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ukuipref-my.sharepoint.com/personal/rousei_pref_fukui_lg_jp/Documents/労働政策課　OneDrive/★シン・労働環境Ｇ/23 就業環境基礎調査/Ｒ７　基礎調査/09：報告/HP掲載用/"/>
    </mc:Choice>
  </mc:AlternateContent>
  <xr:revisionPtr revIDLastSave="1" documentId="13_ncr:1_{C08B5F71-9C1B-44DA-8072-F201FAE1CF4C}" xr6:coauthVersionLast="47" xr6:coauthVersionMax="47" xr10:uidLastSave="{3421FA4B-5603-49B0-BD84-1C22C7AE7DD0}"/>
  <bookViews>
    <workbookView xWindow="-108" yWindow="-108" windowWidth="23256" windowHeight="12456" xr2:uid="{FA10A4D9-8C70-4B06-A10B-A51ED64FC4CE}"/>
  </bookViews>
  <sheets>
    <sheet name="目次" sheetId="19" r:id="rId1"/>
    <sheet name="表13" sheetId="1" r:id="rId2"/>
    <sheet name="表14" sheetId="2" r:id="rId3"/>
    <sheet name="表15-1" sheetId="3" r:id="rId4"/>
    <sheet name="表15-2" sheetId="4" r:id="rId5"/>
    <sheet name="表15-3" sheetId="5" r:id="rId6"/>
    <sheet name="表15-4" sheetId="6" r:id="rId7"/>
    <sheet name="表15-5" sheetId="7" r:id="rId8"/>
    <sheet name="表15-6" sheetId="8" r:id="rId9"/>
    <sheet name="表16-1" sheetId="9" r:id="rId10"/>
    <sheet name="表16-2" sheetId="10" r:id="rId11"/>
    <sheet name="表17" sheetId="11" r:id="rId12"/>
    <sheet name="表18-1" sheetId="12" r:id="rId13"/>
    <sheet name="表18-2" sheetId="13" r:id="rId14"/>
    <sheet name="表19" sheetId="14" r:id="rId15"/>
    <sheet name="表20" sheetId="15" r:id="rId16"/>
    <sheet name="表21-1" sheetId="16" r:id="rId17"/>
    <sheet name="表21-2" sheetId="17" r:id="rId18"/>
    <sheet name="表21-3" sheetId="18" r:id="rId19"/>
  </sheets>
  <externalReferences>
    <externalReference r:id="rId20"/>
  </externalReferences>
  <definedNames>
    <definedName name="_xlnm.Print_Area" localSheetId="1">表13!$C$2:$AA$56</definedName>
    <definedName name="_xlnm.Print_Area" localSheetId="2">表14!$B$2:$AD$40</definedName>
    <definedName name="_xlnm.Print_Area" localSheetId="3">'表15-1'!$B$2:$AR$41</definedName>
    <definedName name="_xlnm.Print_Area" localSheetId="4">'表15-2'!$B$2:$AR$41</definedName>
    <definedName name="_xlnm.Print_Area" localSheetId="5">'表15-3'!$B$2:$AR$41</definedName>
    <definedName name="_xlnm.Print_Area" localSheetId="6">'表15-4'!$B$2:$AC$41</definedName>
    <definedName name="_xlnm.Print_Area" localSheetId="7">'表15-5'!$B$2:$AC$41</definedName>
    <definedName name="_xlnm.Print_Area" localSheetId="8">'表15-6'!$B$2:$AC$41</definedName>
    <definedName name="_xlnm.Print_Area" localSheetId="9">'表16-1'!$B$2:$P$58</definedName>
    <definedName name="_xlnm.Print_Area" localSheetId="10">'表16-2'!$B$2:$P$58</definedName>
    <definedName name="_xlnm.Print_Area" localSheetId="11">表17!$B$2:$M$41</definedName>
    <definedName name="_xlnm.Print_Area" localSheetId="12">'表18-1'!$B$2:$M$56</definedName>
    <definedName name="_xlnm.Print_Area" localSheetId="13">'表18-2'!$B$1:$I$40</definedName>
    <definedName name="_xlnm.Print_Area" localSheetId="14">表19!$D$2:$AF$56</definedName>
    <definedName name="_xlnm.Print_Area" localSheetId="15">表20!$B$2:$W$39</definedName>
    <definedName name="_xlnm.Print_Area" localSheetId="16">'表21-1'!$B$2:$AC$40</definedName>
    <definedName name="_xlnm.Print_Area" localSheetId="17">'表21-2'!$B$2:$AC$40</definedName>
    <definedName name="_xlnm.Print_Area" localSheetId="18">'表21-3'!$B$2:$AC$40</definedName>
    <definedName name="_xlnm.Print_Area" localSheetId="0">目次!$A$1:$D$113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39" i="18" l="1"/>
  <c r="AB39" i="18"/>
  <c r="AA39" i="18"/>
  <c r="Z39" i="18"/>
  <c r="Y39" i="18"/>
  <c r="X39" i="18"/>
  <c r="W39" i="18"/>
  <c r="U39" i="18"/>
  <c r="M39" i="18" s="1"/>
  <c r="T39" i="18"/>
  <c r="L39" i="18" s="1"/>
  <c r="S39" i="18"/>
  <c r="K39" i="18" s="1"/>
  <c r="R39" i="18"/>
  <c r="J39" i="18" s="1"/>
  <c r="Q39" i="18"/>
  <c r="I39" i="18" s="1"/>
  <c r="P39" i="18"/>
  <c r="O39" i="18"/>
  <c r="N39" i="18" s="1"/>
  <c r="G39" i="18"/>
  <c r="AC37" i="18"/>
  <c r="AB37" i="18"/>
  <c r="AA37" i="18"/>
  <c r="Z37" i="18"/>
  <c r="Y37" i="18"/>
  <c r="X37" i="18"/>
  <c r="W37" i="18"/>
  <c r="U37" i="18"/>
  <c r="M37" i="18" s="1"/>
  <c r="T37" i="18"/>
  <c r="S37" i="18"/>
  <c r="K37" i="18" s="1"/>
  <c r="R37" i="18"/>
  <c r="J37" i="18" s="1"/>
  <c r="Q37" i="18"/>
  <c r="I37" i="18" s="1"/>
  <c r="P37" i="18"/>
  <c r="H37" i="18" s="1"/>
  <c r="O37" i="18"/>
  <c r="S36" i="18"/>
  <c r="Q36" i="18"/>
  <c r="P36" i="18"/>
  <c r="O36" i="18"/>
  <c r="V35" i="18"/>
  <c r="N35" i="18"/>
  <c r="U36" i="18" s="1"/>
  <c r="M35" i="18"/>
  <c r="L35" i="18"/>
  <c r="K35" i="18"/>
  <c r="J35" i="18"/>
  <c r="I35" i="18"/>
  <c r="H35" i="18"/>
  <c r="G35" i="18"/>
  <c r="E35" i="18"/>
  <c r="D35" i="18"/>
  <c r="AC34" i="18"/>
  <c r="AB34" i="18"/>
  <c r="AA34" i="18"/>
  <c r="Z34" i="18"/>
  <c r="Y34" i="18"/>
  <c r="P34" i="18"/>
  <c r="O34" i="18"/>
  <c r="V33" i="18"/>
  <c r="X34" i="18" s="1"/>
  <c r="N33" i="18"/>
  <c r="U34" i="18" s="1"/>
  <c r="M33" i="18"/>
  <c r="L33" i="18"/>
  <c r="K33" i="18"/>
  <c r="J33" i="18"/>
  <c r="I33" i="18"/>
  <c r="H33" i="18"/>
  <c r="G33" i="18"/>
  <c r="E33" i="18"/>
  <c r="D33" i="18"/>
  <c r="AC32" i="18"/>
  <c r="AB32" i="18"/>
  <c r="Z32" i="18"/>
  <c r="Y32" i="18"/>
  <c r="X32" i="18"/>
  <c r="W32" i="18"/>
  <c r="U32" i="18"/>
  <c r="P32" i="18"/>
  <c r="O32" i="18"/>
  <c r="V31" i="18"/>
  <c r="AA32" i="18" s="1"/>
  <c r="N31" i="18"/>
  <c r="T32" i="18" s="1"/>
  <c r="M31" i="18"/>
  <c r="L31" i="18"/>
  <c r="K31" i="18"/>
  <c r="J31" i="18"/>
  <c r="I31" i="18"/>
  <c r="H31" i="18"/>
  <c r="G31" i="18"/>
  <c r="E31" i="18"/>
  <c r="D31" i="18"/>
  <c r="Y30" i="18"/>
  <c r="W30" i="18"/>
  <c r="T30" i="18"/>
  <c r="H30" i="18"/>
  <c r="G30" i="18"/>
  <c r="V29" i="18"/>
  <c r="N29" i="18"/>
  <c r="U30" i="18" s="1"/>
  <c r="M29" i="18"/>
  <c r="L29" i="18"/>
  <c r="K29" i="18"/>
  <c r="J29" i="18"/>
  <c r="I29" i="18"/>
  <c r="H29" i="18"/>
  <c r="G29" i="18"/>
  <c r="F29" i="18"/>
  <c r="M30" i="18" s="1"/>
  <c r="E29" i="18"/>
  <c r="E39" i="18" s="1"/>
  <c r="D29" i="18"/>
  <c r="AC28" i="18"/>
  <c r="AB28" i="18"/>
  <c r="W28" i="18"/>
  <c r="S28" i="18"/>
  <c r="V27" i="18"/>
  <c r="N27" i="18"/>
  <c r="T28" i="18" s="1"/>
  <c r="M27" i="18"/>
  <c r="L27" i="18"/>
  <c r="K27" i="18"/>
  <c r="J27" i="18"/>
  <c r="I27" i="18"/>
  <c r="H27" i="18"/>
  <c r="G27" i="18"/>
  <c r="E27" i="18"/>
  <c r="E37" i="18" s="1"/>
  <c r="D27" i="18"/>
  <c r="AB26" i="18"/>
  <c r="AA26" i="18"/>
  <c r="Z26" i="18"/>
  <c r="Y26" i="18"/>
  <c r="S26" i="18"/>
  <c r="V25" i="18"/>
  <c r="N25" i="18"/>
  <c r="M25" i="18"/>
  <c r="L25" i="18"/>
  <c r="K25" i="18"/>
  <c r="J25" i="18"/>
  <c r="I25" i="18"/>
  <c r="H25" i="18"/>
  <c r="G25" i="18"/>
  <c r="E25" i="18"/>
  <c r="D25" i="18"/>
  <c r="AC24" i="18"/>
  <c r="AB24" i="18"/>
  <c r="Z24" i="18"/>
  <c r="Y24" i="18"/>
  <c r="X24" i="18"/>
  <c r="W24" i="18"/>
  <c r="U24" i="18"/>
  <c r="P24" i="18"/>
  <c r="O24" i="18"/>
  <c r="V23" i="18"/>
  <c r="AA24" i="18" s="1"/>
  <c r="N23" i="18"/>
  <c r="T24" i="18" s="1"/>
  <c r="M23" i="18"/>
  <c r="L23" i="18"/>
  <c r="K23" i="18"/>
  <c r="J23" i="18"/>
  <c r="I23" i="18"/>
  <c r="H23" i="18"/>
  <c r="G23" i="18"/>
  <c r="E23" i="18"/>
  <c r="D23" i="18"/>
  <c r="Y22" i="18"/>
  <c r="W22" i="18"/>
  <c r="T22" i="18"/>
  <c r="V21" i="18"/>
  <c r="N21" i="18"/>
  <c r="U22" i="18" s="1"/>
  <c r="M21" i="18"/>
  <c r="M22" i="18" s="1"/>
  <c r="L21" i="18"/>
  <c r="K21" i="18"/>
  <c r="J21" i="18"/>
  <c r="I21" i="18"/>
  <c r="H21" i="18"/>
  <c r="G21" i="18"/>
  <c r="F21" i="18"/>
  <c r="L22" i="18" s="1"/>
  <c r="E21" i="18"/>
  <c r="D21" i="18"/>
  <c r="D11" i="18" s="1"/>
  <c r="AC20" i="18"/>
  <c r="AB20" i="18"/>
  <c r="W20" i="18"/>
  <c r="S20" i="18"/>
  <c r="V19" i="18"/>
  <c r="N19" i="18"/>
  <c r="T20" i="18" s="1"/>
  <c r="M19" i="18"/>
  <c r="L19" i="18"/>
  <c r="K19" i="18"/>
  <c r="J19" i="18"/>
  <c r="I19" i="18"/>
  <c r="H19" i="18"/>
  <c r="G19" i="18"/>
  <c r="E19" i="18"/>
  <c r="D19" i="18"/>
  <c r="AB18" i="18"/>
  <c r="AA18" i="18"/>
  <c r="Z18" i="18"/>
  <c r="Y18" i="18"/>
  <c r="S18" i="18"/>
  <c r="V17" i="18"/>
  <c r="N17" i="18"/>
  <c r="M17" i="18"/>
  <c r="L17" i="18"/>
  <c r="K17" i="18"/>
  <c r="J17" i="18"/>
  <c r="I17" i="18"/>
  <c r="H17" i="18"/>
  <c r="G17" i="18"/>
  <c r="E17" i="18"/>
  <c r="D17" i="18"/>
  <c r="AC16" i="18"/>
  <c r="AB16" i="18"/>
  <c r="Z16" i="18"/>
  <c r="Y16" i="18"/>
  <c r="X16" i="18"/>
  <c r="W16" i="18"/>
  <c r="U16" i="18"/>
  <c r="P16" i="18"/>
  <c r="O16" i="18"/>
  <c r="V15" i="18"/>
  <c r="AA16" i="18" s="1"/>
  <c r="N15" i="18"/>
  <c r="T16" i="18" s="1"/>
  <c r="M15" i="18"/>
  <c r="L15" i="18"/>
  <c r="K15" i="18"/>
  <c r="J15" i="18"/>
  <c r="I15" i="18"/>
  <c r="H15" i="18"/>
  <c r="G15" i="18"/>
  <c r="E15" i="18"/>
  <c r="E11" i="18" s="1"/>
  <c r="D15" i="18"/>
  <c r="Y14" i="18"/>
  <c r="W14" i="18"/>
  <c r="V13" i="18"/>
  <c r="N13" i="18"/>
  <c r="M13" i="18"/>
  <c r="M14" i="18" s="1"/>
  <c r="L13" i="18"/>
  <c r="K13" i="18"/>
  <c r="J13" i="18"/>
  <c r="I13" i="18"/>
  <c r="I11" i="18" s="1"/>
  <c r="H13" i="18"/>
  <c r="G13" i="18"/>
  <c r="F13" i="18"/>
  <c r="L14" i="18" s="1"/>
  <c r="E13" i="18"/>
  <c r="D13" i="18"/>
  <c r="AC11" i="18"/>
  <c r="AB11" i="18"/>
  <c r="AA11" i="18"/>
  <c r="Z11" i="18"/>
  <c r="Y11" i="18"/>
  <c r="X11" i="18"/>
  <c r="W11" i="18"/>
  <c r="U11" i="18"/>
  <c r="T11" i="18"/>
  <c r="S11" i="18"/>
  <c r="R11" i="18"/>
  <c r="Q11" i="18"/>
  <c r="P11" i="18"/>
  <c r="O11" i="18"/>
  <c r="O12" i="18" s="1"/>
  <c r="N11" i="18"/>
  <c r="M11" i="18"/>
  <c r="H11" i="18"/>
  <c r="G11" i="18"/>
  <c r="AC39" i="17"/>
  <c r="AB39" i="17"/>
  <c r="AA39" i="17"/>
  <c r="Z39" i="17"/>
  <c r="Y39" i="17"/>
  <c r="X39" i="17"/>
  <c r="W39" i="17"/>
  <c r="V39" i="17" s="1"/>
  <c r="AC40" i="17" s="1"/>
  <c r="U39" i="17"/>
  <c r="T39" i="17"/>
  <c r="S39" i="17"/>
  <c r="R39" i="17"/>
  <c r="Q39" i="17"/>
  <c r="P39" i="17"/>
  <c r="O39" i="17"/>
  <c r="M39" i="17"/>
  <c r="L39" i="17"/>
  <c r="G39" i="17"/>
  <c r="D39" i="17"/>
  <c r="AC37" i="17"/>
  <c r="M37" i="17" s="1"/>
  <c r="AB37" i="17"/>
  <c r="AA37" i="17"/>
  <c r="Z37" i="17"/>
  <c r="Y37" i="17"/>
  <c r="X37" i="17"/>
  <c r="W37" i="17"/>
  <c r="U37" i="17"/>
  <c r="T37" i="17"/>
  <c r="S37" i="17"/>
  <c r="R37" i="17"/>
  <c r="Q37" i="17"/>
  <c r="P37" i="17"/>
  <c r="H37" i="17" s="1"/>
  <c r="O37" i="17"/>
  <c r="L37" i="17"/>
  <c r="K37" i="17"/>
  <c r="AB36" i="17"/>
  <c r="AA36" i="17"/>
  <c r="Z36" i="17"/>
  <c r="Y36" i="17"/>
  <c r="S36" i="17"/>
  <c r="V35" i="17"/>
  <c r="N35" i="17"/>
  <c r="M35" i="17"/>
  <c r="L35" i="17"/>
  <c r="K35" i="17"/>
  <c r="J35" i="17"/>
  <c r="I35" i="17"/>
  <c r="H35" i="17"/>
  <c r="G35" i="17"/>
  <c r="E35" i="17"/>
  <c r="D35" i="17"/>
  <c r="AC34" i="17"/>
  <c r="AB34" i="17"/>
  <c r="Z34" i="17"/>
  <c r="Y34" i="17"/>
  <c r="X34" i="17"/>
  <c r="W34" i="17"/>
  <c r="U34" i="17"/>
  <c r="P34" i="17"/>
  <c r="O34" i="17"/>
  <c r="V33" i="17"/>
  <c r="AA34" i="17" s="1"/>
  <c r="N33" i="17"/>
  <c r="T34" i="17" s="1"/>
  <c r="M33" i="17"/>
  <c r="L33" i="17"/>
  <c r="K33" i="17"/>
  <c r="J33" i="17"/>
  <c r="I33" i="17"/>
  <c r="H33" i="17"/>
  <c r="G33" i="17"/>
  <c r="E33" i="17"/>
  <c r="D33" i="17"/>
  <c r="Y32" i="17"/>
  <c r="W32" i="17"/>
  <c r="V31" i="17"/>
  <c r="N31" i="17"/>
  <c r="M31" i="17"/>
  <c r="M32" i="17" s="1"/>
  <c r="L31" i="17"/>
  <c r="K31" i="17"/>
  <c r="J31" i="17"/>
  <c r="I31" i="17"/>
  <c r="H31" i="17"/>
  <c r="G31" i="17"/>
  <c r="F31" i="17"/>
  <c r="L32" i="17" s="1"/>
  <c r="E31" i="17"/>
  <c r="D31" i="17"/>
  <c r="AC30" i="17"/>
  <c r="AB30" i="17"/>
  <c r="W30" i="17"/>
  <c r="S30" i="17"/>
  <c r="V29" i="17"/>
  <c r="N29" i="17"/>
  <c r="T30" i="17" s="1"/>
  <c r="M29" i="17"/>
  <c r="L29" i="17"/>
  <c r="K29" i="17"/>
  <c r="J29" i="17"/>
  <c r="I29" i="17"/>
  <c r="H29" i="17"/>
  <c r="G29" i="17"/>
  <c r="E29" i="17"/>
  <c r="E39" i="17" s="1"/>
  <c r="D29" i="17"/>
  <c r="AB28" i="17"/>
  <c r="AA28" i="17"/>
  <c r="Z28" i="17"/>
  <c r="Y28" i="17"/>
  <c r="S28" i="17"/>
  <c r="V27" i="17"/>
  <c r="N27" i="17"/>
  <c r="M27" i="17"/>
  <c r="L27" i="17"/>
  <c r="K27" i="17"/>
  <c r="J27" i="17"/>
  <c r="I27" i="17"/>
  <c r="H27" i="17"/>
  <c r="G27" i="17"/>
  <c r="E27" i="17"/>
  <c r="D27" i="17"/>
  <c r="D37" i="17" s="1"/>
  <c r="AC26" i="17"/>
  <c r="AB26" i="17"/>
  <c r="Z26" i="17"/>
  <c r="Y26" i="17"/>
  <c r="X26" i="17"/>
  <c r="W26" i="17"/>
  <c r="U26" i="17"/>
  <c r="P26" i="17"/>
  <c r="O26" i="17"/>
  <c r="V25" i="17"/>
  <c r="AA26" i="17" s="1"/>
  <c r="N25" i="17"/>
  <c r="T26" i="17" s="1"/>
  <c r="M25" i="17"/>
  <c r="L25" i="17"/>
  <c r="K25" i="17"/>
  <c r="J25" i="17"/>
  <c r="I25" i="17"/>
  <c r="H25" i="17"/>
  <c r="G25" i="17"/>
  <c r="E25" i="17"/>
  <c r="D25" i="17"/>
  <c r="Y24" i="17"/>
  <c r="W24" i="17"/>
  <c r="V23" i="17"/>
  <c r="N23" i="17"/>
  <c r="M23" i="17"/>
  <c r="M24" i="17" s="1"/>
  <c r="L23" i="17"/>
  <c r="K23" i="17"/>
  <c r="J23" i="17"/>
  <c r="I23" i="17"/>
  <c r="H23" i="17"/>
  <c r="G23" i="17"/>
  <c r="F23" i="17"/>
  <c r="L24" i="17" s="1"/>
  <c r="E23" i="17"/>
  <c r="D23" i="17"/>
  <c r="AC22" i="17"/>
  <c r="AB22" i="17"/>
  <c r="W22" i="17"/>
  <c r="S22" i="17"/>
  <c r="V21" i="17"/>
  <c r="N21" i="17"/>
  <c r="T22" i="17" s="1"/>
  <c r="M21" i="17"/>
  <c r="L21" i="17"/>
  <c r="K21" i="17"/>
  <c r="J21" i="17"/>
  <c r="I21" i="17"/>
  <c r="H21" i="17"/>
  <c r="G21" i="17"/>
  <c r="E21" i="17"/>
  <c r="D21" i="17"/>
  <c r="AB20" i="17"/>
  <c r="AA20" i="17"/>
  <c r="Z20" i="17"/>
  <c r="Y20" i="17"/>
  <c r="S20" i="17"/>
  <c r="V19" i="17"/>
  <c r="N19" i="17"/>
  <c r="M19" i="17"/>
  <c r="L19" i="17"/>
  <c r="K19" i="17"/>
  <c r="J19" i="17"/>
  <c r="I19" i="17"/>
  <c r="H19" i="17"/>
  <c r="G19" i="17"/>
  <c r="E19" i="17"/>
  <c r="D19" i="17"/>
  <c r="AC18" i="17"/>
  <c r="AB18" i="17"/>
  <c r="Z18" i="17"/>
  <c r="Y18" i="17"/>
  <c r="X18" i="17"/>
  <c r="W18" i="17"/>
  <c r="U18" i="17"/>
  <c r="P18" i="17"/>
  <c r="O18" i="17"/>
  <c r="V17" i="17"/>
  <c r="AA18" i="17" s="1"/>
  <c r="N17" i="17"/>
  <c r="T18" i="17" s="1"/>
  <c r="M17" i="17"/>
  <c r="L17" i="17"/>
  <c r="K17" i="17"/>
  <c r="J17" i="17"/>
  <c r="I17" i="17"/>
  <c r="H17" i="17"/>
  <c r="G17" i="17"/>
  <c r="E17" i="17"/>
  <c r="D17" i="17"/>
  <c r="V15" i="17"/>
  <c r="N15" i="17"/>
  <c r="M15" i="17"/>
  <c r="M16" i="17" s="1"/>
  <c r="L15" i="17"/>
  <c r="K15" i="17"/>
  <c r="J15" i="17"/>
  <c r="I15" i="17"/>
  <c r="I11" i="17" s="1"/>
  <c r="H15" i="17"/>
  <c r="G15" i="17"/>
  <c r="F15" i="17"/>
  <c r="L16" i="17" s="1"/>
  <c r="E15" i="17"/>
  <c r="E11" i="17" s="1"/>
  <c r="D15" i="17"/>
  <c r="D11" i="17" s="1"/>
  <c r="AC14" i="17"/>
  <c r="AB14" i="17"/>
  <c r="W14" i="17"/>
  <c r="S14" i="17"/>
  <c r="V13" i="17"/>
  <c r="N13" i="17"/>
  <c r="M13" i="17"/>
  <c r="L13" i="17"/>
  <c r="K13" i="17"/>
  <c r="J13" i="17"/>
  <c r="I13" i="17"/>
  <c r="H13" i="17"/>
  <c r="G13" i="17"/>
  <c r="E13" i="17"/>
  <c r="D13" i="17"/>
  <c r="S12" i="17"/>
  <c r="AC11" i="17"/>
  <c r="AB11" i="17"/>
  <c r="AA11" i="17"/>
  <c r="Z11" i="17"/>
  <c r="Y11" i="17"/>
  <c r="X11" i="17"/>
  <c r="W11" i="17"/>
  <c r="U11" i="17"/>
  <c r="T11" i="17"/>
  <c r="S11" i="17"/>
  <c r="R11" i="17"/>
  <c r="Q11" i="17"/>
  <c r="P11" i="17"/>
  <c r="O11" i="17"/>
  <c r="N11" i="17"/>
  <c r="AB39" i="16"/>
  <c r="AA39" i="16"/>
  <c r="P39" i="16"/>
  <c r="O39" i="16"/>
  <c r="AA37" i="16"/>
  <c r="Z37" i="16"/>
  <c r="AC36" i="16"/>
  <c r="AC35" i="16"/>
  <c r="AB35" i="16"/>
  <c r="AA35" i="16"/>
  <c r="Z35" i="16"/>
  <c r="Y35" i="16"/>
  <c r="X35" i="16"/>
  <c r="W35" i="16"/>
  <c r="V35" i="16"/>
  <c r="U35" i="16"/>
  <c r="T35" i="16"/>
  <c r="S35" i="16"/>
  <c r="R35" i="16"/>
  <c r="Q35" i="16"/>
  <c r="P35" i="16"/>
  <c r="O35" i="16"/>
  <c r="J35" i="16"/>
  <c r="I35" i="16"/>
  <c r="H35" i="16"/>
  <c r="G35" i="16"/>
  <c r="E35" i="16"/>
  <c r="D35" i="16"/>
  <c r="AC33" i="16"/>
  <c r="AB33" i="16"/>
  <c r="AA33" i="16"/>
  <c r="Z33" i="16"/>
  <c r="Y33" i="16"/>
  <c r="X33" i="16"/>
  <c r="W33" i="16"/>
  <c r="U33" i="16"/>
  <c r="T33" i="16"/>
  <c r="S33" i="16"/>
  <c r="R33" i="16"/>
  <c r="Q33" i="16"/>
  <c r="P33" i="16"/>
  <c r="O33" i="16"/>
  <c r="J33" i="16"/>
  <c r="I33" i="16"/>
  <c r="H33" i="16"/>
  <c r="G33" i="16"/>
  <c r="E33" i="16"/>
  <c r="D33" i="16"/>
  <c r="AC31" i="16"/>
  <c r="AB31" i="16"/>
  <c r="AA31" i="16"/>
  <c r="Z31" i="16"/>
  <c r="Y31" i="16"/>
  <c r="X31" i="16"/>
  <c r="W31" i="16"/>
  <c r="U31" i="16"/>
  <c r="U39" i="16" s="1"/>
  <c r="T31" i="16"/>
  <c r="L31" i="16" s="1"/>
  <c r="S31" i="16"/>
  <c r="R31" i="16"/>
  <c r="Q31" i="16"/>
  <c r="P31" i="16"/>
  <c r="O31" i="16"/>
  <c r="K31" i="16"/>
  <c r="I31" i="16"/>
  <c r="H31" i="16"/>
  <c r="E31" i="16"/>
  <c r="D31" i="16"/>
  <c r="AC29" i="16"/>
  <c r="AB29" i="16"/>
  <c r="AA29" i="16"/>
  <c r="Z29" i="16"/>
  <c r="Z39" i="16" s="1"/>
  <c r="Y29" i="16"/>
  <c r="X29" i="16"/>
  <c r="W29" i="16"/>
  <c r="V29" i="16"/>
  <c r="U29" i="16"/>
  <c r="T29" i="16"/>
  <c r="S29" i="16"/>
  <c r="R29" i="16"/>
  <c r="R39" i="16" s="1"/>
  <c r="Q29" i="16"/>
  <c r="P29" i="16"/>
  <c r="O29" i="16"/>
  <c r="J29" i="16"/>
  <c r="H29" i="16"/>
  <c r="G29" i="16"/>
  <c r="E29" i="16"/>
  <c r="E39" i="16" s="1"/>
  <c r="D29" i="16"/>
  <c r="D39" i="16" s="1"/>
  <c r="AC27" i="16"/>
  <c r="AB27" i="16"/>
  <c r="AA27" i="16"/>
  <c r="Z27" i="16"/>
  <c r="Y27" i="16"/>
  <c r="X27" i="16"/>
  <c r="W27" i="16"/>
  <c r="U27" i="16"/>
  <c r="T27" i="16"/>
  <c r="L27" i="16" s="1"/>
  <c r="S27" i="16"/>
  <c r="R27" i="16"/>
  <c r="Q27" i="16"/>
  <c r="P27" i="16"/>
  <c r="O27" i="16"/>
  <c r="O37" i="16" s="1"/>
  <c r="E27" i="16"/>
  <c r="D27" i="16"/>
  <c r="AC25" i="16"/>
  <c r="AB25" i="16"/>
  <c r="AA25" i="16"/>
  <c r="Z25" i="16"/>
  <c r="Y25" i="16"/>
  <c r="X25" i="16"/>
  <c r="W25" i="16"/>
  <c r="U25" i="16"/>
  <c r="T25" i="16"/>
  <c r="S25" i="16"/>
  <c r="R25" i="16"/>
  <c r="Q25" i="16"/>
  <c r="P25" i="16"/>
  <c r="O25" i="16"/>
  <c r="N25" i="16"/>
  <c r="E25" i="16"/>
  <c r="D25" i="16"/>
  <c r="AC23" i="16"/>
  <c r="AB23" i="16"/>
  <c r="AA23" i="16"/>
  <c r="Z23" i="16"/>
  <c r="Y23" i="16"/>
  <c r="X23" i="16"/>
  <c r="W23" i="16"/>
  <c r="U23" i="16"/>
  <c r="T23" i="16"/>
  <c r="S23" i="16"/>
  <c r="K23" i="16" s="1"/>
  <c r="R23" i="16"/>
  <c r="J23" i="16" s="1"/>
  <c r="Q23" i="16"/>
  <c r="I23" i="16" s="1"/>
  <c r="P23" i="16"/>
  <c r="O23" i="16"/>
  <c r="G23" i="16" s="1"/>
  <c r="M23" i="16"/>
  <c r="L23" i="16"/>
  <c r="E23" i="16"/>
  <c r="D23" i="16"/>
  <c r="Q22" i="16"/>
  <c r="P22" i="16"/>
  <c r="AC21" i="16"/>
  <c r="AB21" i="16"/>
  <c r="AA21" i="16"/>
  <c r="Z21" i="16"/>
  <c r="Y21" i="16"/>
  <c r="X21" i="16"/>
  <c r="W21" i="16"/>
  <c r="U21" i="16"/>
  <c r="U22" i="16" s="1"/>
  <c r="T21" i="16"/>
  <c r="S21" i="16"/>
  <c r="R21" i="16"/>
  <c r="Q21" i="16"/>
  <c r="P21" i="16"/>
  <c r="O21" i="16"/>
  <c r="N21" i="16"/>
  <c r="M21" i="16"/>
  <c r="L21" i="16"/>
  <c r="K21" i="16"/>
  <c r="E21" i="16"/>
  <c r="D21" i="16"/>
  <c r="AC19" i="16"/>
  <c r="AC11" i="16" s="1"/>
  <c r="AB19" i="16"/>
  <c r="AA19" i="16"/>
  <c r="Z19" i="16"/>
  <c r="Y19" i="16"/>
  <c r="X19" i="16"/>
  <c r="W19" i="16"/>
  <c r="V19" i="16" s="1"/>
  <c r="U19" i="16"/>
  <c r="U20" i="16" s="1"/>
  <c r="T19" i="16"/>
  <c r="T20" i="16" s="1"/>
  <c r="S19" i="16"/>
  <c r="R19" i="16"/>
  <c r="Q19" i="16"/>
  <c r="I19" i="16" s="1"/>
  <c r="P19" i="16"/>
  <c r="H19" i="16" s="1"/>
  <c r="O19" i="16"/>
  <c r="G19" i="16" s="1"/>
  <c r="N19" i="16"/>
  <c r="P20" i="16" s="1"/>
  <c r="M19" i="16"/>
  <c r="L19" i="16"/>
  <c r="K19" i="16"/>
  <c r="E19" i="16"/>
  <c r="E11" i="16" s="1"/>
  <c r="D19" i="16"/>
  <c r="AC17" i="16"/>
  <c r="AB17" i="16"/>
  <c r="AB11" i="16" s="1"/>
  <c r="AA17" i="16"/>
  <c r="Z17" i="16"/>
  <c r="Y17" i="16"/>
  <c r="Y11" i="16" s="1"/>
  <c r="X17" i="16"/>
  <c r="W17" i="16"/>
  <c r="U17" i="16"/>
  <c r="T17" i="16"/>
  <c r="S17" i="16"/>
  <c r="R17" i="16"/>
  <c r="Q17" i="16"/>
  <c r="P17" i="16"/>
  <c r="O17" i="16"/>
  <c r="M17" i="16"/>
  <c r="L17" i="16"/>
  <c r="K17" i="16"/>
  <c r="J17" i="16"/>
  <c r="E17" i="16"/>
  <c r="D17" i="16"/>
  <c r="AC15" i="16"/>
  <c r="AB15" i="16"/>
  <c r="AA15" i="16"/>
  <c r="AA11" i="16" s="1"/>
  <c r="Z15" i="16"/>
  <c r="Y15" i="16"/>
  <c r="X15" i="16"/>
  <c r="W15" i="16"/>
  <c r="V15" i="16"/>
  <c r="U15" i="16"/>
  <c r="T15" i="16"/>
  <c r="S15" i="16"/>
  <c r="R15" i="16"/>
  <c r="Q15" i="16"/>
  <c r="P15" i="16"/>
  <c r="O15" i="16"/>
  <c r="K15" i="16"/>
  <c r="J15" i="16"/>
  <c r="I15" i="16"/>
  <c r="H15" i="16"/>
  <c r="E15" i="16"/>
  <c r="D15" i="16"/>
  <c r="AC13" i="16"/>
  <c r="AB13" i="16"/>
  <c r="AA13" i="16"/>
  <c r="Z13" i="16"/>
  <c r="Z11" i="16" s="1"/>
  <c r="Y13" i="16"/>
  <c r="X13" i="16"/>
  <c r="W13" i="16"/>
  <c r="V13" i="16"/>
  <c r="AA14" i="16" s="1"/>
  <c r="U13" i="16"/>
  <c r="M13" i="16" s="1"/>
  <c r="T13" i="16"/>
  <c r="S13" i="16"/>
  <c r="R13" i="16"/>
  <c r="Q13" i="16"/>
  <c r="P13" i="16"/>
  <c r="O13" i="16"/>
  <c r="I13" i="16"/>
  <c r="H13" i="16"/>
  <c r="G13" i="16"/>
  <c r="E13" i="16"/>
  <c r="D13" i="16"/>
  <c r="R11" i="16"/>
  <c r="V38" i="15"/>
  <c r="U38" i="15"/>
  <c r="P38" i="15"/>
  <c r="O38" i="15"/>
  <c r="J38" i="15"/>
  <c r="I38" i="15"/>
  <c r="V36" i="15"/>
  <c r="U36" i="15"/>
  <c r="P36" i="15"/>
  <c r="O36" i="15"/>
  <c r="O37" i="15" s="1"/>
  <c r="L36" i="15"/>
  <c r="I36" i="15"/>
  <c r="S35" i="15"/>
  <c r="R35" i="15"/>
  <c r="Q35" i="15"/>
  <c r="P35" i="15"/>
  <c r="M35" i="15"/>
  <c r="L35" i="15"/>
  <c r="W34" i="15"/>
  <c r="S34" i="15"/>
  <c r="R34" i="15"/>
  <c r="U35" i="15" s="1"/>
  <c r="Q34" i="15"/>
  <c r="N34" i="15"/>
  <c r="M34" i="15"/>
  <c r="L34" i="15"/>
  <c r="O35" i="15" s="1"/>
  <c r="K34" i="15"/>
  <c r="J34" i="15"/>
  <c r="I34" i="15"/>
  <c r="V33" i="15"/>
  <c r="S33" i="15"/>
  <c r="R33" i="15"/>
  <c r="M33" i="15"/>
  <c r="L33" i="15"/>
  <c r="I33" i="15"/>
  <c r="W32" i="15"/>
  <c r="S32" i="15"/>
  <c r="R32" i="15"/>
  <c r="U33" i="15" s="1"/>
  <c r="Q32" i="15"/>
  <c r="M32" i="15"/>
  <c r="P33" i="15" s="1"/>
  <c r="L32" i="15"/>
  <c r="F32" i="15" s="1"/>
  <c r="H32" i="15" s="1"/>
  <c r="J32" i="15"/>
  <c r="J33" i="15" s="1"/>
  <c r="I32" i="15"/>
  <c r="G32" i="15"/>
  <c r="S31" i="15"/>
  <c r="R31" i="15"/>
  <c r="O31" i="15"/>
  <c r="M31" i="15"/>
  <c r="L31" i="15"/>
  <c r="W30" i="15"/>
  <c r="S30" i="15"/>
  <c r="V31" i="15" s="1"/>
  <c r="R30" i="15"/>
  <c r="U31" i="15" s="1"/>
  <c r="Q30" i="15"/>
  <c r="Q38" i="15" s="1"/>
  <c r="M30" i="15"/>
  <c r="L30" i="15"/>
  <c r="F30" i="15" s="1"/>
  <c r="J30" i="15"/>
  <c r="I30" i="15"/>
  <c r="K30" i="15" s="1"/>
  <c r="W29" i="15"/>
  <c r="V29" i="15"/>
  <c r="U29" i="15"/>
  <c r="S29" i="15"/>
  <c r="R29" i="15"/>
  <c r="P29" i="15"/>
  <c r="M29" i="15"/>
  <c r="L29" i="15"/>
  <c r="W28" i="15"/>
  <c r="W38" i="15" s="1"/>
  <c r="T28" i="15"/>
  <c r="S28" i="15"/>
  <c r="R28" i="15"/>
  <c r="Q28" i="15"/>
  <c r="Q29" i="15" s="1"/>
  <c r="N28" i="15"/>
  <c r="M28" i="15"/>
  <c r="M38" i="15" s="1"/>
  <c r="L28" i="15"/>
  <c r="L38" i="15" s="1"/>
  <c r="J28" i="15"/>
  <c r="J29" i="15" s="1"/>
  <c r="I28" i="15"/>
  <c r="K28" i="15" s="1"/>
  <c r="G28" i="15"/>
  <c r="F28" i="15"/>
  <c r="H28" i="15" s="1"/>
  <c r="V27" i="15"/>
  <c r="S27" i="15"/>
  <c r="R27" i="15"/>
  <c r="O27" i="15"/>
  <c r="M27" i="15"/>
  <c r="L27" i="15"/>
  <c r="W26" i="15"/>
  <c r="S26" i="15"/>
  <c r="S36" i="15" s="1"/>
  <c r="R26" i="15"/>
  <c r="R36" i="15" s="1"/>
  <c r="U37" i="15" s="1"/>
  <c r="Q26" i="15"/>
  <c r="Q36" i="15" s="1"/>
  <c r="M26" i="15"/>
  <c r="L26" i="15"/>
  <c r="F26" i="15" s="1"/>
  <c r="K26" i="15"/>
  <c r="J26" i="15"/>
  <c r="I26" i="15"/>
  <c r="U25" i="15"/>
  <c r="S25" i="15"/>
  <c r="R25" i="15"/>
  <c r="M25" i="15"/>
  <c r="L25" i="15"/>
  <c r="W24" i="15"/>
  <c r="S24" i="15"/>
  <c r="V25" i="15" s="1"/>
  <c r="R24" i="15"/>
  <c r="T24" i="15" s="1"/>
  <c r="W25" i="15" s="1"/>
  <c r="Q24" i="15"/>
  <c r="M24" i="15"/>
  <c r="P25" i="15" s="1"/>
  <c r="L24" i="15"/>
  <c r="N24" i="15" s="1"/>
  <c r="J24" i="15"/>
  <c r="I24" i="15"/>
  <c r="K24" i="15" s="1"/>
  <c r="F24" i="15"/>
  <c r="S23" i="15"/>
  <c r="R23" i="15"/>
  <c r="O23" i="15"/>
  <c r="M23" i="15"/>
  <c r="L23" i="15"/>
  <c r="W22" i="15"/>
  <c r="S22" i="15"/>
  <c r="V23" i="15" s="1"/>
  <c r="R22" i="15"/>
  <c r="U23" i="15" s="1"/>
  <c r="Q22" i="15"/>
  <c r="M22" i="15"/>
  <c r="G22" i="15" s="1"/>
  <c r="J23" i="15" s="1"/>
  <c r="L22" i="15"/>
  <c r="F22" i="15" s="1"/>
  <c r="H22" i="15" s="1"/>
  <c r="J22" i="15"/>
  <c r="I22" i="15"/>
  <c r="S21" i="15"/>
  <c r="R21" i="15"/>
  <c r="P21" i="15"/>
  <c r="O21" i="15"/>
  <c r="M21" i="15"/>
  <c r="L21" i="15"/>
  <c r="W20" i="15"/>
  <c r="S20" i="15"/>
  <c r="V21" i="15" s="1"/>
  <c r="R20" i="15"/>
  <c r="Q20" i="15"/>
  <c r="N20" i="15"/>
  <c r="M20" i="15"/>
  <c r="G20" i="15" s="1"/>
  <c r="L20" i="15"/>
  <c r="J20" i="15"/>
  <c r="J21" i="15" s="1"/>
  <c r="I20" i="15"/>
  <c r="K20" i="15" s="1"/>
  <c r="V19" i="15"/>
  <c r="U19" i="15"/>
  <c r="S19" i="15"/>
  <c r="R19" i="15"/>
  <c r="O19" i="15"/>
  <c r="M19" i="15"/>
  <c r="L19" i="15"/>
  <c r="J19" i="15"/>
  <c r="W18" i="15"/>
  <c r="W19" i="15" s="1"/>
  <c r="T18" i="15"/>
  <c r="S18" i="15"/>
  <c r="R18" i="15"/>
  <c r="Q18" i="15"/>
  <c r="M18" i="15"/>
  <c r="P19" i="15" s="1"/>
  <c r="L18" i="15"/>
  <c r="N18" i="15" s="1"/>
  <c r="J18" i="15"/>
  <c r="I18" i="15"/>
  <c r="G18" i="15"/>
  <c r="H18" i="15" s="1"/>
  <c r="F18" i="15"/>
  <c r="S17" i="15"/>
  <c r="R17" i="15"/>
  <c r="P17" i="15"/>
  <c r="M17" i="15"/>
  <c r="L17" i="15"/>
  <c r="W16" i="15"/>
  <c r="S16" i="15"/>
  <c r="V17" i="15" s="1"/>
  <c r="R16" i="15"/>
  <c r="U17" i="15" s="1"/>
  <c r="Q16" i="15"/>
  <c r="N16" i="15"/>
  <c r="M16" i="15"/>
  <c r="G16" i="15" s="1"/>
  <c r="L16" i="15"/>
  <c r="K16" i="15"/>
  <c r="J16" i="15"/>
  <c r="I16" i="15"/>
  <c r="V15" i="15"/>
  <c r="U15" i="15"/>
  <c r="S15" i="15"/>
  <c r="R15" i="15"/>
  <c r="O15" i="15"/>
  <c r="M15" i="15"/>
  <c r="L15" i="15"/>
  <c r="W14" i="15"/>
  <c r="S14" i="15"/>
  <c r="R14" i="15"/>
  <c r="Q14" i="15"/>
  <c r="M14" i="15"/>
  <c r="P15" i="15" s="1"/>
  <c r="L14" i="15"/>
  <c r="N14" i="15" s="1"/>
  <c r="J14" i="15"/>
  <c r="I14" i="15"/>
  <c r="K14" i="15" s="1"/>
  <c r="G14" i="15"/>
  <c r="J15" i="15" s="1"/>
  <c r="F14" i="15"/>
  <c r="H14" i="15" s="1"/>
  <c r="U13" i="15"/>
  <c r="S13" i="15"/>
  <c r="R13" i="15"/>
  <c r="P13" i="15"/>
  <c r="M13" i="15"/>
  <c r="L13" i="15"/>
  <c r="W12" i="15"/>
  <c r="W13" i="15" s="1"/>
  <c r="T12" i="15"/>
  <c r="S12" i="15"/>
  <c r="V13" i="15" s="1"/>
  <c r="R12" i="15"/>
  <c r="Q12" i="15"/>
  <c r="M12" i="15"/>
  <c r="M10" i="15" s="1"/>
  <c r="L12" i="15"/>
  <c r="J12" i="15"/>
  <c r="I12" i="15"/>
  <c r="V10" i="15"/>
  <c r="U10" i="15"/>
  <c r="Q10" i="15"/>
  <c r="P10" i="15"/>
  <c r="O10" i="15"/>
  <c r="AF54" i="14"/>
  <c r="AE54" i="14"/>
  <c r="AC54" i="14"/>
  <c r="AB54" i="14"/>
  <c r="AA54" i="14"/>
  <c r="Z54" i="14"/>
  <c r="Y54" i="14"/>
  <c r="X54" i="14"/>
  <c r="W54" i="14"/>
  <c r="Q54" i="14"/>
  <c r="P54" i="14"/>
  <c r="N54" i="14"/>
  <c r="M54" i="14"/>
  <c r="L54" i="14"/>
  <c r="K54" i="14"/>
  <c r="J54" i="14"/>
  <c r="I54" i="14"/>
  <c r="H54" i="14"/>
  <c r="AF51" i="14"/>
  <c r="AE51" i="14"/>
  <c r="AC51" i="14"/>
  <c r="AB51" i="14"/>
  <c r="AA51" i="14"/>
  <c r="Z51" i="14"/>
  <c r="Y51" i="14"/>
  <c r="X51" i="14"/>
  <c r="W51" i="14"/>
  <c r="Q51" i="14"/>
  <c r="P51" i="14"/>
  <c r="N51" i="14"/>
  <c r="M51" i="14"/>
  <c r="L51" i="14"/>
  <c r="K51" i="14"/>
  <c r="J51" i="14"/>
  <c r="I51" i="14"/>
  <c r="H51" i="14"/>
  <c r="Z50" i="14"/>
  <c r="X50" i="14"/>
  <c r="W50" i="14"/>
  <c r="AF49" i="14"/>
  <c r="AD49" i="14"/>
  <c r="AC49" i="14"/>
  <c r="AB49" i="14"/>
  <c r="P49" i="14"/>
  <c r="N49" i="14"/>
  <c r="AD48" i="14"/>
  <c r="AD50" i="14" s="1"/>
  <c r="V48" i="14"/>
  <c r="AC50" i="14" s="1"/>
  <c r="U48" i="14"/>
  <c r="O48" i="14"/>
  <c r="G48" i="14"/>
  <c r="F48" i="14"/>
  <c r="AD47" i="14"/>
  <c r="O47" i="14"/>
  <c r="M47" i="14"/>
  <c r="L47" i="14"/>
  <c r="K47" i="14"/>
  <c r="AB46" i="14"/>
  <c r="Z46" i="14"/>
  <c r="Y46" i="14"/>
  <c r="X46" i="14"/>
  <c r="L46" i="14"/>
  <c r="J46" i="14"/>
  <c r="I46" i="14"/>
  <c r="H46" i="14"/>
  <c r="AD45" i="14"/>
  <c r="AD46" i="14" s="1"/>
  <c r="V45" i="14"/>
  <c r="AC47" i="14" s="1"/>
  <c r="U45" i="14"/>
  <c r="W46" i="14" s="1"/>
  <c r="O45" i="14"/>
  <c r="O46" i="14" s="1"/>
  <c r="G45" i="14"/>
  <c r="J47" i="14" s="1"/>
  <c r="F45" i="14"/>
  <c r="Q46" i="14" s="1"/>
  <c r="AA44" i="14"/>
  <c r="Z44" i="14"/>
  <c r="K44" i="14"/>
  <c r="I44" i="14"/>
  <c r="H44" i="14"/>
  <c r="Q43" i="14"/>
  <c r="P43" i="14"/>
  <c r="N43" i="14"/>
  <c r="J43" i="14"/>
  <c r="I43" i="14"/>
  <c r="H43" i="14"/>
  <c r="AD42" i="14"/>
  <c r="V42" i="14"/>
  <c r="U42" i="14"/>
  <c r="O42" i="14"/>
  <c r="O43" i="14" s="1"/>
  <c r="G42" i="14"/>
  <c r="M43" i="14" s="1"/>
  <c r="F42" i="14"/>
  <c r="K43" i="14" s="1"/>
  <c r="Z41" i="14"/>
  <c r="X41" i="14"/>
  <c r="W41" i="14"/>
  <c r="AF40" i="14"/>
  <c r="AD40" i="14"/>
  <c r="AC40" i="14"/>
  <c r="AB40" i="14"/>
  <c r="P40" i="14"/>
  <c r="N40" i="14"/>
  <c r="M40" i="14"/>
  <c r="AD39" i="14"/>
  <c r="V39" i="14"/>
  <c r="AC41" i="14" s="1"/>
  <c r="U39" i="14"/>
  <c r="O39" i="14"/>
  <c r="O54" i="14" s="1"/>
  <c r="G39" i="14"/>
  <c r="F39" i="14"/>
  <c r="AD38" i="14"/>
  <c r="X38" i="14"/>
  <c r="W38" i="14"/>
  <c r="O38" i="14"/>
  <c r="M38" i="14"/>
  <c r="L38" i="14"/>
  <c r="K38" i="14"/>
  <c r="AB37" i="14"/>
  <c r="Z37" i="14"/>
  <c r="Y37" i="14"/>
  <c r="X37" i="14"/>
  <c r="L37" i="14"/>
  <c r="J37" i="14"/>
  <c r="I37" i="14"/>
  <c r="H37" i="14"/>
  <c r="AD36" i="14"/>
  <c r="AD51" i="14" s="1"/>
  <c r="V36" i="14"/>
  <c r="AC38" i="14" s="1"/>
  <c r="U36" i="14"/>
  <c r="W37" i="14" s="1"/>
  <c r="O36" i="14"/>
  <c r="O37" i="14" s="1"/>
  <c r="G36" i="14"/>
  <c r="J38" i="14" s="1"/>
  <c r="F36" i="14"/>
  <c r="K35" i="14"/>
  <c r="I35" i="14"/>
  <c r="H35" i="14"/>
  <c r="AF34" i="14"/>
  <c r="Q34" i="14"/>
  <c r="P34" i="14"/>
  <c r="N34" i="14"/>
  <c r="J34" i="14"/>
  <c r="I34" i="14"/>
  <c r="H34" i="14"/>
  <c r="AD33" i="14"/>
  <c r="V33" i="14"/>
  <c r="U33" i="14"/>
  <c r="O33" i="14"/>
  <c r="O34" i="14" s="1"/>
  <c r="G33" i="14"/>
  <c r="M34" i="14" s="1"/>
  <c r="F33" i="14"/>
  <c r="K34" i="14" s="1"/>
  <c r="Z32" i="14"/>
  <c r="X32" i="14"/>
  <c r="W32" i="14"/>
  <c r="AF31" i="14"/>
  <c r="AD31" i="14"/>
  <c r="AC31" i="14"/>
  <c r="AB31" i="14"/>
  <c r="P31" i="14"/>
  <c r="N31" i="14"/>
  <c r="AD30" i="14"/>
  <c r="AD32" i="14" s="1"/>
  <c r="V30" i="14"/>
  <c r="AC32" i="14" s="1"/>
  <c r="U30" i="14"/>
  <c r="O30" i="14"/>
  <c r="G30" i="14"/>
  <c r="F30" i="14"/>
  <c r="AB29" i="14"/>
  <c r="X29" i="14"/>
  <c r="W29" i="14"/>
  <c r="O29" i="14"/>
  <c r="M29" i="14"/>
  <c r="J29" i="14"/>
  <c r="I29" i="14"/>
  <c r="AC28" i="14"/>
  <c r="AB28" i="14"/>
  <c r="Z28" i="14"/>
  <c r="Y28" i="14"/>
  <c r="X28" i="14"/>
  <c r="M28" i="14"/>
  <c r="L28" i="14"/>
  <c r="K28" i="14"/>
  <c r="J28" i="14"/>
  <c r="I28" i="14"/>
  <c r="H28" i="14"/>
  <c r="G28" i="14"/>
  <c r="AD27" i="14"/>
  <c r="V27" i="14"/>
  <c r="U27" i="14"/>
  <c r="O27" i="14"/>
  <c r="G27" i="14"/>
  <c r="F27" i="14"/>
  <c r="Q28" i="14" s="1"/>
  <c r="AC26" i="14"/>
  <c r="AB26" i="14"/>
  <c r="Z26" i="14"/>
  <c r="Y26" i="14"/>
  <c r="X26" i="14"/>
  <c r="AF25" i="14"/>
  <c r="AD25" i="14"/>
  <c r="Q25" i="14"/>
  <c r="P25" i="14"/>
  <c r="N25" i="14"/>
  <c r="I25" i="14"/>
  <c r="H25" i="14"/>
  <c r="AD24" i="14"/>
  <c r="AD26" i="14" s="1"/>
  <c r="V24" i="14"/>
  <c r="W26" i="14" s="1"/>
  <c r="U24" i="14"/>
  <c r="O24" i="14"/>
  <c r="O26" i="14" s="1"/>
  <c r="G24" i="14"/>
  <c r="F24" i="14"/>
  <c r="K25" i="14" s="1"/>
  <c r="Z23" i="14"/>
  <c r="Y23" i="14"/>
  <c r="X23" i="14"/>
  <c r="W23" i="14"/>
  <c r="O23" i="14"/>
  <c r="N23" i="14"/>
  <c r="M23" i="14"/>
  <c r="AE22" i="14"/>
  <c r="AD22" i="14"/>
  <c r="AB22" i="14"/>
  <c r="AA22" i="14"/>
  <c r="Z22" i="14"/>
  <c r="P22" i="14"/>
  <c r="N22" i="14"/>
  <c r="L22" i="14"/>
  <c r="K22" i="14"/>
  <c r="J22" i="14"/>
  <c r="AD21" i="14"/>
  <c r="V21" i="14"/>
  <c r="AD23" i="14" s="1"/>
  <c r="U21" i="14"/>
  <c r="Y22" i="14" s="1"/>
  <c r="O21" i="14"/>
  <c r="O22" i="14" s="1"/>
  <c r="G21" i="14"/>
  <c r="L23" i="14" s="1"/>
  <c r="F21" i="14"/>
  <c r="I22" i="14" s="1"/>
  <c r="AD20" i="14"/>
  <c r="AC20" i="14"/>
  <c r="AB20" i="14"/>
  <c r="Z20" i="14"/>
  <c r="W20" i="14"/>
  <c r="O20" i="14"/>
  <c r="N20" i="14"/>
  <c r="M20" i="14"/>
  <c r="L20" i="14"/>
  <c r="K20" i="14"/>
  <c r="J20" i="14"/>
  <c r="I20" i="14"/>
  <c r="H20" i="14"/>
  <c r="AB19" i="14"/>
  <c r="AA19" i="14"/>
  <c r="Z19" i="14"/>
  <c r="Y19" i="14"/>
  <c r="X19" i="14"/>
  <c r="W19" i="14"/>
  <c r="V19" i="14"/>
  <c r="M19" i="14"/>
  <c r="L19" i="14"/>
  <c r="K19" i="14"/>
  <c r="J19" i="14"/>
  <c r="I19" i="14"/>
  <c r="H19" i="14"/>
  <c r="G19" i="14"/>
  <c r="AD18" i="14"/>
  <c r="AD19" i="14" s="1"/>
  <c r="V18" i="14"/>
  <c r="AA20" i="14" s="1"/>
  <c r="U18" i="14"/>
  <c r="AF19" i="14" s="1"/>
  <c r="O18" i="14"/>
  <c r="O19" i="14" s="1"/>
  <c r="G18" i="14"/>
  <c r="F18" i="14"/>
  <c r="Q19" i="14" s="1"/>
  <c r="AC17" i="14"/>
  <c r="AB17" i="14"/>
  <c r="Z17" i="14"/>
  <c r="Y17" i="14"/>
  <c r="X17" i="14"/>
  <c r="AF16" i="14"/>
  <c r="AD16" i="14"/>
  <c r="Q16" i="14"/>
  <c r="P16" i="14"/>
  <c r="N16" i="14"/>
  <c r="I16" i="14"/>
  <c r="H16" i="14"/>
  <c r="AD15" i="14"/>
  <c r="AD17" i="14" s="1"/>
  <c r="V15" i="14"/>
  <c r="W17" i="14" s="1"/>
  <c r="U15" i="14"/>
  <c r="O15" i="14"/>
  <c r="O17" i="14" s="1"/>
  <c r="G15" i="14"/>
  <c r="F15" i="14"/>
  <c r="K16" i="14" s="1"/>
  <c r="AF12" i="14"/>
  <c r="AE12" i="14"/>
  <c r="AC12" i="14"/>
  <c r="AB12" i="14"/>
  <c r="AA12" i="14"/>
  <c r="Z12" i="14"/>
  <c r="Y12" i="14"/>
  <c r="X12" i="14"/>
  <c r="W12" i="14"/>
  <c r="Q12" i="14"/>
  <c r="P12" i="14"/>
  <c r="N12" i="14"/>
  <c r="M12" i="14"/>
  <c r="L12" i="14"/>
  <c r="K12" i="14"/>
  <c r="J12" i="14"/>
  <c r="I12" i="14"/>
  <c r="H12" i="14"/>
  <c r="I39" i="13"/>
  <c r="I40" i="13" s="1"/>
  <c r="H39" i="13"/>
  <c r="H40" i="13" s="1"/>
  <c r="G39" i="13"/>
  <c r="G40" i="13" s="1"/>
  <c r="F39" i="13"/>
  <c r="F40" i="13" s="1"/>
  <c r="E39" i="13"/>
  <c r="I37" i="13"/>
  <c r="H37" i="13"/>
  <c r="G37" i="13"/>
  <c r="F37" i="13"/>
  <c r="E37" i="13"/>
  <c r="E38" i="13" s="1"/>
  <c r="D35" i="13"/>
  <c r="I36" i="13" s="1"/>
  <c r="I34" i="13"/>
  <c r="H34" i="13"/>
  <c r="G34" i="13"/>
  <c r="F34" i="13"/>
  <c r="E34" i="13"/>
  <c r="D33" i="13"/>
  <c r="D31" i="13"/>
  <c r="D39" i="13" s="1"/>
  <c r="E40" i="13" s="1"/>
  <c r="I30" i="13"/>
  <c r="H30" i="13"/>
  <c r="G30" i="13"/>
  <c r="F30" i="13"/>
  <c r="E30" i="13"/>
  <c r="D29" i="13"/>
  <c r="D27" i="13"/>
  <c r="D37" i="13" s="1"/>
  <c r="I26" i="13"/>
  <c r="H26" i="13"/>
  <c r="G26" i="13"/>
  <c r="F26" i="13"/>
  <c r="E26" i="13"/>
  <c r="D25" i="13"/>
  <c r="D23" i="13"/>
  <c r="I24" i="13" s="1"/>
  <c r="I22" i="13"/>
  <c r="H22" i="13"/>
  <c r="G22" i="13"/>
  <c r="F22" i="13"/>
  <c r="E22" i="13"/>
  <c r="D21" i="13"/>
  <c r="D19" i="13"/>
  <c r="I20" i="13" s="1"/>
  <c r="I18" i="13"/>
  <c r="H18" i="13"/>
  <c r="G18" i="13"/>
  <c r="F18" i="13"/>
  <c r="E18" i="13"/>
  <c r="D17" i="13"/>
  <c r="D15" i="13"/>
  <c r="I16" i="13" s="1"/>
  <c r="I14" i="13"/>
  <c r="H14" i="13"/>
  <c r="G14" i="13"/>
  <c r="F14" i="13"/>
  <c r="E14" i="13"/>
  <c r="D13" i="13"/>
  <c r="I11" i="13"/>
  <c r="H11" i="13"/>
  <c r="G11" i="13"/>
  <c r="F11" i="13"/>
  <c r="E11" i="13"/>
  <c r="D11" i="13"/>
  <c r="M55" i="12"/>
  <c r="L55" i="12"/>
  <c r="K55" i="12"/>
  <c r="J55" i="12"/>
  <c r="H55" i="12"/>
  <c r="M54" i="12"/>
  <c r="L54" i="12"/>
  <c r="K54" i="12"/>
  <c r="J54" i="12"/>
  <c r="H54" i="12"/>
  <c r="G54" i="12"/>
  <c r="F54" i="12"/>
  <c r="F55" i="12" s="1"/>
  <c r="D54" i="12"/>
  <c r="M52" i="12"/>
  <c r="L52" i="12"/>
  <c r="K52" i="12"/>
  <c r="J52" i="12"/>
  <c r="M51" i="12"/>
  <c r="L51" i="12"/>
  <c r="K51" i="12"/>
  <c r="J51" i="12"/>
  <c r="H51" i="12"/>
  <c r="G51" i="12"/>
  <c r="G52" i="12" s="1"/>
  <c r="F51" i="12"/>
  <c r="D51" i="12"/>
  <c r="M49" i="12"/>
  <c r="L49" i="12"/>
  <c r="K49" i="12"/>
  <c r="J49" i="12"/>
  <c r="H49" i="12"/>
  <c r="G49" i="12"/>
  <c r="F49" i="12"/>
  <c r="I48" i="12"/>
  <c r="I49" i="12" s="1"/>
  <c r="E48" i="12"/>
  <c r="E49" i="12" s="1"/>
  <c r="J47" i="12"/>
  <c r="M46" i="12"/>
  <c r="L46" i="12"/>
  <c r="K46" i="12"/>
  <c r="J46" i="12"/>
  <c r="H46" i="12"/>
  <c r="G46" i="12"/>
  <c r="F46" i="12"/>
  <c r="I45" i="12"/>
  <c r="I46" i="12" s="1"/>
  <c r="E45" i="12"/>
  <c r="G47" i="12" s="1"/>
  <c r="L44" i="12"/>
  <c r="K44" i="12"/>
  <c r="F44" i="12"/>
  <c r="M43" i="12"/>
  <c r="L43" i="12"/>
  <c r="K43" i="12"/>
  <c r="J43" i="12"/>
  <c r="I43" i="12"/>
  <c r="H43" i="12"/>
  <c r="G43" i="12"/>
  <c r="F43" i="12"/>
  <c r="I42" i="12"/>
  <c r="J44" i="12" s="1"/>
  <c r="E42" i="12"/>
  <c r="E43" i="12" s="1"/>
  <c r="K41" i="12"/>
  <c r="J41" i="12"/>
  <c r="M40" i="12"/>
  <c r="L40" i="12"/>
  <c r="K40" i="12"/>
  <c r="J40" i="12"/>
  <c r="H40" i="12"/>
  <c r="G40" i="12"/>
  <c r="F40" i="12"/>
  <c r="I39" i="12"/>
  <c r="I40" i="12" s="1"/>
  <c r="E39" i="12"/>
  <c r="G41" i="12" s="1"/>
  <c r="L38" i="12"/>
  <c r="K38" i="12"/>
  <c r="H38" i="12"/>
  <c r="M37" i="12"/>
  <c r="L37" i="12"/>
  <c r="K37" i="12"/>
  <c r="J37" i="12"/>
  <c r="I37" i="12"/>
  <c r="H37" i="12"/>
  <c r="G37" i="12"/>
  <c r="F37" i="12"/>
  <c r="E37" i="12"/>
  <c r="I36" i="12"/>
  <c r="J38" i="12" s="1"/>
  <c r="E36" i="12"/>
  <c r="M34" i="12"/>
  <c r="L34" i="12"/>
  <c r="K34" i="12"/>
  <c r="J34" i="12"/>
  <c r="H34" i="12"/>
  <c r="G34" i="12"/>
  <c r="F34" i="12"/>
  <c r="I33" i="12"/>
  <c r="I34" i="12" s="1"/>
  <c r="E33" i="12"/>
  <c r="E34" i="12" s="1"/>
  <c r="H32" i="12"/>
  <c r="F32" i="12"/>
  <c r="M31" i="12"/>
  <c r="L31" i="12"/>
  <c r="K31" i="12"/>
  <c r="J31" i="12"/>
  <c r="H31" i="12"/>
  <c r="G31" i="12"/>
  <c r="F31" i="12"/>
  <c r="E31" i="12"/>
  <c r="I30" i="12"/>
  <c r="K32" i="12" s="1"/>
  <c r="E30" i="12"/>
  <c r="G32" i="12" s="1"/>
  <c r="L29" i="12"/>
  <c r="F29" i="12"/>
  <c r="M28" i="12"/>
  <c r="L28" i="12"/>
  <c r="K28" i="12"/>
  <c r="J28" i="12"/>
  <c r="I28" i="12"/>
  <c r="H28" i="12"/>
  <c r="G28" i="12"/>
  <c r="F28" i="12"/>
  <c r="I27" i="12"/>
  <c r="K29" i="12" s="1"/>
  <c r="E27" i="12"/>
  <c r="E28" i="12" s="1"/>
  <c r="H26" i="12"/>
  <c r="F26" i="12"/>
  <c r="M25" i="12"/>
  <c r="L25" i="12"/>
  <c r="K25" i="12"/>
  <c r="J25" i="12"/>
  <c r="H25" i="12"/>
  <c r="G25" i="12"/>
  <c r="F25" i="12"/>
  <c r="I24" i="12"/>
  <c r="E24" i="12"/>
  <c r="E25" i="12" s="1"/>
  <c r="L23" i="12"/>
  <c r="K23" i="12"/>
  <c r="J23" i="12"/>
  <c r="F23" i="12"/>
  <c r="M22" i="12"/>
  <c r="L22" i="12"/>
  <c r="K22" i="12"/>
  <c r="J22" i="12"/>
  <c r="I22" i="12"/>
  <c r="H22" i="12"/>
  <c r="G22" i="12"/>
  <c r="F22" i="12"/>
  <c r="E22" i="12"/>
  <c r="I21" i="12"/>
  <c r="E21" i="12"/>
  <c r="H23" i="12" s="1"/>
  <c r="H20" i="12"/>
  <c r="F20" i="12"/>
  <c r="M19" i="12"/>
  <c r="L19" i="12"/>
  <c r="K19" i="12"/>
  <c r="J19" i="12"/>
  <c r="H19" i="12"/>
  <c r="G19" i="12"/>
  <c r="F19" i="12"/>
  <c r="E19" i="12"/>
  <c r="I18" i="12"/>
  <c r="I19" i="12" s="1"/>
  <c r="E18" i="12"/>
  <c r="E12" i="12" s="1"/>
  <c r="L17" i="12"/>
  <c r="K17" i="12"/>
  <c r="J17" i="12"/>
  <c r="M16" i="12"/>
  <c r="L16" i="12"/>
  <c r="K16" i="12"/>
  <c r="J16" i="12"/>
  <c r="I16" i="12"/>
  <c r="H16" i="12"/>
  <c r="G16" i="12"/>
  <c r="F16" i="12"/>
  <c r="E16" i="12"/>
  <c r="I15" i="12"/>
  <c r="E15" i="12"/>
  <c r="H17" i="12" s="1"/>
  <c r="L13" i="12"/>
  <c r="K13" i="12"/>
  <c r="J13" i="12"/>
  <c r="M12" i="12"/>
  <c r="M13" i="12" s="1"/>
  <c r="L12" i="12"/>
  <c r="K12" i="12"/>
  <c r="J12" i="12"/>
  <c r="H12" i="12"/>
  <c r="H13" i="12" s="1"/>
  <c r="G12" i="12"/>
  <c r="F12" i="12"/>
  <c r="F13" i="12" s="1"/>
  <c r="D12" i="12"/>
  <c r="K76" i="11"/>
  <c r="J76" i="11"/>
  <c r="I76" i="11"/>
  <c r="H76" i="11"/>
  <c r="G76" i="11"/>
  <c r="F76" i="11"/>
  <c r="L38" i="11"/>
  <c r="L37" i="11"/>
  <c r="K37" i="11"/>
  <c r="H37" i="11"/>
  <c r="G37" i="11"/>
  <c r="L36" i="11"/>
  <c r="L35" i="11"/>
  <c r="K35" i="11"/>
  <c r="H35" i="11"/>
  <c r="G35" i="11"/>
  <c r="L34" i="11"/>
  <c r="H34" i="11"/>
  <c r="M33" i="11"/>
  <c r="J33" i="11"/>
  <c r="I33" i="11"/>
  <c r="F33" i="11"/>
  <c r="M31" i="11"/>
  <c r="J31" i="11"/>
  <c r="L32" i="11" s="1"/>
  <c r="I31" i="11"/>
  <c r="F31" i="11"/>
  <c r="H32" i="11" s="1"/>
  <c r="L30" i="11"/>
  <c r="M29" i="11"/>
  <c r="J29" i="11"/>
  <c r="I29" i="11"/>
  <c r="F29" i="11"/>
  <c r="H30" i="11" s="1"/>
  <c r="L28" i="11"/>
  <c r="H28" i="11"/>
  <c r="M27" i="11"/>
  <c r="J27" i="11"/>
  <c r="J37" i="11" s="1"/>
  <c r="I27" i="11"/>
  <c r="I37" i="11" s="1"/>
  <c r="F27" i="11"/>
  <c r="M25" i="11"/>
  <c r="J25" i="11"/>
  <c r="J35" i="11" s="1"/>
  <c r="I25" i="11"/>
  <c r="I35" i="11" s="1"/>
  <c r="F25" i="11"/>
  <c r="F35" i="11" s="1"/>
  <c r="H36" i="11" s="1"/>
  <c r="L24" i="11"/>
  <c r="M23" i="11"/>
  <c r="J23" i="11"/>
  <c r="I23" i="11"/>
  <c r="F23" i="11"/>
  <c r="H24" i="11" s="1"/>
  <c r="L22" i="11"/>
  <c r="H22" i="11"/>
  <c r="M21" i="11"/>
  <c r="J21" i="11"/>
  <c r="I21" i="11"/>
  <c r="F21" i="11"/>
  <c r="M19" i="11"/>
  <c r="J19" i="11"/>
  <c r="L20" i="11" s="1"/>
  <c r="I19" i="11"/>
  <c r="F19" i="11"/>
  <c r="H20" i="11" s="1"/>
  <c r="L18" i="11"/>
  <c r="M17" i="11"/>
  <c r="J17" i="11"/>
  <c r="I17" i="11"/>
  <c r="F17" i="11"/>
  <c r="H18" i="11" s="1"/>
  <c r="L16" i="11"/>
  <c r="H16" i="11"/>
  <c r="M15" i="11"/>
  <c r="L15" i="11"/>
  <c r="K15" i="11"/>
  <c r="K9" i="11" s="1"/>
  <c r="J15" i="11"/>
  <c r="I15" i="11"/>
  <c r="F15" i="11"/>
  <c r="H14" i="11"/>
  <c r="M13" i="11"/>
  <c r="J13" i="11"/>
  <c r="L14" i="11" s="1"/>
  <c r="I13" i="11"/>
  <c r="F13" i="11"/>
  <c r="M11" i="11"/>
  <c r="M9" i="11" s="1"/>
  <c r="J11" i="11"/>
  <c r="L12" i="11" s="1"/>
  <c r="I11" i="11"/>
  <c r="I9" i="11" s="1"/>
  <c r="F11" i="11"/>
  <c r="H12" i="11" s="1"/>
  <c r="L9" i="11"/>
  <c r="H9" i="11"/>
  <c r="G9" i="11"/>
  <c r="B94" i="10"/>
  <c r="P56" i="10"/>
  <c r="P55" i="10"/>
  <c r="O55" i="10"/>
  <c r="N55" i="10"/>
  <c r="M55" i="10"/>
  <c r="M56" i="10" s="1"/>
  <c r="L55" i="10"/>
  <c r="L56" i="10" s="1"/>
  <c r="K55" i="10"/>
  <c r="J55" i="10"/>
  <c r="I55" i="10"/>
  <c r="H55" i="10"/>
  <c r="G55" i="10"/>
  <c r="F55" i="10"/>
  <c r="F56" i="10" s="1"/>
  <c r="D55" i="10"/>
  <c r="N56" i="10" s="1"/>
  <c r="N53" i="10"/>
  <c r="L53" i="10"/>
  <c r="P52" i="10"/>
  <c r="P53" i="10" s="1"/>
  <c r="O52" i="10"/>
  <c r="O53" i="10" s="1"/>
  <c r="N52" i="10"/>
  <c r="M52" i="10"/>
  <c r="M53" i="10" s="1"/>
  <c r="L52" i="10"/>
  <c r="K52" i="10"/>
  <c r="K53" i="10" s="1"/>
  <c r="J52" i="10"/>
  <c r="J53" i="10" s="1"/>
  <c r="I52" i="10"/>
  <c r="I53" i="10" s="1"/>
  <c r="H52" i="10"/>
  <c r="H53" i="10" s="1"/>
  <c r="G52" i="10"/>
  <c r="G53" i="10" s="1"/>
  <c r="F52" i="10"/>
  <c r="F53" i="10" s="1"/>
  <c r="D52" i="10"/>
  <c r="M51" i="10"/>
  <c r="L51" i="10"/>
  <c r="K51" i="10"/>
  <c r="P50" i="10"/>
  <c r="O50" i="10"/>
  <c r="N50" i="10"/>
  <c r="M50" i="10"/>
  <c r="L50" i="10"/>
  <c r="K50" i="10"/>
  <c r="J50" i="10"/>
  <c r="I50" i="10"/>
  <c r="H50" i="10"/>
  <c r="G50" i="10"/>
  <c r="F50" i="10"/>
  <c r="E49" i="10"/>
  <c r="J51" i="10" s="1"/>
  <c r="N48" i="10"/>
  <c r="M48" i="10"/>
  <c r="L48" i="10"/>
  <c r="K48" i="10"/>
  <c r="J48" i="10"/>
  <c r="I48" i="10"/>
  <c r="G48" i="10"/>
  <c r="P47" i="10"/>
  <c r="O47" i="10"/>
  <c r="N47" i="10"/>
  <c r="M47" i="10"/>
  <c r="L47" i="10"/>
  <c r="K47" i="10"/>
  <c r="J47" i="10"/>
  <c r="I47" i="10"/>
  <c r="H47" i="10"/>
  <c r="G47" i="10"/>
  <c r="F47" i="10"/>
  <c r="E46" i="10"/>
  <c r="H48" i="10" s="1"/>
  <c r="L45" i="10"/>
  <c r="K45" i="10"/>
  <c r="I45" i="10"/>
  <c r="H45" i="10"/>
  <c r="G45" i="10"/>
  <c r="P44" i="10"/>
  <c r="O44" i="10"/>
  <c r="N44" i="10"/>
  <c r="M44" i="10"/>
  <c r="L44" i="10"/>
  <c r="K44" i="10"/>
  <c r="J44" i="10"/>
  <c r="I44" i="10"/>
  <c r="H44" i="10"/>
  <c r="G44" i="10"/>
  <c r="F44" i="10"/>
  <c r="E43" i="10"/>
  <c r="F45" i="10" s="1"/>
  <c r="P41" i="10"/>
  <c r="O41" i="10"/>
  <c r="N41" i="10"/>
  <c r="M41" i="10"/>
  <c r="L41" i="10"/>
  <c r="K41" i="10"/>
  <c r="J41" i="10"/>
  <c r="I41" i="10"/>
  <c r="H41" i="10"/>
  <c r="G41" i="10"/>
  <c r="F41" i="10"/>
  <c r="E40" i="10"/>
  <c r="P38" i="10"/>
  <c r="O38" i="10"/>
  <c r="N38" i="10"/>
  <c r="M38" i="10"/>
  <c r="L38" i="10"/>
  <c r="K38" i="10"/>
  <c r="J38" i="10"/>
  <c r="I38" i="10"/>
  <c r="H38" i="10"/>
  <c r="G38" i="10"/>
  <c r="F38" i="10"/>
  <c r="E37" i="10"/>
  <c r="N36" i="10"/>
  <c r="M36" i="10"/>
  <c r="P35" i="10"/>
  <c r="O35" i="10"/>
  <c r="N35" i="10"/>
  <c r="M35" i="10"/>
  <c r="L35" i="10"/>
  <c r="K35" i="10"/>
  <c r="J35" i="10"/>
  <c r="I35" i="10"/>
  <c r="H35" i="10"/>
  <c r="G35" i="10"/>
  <c r="F35" i="10"/>
  <c r="E34" i="10"/>
  <c r="L36" i="10" s="1"/>
  <c r="M33" i="10"/>
  <c r="L33" i="10"/>
  <c r="K33" i="10"/>
  <c r="P32" i="10"/>
  <c r="O32" i="10"/>
  <c r="N32" i="10"/>
  <c r="M32" i="10"/>
  <c r="L32" i="10"/>
  <c r="K32" i="10"/>
  <c r="J32" i="10"/>
  <c r="I32" i="10"/>
  <c r="H32" i="10"/>
  <c r="G32" i="10"/>
  <c r="F32" i="10"/>
  <c r="E31" i="10"/>
  <c r="J33" i="10" s="1"/>
  <c r="N30" i="10"/>
  <c r="M30" i="10"/>
  <c r="L30" i="10"/>
  <c r="K30" i="10"/>
  <c r="J30" i="10"/>
  <c r="I30" i="10"/>
  <c r="G30" i="10"/>
  <c r="P29" i="10"/>
  <c r="O29" i="10"/>
  <c r="N29" i="10"/>
  <c r="M29" i="10"/>
  <c r="L29" i="10"/>
  <c r="K29" i="10"/>
  <c r="J29" i="10"/>
  <c r="I29" i="10"/>
  <c r="H29" i="10"/>
  <c r="G29" i="10"/>
  <c r="F29" i="10"/>
  <c r="E28" i="10"/>
  <c r="H30" i="10" s="1"/>
  <c r="L27" i="10"/>
  <c r="K27" i="10"/>
  <c r="I27" i="10"/>
  <c r="H27" i="10"/>
  <c r="G27" i="10"/>
  <c r="P26" i="10"/>
  <c r="O26" i="10"/>
  <c r="N26" i="10"/>
  <c r="M26" i="10"/>
  <c r="L26" i="10"/>
  <c r="K26" i="10"/>
  <c r="J26" i="10"/>
  <c r="I26" i="10"/>
  <c r="H26" i="10"/>
  <c r="G26" i="10"/>
  <c r="F26" i="10"/>
  <c r="E25" i="10"/>
  <c r="F27" i="10" s="1"/>
  <c r="J24" i="10"/>
  <c r="I24" i="10"/>
  <c r="G24" i="10"/>
  <c r="P23" i="10"/>
  <c r="O23" i="10"/>
  <c r="N23" i="10"/>
  <c r="M23" i="10"/>
  <c r="L23" i="10"/>
  <c r="K23" i="10"/>
  <c r="J23" i="10"/>
  <c r="I23" i="10"/>
  <c r="H23" i="10"/>
  <c r="G23" i="10"/>
  <c r="F23" i="10"/>
  <c r="E22" i="10"/>
  <c r="P20" i="10"/>
  <c r="O20" i="10"/>
  <c r="N20" i="10"/>
  <c r="M20" i="10"/>
  <c r="L20" i="10"/>
  <c r="K20" i="10"/>
  <c r="J20" i="10"/>
  <c r="I20" i="10"/>
  <c r="H20" i="10"/>
  <c r="G20" i="10"/>
  <c r="F20" i="10"/>
  <c r="E19" i="10"/>
  <c r="M18" i="10"/>
  <c r="F18" i="10"/>
  <c r="P17" i="10"/>
  <c r="O17" i="10"/>
  <c r="N17" i="10"/>
  <c r="M17" i="10"/>
  <c r="L17" i="10"/>
  <c r="K17" i="10"/>
  <c r="J17" i="10"/>
  <c r="I17" i="10"/>
  <c r="H17" i="10"/>
  <c r="G17" i="10"/>
  <c r="F17" i="10"/>
  <c r="E17" i="10"/>
  <c r="E16" i="10"/>
  <c r="O14" i="10"/>
  <c r="P13" i="10"/>
  <c r="P14" i="10" s="1"/>
  <c r="O13" i="10"/>
  <c r="N13" i="10"/>
  <c r="M13" i="10"/>
  <c r="M14" i="10" s="1"/>
  <c r="L13" i="10"/>
  <c r="L14" i="10" s="1"/>
  <c r="K13" i="10"/>
  <c r="K14" i="10" s="1"/>
  <c r="J13" i="10"/>
  <c r="I13" i="10"/>
  <c r="I14" i="10" s="1"/>
  <c r="H13" i="10"/>
  <c r="H14" i="10" s="1"/>
  <c r="G13" i="10"/>
  <c r="G14" i="10" s="1"/>
  <c r="F13" i="10"/>
  <c r="F14" i="10" s="1"/>
  <c r="D13" i="10"/>
  <c r="B94" i="9"/>
  <c r="N57" i="9"/>
  <c r="N56" i="9"/>
  <c r="M56" i="9"/>
  <c r="K56" i="9"/>
  <c r="P55" i="9"/>
  <c r="P56" i="9" s="1"/>
  <c r="O55" i="9"/>
  <c r="O56" i="9" s="1"/>
  <c r="N55" i="9"/>
  <c r="M55" i="9"/>
  <c r="M57" i="9" s="1"/>
  <c r="L55" i="9"/>
  <c r="L56" i="9" s="1"/>
  <c r="K55" i="9"/>
  <c r="K57" i="9" s="1"/>
  <c r="J55" i="9"/>
  <c r="J56" i="9" s="1"/>
  <c r="I55" i="9"/>
  <c r="H55" i="9"/>
  <c r="H56" i="9" s="1"/>
  <c r="G55" i="9"/>
  <c r="G56" i="9" s="1"/>
  <c r="F55" i="9"/>
  <c r="F56" i="9" s="1"/>
  <c r="D55" i="9"/>
  <c r="L53" i="9"/>
  <c r="H53" i="9"/>
  <c r="G53" i="9"/>
  <c r="P52" i="9"/>
  <c r="P53" i="9" s="1"/>
  <c r="O52" i="9"/>
  <c r="O53" i="9" s="1"/>
  <c r="N52" i="9"/>
  <c r="N53" i="9" s="1"/>
  <c r="M52" i="9"/>
  <c r="M53" i="9" s="1"/>
  <c r="L52" i="9"/>
  <c r="K52" i="9"/>
  <c r="K53" i="9" s="1"/>
  <c r="J52" i="9"/>
  <c r="J53" i="9" s="1"/>
  <c r="I52" i="9"/>
  <c r="I53" i="9" s="1"/>
  <c r="H52" i="9"/>
  <c r="G52" i="9"/>
  <c r="F52" i="9"/>
  <c r="F53" i="9" s="1"/>
  <c r="D52" i="9"/>
  <c r="K51" i="9"/>
  <c r="J51" i="9"/>
  <c r="I51" i="9"/>
  <c r="H51" i="9"/>
  <c r="G51" i="9"/>
  <c r="F51" i="9"/>
  <c r="P50" i="9"/>
  <c r="O50" i="9"/>
  <c r="N50" i="9"/>
  <c r="M50" i="9"/>
  <c r="L50" i="9"/>
  <c r="K50" i="9"/>
  <c r="J50" i="9"/>
  <c r="I50" i="9"/>
  <c r="H50" i="9"/>
  <c r="G50" i="9"/>
  <c r="F50" i="9"/>
  <c r="E50" i="9"/>
  <c r="E49" i="9"/>
  <c r="N51" i="9" s="1"/>
  <c r="N48" i="9"/>
  <c r="J48" i="9"/>
  <c r="I48" i="9"/>
  <c r="H48" i="9"/>
  <c r="G48" i="9"/>
  <c r="P47" i="9"/>
  <c r="O47" i="9"/>
  <c r="N47" i="9"/>
  <c r="M47" i="9"/>
  <c r="L47" i="9"/>
  <c r="K47" i="9"/>
  <c r="J47" i="9"/>
  <c r="I47" i="9"/>
  <c r="H47" i="9"/>
  <c r="G47" i="9"/>
  <c r="F47" i="9"/>
  <c r="E46" i="9"/>
  <c r="H45" i="9"/>
  <c r="G45" i="9"/>
  <c r="P44" i="9"/>
  <c r="O44" i="9"/>
  <c r="N44" i="9"/>
  <c r="M44" i="9"/>
  <c r="L44" i="9"/>
  <c r="K44" i="9"/>
  <c r="J44" i="9"/>
  <c r="I44" i="9"/>
  <c r="H44" i="9"/>
  <c r="G44" i="9"/>
  <c r="F44" i="9"/>
  <c r="E43" i="9"/>
  <c r="M42" i="9"/>
  <c r="L42" i="9"/>
  <c r="F42" i="9"/>
  <c r="P41" i="9"/>
  <c r="O41" i="9"/>
  <c r="N41" i="9"/>
  <c r="M41" i="9"/>
  <c r="L41" i="9"/>
  <c r="K41" i="9"/>
  <c r="J41" i="9"/>
  <c r="I41" i="9"/>
  <c r="H41" i="9"/>
  <c r="G41" i="9"/>
  <c r="F41" i="9"/>
  <c r="E41" i="9"/>
  <c r="E40" i="9"/>
  <c r="E55" i="9" s="1"/>
  <c r="E56" i="9" s="1"/>
  <c r="N39" i="9"/>
  <c r="M39" i="9"/>
  <c r="L39" i="9"/>
  <c r="K39" i="9"/>
  <c r="J39" i="9"/>
  <c r="H39" i="9"/>
  <c r="G39" i="9"/>
  <c r="F39" i="9"/>
  <c r="P38" i="9"/>
  <c r="O38" i="9"/>
  <c r="N38" i="9"/>
  <c r="M38" i="9"/>
  <c r="L38" i="9"/>
  <c r="K38" i="9"/>
  <c r="J38" i="9"/>
  <c r="I38" i="9"/>
  <c r="H38" i="9"/>
  <c r="G38" i="9"/>
  <c r="F38" i="9"/>
  <c r="E38" i="9"/>
  <c r="E37" i="9"/>
  <c r="N36" i="9"/>
  <c r="M36" i="9"/>
  <c r="L36" i="9"/>
  <c r="K36" i="9"/>
  <c r="J36" i="9"/>
  <c r="I36" i="9"/>
  <c r="H36" i="9"/>
  <c r="P35" i="9"/>
  <c r="O35" i="9"/>
  <c r="N35" i="9"/>
  <c r="M35" i="9"/>
  <c r="L35" i="9"/>
  <c r="K35" i="9"/>
  <c r="J35" i="9"/>
  <c r="I35" i="9"/>
  <c r="H35" i="9"/>
  <c r="G35" i="9"/>
  <c r="F35" i="9"/>
  <c r="E34" i="9"/>
  <c r="G36" i="9" s="1"/>
  <c r="N33" i="9"/>
  <c r="M33" i="9"/>
  <c r="L33" i="9"/>
  <c r="K33" i="9"/>
  <c r="J33" i="9"/>
  <c r="I33" i="9"/>
  <c r="H33" i="9"/>
  <c r="G33" i="9"/>
  <c r="F33" i="9"/>
  <c r="P32" i="9"/>
  <c r="O32" i="9"/>
  <c r="N32" i="9"/>
  <c r="M32" i="9"/>
  <c r="L32" i="9"/>
  <c r="K32" i="9"/>
  <c r="J32" i="9"/>
  <c r="I32" i="9"/>
  <c r="H32" i="9"/>
  <c r="G32" i="9"/>
  <c r="F32" i="9"/>
  <c r="E32" i="9"/>
  <c r="E31" i="9"/>
  <c r="P29" i="9"/>
  <c r="O29" i="9"/>
  <c r="N29" i="9"/>
  <c r="M29" i="9"/>
  <c r="L29" i="9"/>
  <c r="K29" i="9"/>
  <c r="J29" i="9"/>
  <c r="I29" i="9"/>
  <c r="H29" i="9"/>
  <c r="G29" i="9"/>
  <c r="F29" i="9"/>
  <c r="E28" i="9"/>
  <c r="N27" i="9"/>
  <c r="H27" i="9"/>
  <c r="G27" i="9"/>
  <c r="F27" i="9"/>
  <c r="P26" i="9"/>
  <c r="O26" i="9"/>
  <c r="N26" i="9"/>
  <c r="M26" i="9"/>
  <c r="L26" i="9"/>
  <c r="K26" i="9"/>
  <c r="J26" i="9"/>
  <c r="I26" i="9"/>
  <c r="H26" i="9"/>
  <c r="G26" i="9"/>
  <c r="F26" i="9"/>
  <c r="E26" i="9"/>
  <c r="E25" i="9"/>
  <c r="M27" i="9" s="1"/>
  <c r="M24" i="9"/>
  <c r="L24" i="9"/>
  <c r="F24" i="9"/>
  <c r="P23" i="9"/>
  <c r="O23" i="9"/>
  <c r="N23" i="9"/>
  <c r="M23" i="9"/>
  <c r="L23" i="9"/>
  <c r="K23" i="9"/>
  <c r="J23" i="9"/>
  <c r="I23" i="9"/>
  <c r="H23" i="9"/>
  <c r="G23" i="9"/>
  <c r="F23" i="9"/>
  <c r="E23" i="9"/>
  <c r="E22" i="9"/>
  <c r="K24" i="9" s="1"/>
  <c r="N21" i="9"/>
  <c r="M21" i="9"/>
  <c r="L21" i="9"/>
  <c r="K21" i="9"/>
  <c r="J21" i="9"/>
  <c r="H21" i="9"/>
  <c r="G21" i="9"/>
  <c r="F21" i="9"/>
  <c r="P20" i="9"/>
  <c r="O20" i="9"/>
  <c r="N20" i="9"/>
  <c r="M20" i="9"/>
  <c r="L20" i="9"/>
  <c r="K20" i="9"/>
  <c r="J20" i="9"/>
  <c r="I20" i="9"/>
  <c r="H20" i="9"/>
  <c r="G20" i="9"/>
  <c r="F20" i="9"/>
  <c r="E20" i="9"/>
  <c r="E19" i="9"/>
  <c r="I21" i="9" s="1"/>
  <c r="N18" i="9"/>
  <c r="M18" i="9"/>
  <c r="L18" i="9"/>
  <c r="K18" i="9"/>
  <c r="J18" i="9"/>
  <c r="I18" i="9"/>
  <c r="H18" i="9"/>
  <c r="F18" i="9"/>
  <c r="P17" i="9"/>
  <c r="O17" i="9"/>
  <c r="N17" i="9"/>
  <c r="M17" i="9"/>
  <c r="L17" i="9"/>
  <c r="K17" i="9"/>
  <c r="J17" i="9"/>
  <c r="I17" i="9"/>
  <c r="H17" i="9"/>
  <c r="G17" i="9"/>
  <c r="F17" i="9"/>
  <c r="E17" i="9"/>
  <c r="E16" i="9"/>
  <c r="G18" i="9" s="1"/>
  <c r="P13" i="9"/>
  <c r="P14" i="9" s="1"/>
  <c r="O13" i="9"/>
  <c r="O14" i="9" s="1"/>
  <c r="N13" i="9"/>
  <c r="N14" i="9" s="1"/>
  <c r="M13" i="9"/>
  <c r="M14" i="9" s="1"/>
  <c r="L13" i="9"/>
  <c r="L14" i="9" s="1"/>
  <c r="K13" i="9"/>
  <c r="K14" i="9" s="1"/>
  <c r="J13" i="9"/>
  <c r="J14" i="9" s="1"/>
  <c r="I13" i="9"/>
  <c r="I14" i="9" s="1"/>
  <c r="H13" i="9"/>
  <c r="H14" i="9" s="1"/>
  <c r="G13" i="9"/>
  <c r="G14" i="9" s="1"/>
  <c r="F13" i="9"/>
  <c r="F15" i="9" s="1"/>
  <c r="E13" i="9"/>
  <c r="D13" i="9"/>
  <c r="AC39" i="8"/>
  <c r="AB39" i="8"/>
  <c r="AA39" i="8"/>
  <c r="Z39" i="8"/>
  <c r="Y39" i="8"/>
  <c r="X39" i="8"/>
  <c r="W39" i="8"/>
  <c r="U39" i="8"/>
  <c r="M39" i="8" s="1"/>
  <c r="T39" i="8"/>
  <c r="L39" i="8" s="1"/>
  <c r="S39" i="8"/>
  <c r="K39" i="8" s="1"/>
  <c r="R39" i="8"/>
  <c r="Q39" i="8"/>
  <c r="P39" i="8"/>
  <c r="O39" i="8"/>
  <c r="J39" i="8"/>
  <c r="G39" i="8"/>
  <c r="E39" i="8"/>
  <c r="D39" i="8"/>
  <c r="AC37" i="8"/>
  <c r="AB37" i="8"/>
  <c r="AA37" i="8"/>
  <c r="Z37" i="8"/>
  <c r="Y37" i="8"/>
  <c r="X37" i="8"/>
  <c r="W37" i="8"/>
  <c r="U37" i="8"/>
  <c r="M37" i="8" s="1"/>
  <c r="T37" i="8"/>
  <c r="S37" i="8"/>
  <c r="R37" i="8"/>
  <c r="J37" i="8" s="1"/>
  <c r="Q37" i="8"/>
  <c r="P37" i="8"/>
  <c r="O37" i="8"/>
  <c r="I37" i="8"/>
  <c r="AC36" i="8"/>
  <c r="W36" i="8"/>
  <c r="U36" i="8"/>
  <c r="T36" i="8"/>
  <c r="S36" i="8"/>
  <c r="Q36" i="8"/>
  <c r="P36" i="8"/>
  <c r="V35" i="8"/>
  <c r="AB36" i="8" s="1"/>
  <c r="N35" i="8"/>
  <c r="O36" i="8" s="1"/>
  <c r="M35" i="8"/>
  <c r="L35" i="8"/>
  <c r="K35" i="8"/>
  <c r="J35" i="8"/>
  <c r="I35" i="8"/>
  <c r="H35" i="8"/>
  <c r="G35" i="8"/>
  <c r="E35" i="8"/>
  <c r="D35" i="8"/>
  <c r="AA34" i="8"/>
  <c r="Z34" i="8"/>
  <c r="S34" i="8"/>
  <c r="Q34" i="8"/>
  <c r="M34" i="8"/>
  <c r="V33" i="8"/>
  <c r="Y34" i="8" s="1"/>
  <c r="N33" i="8"/>
  <c r="U34" i="8" s="1"/>
  <c r="M33" i="8"/>
  <c r="L33" i="8"/>
  <c r="K33" i="8"/>
  <c r="J33" i="8"/>
  <c r="I33" i="8"/>
  <c r="H33" i="8"/>
  <c r="G33" i="8"/>
  <c r="F33" i="8" s="1"/>
  <c r="H34" i="8" s="1"/>
  <c r="E33" i="8"/>
  <c r="D33" i="8"/>
  <c r="AC32" i="8"/>
  <c r="AB32" i="8"/>
  <c r="AA32" i="8"/>
  <c r="Z32" i="8"/>
  <c r="Y32" i="8"/>
  <c r="X32" i="8"/>
  <c r="W32" i="8"/>
  <c r="T32" i="8"/>
  <c r="P32" i="8"/>
  <c r="O32" i="8"/>
  <c r="J32" i="8"/>
  <c r="I32" i="8"/>
  <c r="V31" i="8"/>
  <c r="N31" i="8"/>
  <c r="U32" i="8" s="1"/>
  <c r="M31" i="8"/>
  <c r="L31" i="8"/>
  <c r="K31" i="8"/>
  <c r="J31" i="8"/>
  <c r="I31" i="8"/>
  <c r="H31" i="8"/>
  <c r="G31" i="8"/>
  <c r="F31" i="8"/>
  <c r="M32" i="8" s="1"/>
  <c r="E31" i="8"/>
  <c r="D31" i="8"/>
  <c r="U30" i="8"/>
  <c r="T30" i="8"/>
  <c r="S30" i="8"/>
  <c r="Q30" i="8"/>
  <c r="P30" i="8"/>
  <c r="O30" i="8"/>
  <c r="G30" i="8"/>
  <c r="V29" i="8"/>
  <c r="N29" i="8"/>
  <c r="R30" i="8" s="1"/>
  <c r="M29" i="8"/>
  <c r="M30" i="8" s="1"/>
  <c r="L29" i="8"/>
  <c r="K29" i="8"/>
  <c r="J29" i="8"/>
  <c r="I29" i="8"/>
  <c r="I30" i="8" s="1"/>
  <c r="H29" i="8"/>
  <c r="H30" i="8" s="1"/>
  <c r="G29" i="8"/>
  <c r="F29" i="8" s="1"/>
  <c r="E29" i="8"/>
  <c r="D29" i="8"/>
  <c r="AC28" i="8"/>
  <c r="W28" i="8"/>
  <c r="U28" i="8"/>
  <c r="T28" i="8"/>
  <c r="S28" i="8"/>
  <c r="Q28" i="8"/>
  <c r="P28" i="8"/>
  <c r="V27" i="8"/>
  <c r="AB28" i="8" s="1"/>
  <c r="N27" i="8"/>
  <c r="O28" i="8" s="1"/>
  <c r="M27" i="8"/>
  <c r="L27" i="8"/>
  <c r="K27" i="8"/>
  <c r="J27" i="8"/>
  <c r="I27" i="8"/>
  <c r="H27" i="8"/>
  <c r="G27" i="8"/>
  <c r="E27" i="8"/>
  <c r="E37" i="8" s="1"/>
  <c r="D27" i="8"/>
  <c r="D37" i="8" s="1"/>
  <c r="AA26" i="8"/>
  <c r="Z26" i="8"/>
  <c r="S26" i="8"/>
  <c r="Q26" i="8"/>
  <c r="V25" i="8"/>
  <c r="Y26" i="8" s="1"/>
  <c r="N25" i="8"/>
  <c r="U26" i="8" s="1"/>
  <c r="M25" i="8"/>
  <c r="L25" i="8"/>
  <c r="K25" i="8"/>
  <c r="J25" i="8"/>
  <c r="I25" i="8"/>
  <c r="H25" i="8"/>
  <c r="G25" i="8"/>
  <c r="E25" i="8"/>
  <c r="D25" i="8"/>
  <c r="AC24" i="8"/>
  <c r="AB24" i="8"/>
  <c r="AA24" i="8"/>
  <c r="Z24" i="8"/>
  <c r="Y24" i="8"/>
  <c r="X24" i="8"/>
  <c r="W24" i="8"/>
  <c r="T24" i="8"/>
  <c r="P24" i="8"/>
  <c r="O24" i="8"/>
  <c r="V23" i="8"/>
  <c r="N23" i="8"/>
  <c r="U24" i="8" s="1"/>
  <c r="M23" i="8"/>
  <c r="L23" i="8"/>
  <c r="K23" i="8"/>
  <c r="J23" i="8"/>
  <c r="I23" i="8"/>
  <c r="H23" i="8"/>
  <c r="G23" i="8"/>
  <c r="F23" i="8" s="1"/>
  <c r="E23" i="8"/>
  <c r="D23" i="8"/>
  <c r="X22" i="8"/>
  <c r="U22" i="8"/>
  <c r="T22" i="8"/>
  <c r="S22" i="8"/>
  <c r="Q22" i="8"/>
  <c r="P22" i="8"/>
  <c r="O22" i="8"/>
  <c r="V21" i="8"/>
  <c r="N21" i="8"/>
  <c r="R22" i="8" s="1"/>
  <c r="M21" i="8"/>
  <c r="L21" i="8"/>
  <c r="K21" i="8"/>
  <c r="J21" i="8"/>
  <c r="I21" i="8"/>
  <c r="H21" i="8"/>
  <c r="G21" i="8"/>
  <c r="E21" i="8"/>
  <c r="D21" i="8"/>
  <c r="AC20" i="8"/>
  <c r="W20" i="8"/>
  <c r="U20" i="8"/>
  <c r="T20" i="8"/>
  <c r="S20" i="8"/>
  <c r="Q20" i="8"/>
  <c r="P20" i="8"/>
  <c r="V19" i="8"/>
  <c r="AB20" i="8" s="1"/>
  <c r="N19" i="8"/>
  <c r="O20" i="8" s="1"/>
  <c r="M19" i="8"/>
  <c r="L19" i="8"/>
  <c r="K19" i="8"/>
  <c r="J19" i="8"/>
  <c r="I19" i="8"/>
  <c r="H19" i="8"/>
  <c r="G19" i="8"/>
  <c r="E19" i="8"/>
  <c r="D19" i="8"/>
  <c r="AA18" i="8"/>
  <c r="Z18" i="8"/>
  <c r="S18" i="8"/>
  <c r="Q18" i="8"/>
  <c r="V17" i="8"/>
  <c r="Y18" i="8" s="1"/>
  <c r="N17" i="8"/>
  <c r="U18" i="8" s="1"/>
  <c r="M17" i="8"/>
  <c r="L17" i="8"/>
  <c r="K17" i="8"/>
  <c r="J17" i="8"/>
  <c r="I17" i="8"/>
  <c r="H17" i="8"/>
  <c r="G17" i="8"/>
  <c r="F17" i="8" s="1"/>
  <c r="E17" i="8"/>
  <c r="D17" i="8"/>
  <c r="AC16" i="8"/>
  <c r="AB16" i="8"/>
  <c r="AA16" i="8"/>
  <c r="Z16" i="8"/>
  <c r="Y16" i="8"/>
  <c r="X16" i="8"/>
  <c r="W16" i="8"/>
  <c r="T16" i="8"/>
  <c r="P16" i="8"/>
  <c r="O16" i="8"/>
  <c r="V15" i="8"/>
  <c r="N15" i="8"/>
  <c r="U16" i="8" s="1"/>
  <c r="M15" i="8"/>
  <c r="L15" i="8"/>
  <c r="L11" i="8" s="1"/>
  <c r="K15" i="8"/>
  <c r="J15" i="8"/>
  <c r="I15" i="8"/>
  <c r="H15" i="8"/>
  <c r="G15" i="8"/>
  <c r="E15" i="8"/>
  <c r="D15" i="8"/>
  <c r="X14" i="8"/>
  <c r="U14" i="8"/>
  <c r="T14" i="8"/>
  <c r="S14" i="8"/>
  <c r="Q14" i="8"/>
  <c r="P14" i="8"/>
  <c r="O14" i="8"/>
  <c r="V13" i="8"/>
  <c r="N13" i="8"/>
  <c r="R14" i="8" s="1"/>
  <c r="M13" i="8"/>
  <c r="M11" i="8" s="1"/>
  <c r="L13" i="8"/>
  <c r="K13" i="8"/>
  <c r="K11" i="8" s="1"/>
  <c r="J13" i="8"/>
  <c r="I13" i="8"/>
  <c r="H13" i="8"/>
  <c r="G13" i="8"/>
  <c r="E13" i="8"/>
  <c r="D13" i="8"/>
  <c r="AC12" i="8"/>
  <c r="AC11" i="8"/>
  <c r="AB11" i="8"/>
  <c r="AA11" i="8"/>
  <c r="Z11" i="8"/>
  <c r="Y11" i="8"/>
  <c r="X11" i="8"/>
  <c r="V11" i="8" s="1"/>
  <c r="W11" i="8"/>
  <c r="U11" i="8"/>
  <c r="T11" i="8"/>
  <c r="S11" i="8"/>
  <c r="R11" i="8"/>
  <c r="Q11" i="8"/>
  <c r="P11" i="8"/>
  <c r="O11" i="8"/>
  <c r="N11" i="8"/>
  <c r="U12" i="8" s="1"/>
  <c r="H11" i="8"/>
  <c r="E11" i="8"/>
  <c r="AC39" i="7"/>
  <c r="AB39" i="7"/>
  <c r="L39" i="7" s="1"/>
  <c r="AA39" i="7"/>
  <c r="Z39" i="7"/>
  <c r="Y39" i="7"/>
  <c r="X39" i="7"/>
  <c r="W39" i="7"/>
  <c r="U39" i="7"/>
  <c r="T39" i="7"/>
  <c r="S39" i="7"/>
  <c r="K39" i="7" s="1"/>
  <c r="R39" i="7"/>
  <c r="Q39" i="7"/>
  <c r="N39" i="7" s="1"/>
  <c r="P39" i="7"/>
  <c r="H39" i="7" s="1"/>
  <c r="O39" i="7"/>
  <c r="M39" i="7"/>
  <c r="G39" i="7"/>
  <c r="E39" i="7"/>
  <c r="AC37" i="7"/>
  <c r="AB37" i="7"/>
  <c r="L37" i="7" s="1"/>
  <c r="AA37" i="7"/>
  <c r="K37" i="7" s="1"/>
  <c r="Z37" i="7"/>
  <c r="Y37" i="7"/>
  <c r="X37" i="7"/>
  <c r="W37" i="7"/>
  <c r="U37" i="7"/>
  <c r="T37" i="7"/>
  <c r="S37" i="7"/>
  <c r="R37" i="7"/>
  <c r="J37" i="7" s="1"/>
  <c r="Q37" i="7"/>
  <c r="P37" i="7"/>
  <c r="O37" i="7"/>
  <c r="G37" i="7" s="1"/>
  <c r="M37" i="7"/>
  <c r="AA36" i="7"/>
  <c r="Z36" i="7"/>
  <c r="S36" i="7"/>
  <c r="Q36" i="7"/>
  <c r="M36" i="7"/>
  <c r="V35" i="7"/>
  <c r="Y36" i="7" s="1"/>
  <c r="N35" i="7"/>
  <c r="U36" i="7" s="1"/>
  <c r="M35" i="7"/>
  <c r="L35" i="7"/>
  <c r="K35" i="7"/>
  <c r="J35" i="7"/>
  <c r="I35" i="7"/>
  <c r="H35" i="7"/>
  <c r="G35" i="7"/>
  <c r="F35" i="7" s="1"/>
  <c r="H36" i="7" s="1"/>
  <c r="E35" i="7"/>
  <c r="D35" i="7"/>
  <c r="AC34" i="7"/>
  <c r="AB34" i="7"/>
  <c r="AA34" i="7"/>
  <c r="Z34" i="7"/>
  <c r="Y34" i="7"/>
  <c r="X34" i="7"/>
  <c r="W34" i="7"/>
  <c r="T34" i="7"/>
  <c r="P34" i="7"/>
  <c r="O34" i="7"/>
  <c r="V33" i="7"/>
  <c r="N33" i="7"/>
  <c r="U34" i="7" s="1"/>
  <c r="M33" i="7"/>
  <c r="L33" i="7"/>
  <c r="K33" i="7"/>
  <c r="J33" i="7"/>
  <c r="I33" i="7"/>
  <c r="H33" i="7"/>
  <c r="G33" i="7"/>
  <c r="F33" i="7"/>
  <c r="I34" i="7" s="1"/>
  <c r="E33" i="7"/>
  <c r="D33" i="7"/>
  <c r="U32" i="7"/>
  <c r="T32" i="7"/>
  <c r="S32" i="7"/>
  <c r="Q32" i="7"/>
  <c r="O32" i="7"/>
  <c r="L32" i="7"/>
  <c r="J32" i="7"/>
  <c r="G32" i="7"/>
  <c r="V31" i="7"/>
  <c r="N31" i="7"/>
  <c r="R32" i="7" s="1"/>
  <c r="M31" i="7"/>
  <c r="L31" i="7"/>
  <c r="K31" i="7"/>
  <c r="J31" i="7"/>
  <c r="I31" i="7"/>
  <c r="H31" i="7"/>
  <c r="H32" i="7" s="1"/>
  <c r="G31" i="7"/>
  <c r="F31" i="7" s="1"/>
  <c r="K32" i="7" s="1"/>
  <c r="E31" i="7"/>
  <c r="D31" i="7"/>
  <c r="AC30" i="7"/>
  <c r="W30" i="7"/>
  <c r="U30" i="7"/>
  <c r="T30" i="7"/>
  <c r="S30" i="7"/>
  <c r="Q30" i="7"/>
  <c r="P30" i="7"/>
  <c r="V29" i="7"/>
  <c r="AB30" i="7" s="1"/>
  <c r="N29" i="7"/>
  <c r="O30" i="7" s="1"/>
  <c r="M29" i="7"/>
  <c r="L29" i="7"/>
  <c r="K29" i="7"/>
  <c r="J29" i="7"/>
  <c r="I29" i="7"/>
  <c r="H29" i="7"/>
  <c r="G29" i="7"/>
  <c r="E29" i="7"/>
  <c r="E37" i="7" s="1"/>
  <c r="D29" i="7"/>
  <c r="AA28" i="7"/>
  <c r="Z28" i="7"/>
  <c r="S28" i="7"/>
  <c r="Q28" i="7"/>
  <c r="M28" i="7"/>
  <c r="V27" i="7"/>
  <c r="N27" i="7"/>
  <c r="U28" i="7" s="1"/>
  <c r="M27" i="7"/>
  <c r="L27" i="7"/>
  <c r="K27" i="7"/>
  <c r="J27" i="7"/>
  <c r="I27" i="7"/>
  <c r="H27" i="7"/>
  <c r="G27" i="7"/>
  <c r="F27" i="7" s="1"/>
  <c r="H28" i="7" s="1"/>
  <c r="E27" i="7"/>
  <c r="D27" i="7"/>
  <c r="AC26" i="7"/>
  <c r="AB26" i="7"/>
  <c r="AA26" i="7"/>
  <c r="Z26" i="7"/>
  <c r="Y26" i="7"/>
  <c r="X26" i="7"/>
  <c r="W26" i="7"/>
  <c r="T26" i="7"/>
  <c r="P26" i="7"/>
  <c r="O26" i="7"/>
  <c r="V25" i="7"/>
  <c r="N25" i="7"/>
  <c r="U26" i="7" s="1"/>
  <c r="M25" i="7"/>
  <c r="L25" i="7"/>
  <c r="K25" i="7"/>
  <c r="J25" i="7"/>
  <c r="I25" i="7"/>
  <c r="H25" i="7"/>
  <c r="G25" i="7"/>
  <c r="F25" i="7"/>
  <c r="I26" i="7" s="1"/>
  <c r="E25" i="7"/>
  <c r="D25" i="7"/>
  <c r="U24" i="7"/>
  <c r="T24" i="7"/>
  <c r="S24" i="7"/>
  <c r="Q24" i="7"/>
  <c r="O24" i="7"/>
  <c r="J24" i="7"/>
  <c r="G24" i="7"/>
  <c r="V23" i="7"/>
  <c r="N23" i="7"/>
  <c r="R24" i="7" s="1"/>
  <c r="M23" i="7"/>
  <c r="L23" i="7"/>
  <c r="K23" i="7"/>
  <c r="J23" i="7"/>
  <c r="I23" i="7"/>
  <c r="H23" i="7"/>
  <c r="H24" i="7" s="1"/>
  <c r="G23" i="7"/>
  <c r="F23" i="7" s="1"/>
  <c r="K24" i="7" s="1"/>
  <c r="E23" i="7"/>
  <c r="D23" i="7"/>
  <c r="AC22" i="7"/>
  <c r="W22" i="7"/>
  <c r="U22" i="7"/>
  <c r="T22" i="7"/>
  <c r="S22" i="7"/>
  <c r="Q22" i="7"/>
  <c r="P22" i="7"/>
  <c r="V21" i="7"/>
  <c r="AB22" i="7" s="1"/>
  <c r="N21" i="7"/>
  <c r="O22" i="7" s="1"/>
  <c r="M21" i="7"/>
  <c r="L21" i="7"/>
  <c r="K21" i="7"/>
  <c r="J21" i="7"/>
  <c r="I21" i="7"/>
  <c r="H21" i="7"/>
  <c r="G21" i="7"/>
  <c r="E21" i="7"/>
  <c r="D21" i="7"/>
  <c r="D11" i="7" s="1"/>
  <c r="AA20" i="7"/>
  <c r="Z20" i="7"/>
  <c r="S20" i="7"/>
  <c r="Q20" i="7"/>
  <c r="M20" i="7"/>
  <c r="V19" i="7"/>
  <c r="N19" i="7"/>
  <c r="U20" i="7" s="1"/>
  <c r="M19" i="7"/>
  <c r="L19" i="7"/>
  <c r="K19" i="7"/>
  <c r="J19" i="7"/>
  <c r="I19" i="7"/>
  <c r="H19" i="7"/>
  <c r="G19" i="7"/>
  <c r="F19" i="7" s="1"/>
  <c r="L20" i="7" s="1"/>
  <c r="E19" i="7"/>
  <c r="D19" i="7"/>
  <c r="AC18" i="7"/>
  <c r="AB18" i="7"/>
  <c r="AA18" i="7"/>
  <c r="Z18" i="7"/>
  <c r="X18" i="7"/>
  <c r="W18" i="7"/>
  <c r="P18" i="7"/>
  <c r="O18" i="7"/>
  <c r="I18" i="7"/>
  <c r="V17" i="7"/>
  <c r="Y18" i="7" s="1"/>
  <c r="N17" i="7"/>
  <c r="U18" i="7" s="1"/>
  <c r="M17" i="7"/>
  <c r="L17" i="7"/>
  <c r="K17" i="7"/>
  <c r="J17" i="7"/>
  <c r="I17" i="7"/>
  <c r="H17" i="7"/>
  <c r="G17" i="7"/>
  <c r="F17" i="7" s="1"/>
  <c r="E17" i="7"/>
  <c r="D17" i="7"/>
  <c r="Z16" i="7"/>
  <c r="T16" i="7"/>
  <c r="S16" i="7"/>
  <c r="V15" i="7"/>
  <c r="N15" i="7"/>
  <c r="R16" i="7" s="1"/>
  <c r="M15" i="7"/>
  <c r="L15" i="7"/>
  <c r="K15" i="7"/>
  <c r="J15" i="7"/>
  <c r="I15" i="7"/>
  <c r="H15" i="7"/>
  <c r="G15" i="7"/>
  <c r="F15" i="7" s="1"/>
  <c r="E15" i="7"/>
  <c r="D15" i="7"/>
  <c r="AC14" i="7"/>
  <c r="U14" i="7"/>
  <c r="T14" i="7"/>
  <c r="S14" i="7"/>
  <c r="Q14" i="7"/>
  <c r="P14" i="7"/>
  <c r="V13" i="7"/>
  <c r="W14" i="7" s="1"/>
  <c r="N13" i="7"/>
  <c r="O14" i="7" s="1"/>
  <c r="M13" i="7"/>
  <c r="L13" i="7"/>
  <c r="K13" i="7"/>
  <c r="J13" i="7"/>
  <c r="I13" i="7"/>
  <c r="H13" i="7"/>
  <c r="G13" i="7"/>
  <c r="E13" i="7"/>
  <c r="D13" i="7"/>
  <c r="AC11" i="7"/>
  <c r="AB11" i="7"/>
  <c r="AA11" i="7"/>
  <c r="Z11" i="7"/>
  <c r="Y11" i="7"/>
  <c r="X11" i="7"/>
  <c r="W11" i="7"/>
  <c r="U11" i="7"/>
  <c r="T11" i="7"/>
  <c r="S11" i="7"/>
  <c r="R11" i="7"/>
  <c r="Q11" i="7"/>
  <c r="P11" i="7"/>
  <c r="O11" i="7"/>
  <c r="N11" i="7" s="1"/>
  <c r="K11" i="7"/>
  <c r="E11" i="7"/>
  <c r="E39" i="6"/>
  <c r="Z37" i="6"/>
  <c r="Y37" i="6"/>
  <c r="O36" i="6"/>
  <c r="AC35" i="6"/>
  <c r="AB35" i="6"/>
  <c r="AA35" i="6"/>
  <c r="Z35" i="6"/>
  <c r="Y35" i="6"/>
  <c r="X35" i="6"/>
  <c r="W35" i="6"/>
  <c r="U35" i="6"/>
  <c r="T35" i="6"/>
  <c r="T36" i="6" s="1"/>
  <c r="S35" i="6"/>
  <c r="K35" i="6" s="1"/>
  <c r="R35" i="6"/>
  <c r="J35" i="6" s="1"/>
  <c r="Q35" i="6"/>
  <c r="P35" i="6"/>
  <c r="O35" i="6"/>
  <c r="N35" i="6"/>
  <c r="U36" i="6" s="1"/>
  <c r="M35" i="6"/>
  <c r="L35" i="6"/>
  <c r="G35" i="6"/>
  <c r="E35" i="6"/>
  <c r="D35" i="6"/>
  <c r="AC33" i="6"/>
  <c r="AB33" i="6"/>
  <c r="AA33" i="6"/>
  <c r="Z33" i="6"/>
  <c r="Y33" i="6"/>
  <c r="X33" i="6"/>
  <c r="W33" i="6"/>
  <c r="U33" i="6"/>
  <c r="T33" i="6"/>
  <c r="S33" i="6"/>
  <c r="R33" i="6"/>
  <c r="J33" i="6" s="1"/>
  <c r="Q33" i="6"/>
  <c r="P33" i="6"/>
  <c r="O33" i="6"/>
  <c r="M33" i="6"/>
  <c r="L33" i="6"/>
  <c r="K33" i="6"/>
  <c r="E33" i="6"/>
  <c r="D33" i="6"/>
  <c r="Z32" i="6"/>
  <c r="Y32" i="6"/>
  <c r="AC31" i="6"/>
  <c r="AB31" i="6"/>
  <c r="AA31" i="6"/>
  <c r="Z31" i="6"/>
  <c r="Y31" i="6"/>
  <c r="X31" i="6"/>
  <c r="W31" i="6"/>
  <c r="V31" i="6" s="1"/>
  <c r="U31" i="6"/>
  <c r="T31" i="6"/>
  <c r="S31" i="6"/>
  <c r="R31" i="6"/>
  <c r="Q31" i="6"/>
  <c r="I31" i="6" s="1"/>
  <c r="P31" i="6"/>
  <c r="O31" i="6"/>
  <c r="L31" i="6"/>
  <c r="K31" i="6"/>
  <c r="J31" i="6"/>
  <c r="E31" i="6"/>
  <c r="D31" i="6"/>
  <c r="Y30" i="6"/>
  <c r="X30" i="6"/>
  <c r="AC29" i="6"/>
  <c r="AB29" i="6"/>
  <c r="AB39" i="6" s="1"/>
  <c r="AA29" i="6"/>
  <c r="AA39" i="6" s="1"/>
  <c r="Z29" i="6"/>
  <c r="Z39" i="6" s="1"/>
  <c r="Y29" i="6"/>
  <c r="X29" i="6"/>
  <c r="W29" i="6"/>
  <c r="W30" i="6" s="1"/>
  <c r="V29" i="6"/>
  <c r="U29" i="6"/>
  <c r="T29" i="6"/>
  <c r="T39" i="6" s="1"/>
  <c r="S29" i="6"/>
  <c r="R29" i="6"/>
  <c r="Q29" i="6"/>
  <c r="Q39" i="6" s="1"/>
  <c r="P29" i="6"/>
  <c r="H29" i="6" s="1"/>
  <c r="O29" i="6"/>
  <c r="O39" i="6" s="1"/>
  <c r="K29" i="6"/>
  <c r="J29" i="6"/>
  <c r="I29" i="6"/>
  <c r="E29" i="6"/>
  <c r="D29" i="6"/>
  <c r="D39" i="6" s="1"/>
  <c r="X28" i="6"/>
  <c r="W28" i="6"/>
  <c r="AC27" i="6"/>
  <c r="AC28" i="6" s="1"/>
  <c r="AB27" i="6"/>
  <c r="AB37" i="6" s="1"/>
  <c r="AA27" i="6"/>
  <c r="AA28" i="6" s="1"/>
  <c r="Z27" i="6"/>
  <c r="Y27" i="6"/>
  <c r="X27" i="6"/>
  <c r="X37" i="6" s="1"/>
  <c r="W27" i="6"/>
  <c r="W37" i="6" s="1"/>
  <c r="V27" i="6"/>
  <c r="AB28" i="6" s="1"/>
  <c r="U27" i="6"/>
  <c r="T27" i="6"/>
  <c r="S27" i="6"/>
  <c r="S37" i="6" s="1"/>
  <c r="R27" i="6"/>
  <c r="Q27" i="6"/>
  <c r="Q37" i="6" s="1"/>
  <c r="I37" i="6" s="1"/>
  <c r="P27" i="6"/>
  <c r="O27" i="6"/>
  <c r="G27" i="6" s="1"/>
  <c r="J27" i="6"/>
  <c r="I27" i="6"/>
  <c r="H27" i="6"/>
  <c r="E27" i="6"/>
  <c r="E37" i="6" s="1"/>
  <c r="D27" i="6"/>
  <c r="D37" i="6" s="1"/>
  <c r="W26" i="6"/>
  <c r="AC25" i="6"/>
  <c r="AB25" i="6"/>
  <c r="AA25" i="6"/>
  <c r="Z25" i="6"/>
  <c r="Y25" i="6"/>
  <c r="X25" i="6"/>
  <c r="W25" i="6"/>
  <c r="V25" i="6" s="1"/>
  <c r="U25" i="6"/>
  <c r="M25" i="6" s="1"/>
  <c r="T25" i="6"/>
  <c r="S25" i="6"/>
  <c r="R25" i="6"/>
  <c r="Q25" i="6"/>
  <c r="P25" i="6"/>
  <c r="O25" i="6"/>
  <c r="I25" i="6"/>
  <c r="H25" i="6"/>
  <c r="G25" i="6"/>
  <c r="E25" i="6"/>
  <c r="D25" i="6"/>
  <c r="AC23" i="6"/>
  <c r="AB23" i="6"/>
  <c r="AA23" i="6"/>
  <c r="Z23" i="6"/>
  <c r="Y23" i="6"/>
  <c r="X23" i="6"/>
  <c r="W23" i="6"/>
  <c r="V23" i="6" s="1"/>
  <c r="U23" i="6"/>
  <c r="T23" i="6"/>
  <c r="L23" i="6" s="1"/>
  <c r="S23" i="6"/>
  <c r="R23" i="6"/>
  <c r="Q23" i="6"/>
  <c r="P23" i="6"/>
  <c r="O23" i="6"/>
  <c r="H23" i="6"/>
  <c r="G23" i="6"/>
  <c r="E23" i="6"/>
  <c r="D23" i="6"/>
  <c r="AC21" i="6"/>
  <c r="AB21" i="6"/>
  <c r="AA21" i="6"/>
  <c r="Z21" i="6"/>
  <c r="Y21" i="6"/>
  <c r="X21" i="6"/>
  <c r="W21" i="6"/>
  <c r="U21" i="6"/>
  <c r="T21" i="6"/>
  <c r="S21" i="6"/>
  <c r="K21" i="6" s="1"/>
  <c r="R21" i="6"/>
  <c r="Q21" i="6"/>
  <c r="P21" i="6"/>
  <c r="O21" i="6"/>
  <c r="G21" i="6"/>
  <c r="E21" i="6"/>
  <c r="D21" i="6"/>
  <c r="AC19" i="6"/>
  <c r="AB19" i="6"/>
  <c r="AA19" i="6"/>
  <c r="Z19" i="6"/>
  <c r="Y19" i="6"/>
  <c r="X19" i="6"/>
  <c r="W19" i="6"/>
  <c r="U19" i="6"/>
  <c r="T19" i="6"/>
  <c r="S19" i="6"/>
  <c r="R19" i="6"/>
  <c r="J19" i="6" s="1"/>
  <c r="Q19" i="6"/>
  <c r="P19" i="6"/>
  <c r="O19" i="6"/>
  <c r="E19" i="6"/>
  <c r="E11" i="6" s="1"/>
  <c r="D19" i="6"/>
  <c r="AC17" i="6"/>
  <c r="AB17" i="6"/>
  <c r="AA17" i="6"/>
  <c r="Z17" i="6"/>
  <c r="Y17" i="6"/>
  <c r="X17" i="6"/>
  <c r="W17" i="6"/>
  <c r="U17" i="6"/>
  <c r="M17" i="6" s="1"/>
  <c r="T17" i="6"/>
  <c r="L17" i="6" s="1"/>
  <c r="S17" i="6"/>
  <c r="R17" i="6"/>
  <c r="Q17" i="6"/>
  <c r="I17" i="6" s="1"/>
  <c r="P17" i="6"/>
  <c r="O17" i="6"/>
  <c r="E17" i="6"/>
  <c r="D17" i="6"/>
  <c r="AC15" i="6"/>
  <c r="AB15" i="6"/>
  <c r="AA15" i="6"/>
  <c r="Z15" i="6"/>
  <c r="Y15" i="6"/>
  <c r="X15" i="6"/>
  <c r="W15" i="6"/>
  <c r="U15" i="6"/>
  <c r="T15" i="6"/>
  <c r="L15" i="6" s="1"/>
  <c r="S15" i="6"/>
  <c r="R15" i="6"/>
  <c r="Q15" i="6"/>
  <c r="P15" i="6"/>
  <c r="H15" i="6" s="1"/>
  <c r="O15" i="6"/>
  <c r="N15" i="6"/>
  <c r="M15" i="6"/>
  <c r="E15" i="6"/>
  <c r="D15" i="6"/>
  <c r="AC13" i="6"/>
  <c r="AB13" i="6"/>
  <c r="AA13" i="6"/>
  <c r="Z13" i="6"/>
  <c r="Y13" i="6"/>
  <c r="X13" i="6"/>
  <c r="W13" i="6"/>
  <c r="U13" i="6"/>
  <c r="T13" i="6"/>
  <c r="T11" i="6" s="1"/>
  <c r="S13" i="6"/>
  <c r="R13" i="6"/>
  <c r="Q13" i="6"/>
  <c r="P13" i="6"/>
  <c r="O13" i="6"/>
  <c r="G13" i="6" s="1"/>
  <c r="N13" i="6"/>
  <c r="M13" i="6"/>
  <c r="L13" i="6"/>
  <c r="E13" i="6"/>
  <c r="D13" i="6"/>
  <c r="X11" i="6"/>
  <c r="W11" i="6"/>
  <c r="U11" i="6"/>
  <c r="AR39" i="5"/>
  <c r="AQ39" i="5"/>
  <c r="AP39" i="5"/>
  <c r="AO39" i="5"/>
  <c r="AN39" i="5"/>
  <c r="AM39" i="5"/>
  <c r="AL39" i="5"/>
  <c r="AK39" i="5"/>
  <c r="AJ39" i="5"/>
  <c r="AI39" i="5"/>
  <c r="AH39" i="5"/>
  <c r="AG39" i="5"/>
  <c r="AE39" i="5"/>
  <c r="AD39" i="5"/>
  <c r="AC39" i="5"/>
  <c r="AB39" i="5"/>
  <c r="O39" i="5" s="1"/>
  <c r="AA39" i="5"/>
  <c r="Z39" i="5"/>
  <c r="Y39" i="5"/>
  <c r="X39" i="5"/>
  <c r="W39" i="5"/>
  <c r="V39" i="5"/>
  <c r="U39" i="5"/>
  <c r="T39" i="5"/>
  <c r="R39" i="5"/>
  <c r="Q39" i="5"/>
  <c r="M39" i="5"/>
  <c r="L39" i="5"/>
  <c r="K39" i="5"/>
  <c r="J39" i="5"/>
  <c r="G39" i="5"/>
  <c r="H38" i="5"/>
  <c r="AR37" i="5"/>
  <c r="AQ37" i="5"/>
  <c r="AP37" i="5"/>
  <c r="AO37" i="5"/>
  <c r="AN37" i="5"/>
  <c r="AM37" i="5"/>
  <c r="AL37" i="5"/>
  <c r="AK37" i="5"/>
  <c r="AJ37" i="5"/>
  <c r="AI37" i="5"/>
  <c r="AH37" i="5"/>
  <c r="H37" i="5" s="1"/>
  <c r="F37" i="5" s="1"/>
  <c r="I38" i="5" s="1"/>
  <c r="AG37" i="5"/>
  <c r="AE37" i="5"/>
  <c r="AD37" i="5"/>
  <c r="AC37" i="5"/>
  <c r="AB37" i="5"/>
  <c r="AA37" i="5"/>
  <c r="Z37" i="5"/>
  <c r="Y37" i="5"/>
  <c r="X37" i="5"/>
  <c r="W37" i="5"/>
  <c r="V37" i="5"/>
  <c r="I37" i="5" s="1"/>
  <c r="U37" i="5"/>
  <c r="T37" i="5"/>
  <c r="R37" i="5"/>
  <c r="Q37" i="5"/>
  <c r="P37" i="5"/>
  <c r="P38" i="5" s="1"/>
  <c r="O37" i="5"/>
  <c r="O38" i="5" s="1"/>
  <c r="N37" i="5"/>
  <c r="M37" i="5"/>
  <c r="L37" i="5"/>
  <c r="K37" i="5"/>
  <c r="J37" i="5"/>
  <c r="G37" i="5"/>
  <c r="AN36" i="5"/>
  <c r="AM36" i="5"/>
  <c r="AA36" i="5"/>
  <c r="Z36" i="5"/>
  <c r="AF35" i="5"/>
  <c r="AL36" i="5" s="1"/>
  <c r="S35" i="5"/>
  <c r="Y36" i="5" s="1"/>
  <c r="R35" i="5"/>
  <c r="Q35" i="5"/>
  <c r="P35" i="5"/>
  <c r="O35" i="5"/>
  <c r="N35" i="5"/>
  <c r="M35" i="5"/>
  <c r="L35" i="5"/>
  <c r="K35" i="5"/>
  <c r="J35" i="5"/>
  <c r="I35" i="5"/>
  <c r="H35" i="5"/>
  <c r="G35" i="5"/>
  <c r="E35" i="5"/>
  <c r="D35" i="5"/>
  <c r="AE34" i="5"/>
  <c r="T34" i="5"/>
  <c r="AF33" i="5"/>
  <c r="S33" i="5"/>
  <c r="AD34" i="5" s="1"/>
  <c r="R33" i="5"/>
  <c r="Q33" i="5"/>
  <c r="P33" i="5"/>
  <c r="O33" i="5"/>
  <c r="N33" i="5"/>
  <c r="M33" i="5"/>
  <c r="L33" i="5"/>
  <c r="K33" i="5"/>
  <c r="J33" i="5"/>
  <c r="I33" i="5"/>
  <c r="H33" i="5"/>
  <c r="G33" i="5"/>
  <c r="E33" i="5"/>
  <c r="D33" i="5"/>
  <c r="AE32" i="5"/>
  <c r="Y32" i="5"/>
  <c r="X32" i="5"/>
  <c r="AF31" i="5"/>
  <c r="S31" i="5"/>
  <c r="W32" i="5" s="1"/>
  <c r="R31" i="5"/>
  <c r="Q31" i="5"/>
  <c r="P31" i="5"/>
  <c r="O31" i="5"/>
  <c r="N31" i="5"/>
  <c r="M31" i="5"/>
  <c r="L31" i="5"/>
  <c r="K31" i="5"/>
  <c r="J31" i="5"/>
  <c r="I31" i="5"/>
  <c r="H31" i="5"/>
  <c r="G31" i="5"/>
  <c r="E31" i="5"/>
  <c r="D31" i="5"/>
  <c r="AQ30" i="5"/>
  <c r="AP30" i="5"/>
  <c r="AK30" i="5"/>
  <c r="AD30" i="5"/>
  <c r="AC30" i="5"/>
  <c r="X30" i="5"/>
  <c r="AF29" i="5"/>
  <c r="AO30" i="5" s="1"/>
  <c r="S29" i="5"/>
  <c r="R29" i="5"/>
  <c r="Q29" i="5"/>
  <c r="P29" i="5"/>
  <c r="O29" i="5"/>
  <c r="N29" i="5"/>
  <c r="M29" i="5"/>
  <c r="L29" i="5"/>
  <c r="K29" i="5"/>
  <c r="J29" i="5"/>
  <c r="I29" i="5"/>
  <c r="H29" i="5"/>
  <c r="G29" i="5"/>
  <c r="E29" i="5"/>
  <c r="E39" i="5" s="1"/>
  <c r="D29" i="5"/>
  <c r="D39" i="5" s="1"/>
  <c r="AP28" i="5"/>
  <c r="AO28" i="5"/>
  <c r="AL28" i="5"/>
  <c r="AK28" i="5"/>
  <c r="AC28" i="5"/>
  <c r="AB28" i="5"/>
  <c r="Y28" i="5"/>
  <c r="X28" i="5"/>
  <c r="AF27" i="5"/>
  <c r="AJ28" i="5" s="1"/>
  <c r="S27" i="5"/>
  <c r="W28" i="5" s="1"/>
  <c r="R27" i="5"/>
  <c r="Q27" i="5"/>
  <c r="P27" i="5"/>
  <c r="O27" i="5"/>
  <c r="N27" i="5"/>
  <c r="M27" i="5"/>
  <c r="L27" i="5"/>
  <c r="K27" i="5"/>
  <c r="J27" i="5"/>
  <c r="I27" i="5"/>
  <c r="H27" i="5"/>
  <c r="G27" i="5"/>
  <c r="E27" i="5"/>
  <c r="E37" i="5" s="1"/>
  <c r="D27" i="5"/>
  <c r="D37" i="5" s="1"/>
  <c r="AQ26" i="5"/>
  <c r="AP26" i="5"/>
  <c r="AJ26" i="5"/>
  <c r="AI26" i="5"/>
  <c r="AH26" i="5"/>
  <c r="AG26" i="5"/>
  <c r="AD26" i="5"/>
  <c r="AC26" i="5"/>
  <c r="AF25" i="5"/>
  <c r="AO26" i="5" s="1"/>
  <c r="S25" i="5"/>
  <c r="R25" i="5"/>
  <c r="Q25" i="5"/>
  <c r="P25" i="5"/>
  <c r="O25" i="5"/>
  <c r="N25" i="5"/>
  <c r="N26" i="5" s="1"/>
  <c r="M25" i="5"/>
  <c r="M26" i="5" s="1"/>
  <c r="L25" i="5"/>
  <c r="K25" i="5"/>
  <c r="J25" i="5"/>
  <c r="I25" i="5"/>
  <c r="H25" i="5"/>
  <c r="G25" i="5"/>
  <c r="F25" i="5"/>
  <c r="E25" i="5"/>
  <c r="D25" i="5"/>
  <c r="AN24" i="5"/>
  <c r="AM24" i="5"/>
  <c r="AJ24" i="5"/>
  <c r="AI24" i="5"/>
  <c r="AA24" i="5"/>
  <c r="Z24" i="5"/>
  <c r="Y24" i="5"/>
  <c r="W24" i="5"/>
  <c r="V24" i="5"/>
  <c r="AF23" i="5"/>
  <c r="AH24" i="5" s="1"/>
  <c r="S23" i="5"/>
  <c r="U24" i="5" s="1"/>
  <c r="R23" i="5"/>
  <c r="Q23" i="5"/>
  <c r="P23" i="5"/>
  <c r="O23" i="5"/>
  <c r="N23" i="5"/>
  <c r="M23" i="5"/>
  <c r="L23" i="5"/>
  <c r="K23" i="5"/>
  <c r="J23" i="5"/>
  <c r="I23" i="5"/>
  <c r="H23" i="5"/>
  <c r="G23" i="5"/>
  <c r="E23" i="5"/>
  <c r="D23" i="5"/>
  <c r="AO22" i="5"/>
  <c r="AN22" i="5"/>
  <c r="AE22" i="5"/>
  <c r="AB22" i="5"/>
  <c r="AA22" i="5"/>
  <c r="T22" i="5"/>
  <c r="AF21" i="5"/>
  <c r="AM22" i="5" s="1"/>
  <c r="S21" i="5"/>
  <c r="Z22" i="5" s="1"/>
  <c r="R21" i="5"/>
  <c r="Q21" i="5"/>
  <c r="P21" i="5"/>
  <c r="O21" i="5"/>
  <c r="N21" i="5"/>
  <c r="M21" i="5"/>
  <c r="L21" i="5"/>
  <c r="K21" i="5"/>
  <c r="J21" i="5"/>
  <c r="I21" i="5"/>
  <c r="H21" i="5"/>
  <c r="G21" i="5"/>
  <c r="E21" i="5"/>
  <c r="E11" i="5" s="1"/>
  <c r="D21" i="5"/>
  <c r="D11" i="5" s="1"/>
  <c r="AL20" i="5"/>
  <c r="AK20" i="5"/>
  <c r="AH20" i="5"/>
  <c r="AG20" i="5"/>
  <c r="Y20" i="5"/>
  <c r="X20" i="5"/>
  <c r="U20" i="5"/>
  <c r="T20" i="5"/>
  <c r="AF19" i="5"/>
  <c r="AR20" i="5" s="1"/>
  <c r="S19" i="5"/>
  <c r="AE20" i="5" s="1"/>
  <c r="R19" i="5"/>
  <c r="Q19" i="5"/>
  <c r="P19" i="5"/>
  <c r="O19" i="5"/>
  <c r="N19" i="5"/>
  <c r="M19" i="5"/>
  <c r="L19" i="5"/>
  <c r="K19" i="5"/>
  <c r="J19" i="5"/>
  <c r="I19" i="5"/>
  <c r="H19" i="5"/>
  <c r="G19" i="5"/>
  <c r="F19" i="5" s="1"/>
  <c r="E19" i="5"/>
  <c r="D19" i="5"/>
  <c r="AP18" i="5"/>
  <c r="AM18" i="5"/>
  <c r="AL18" i="5"/>
  <c r="AC18" i="5"/>
  <c r="Z18" i="5"/>
  <c r="Y18" i="5"/>
  <c r="AF17" i="5"/>
  <c r="AK18" i="5" s="1"/>
  <c r="S17" i="5"/>
  <c r="X18" i="5" s="1"/>
  <c r="R17" i="5"/>
  <c r="Q17" i="5"/>
  <c r="P17" i="5"/>
  <c r="O17" i="5"/>
  <c r="N17" i="5"/>
  <c r="M17" i="5"/>
  <c r="L17" i="5"/>
  <c r="K17" i="5"/>
  <c r="J17" i="5"/>
  <c r="I17" i="5"/>
  <c r="H17" i="5"/>
  <c r="G17" i="5"/>
  <c r="E17" i="5"/>
  <c r="D17" i="5"/>
  <c r="AF15" i="5"/>
  <c r="S15" i="5"/>
  <c r="R15" i="5"/>
  <c r="Q15" i="5"/>
  <c r="P15" i="5"/>
  <c r="O15" i="5"/>
  <c r="N15" i="5"/>
  <c r="M15" i="5"/>
  <c r="L15" i="5"/>
  <c r="K15" i="5"/>
  <c r="J15" i="5"/>
  <c r="I15" i="5"/>
  <c r="H15" i="5"/>
  <c r="G15" i="5"/>
  <c r="E15" i="5"/>
  <c r="D15" i="5"/>
  <c r="AN14" i="5"/>
  <c r="AK14" i="5"/>
  <c r="AJ14" i="5"/>
  <c r="AA14" i="5"/>
  <c r="X14" i="5"/>
  <c r="W14" i="5"/>
  <c r="AF13" i="5"/>
  <c r="AI14" i="5" s="1"/>
  <c r="S13" i="5"/>
  <c r="V14" i="5" s="1"/>
  <c r="R13" i="5"/>
  <c r="Q13" i="5"/>
  <c r="P13" i="5"/>
  <c r="O13" i="5"/>
  <c r="N13" i="5"/>
  <c r="M13" i="5"/>
  <c r="L13" i="5"/>
  <c r="K13" i="5"/>
  <c r="J13" i="5"/>
  <c r="I13" i="5"/>
  <c r="H13" i="5"/>
  <c r="G13" i="5"/>
  <c r="E13" i="5"/>
  <c r="D13" i="5"/>
  <c r="AR11" i="5"/>
  <c r="AQ11" i="5"/>
  <c r="AP11" i="5"/>
  <c r="AO11" i="5"/>
  <c r="AN11" i="5"/>
  <c r="AM11" i="5"/>
  <c r="AL11" i="5"/>
  <c r="AK11" i="5"/>
  <c r="AJ11" i="5"/>
  <c r="AI11" i="5"/>
  <c r="AH11" i="5"/>
  <c r="AG11" i="5"/>
  <c r="AE11" i="5"/>
  <c r="AD11" i="5"/>
  <c r="AC11" i="5"/>
  <c r="AB11" i="5"/>
  <c r="AA11" i="5"/>
  <c r="Z11" i="5"/>
  <c r="Y11" i="5"/>
  <c r="X11" i="5"/>
  <c r="W11" i="5"/>
  <c r="V11" i="5"/>
  <c r="U11" i="5"/>
  <c r="T11" i="5"/>
  <c r="R11" i="5"/>
  <c r="AR39" i="4"/>
  <c r="AQ39" i="4"/>
  <c r="AP39" i="4"/>
  <c r="AO39" i="4"/>
  <c r="AN39" i="4"/>
  <c r="AM39" i="4"/>
  <c r="AL39" i="4"/>
  <c r="AK39" i="4"/>
  <c r="AJ39" i="4"/>
  <c r="AI39" i="4"/>
  <c r="AH39" i="4"/>
  <c r="H39" i="4" s="1"/>
  <c r="AG39" i="4"/>
  <c r="AE39" i="4"/>
  <c r="AD39" i="4"/>
  <c r="Q39" i="4" s="1"/>
  <c r="AC39" i="4"/>
  <c r="AB39" i="4"/>
  <c r="AA39" i="4"/>
  <c r="Z39" i="4"/>
  <c r="Y39" i="4"/>
  <c r="X39" i="4"/>
  <c r="W39" i="4"/>
  <c r="V39" i="4"/>
  <c r="U39" i="4"/>
  <c r="T39" i="4"/>
  <c r="P39" i="4"/>
  <c r="O39" i="4"/>
  <c r="N39" i="4"/>
  <c r="K39" i="4"/>
  <c r="J39" i="4"/>
  <c r="G39" i="4"/>
  <c r="AR37" i="4"/>
  <c r="AQ37" i="4"/>
  <c r="AP37" i="4"/>
  <c r="AO37" i="4"/>
  <c r="AN37" i="4"/>
  <c r="AM37" i="4"/>
  <c r="M37" i="4" s="1"/>
  <c r="AL37" i="4"/>
  <c r="AK37" i="4"/>
  <c r="AJ37" i="4"/>
  <c r="AI37" i="4"/>
  <c r="AH37" i="4"/>
  <c r="AG37" i="4"/>
  <c r="AE37" i="4"/>
  <c r="AD37" i="4"/>
  <c r="AC37" i="4"/>
  <c r="AB37" i="4"/>
  <c r="AA37" i="4"/>
  <c r="N37" i="4" s="1"/>
  <c r="Z37" i="4"/>
  <c r="Y37" i="4"/>
  <c r="X37" i="4"/>
  <c r="W37" i="4"/>
  <c r="V37" i="4"/>
  <c r="U37" i="4"/>
  <c r="T37" i="4"/>
  <c r="R37" i="4"/>
  <c r="Q37" i="4"/>
  <c r="P37" i="4"/>
  <c r="O37" i="4"/>
  <c r="L37" i="4"/>
  <c r="K37" i="4"/>
  <c r="J37" i="4"/>
  <c r="I37" i="4"/>
  <c r="H37" i="4"/>
  <c r="G37" i="4"/>
  <c r="AE36" i="4"/>
  <c r="T36" i="4"/>
  <c r="AF35" i="4"/>
  <c r="S35" i="4"/>
  <c r="AD36" i="4" s="1"/>
  <c r="R35" i="4"/>
  <c r="Q35" i="4"/>
  <c r="P35" i="4"/>
  <c r="O35" i="4"/>
  <c r="N35" i="4"/>
  <c r="M35" i="4"/>
  <c r="L35" i="4"/>
  <c r="K35" i="4"/>
  <c r="J35" i="4"/>
  <c r="I35" i="4"/>
  <c r="H35" i="4"/>
  <c r="G35" i="4"/>
  <c r="F35" i="4" s="1"/>
  <c r="E35" i="4"/>
  <c r="D35" i="4"/>
  <c r="AL34" i="4"/>
  <c r="AK34" i="4"/>
  <c r="Y34" i="4"/>
  <c r="X34" i="4"/>
  <c r="AF33" i="4"/>
  <c r="AJ34" i="4" s="1"/>
  <c r="S33" i="4"/>
  <c r="W34" i="4" s="1"/>
  <c r="R33" i="4"/>
  <c r="Q33" i="4"/>
  <c r="P33" i="4"/>
  <c r="O33" i="4"/>
  <c r="N33" i="4"/>
  <c r="M33" i="4"/>
  <c r="L33" i="4"/>
  <c r="K33" i="4"/>
  <c r="J33" i="4"/>
  <c r="I33" i="4"/>
  <c r="H33" i="4"/>
  <c r="G33" i="4"/>
  <c r="E33" i="4"/>
  <c r="D33" i="4"/>
  <c r="AQ32" i="4"/>
  <c r="AP32" i="4"/>
  <c r="AF31" i="4"/>
  <c r="AO32" i="4" s="1"/>
  <c r="S31" i="4"/>
  <c r="R31" i="4"/>
  <c r="Q31" i="4"/>
  <c r="P31" i="4"/>
  <c r="O31" i="4"/>
  <c r="O32" i="4" s="1"/>
  <c r="N31" i="4"/>
  <c r="N32" i="4" s="1"/>
  <c r="M31" i="4"/>
  <c r="L31" i="4"/>
  <c r="K31" i="4"/>
  <c r="J31" i="4"/>
  <c r="I31" i="4"/>
  <c r="H31" i="4"/>
  <c r="G31" i="4"/>
  <c r="F31" i="4" s="1"/>
  <c r="E31" i="4"/>
  <c r="D31" i="4"/>
  <c r="AJ30" i="4"/>
  <c r="AI30" i="4"/>
  <c r="W30" i="4"/>
  <c r="V30" i="4"/>
  <c r="AF29" i="4"/>
  <c r="AH30" i="4" s="1"/>
  <c r="S29" i="4"/>
  <c r="U30" i="4" s="1"/>
  <c r="R29" i="4"/>
  <c r="Q29" i="4"/>
  <c r="P29" i="4"/>
  <c r="O29" i="4"/>
  <c r="N29" i="4"/>
  <c r="M29" i="4"/>
  <c r="L29" i="4"/>
  <c r="K29" i="4"/>
  <c r="J29" i="4"/>
  <c r="I29" i="4"/>
  <c r="H29" i="4"/>
  <c r="G29" i="4"/>
  <c r="E29" i="4"/>
  <c r="E39" i="4" s="1"/>
  <c r="D29" i="4"/>
  <c r="D39" i="4" s="1"/>
  <c r="AO28" i="4"/>
  <c r="AN28" i="4"/>
  <c r="AB28" i="4"/>
  <c r="AA28" i="4"/>
  <c r="AF27" i="4"/>
  <c r="AM28" i="4" s="1"/>
  <c r="S27" i="4"/>
  <c r="Z28" i="4" s="1"/>
  <c r="R27" i="4"/>
  <c r="Q27" i="4"/>
  <c r="P27" i="4"/>
  <c r="O27" i="4"/>
  <c r="N27" i="4"/>
  <c r="M27" i="4"/>
  <c r="L27" i="4"/>
  <c r="K27" i="4"/>
  <c r="J27" i="4"/>
  <c r="I27" i="4"/>
  <c r="H27" i="4"/>
  <c r="G27" i="4"/>
  <c r="E27" i="4"/>
  <c r="E37" i="4" s="1"/>
  <c r="D27" i="4"/>
  <c r="D37" i="4" s="1"/>
  <c r="AH26" i="4"/>
  <c r="AG26" i="4"/>
  <c r="AA26" i="4"/>
  <c r="W26" i="4"/>
  <c r="V26" i="4"/>
  <c r="U26" i="4"/>
  <c r="T26" i="4"/>
  <c r="AF25" i="4"/>
  <c r="S25" i="4"/>
  <c r="R25" i="4"/>
  <c r="Q25" i="4"/>
  <c r="P25" i="4"/>
  <c r="O25" i="4"/>
  <c r="O26" i="4" s="1"/>
  <c r="N25" i="4"/>
  <c r="N26" i="4" s="1"/>
  <c r="M25" i="4"/>
  <c r="L25" i="4"/>
  <c r="K25" i="4"/>
  <c r="J25" i="4"/>
  <c r="I25" i="4"/>
  <c r="F25" i="4" s="1"/>
  <c r="H25" i="4"/>
  <c r="G25" i="4"/>
  <c r="E25" i="4"/>
  <c r="D25" i="4"/>
  <c r="AN24" i="4"/>
  <c r="AM24" i="4"/>
  <c r="AE24" i="4"/>
  <c r="AC24" i="4"/>
  <c r="AA24" i="4"/>
  <c r="Z24" i="4"/>
  <c r="Y24" i="4"/>
  <c r="AF23" i="4"/>
  <c r="AL24" i="4" s="1"/>
  <c r="S23" i="4"/>
  <c r="X24" i="4" s="1"/>
  <c r="R23" i="4"/>
  <c r="Q23" i="4"/>
  <c r="P23" i="4"/>
  <c r="O23" i="4"/>
  <c r="N23" i="4"/>
  <c r="M23" i="4"/>
  <c r="L23" i="4"/>
  <c r="K23" i="4"/>
  <c r="J23" i="4"/>
  <c r="I23" i="4"/>
  <c r="H23" i="4"/>
  <c r="G23" i="4"/>
  <c r="E23" i="4"/>
  <c r="D23" i="4"/>
  <c r="AR22" i="4"/>
  <c r="AG22" i="4"/>
  <c r="AE22" i="4"/>
  <c r="X22" i="4"/>
  <c r="T22" i="4"/>
  <c r="AF21" i="4"/>
  <c r="S21" i="4"/>
  <c r="AD22" i="4" s="1"/>
  <c r="R21" i="4"/>
  <c r="Q21" i="4"/>
  <c r="P21" i="4"/>
  <c r="O21" i="4"/>
  <c r="O22" i="4" s="1"/>
  <c r="N21" i="4"/>
  <c r="N22" i="4" s="1"/>
  <c r="M21" i="4"/>
  <c r="M22" i="4" s="1"/>
  <c r="L21" i="4"/>
  <c r="K21" i="4"/>
  <c r="J21" i="4"/>
  <c r="I21" i="4"/>
  <c r="H21" i="4"/>
  <c r="G21" i="4"/>
  <c r="F21" i="4" s="1"/>
  <c r="E21" i="4"/>
  <c r="D21" i="4"/>
  <c r="AP20" i="4"/>
  <c r="AL20" i="4"/>
  <c r="AK20" i="4"/>
  <c r="AJ20" i="4"/>
  <c r="AC20" i="4"/>
  <c r="Y20" i="4"/>
  <c r="X20" i="4"/>
  <c r="W20" i="4"/>
  <c r="AF19" i="4"/>
  <c r="AI20" i="4" s="1"/>
  <c r="S19" i="4"/>
  <c r="V20" i="4" s="1"/>
  <c r="R19" i="4"/>
  <c r="Q19" i="4"/>
  <c r="P19" i="4"/>
  <c r="O19" i="4"/>
  <c r="N19" i="4"/>
  <c r="M19" i="4"/>
  <c r="L19" i="4"/>
  <c r="K19" i="4"/>
  <c r="J19" i="4"/>
  <c r="I19" i="4"/>
  <c r="H19" i="4"/>
  <c r="G19" i="4"/>
  <c r="E19" i="4"/>
  <c r="D19" i="4"/>
  <c r="AQ18" i="4"/>
  <c r="AP18" i="4"/>
  <c r="AO18" i="4"/>
  <c r="AI18" i="4"/>
  <c r="AD18" i="4"/>
  <c r="AC18" i="4"/>
  <c r="P18" i="4"/>
  <c r="AF17" i="4"/>
  <c r="AN18" i="4" s="1"/>
  <c r="S17" i="4"/>
  <c r="R17" i="4"/>
  <c r="Q17" i="4"/>
  <c r="P17" i="4"/>
  <c r="O17" i="4"/>
  <c r="N17" i="4"/>
  <c r="M17" i="4"/>
  <c r="L17" i="4"/>
  <c r="K17" i="4"/>
  <c r="K18" i="4" s="1"/>
  <c r="J17" i="4"/>
  <c r="J18" i="4" s="1"/>
  <c r="I17" i="4"/>
  <c r="H17" i="4"/>
  <c r="G17" i="4"/>
  <c r="F17" i="4"/>
  <c r="E17" i="4"/>
  <c r="D17" i="4"/>
  <c r="AN16" i="4"/>
  <c r="AJ16" i="4"/>
  <c r="AI16" i="4"/>
  <c r="AH16" i="4"/>
  <c r="AA16" i="4"/>
  <c r="W16" i="4"/>
  <c r="V16" i="4"/>
  <c r="U16" i="4"/>
  <c r="AF15" i="4"/>
  <c r="AG16" i="4" s="1"/>
  <c r="S15" i="4"/>
  <c r="T16" i="4" s="1"/>
  <c r="R15" i="4"/>
  <c r="Q15" i="4"/>
  <c r="P15" i="4"/>
  <c r="O15" i="4"/>
  <c r="N15" i="4"/>
  <c r="M15" i="4"/>
  <c r="L15" i="4"/>
  <c r="K15" i="4"/>
  <c r="J15" i="4"/>
  <c r="I15" i="4"/>
  <c r="H15" i="4"/>
  <c r="G15" i="4"/>
  <c r="E15" i="4"/>
  <c r="D15" i="4"/>
  <c r="D11" i="4" s="1"/>
  <c r="AO14" i="4"/>
  <c r="AN14" i="4"/>
  <c r="AM14" i="4"/>
  <c r="AG14" i="4"/>
  <c r="AB14" i="4"/>
  <c r="AA14" i="4"/>
  <c r="Z14" i="4"/>
  <c r="T14" i="4"/>
  <c r="AF13" i="4"/>
  <c r="AL14" i="4" s="1"/>
  <c r="S13" i="4"/>
  <c r="Y14" i="4" s="1"/>
  <c r="R13" i="4"/>
  <c r="Q13" i="4"/>
  <c r="P13" i="4"/>
  <c r="O13" i="4"/>
  <c r="N13" i="4"/>
  <c r="M13" i="4"/>
  <c r="L13" i="4"/>
  <c r="K13" i="4"/>
  <c r="J13" i="4"/>
  <c r="I13" i="4"/>
  <c r="H13" i="4"/>
  <c r="G13" i="4"/>
  <c r="E13" i="4"/>
  <c r="E11" i="4" s="1"/>
  <c r="D13" i="4"/>
  <c r="U12" i="4"/>
  <c r="AR11" i="4"/>
  <c r="AR12" i="4" s="1"/>
  <c r="AQ11" i="4"/>
  <c r="AQ12" i="4" s="1"/>
  <c r="AP11" i="4"/>
  <c r="AP12" i="4" s="1"/>
  <c r="AO11" i="4"/>
  <c r="AN11" i="4"/>
  <c r="AM11" i="4"/>
  <c r="AL11" i="4"/>
  <c r="AK11" i="4"/>
  <c r="AJ11" i="4"/>
  <c r="AJ12" i="4" s="1"/>
  <c r="AI11" i="4"/>
  <c r="AH11" i="4"/>
  <c r="AG11" i="4"/>
  <c r="AF11" i="4" s="1"/>
  <c r="AH12" i="4" s="1"/>
  <c r="AE11" i="4"/>
  <c r="AE12" i="4" s="1"/>
  <c r="AD11" i="4"/>
  <c r="AD12" i="4" s="1"/>
  <c r="AC11" i="4"/>
  <c r="AC12" i="4" s="1"/>
  <c r="AB11" i="4"/>
  <c r="AA11" i="4"/>
  <c r="Z11" i="4"/>
  <c r="Y11" i="4"/>
  <c r="X11" i="4"/>
  <c r="W11" i="4"/>
  <c r="W12" i="4" s="1"/>
  <c r="V11" i="4"/>
  <c r="U11" i="4"/>
  <c r="T11" i="4"/>
  <c r="S11" i="4" s="1"/>
  <c r="Y12" i="4" s="1"/>
  <c r="J11" i="4"/>
  <c r="I11" i="4"/>
  <c r="AL39" i="3"/>
  <c r="Z39" i="3"/>
  <c r="AQ37" i="3"/>
  <c r="AE37" i="3"/>
  <c r="T37" i="3"/>
  <c r="AR35" i="3"/>
  <c r="AQ35" i="3"/>
  <c r="AP35" i="3"/>
  <c r="AO35" i="3"/>
  <c r="AN35" i="3"/>
  <c r="AM35" i="3"/>
  <c r="AL35" i="3"/>
  <c r="AK35" i="3"/>
  <c r="AJ35" i="3"/>
  <c r="AI35" i="3"/>
  <c r="AH35" i="3"/>
  <c r="AG35" i="3"/>
  <c r="AE35" i="3"/>
  <c r="AD35" i="3"/>
  <c r="AC35" i="3"/>
  <c r="AB35" i="3"/>
  <c r="AA35" i="3"/>
  <c r="Z35" i="3"/>
  <c r="Y35" i="3"/>
  <c r="X35" i="3"/>
  <c r="K35" i="3" s="1"/>
  <c r="W35" i="3"/>
  <c r="V35" i="3"/>
  <c r="U35" i="3"/>
  <c r="T35" i="3"/>
  <c r="R35" i="3"/>
  <c r="Q35" i="3"/>
  <c r="N35" i="3"/>
  <c r="M35" i="3"/>
  <c r="L35" i="3"/>
  <c r="I35" i="3"/>
  <c r="H35" i="3"/>
  <c r="E35" i="3"/>
  <c r="D35" i="3"/>
  <c r="AR33" i="3"/>
  <c r="AQ33" i="3"/>
  <c r="AP33" i="3"/>
  <c r="AO33" i="3"/>
  <c r="O33" i="3" s="1"/>
  <c r="AN33" i="3"/>
  <c r="AM33" i="3"/>
  <c r="AL33" i="3"/>
  <c r="AK33" i="3"/>
  <c r="AJ33" i="3"/>
  <c r="AI33" i="3"/>
  <c r="AH33" i="3"/>
  <c r="AG33" i="3"/>
  <c r="AE33" i="3"/>
  <c r="AD33" i="3"/>
  <c r="AC33" i="3"/>
  <c r="P33" i="3" s="1"/>
  <c r="AB33" i="3"/>
  <c r="AA33" i="3"/>
  <c r="Z33" i="3"/>
  <c r="Y33" i="3"/>
  <c r="X33" i="3"/>
  <c r="W33" i="3"/>
  <c r="V33" i="3"/>
  <c r="U33" i="3"/>
  <c r="T33" i="3"/>
  <c r="R33" i="3"/>
  <c r="Q33" i="3"/>
  <c r="N33" i="3"/>
  <c r="M33" i="3"/>
  <c r="L33" i="3"/>
  <c r="K33" i="3"/>
  <c r="J33" i="3"/>
  <c r="G33" i="3"/>
  <c r="E33" i="3"/>
  <c r="D33" i="3"/>
  <c r="AR31" i="3"/>
  <c r="AQ31" i="3"/>
  <c r="AP31" i="3"/>
  <c r="AO31" i="3"/>
  <c r="AN31" i="3"/>
  <c r="AM31" i="3"/>
  <c r="AL31" i="3"/>
  <c r="AK31" i="3"/>
  <c r="AJ31" i="3"/>
  <c r="AI31" i="3"/>
  <c r="AH31" i="3"/>
  <c r="AG31" i="3"/>
  <c r="AE31" i="3"/>
  <c r="AD31" i="3"/>
  <c r="AC31" i="3"/>
  <c r="AB31" i="3"/>
  <c r="AA31" i="3"/>
  <c r="Z31" i="3"/>
  <c r="Y31" i="3"/>
  <c r="X31" i="3"/>
  <c r="W31" i="3"/>
  <c r="V31" i="3"/>
  <c r="I31" i="3" s="1"/>
  <c r="U31" i="3"/>
  <c r="H31" i="3" s="1"/>
  <c r="T31" i="3"/>
  <c r="R31" i="3"/>
  <c r="Q31" i="3"/>
  <c r="P31" i="3"/>
  <c r="O31" i="3"/>
  <c r="L31" i="3"/>
  <c r="K31" i="3"/>
  <c r="G31" i="3"/>
  <c r="E31" i="3"/>
  <c r="D31" i="3"/>
  <c r="AR29" i="3"/>
  <c r="AQ29" i="3"/>
  <c r="AQ39" i="3" s="1"/>
  <c r="AP29" i="3"/>
  <c r="AP39" i="3" s="1"/>
  <c r="AO29" i="3"/>
  <c r="AO39" i="3" s="1"/>
  <c r="AN29" i="3"/>
  <c r="AM29" i="3"/>
  <c r="AL29" i="3"/>
  <c r="AK29" i="3"/>
  <c r="AK39" i="3" s="1"/>
  <c r="AJ29" i="3"/>
  <c r="AJ39" i="3" s="1"/>
  <c r="AI29" i="3"/>
  <c r="AH29" i="3"/>
  <c r="AH39" i="3" s="1"/>
  <c r="AG29" i="3"/>
  <c r="AG39" i="3" s="1"/>
  <c r="AE29" i="3"/>
  <c r="AE39" i="3" s="1"/>
  <c r="AD29" i="3"/>
  <c r="AC29" i="3"/>
  <c r="AC39" i="3" s="1"/>
  <c r="AB29" i="3"/>
  <c r="AA29" i="3"/>
  <c r="Z29" i="3"/>
  <c r="Y29" i="3"/>
  <c r="Y39" i="3" s="1"/>
  <c r="L39" i="3" s="1"/>
  <c r="X29" i="3"/>
  <c r="X39" i="3" s="1"/>
  <c r="W29" i="3"/>
  <c r="V29" i="3"/>
  <c r="V39" i="3" s="1"/>
  <c r="U29" i="3"/>
  <c r="U39" i="3" s="1"/>
  <c r="T29" i="3"/>
  <c r="Q29" i="3"/>
  <c r="P29" i="3"/>
  <c r="L29" i="3"/>
  <c r="K29" i="3"/>
  <c r="J29" i="3"/>
  <c r="H29" i="3"/>
  <c r="E29" i="3"/>
  <c r="E39" i="3" s="1"/>
  <c r="D29" i="3"/>
  <c r="D39" i="3" s="1"/>
  <c r="AR27" i="3"/>
  <c r="AR37" i="3" s="1"/>
  <c r="AQ27" i="3"/>
  <c r="AP27" i="3"/>
  <c r="AP37" i="3" s="1"/>
  <c r="AO27" i="3"/>
  <c r="AO37" i="3" s="1"/>
  <c r="AN27" i="3"/>
  <c r="AM27" i="3"/>
  <c r="AL27" i="3"/>
  <c r="AL37" i="3" s="1"/>
  <c r="AK27" i="3"/>
  <c r="AJ27" i="3"/>
  <c r="AJ37" i="3" s="1"/>
  <c r="AI27" i="3"/>
  <c r="AI37" i="3" s="1"/>
  <c r="AH27" i="3"/>
  <c r="AH37" i="3" s="1"/>
  <c r="AG27" i="3"/>
  <c r="AG37" i="3" s="1"/>
  <c r="AE27" i="3"/>
  <c r="R27" i="3" s="1"/>
  <c r="AD27" i="3"/>
  <c r="AC27" i="3"/>
  <c r="AC37" i="3" s="1"/>
  <c r="AB27" i="3"/>
  <c r="AA27" i="3"/>
  <c r="Z27" i="3"/>
  <c r="Z37" i="3" s="1"/>
  <c r="Y27" i="3"/>
  <c r="X27" i="3"/>
  <c r="X37" i="3" s="1"/>
  <c r="W27" i="3"/>
  <c r="V27" i="3"/>
  <c r="V37" i="3" s="1"/>
  <c r="U27" i="3"/>
  <c r="T27" i="3"/>
  <c r="Q27" i="3"/>
  <c r="P27" i="3"/>
  <c r="N27" i="3"/>
  <c r="M27" i="3"/>
  <c r="J27" i="3"/>
  <c r="I27" i="3"/>
  <c r="H27" i="3"/>
  <c r="E27" i="3"/>
  <c r="E37" i="3" s="1"/>
  <c r="D27" i="3"/>
  <c r="D37" i="3" s="1"/>
  <c r="AR25" i="3"/>
  <c r="AQ25" i="3"/>
  <c r="AP25" i="3"/>
  <c r="AO25" i="3"/>
  <c r="AN25" i="3"/>
  <c r="AM25" i="3"/>
  <c r="AL25" i="3"/>
  <c r="AK25" i="3"/>
  <c r="K25" i="3" s="1"/>
  <c r="AJ25" i="3"/>
  <c r="AI25" i="3"/>
  <c r="AH25" i="3"/>
  <c r="AG25" i="3"/>
  <c r="AE25" i="3"/>
  <c r="AD25" i="3"/>
  <c r="AC25" i="3"/>
  <c r="AB25" i="3"/>
  <c r="AA25" i="3"/>
  <c r="Z25" i="3"/>
  <c r="Y25" i="3"/>
  <c r="L25" i="3" s="1"/>
  <c r="X25" i="3"/>
  <c r="W25" i="3"/>
  <c r="V25" i="3"/>
  <c r="U25" i="3"/>
  <c r="T25" i="3"/>
  <c r="R25" i="3"/>
  <c r="O25" i="3"/>
  <c r="N25" i="3"/>
  <c r="M25" i="3"/>
  <c r="I25" i="3"/>
  <c r="H25" i="3"/>
  <c r="G25" i="3"/>
  <c r="E25" i="3"/>
  <c r="D25" i="3"/>
  <c r="AR23" i="3"/>
  <c r="AQ23" i="3"/>
  <c r="AP23" i="3"/>
  <c r="AO23" i="3"/>
  <c r="AN23" i="3"/>
  <c r="AM23" i="3"/>
  <c r="AL23" i="3"/>
  <c r="AK23" i="3"/>
  <c r="AJ23" i="3"/>
  <c r="AI23" i="3"/>
  <c r="AH23" i="3"/>
  <c r="AG23" i="3"/>
  <c r="AE23" i="3"/>
  <c r="AD23" i="3"/>
  <c r="AC23" i="3"/>
  <c r="AB23" i="3"/>
  <c r="AA23" i="3"/>
  <c r="N23" i="3" s="1"/>
  <c r="Z23" i="3"/>
  <c r="M23" i="3" s="1"/>
  <c r="Y23" i="3"/>
  <c r="L23" i="3" s="1"/>
  <c r="X23" i="3"/>
  <c r="W23" i="3"/>
  <c r="V23" i="3"/>
  <c r="U23" i="3"/>
  <c r="T23" i="3"/>
  <c r="P23" i="3"/>
  <c r="O23" i="3"/>
  <c r="J23" i="3"/>
  <c r="H23" i="3"/>
  <c r="E23" i="3"/>
  <c r="D23" i="3"/>
  <c r="AR21" i="3"/>
  <c r="AR22" i="3" s="1"/>
  <c r="AQ21" i="3"/>
  <c r="AQ22" i="3" s="1"/>
  <c r="AP21" i="3"/>
  <c r="AO21" i="3"/>
  <c r="AN21" i="3"/>
  <c r="AM21" i="3"/>
  <c r="AL21" i="3"/>
  <c r="AK21" i="3"/>
  <c r="AK22" i="3" s="1"/>
  <c r="AJ21" i="3"/>
  <c r="AJ22" i="3" s="1"/>
  <c r="AI21" i="3"/>
  <c r="AI22" i="3" s="1"/>
  <c r="AH21" i="3"/>
  <c r="AG21" i="3"/>
  <c r="AG22" i="3" s="1"/>
  <c r="AF21" i="3"/>
  <c r="AE21" i="3"/>
  <c r="AE22" i="3" s="1"/>
  <c r="AD21" i="3"/>
  <c r="Q21" i="3" s="1"/>
  <c r="AC21" i="3"/>
  <c r="AB21" i="3"/>
  <c r="AA21" i="3"/>
  <c r="Z21" i="3"/>
  <c r="Y21" i="3"/>
  <c r="X21" i="3"/>
  <c r="K21" i="3" s="1"/>
  <c r="W21" i="3"/>
  <c r="V21" i="3"/>
  <c r="U21" i="3"/>
  <c r="H21" i="3" s="1"/>
  <c r="T21" i="3"/>
  <c r="S21" i="3" s="1"/>
  <c r="O21" i="3"/>
  <c r="M21" i="3"/>
  <c r="I21" i="3"/>
  <c r="E21" i="3"/>
  <c r="D21" i="3"/>
  <c r="AR19" i="3"/>
  <c r="AQ19" i="3"/>
  <c r="AP19" i="3"/>
  <c r="AO19" i="3"/>
  <c r="AN19" i="3"/>
  <c r="AM19" i="3"/>
  <c r="AL19" i="3"/>
  <c r="AL11" i="3" s="1"/>
  <c r="AK19" i="3"/>
  <c r="AK11" i="3" s="1"/>
  <c r="AJ19" i="3"/>
  <c r="AI19" i="3"/>
  <c r="AH19" i="3"/>
  <c r="AG19" i="3"/>
  <c r="AE19" i="3"/>
  <c r="AD19" i="3"/>
  <c r="AC19" i="3"/>
  <c r="P19" i="3" s="1"/>
  <c r="AB19" i="3"/>
  <c r="AA19" i="3"/>
  <c r="Z19" i="3"/>
  <c r="Y19" i="3"/>
  <c r="Y11" i="3" s="1"/>
  <c r="X19" i="3"/>
  <c r="K19" i="3" s="1"/>
  <c r="W19" i="3"/>
  <c r="J19" i="3" s="1"/>
  <c r="V19" i="3"/>
  <c r="U19" i="3"/>
  <c r="T19" i="3"/>
  <c r="R19" i="3"/>
  <c r="N19" i="3"/>
  <c r="M19" i="3"/>
  <c r="L19" i="3"/>
  <c r="H19" i="3"/>
  <c r="E19" i="3"/>
  <c r="D19" i="3"/>
  <c r="AR17" i="3"/>
  <c r="AQ17" i="3"/>
  <c r="AQ11" i="3" s="1"/>
  <c r="AP17" i="3"/>
  <c r="AP11" i="3" s="1"/>
  <c r="AO17" i="3"/>
  <c r="AN17" i="3"/>
  <c r="AM17" i="3"/>
  <c r="AL17" i="3"/>
  <c r="AK17" i="3"/>
  <c r="AJ17" i="3"/>
  <c r="AI17" i="3"/>
  <c r="AH17" i="3"/>
  <c r="AG17" i="3"/>
  <c r="AE17" i="3"/>
  <c r="AD17" i="3"/>
  <c r="AD11" i="3" s="1"/>
  <c r="AC17" i="3"/>
  <c r="P17" i="3" s="1"/>
  <c r="AB17" i="3"/>
  <c r="O17" i="3" s="1"/>
  <c r="AA17" i="3"/>
  <c r="Z17" i="3"/>
  <c r="Y17" i="3"/>
  <c r="X17" i="3"/>
  <c r="W17" i="3"/>
  <c r="V17" i="3"/>
  <c r="I17" i="3" s="1"/>
  <c r="U17" i="3"/>
  <c r="T17" i="3"/>
  <c r="R17" i="3"/>
  <c r="Q17" i="3"/>
  <c r="N17" i="3"/>
  <c r="M17" i="3"/>
  <c r="K17" i="3"/>
  <c r="H17" i="3"/>
  <c r="G17" i="3"/>
  <c r="E17" i="3"/>
  <c r="D17" i="3"/>
  <c r="AR15" i="3"/>
  <c r="AQ15" i="3"/>
  <c r="AP15" i="3"/>
  <c r="AO15" i="3"/>
  <c r="AN15" i="3"/>
  <c r="AM15" i="3"/>
  <c r="AL15" i="3"/>
  <c r="AK15" i="3"/>
  <c r="AJ15" i="3"/>
  <c r="AJ11" i="3" s="1"/>
  <c r="AI15" i="3"/>
  <c r="AI11" i="3" s="1"/>
  <c r="AH15" i="3"/>
  <c r="H15" i="3" s="1"/>
  <c r="AG15" i="3"/>
  <c r="AE15" i="3"/>
  <c r="AD15" i="3"/>
  <c r="AC15" i="3"/>
  <c r="AB15" i="3"/>
  <c r="AA15" i="3"/>
  <c r="Z15" i="3"/>
  <c r="Y15" i="3"/>
  <c r="X15" i="3"/>
  <c r="W15" i="3"/>
  <c r="W11" i="3" s="1"/>
  <c r="V15" i="3"/>
  <c r="I15" i="3" s="1"/>
  <c r="U15" i="3"/>
  <c r="T15" i="3"/>
  <c r="R15" i="3"/>
  <c r="P15" i="3"/>
  <c r="M15" i="3"/>
  <c r="L15" i="3"/>
  <c r="G15" i="3"/>
  <c r="E15" i="3"/>
  <c r="D15" i="3"/>
  <c r="AR13" i="3"/>
  <c r="AQ13" i="3"/>
  <c r="AP13" i="3"/>
  <c r="AO13" i="3"/>
  <c r="AO11" i="3" s="1"/>
  <c r="AN13" i="3"/>
  <c r="AN11" i="3" s="1"/>
  <c r="AM13" i="3"/>
  <c r="AL13" i="3"/>
  <c r="AK13" i="3"/>
  <c r="AJ13" i="3"/>
  <c r="AI13" i="3"/>
  <c r="AH13" i="3"/>
  <c r="AG13" i="3"/>
  <c r="AE13" i="3"/>
  <c r="AD13" i="3"/>
  <c r="AC13" i="3"/>
  <c r="AB13" i="3"/>
  <c r="AB11" i="3" s="1"/>
  <c r="AA13" i="3"/>
  <c r="Z13" i="3"/>
  <c r="Y13" i="3"/>
  <c r="X13" i="3"/>
  <c r="W13" i="3"/>
  <c r="V13" i="3"/>
  <c r="U13" i="3"/>
  <c r="T13" i="3"/>
  <c r="R13" i="3"/>
  <c r="Q13" i="3"/>
  <c r="P13" i="3"/>
  <c r="O13" i="3"/>
  <c r="L13" i="3"/>
  <c r="K13" i="3"/>
  <c r="I13" i="3"/>
  <c r="G13" i="3"/>
  <c r="E13" i="3"/>
  <c r="E11" i="3" s="1"/>
  <c r="D13" i="3"/>
  <c r="D11" i="3" s="1"/>
  <c r="AR11" i="3"/>
  <c r="AH11" i="3"/>
  <c r="AG11" i="3"/>
  <c r="V11" i="3"/>
  <c r="U11" i="3"/>
  <c r="T11" i="3"/>
  <c r="W39" i="2"/>
  <c r="J39" i="2"/>
  <c r="AD38" i="2"/>
  <c r="AD39" i="2" s="1"/>
  <c r="AC38" i="2"/>
  <c r="AC39" i="2" s="1"/>
  <c r="AB38" i="2"/>
  <c r="Z38" i="2"/>
  <c r="Y38" i="2"/>
  <c r="W38" i="2"/>
  <c r="V38" i="2"/>
  <c r="V39" i="2" s="1"/>
  <c r="T38" i="2"/>
  <c r="Z39" i="2" s="1"/>
  <c r="S38" i="2"/>
  <c r="AB39" i="2" s="1"/>
  <c r="Q38" i="2"/>
  <c r="Q39" i="2" s="1"/>
  <c r="P38" i="2"/>
  <c r="P39" i="2" s="1"/>
  <c r="N38" i="2"/>
  <c r="N39" i="2" s="1"/>
  <c r="M38" i="2"/>
  <c r="K38" i="2"/>
  <c r="J38" i="2"/>
  <c r="H38" i="2"/>
  <c r="K39" i="2" s="1"/>
  <c r="G38" i="2"/>
  <c r="W37" i="2"/>
  <c r="V37" i="2"/>
  <c r="Q37" i="2"/>
  <c r="P37" i="2"/>
  <c r="AC36" i="2"/>
  <c r="AC37" i="2" s="1"/>
  <c r="AB36" i="2"/>
  <c r="AB37" i="2" s="1"/>
  <c r="AA36" i="2"/>
  <c r="AA37" i="2" s="1"/>
  <c r="Z36" i="2"/>
  <c r="Z37" i="2" s="1"/>
  <c r="Y36" i="2"/>
  <c r="Y37" i="2" s="1"/>
  <c r="W36" i="2"/>
  <c r="V36" i="2"/>
  <c r="T36" i="2"/>
  <c r="S36" i="2"/>
  <c r="Q36" i="2"/>
  <c r="P36" i="2"/>
  <c r="O36" i="2"/>
  <c r="O37" i="2" s="1"/>
  <c r="N36" i="2"/>
  <c r="N37" i="2" s="1"/>
  <c r="M36" i="2"/>
  <c r="M37" i="2" s="1"/>
  <c r="K36" i="2"/>
  <c r="K37" i="2" s="1"/>
  <c r="J36" i="2"/>
  <c r="H36" i="2"/>
  <c r="G36" i="2"/>
  <c r="J37" i="2" s="1"/>
  <c r="AD35" i="2"/>
  <c r="AC35" i="2"/>
  <c r="AB35" i="2"/>
  <c r="AA35" i="2"/>
  <c r="Z35" i="2"/>
  <c r="Y35" i="2"/>
  <c r="W35" i="2"/>
  <c r="V35" i="2"/>
  <c r="Q35" i="2"/>
  <c r="P35" i="2"/>
  <c r="N35" i="2"/>
  <c r="M35" i="2"/>
  <c r="K35" i="2"/>
  <c r="J35" i="2"/>
  <c r="AD34" i="2"/>
  <c r="AA34" i="2"/>
  <c r="X34" i="2"/>
  <c r="X35" i="2" s="1"/>
  <c r="U34" i="2"/>
  <c r="R34" i="2"/>
  <c r="O34" i="2"/>
  <c r="L34" i="2"/>
  <c r="I34" i="2"/>
  <c r="O35" i="2" s="1"/>
  <c r="F34" i="2"/>
  <c r="E34" i="2"/>
  <c r="AC33" i="2"/>
  <c r="AB33" i="2"/>
  <c r="Z33" i="2"/>
  <c r="Y33" i="2"/>
  <c r="W33" i="2"/>
  <c r="V33" i="2"/>
  <c r="Q33" i="2"/>
  <c r="P33" i="2"/>
  <c r="N33" i="2"/>
  <c r="M33" i="2"/>
  <c r="J33" i="2"/>
  <c r="AD32" i="2"/>
  <c r="AD33" i="2" s="1"/>
  <c r="AA32" i="2"/>
  <c r="AA33" i="2" s="1"/>
  <c r="X32" i="2"/>
  <c r="X33" i="2" s="1"/>
  <c r="U32" i="2"/>
  <c r="R32" i="2"/>
  <c r="R33" i="2" s="1"/>
  <c r="O32" i="2"/>
  <c r="O33" i="2" s="1"/>
  <c r="L32" i="2"/>
  <c r="L33" i="2" s="1"/>
  <c r="I32" i="2"/>
  <c r="AC31" i="2"/>
  <c r="AB31" i="2"/>
  <c r="Z31" i="2"/>
  <c r="Y31" i="2"/>
  <c r="W31" i="2"/>
  <c r="V31" i="2"/>
  <c r="Q31" i="2"/>
  <c r="P31" i="2"/>
  <c r="O31" i="2"/>
  <c r="N31" i="2"/>
  <c r="M31" i="2"/>
  <c r="K31" i="2"/>
  <c r="J31" i="2"/>
  <c r="AD30" i="2"/>
  <c r="AD31" i="2" s="1"/>
  <c r="AA30" i="2"/>
  <c r="AA31" i="2" s="1"/>
  <c r="X30" i="2"/>
  <c r="X31" i="2" s="1"/>
  <c r="U30" i="2"/>
  <c r="R30" i="2"/>
  <c r="R31" i="2" s="1"/>
  <c r="O30" i="2"/>
  <c r="L30" i="2"/>
  <c r="L31" i="2" s="1"/>
  <c r="I30" i="2"/>
  <c r="AD29" i="2"/>
  <c r="AC29" i="2"/>
  <c r="AB29" i="2"/>
  <c r="AA29" i="2"/>
  <c r="Z29" i="2"/>
  <c r="Y29" i="2"/>
  <c r="W29" i="2"/>
  <c r="V29" i="2"/>
  <c r="Q29" i="2"/>
  <c r="P29" i="2"/>
  <c r="N29" i="2"/>
  <c r="M29" i="2"/>
  <c r="L29" i="2"/>
  <c r="K29" i="2"/>
  <c r="J29" i="2"/>
  <c r="AD28" i="2"/>
  <c r="AA28" i="2"/>
  <c r="AA38" i="2" s="1"/>
  <c r="AA39" i="2" s="1"/>
  <c r="X28" i="2"/>
  <c r="X29" i="2" s="1"/>
  <c r="U28" i="2"/>
  <c r="U38" i="2" s="1"/>
  <c r="R28" i="2"/>
  <c r="R29" i="2" s="1"/>
  <c r="O28" i="2"/>
  <c r="O38" i="2" s="1"/>
  <c r="L28" i="2"/>
  <c r="L38" i="2" s="1"/>
  <c r="I28" i="2"/>
  <c r="I38" i="2" s="1"/>
  <c r="F28" i="2"/>
  <c r="E28" i="2"/>
  <c r="AD27" i="2"/>
  <c r="AC27" i="2"/>
  <c r="AB27" i="2"/>
  <c r="Z27" i="2"/>
  <c r="Y27" i="2"/>
  <c r="W27" i="2"/>
  <c r="V27" i="2"/>
  <c r="Q27" i="2"/>
  <c r="P27" i="2"/>
  <c r="O27" i="2"/>
  <c r="N27" i="2"/>
  <c r="M27" i="2"/>
  <c r="K27" i="2"/>
  <c r="J27" i="2"/>
  <c r="AD26" i="2"/>
  <c r="AA26" i="2"/>
  <c r="AA27" i="2" s="1"/>
  <c r="X26" i="2"/>
  <c r="X36" i="2" s="1"/>
  <c r="X37" i="2" s="1"/>
  <c r="U26" i="2"/>
  <c r="U36" i="2" s="1"/>
  <c r="R26" i="2"/>
  <c r="O26" i="2"/>
  <c r="L26" i="2"/>
  <c r="I26" i="2"/>
  <c r="I36" i="2" s="1"/>
  <c r="AC25" i="2"/>
  <c r="AB25" i="2"/>
  <c r="Y25" i="2"/>
  <c r="V25" i="2"/>
  <c r="Q25" i="2"/>
  <c r="P25" i="2"/>
  <c r="O25" i="2"/>
  <c r="N25" i="2"/>
  <c r="M25" i="2"/>
  <c r="K25" i="2"/>
  <c r="J25" i="2"/>
  <c r="AD24" i="2"/>
  <c r="AA24" i="2"/>
  <c r="X24" i="2"/>
  <c r="X25" i="2" s="1"/>
  <c r="U24" i="2"/>
  <c r="R24" i="2"/>
  <c r="R25" i="2" s="1"/>
  <c r="O24" i="2"/>
  <c r="L24" i="2"/>
  <c r="L25" i="2" s="1"/>
  <c r="I24" i="2"/>
  <c r="AC23" i="2"/>
  <c r="AB23" i="2"/>
  <c r="AA23" i="2"/>
  <c r="Z23" i="2"/>
  <c r="Y23" i="2"/>
  <c r="X23" i="2"/>
  <c r="W23" i="2"/>
  <c r="V23" i="2"/>
  <c r="Q23" i="2"/>
  <c r="P23" i="2"/>
  <c r="O23" i="2"/>
  <c r="N23" i="2"/>
  <c r="M23" i="2"/>
  <c r="K23" i="2"/>
  <c r="J23" i="2"/>
  <c r="AD22" i="2"/>
  <c r="AD23" i="2" s="1"/>
  <c r="AA22" i="2"/>
  <c r="X22" i="2"/>
  <c r="U22" i="2"/>
  <c r="R22" i="2"/>
  <c r="R23" i="2" s="1"/>
  <c r="O22" i="2"/>
  <c r="L22" i="2"/>
  <c r="L23" i="2" s="1"/>
  <c r="I22" i="2"/>
  <c r="AD21" i="2"/>
  <c r="AC21" i="2"/>
  <c r="AB21" i="2"/>
  <c r="Z21" i="2"/>
  <c r="Y21" i="2"/>
  <c r="W21" i="2"/>
  <c r="V21" i="2"/>
  <c r="Q21" i="2"/>
  <c r="P21" i="2"/>
  <c r="N21" i="2"/>
  <c r="M21" i="2"/>
  <c r="K21" i="2"/>
  <c r="J21" i="2"/>
  <c r="AD20" i="2"/>
  <c r="AA20" i="2"/>
  <c r="AA21" i="2" s="1"/>
  <c r="X20" i="2"/>
  <c r="X21" i="2" s="1"/>
  <c r="U20" i="2"/>
  <c r="R20" i="2"/>
  <c r="O20" i="2"/>
  <c r="L20" i="2"/>
  <c r="I20" i="2"/>
  <c r="O21" i="2" s="1"/>
  <c r="AC19" i="2"/>
  <c r="AB19" i="2"/>
  <c r="Z19" i="2"/>
  <c r="Y19" i="2"/>
  <c r="W19" i="2"/>
  <c r="V19" i="2"/>
  <c r="Q19" i="2"/>
  <c r="P19" i="2"/>
  <c r="O19" i="2"/>
  <c r="N19" i="2"/>
  <c r="M19" i="2"/>
  <c r="K19" i="2"/>
  <c r="J19" i="2"/>
  <c r="AD18" i="2"/>
  <c r="AA18" i="2"/>
  <c r="X18" i="2"/>
  <c r="U18" i="2"/>
  <c r="R18" i="2"/>
  <c r="R19" i="2" s="1"/>
  <c r="O18" i="2"/>
  <c r="L18" i="2"/>
  <c r="L19" i="2" s="1"/>
  <c r="I18" i="2"/>
  <c r="AC17" i="2"/>
  <c r="AB17" i="2"/>
  <c r="Z17" i="2"/>
  <c r="Y17" i="2"/>
  <c r="X17" i="2"/>
  <c r="W17" i="2"/>
  <c r="V17" i="2"/>
  <c r="Q17" i="2"/>
  <c r="P17" i="2"/>
  <c r="N17" i="2"/>
  <c r="M17" i="2"/>
  <c r="K17" i="2"/>
  <c r="J17" i="2"/>
  <c r="AD16" i="2"/>
  <c r="AD17" i="2" s="1"/>
  <c r="AA16" i="2"/>
  <c r="AA17" i="2" s="1"/>
  <c r="X16" i="2"/>
  <c r="U16" i="2"/>
  <c r="R16" i="2"/>
  <c r="R17" i="2" s="1"/>
  <c r="O16" i="2"/>
  <c r="L16" i="2"/>
  <c r="L17" i="2" s="1"/>
  <c r="I16" i="2"/>
  <c r="O17" i="2" s="1"/>
  <c r="AD15" i="2"/>
  <c r="AC15" i="2"/>
  <c r="AB15" i="2"/>
  <c r="Z15" i="2"/>
  <c r="Y15" i="2"/>
  <c r="W15" i="2"/>
  <c r="V15" i="2"/>
  <c r="Q15" i="2"/>
  <c r="P15" i="2"/>
  <c r="N15" i="2"/>
  <c r="M15" i="2"/>
  <c r="K15" i="2"/>
  <c r="J15" i="2"/>
  <c r="AD14" i="2"/>
  <c r="AA14" i="2"/>
  <c r="X14" i="2"/>
  <c r="X15" i="2" s="1"/>
  <c r="U14" i="2"/>
  <c r="AA15" i="2" s="1"/>
  <c r="R14" i="2"/>
  <c r="O14" i="2"/>
  <c r="L14" i="2"/>
  <c r="I14" i="2"/>
  <c r="I10" i="2" s="1"/>
  <c r="F14" i="2"/>
  <c r="AC13" i="2"/>
  <c r="AB13" i="2"/>
  <c r="Z13" i="2"/>
  <c r="Y13" i="2"/>
  <c r="W13" i="2"/>
  <c r="V13" i="2"/>
  <c r="Q13" i="2"/>
  <c r="P13" i="2"/>
  <c r="N13" i="2"/>
  <c r="M13" i="2"/>
  <c r="K13" i="2"/>
  <c r="J13" i="2"/>
  <c r="AD12" i="2"/>
  <c r="AA12" i="2"/>
  <c r="AA10" i="2" s="1"/>
  <c r="X12" i="2"/>
  <c r="U12" i="2"/>
  <c r="R12" i="2"/>
  <c r="R13" i="2" s="1"/>
  <c r="O12" i="2"/>
  <c r="O13" i="2" s="1"/>
  <c r="L12" i="2"/>
  <c r="L13" i="2" s="1"/>
  <c r="I12" i="2"/>
  <c r="J11" i="2"/>
  <c r="AC10" i="2"/>
  <c r="AB10" i="2"/>
  <c r="Z10" i="2"/>
  <c r="Y10" i="2"/>
  <c r="W10" i="2"/>
  <c r="V10" i="2"/>
  <c r="T10" i="2"/>
  <c r="Z11" i="2" s="1"/>
  <c r="S10" i="2"/>
  <c r="AB11" i="2" s="1"/>
  <c r="R10" i="2"/>
  <c r="R11" i="2" s="1"/>
  <c r="Q10" i="2"/>
  <c r="P10" i="2"/>
  <c r="P11" i="2" s="1"/>
  <c r="N10" i="2"/>
  <c r="N11" i="2" s="1"/>
  <c r="M10" i="2"/>
  <c r="M11" i="2" s="1"/>
  <c r="K10" i="2"/>
  <c r="J10" i="2"/>
  <c r="H10" i="2"/>
  <c r="K11" i="2" s="1"/>
  <c r="G10" i="2"/>
  <c r="Z54" i="1"/>
  <c r="X54" i="1"/>
  <c r="W54" i="1"/>
  <c r="V54" i="1"/>
  <c r="U54" i="1"/>
  <c r="T54" i="1"/>
  <c r="M54" i="1"/>
  <c r="K54" i="1"/>
  <c r="J54" i="1"/>
  <c r="I54" i="1"/>
  <c r="H54" i="1"/>
  <c r="G54" i="1"/>
  <c r="Z51" i="1"/>
  <c r="X51" i="1"/>
  <c r="W51" i="1"/>
  <c r="V51" i="1"/>
  <c r="U51" i="1"/>
  <c r="T51" i="1"/>
  <c r="M51" i="1"/>
  <c r="K51" i="1"/>
  <c r="J51" i="1"/>
  <c r="I51" i="1"/>
  <c r="H51" i="1"/>
  <c r="G51" i="1"/>
  <c r="X50" i="1"/>
  <c r="W50" i="1"/>
  <c r="U50" i="1"/>
  <c r="T50" i="1"/>
  <c r="L50" i="1"/>
  <c r="H50" i="1"/>
  <c r="Z49" i="1"/>
  <c r="Y49" i="1"/>
  <c r="W49" i="1"/>
  <c r="V49" i="1"/>
  <c r="U49" i="1"/>
  <c r="T49" i="1"/>
  <c r="G49" i="1"/>
  <c r="F49" i="1"/>
  <c r="AA48" i="1"/>
  <c r="AA49" i="1" s="1"/>
  <c r="Y48" i="1"/>
  <c r="Y50" i="1" s="1"/>
  <c r="S48" i="1"/>
  <c r="S49" i="1" s="1"/>
  <c r="R48" i="1"/>
  <c r="X49" i="1" s="1"/>
  <c r="L48" i="1"/>
  <c r="L49" i="1" s="1"/>
  <c r="F48" i="1"/>
  <c r="K50" i="1" s="1"/>
  <c r="E48" i="1"/>
  <c r="I49" i="1" s="1"/>
  <c r="W47" i="1"/>
  <c r="V47" i="1"/>
  <c r="U47" i="1"/>
  <c r="Y46" i="1"/>
  <c r="X46" i="1"/>
  <c r="W46" i="1"/>
  <c r="K46" i="1"/>
  <c r="I46" i="1"/>
  <c r="H46" i="1"/>
  <c r="G46" i="1"/>
  <c r="Y45" i="1"/>
  <c r="S45" i="1"/>
  <c r="T47" i="1" s="1"/>
  <c r="R45" i="1"/>
  <c r="Z46" i="1" s="1"/>
  <c r="L45" i="1"/>
  <c r="L47" i="1" s="1"/>
  <c r="F45" i="1"/>
  <c r="F46" i="1" s="1"/>
  <c r="E45" i="1"/>
  <c r="Y44" i="1"/>
  <c r="X44" i="1"/>
  <c r="W44" i="1"/>
  <c r="K43" i="1"/>
  <c r="J43" i="1"/>
  <c r="I43" i="1"/>
  <c r="Y42" i="1"/>
  <c r="S42" i="1"/>
  <c r="V44" i="1" s="1"/>
  <c r="R42" i="1"/>
  <c r="Z43" i="1" s="1"/>
  <c r="L42" i="1"/>
  <c r="F42" i="1"/>
  <c r="E42" i="1"/>
  <c r="J41" i="1"/>
  <c r="H41" i="1"/>
  <c r="G41" i="1"/>
  <c r="W40" i="1"/>
  <c r="U40" i="1"/>
  <c r="T40" i="1"/>
  <c r="M40" i="1"/>
  <c r="L40" i="1"/>
  <c r="K40" i="1"/>
  <c r="G40" i="1"/>
  <c r="Y39" i="1"/>
  <c r="Y40" i="1" s="1"/>
  <c r="S39" i="1"/>
  <c r="R39" i="1"/>
  <c r="L39" i="1"/>
  <c r="F39" i="1"/>
  <c r="K41" i="1" s="1"/>
  <c r="E39" i="1"/>
  <c r="I40" i="1" s="1"/>
  <c r="H38" i="1"/>
  <c r="G38" i="1"/>
  <c r="W37" i="1"/>
  <c r="V37" i="1"/>
  <c r="J37" i="1"/>
  <c r="I37" i="1"/>
  <c r="Y36" i="1"/>
  <c r="S36" i="1"/>
  <c r="T38" i="1" s="1"/>
  <c r="R36" i="1"/>
  <c r="L36" i="1"/>
  <c r="L51" i="1" s="1"/>
  <c r="F36" i="1"/>
  <c r="E36" i="1"/>
  <c r="M37" i="1" s="1"/>
  <c r="Y35" i="1"/>
  <c r="V35" i="1"/>
  <c r="U35" i="1"/>
  <c r="T35" i="1"/>
  <c r="AA34" i="1"/>
  <c r="X34" i="1"/>
  <c r="W34" i="1"/>
  <c r="V34" i="1"/>
  <c r="U34" i="1"/>
  <c r="T34" i="1"/>
  <c r="M34" i="1"/>
  <c r="K34" i="1"/>
  <c r="I34" i="1"/>
  <c r="H34" i="1"/>
  <c r="G34" i="1"/>
  <c r="AA33" i="1"/>
  <c r="Y33" i="1"/>
  <c r="Y34" i="1" s="1"/>
  <c r="S33" i="1"/>
  <c r="X35" i="1" s="1"/>
  <c r="R33" i="1"/>
  <c r="L33" i="1"/>
  <c r="L35" i="1" s="1"/>
  <c r="F33" i="1"/>
  <c r="G35" i="1" s="1"/>
  <c r="E33" i="1"/>
  <c r="J32" i="1"/>
  <c r="I32" i="1"/>
  <c r="H32" i="1"/>
  <c r="M31" i="1"/>
  <c r="Y30" i="1"/>
  <c r="S30" i="1"/>
  <c r="Y32" i="1" s="1"/>
  <c r="R30" i="1"/>
  <c r="V31" i="1" s="1"/>
  <c r="N30" i="1"/>
  <c r="N31" i="1" s="1"/>
  <c r="L30" i="1"/>
  <c r="L31" i="1" s="1"/>
  <c r="F30" i="1"/>
  <c r="G32" i="1" s="1"/>
  <c r="E30" i="1"/>
  <c r="I31" i="1" s="1"/>
  <c r="L29" i="1"/>
  <c r="K29" i="1"/>
  <c r="J29" i="1"/>
  <c r="G29" i="1"/>
  <c r="Z28" i="1"/>
  <c r="X28" i="1"/>
  <c r="W28" i="1"/>
  <c r="U28" i="1"/>
  <c r="T28" i="1"/>
  <c r="S28" i="1"/>
  <c r="K28" i="1"/>
  <c r="I28" i="1"/>
  <c r="Y27" i="1"/>
  <c r="Y29" i="1" s="1"/>
  <c r="S27" i="1"/>
  <c r="X29" i="1" s="1"/>
  <c r="R27" i="1"/>
  <c r="F20" i="2" s="1"/>
  <c r="L27" i="1"/>
  <c r="L28" i="1" s="1"/>
  <c r="F27" i="1"/>
  <c r="I29" i="1" s="1"/>
  <c r="E27" i="1"/>
  <c r="H28" i="1" s="1"/>
  <c r="Y26" i="1"/>
  <c r="U26" i="1"/>
  <c r="T26" i="1"/>
  <c r="L26" i="1"/>
  <c r="W25" i="1"/>
  <c r="V25" i="1"/>
  <c r="U25" i="1"/>
  <c r="M25" i="1"/>
  <c r="K25" i="1"/>
  <c r="G25" i="1"/>
  <c r="F25" i="1"/>
  <c r="AA24" i="1"/>
  <c r="AA25" i="1" s="1"/>
  <c r="Y24" i="1"/>
  <c r="S24" i="1"/>
  <c r="S25" i="1" s="1"/>
  <c r="R24" i="1"/>
  <c r="Z25" i="1" s="1"/>
  <c r="L24" i="1"/>
  <c r="L25" i="1" s="1"/>
  <c r="F24" i="1"/>
  <c r="K26" i="1" s="1"/>
  <c r="E24" i="1"/>
  <c r="I25" i="1" s="1"/>
  <c r="W23" i="1"/>
  <c r="V23" i="1"/>
  <c r="U23" i="1"/>
  <c r="K23" i="1"/>
  <c r="J23" i="1"/>
  <c r="H23" i="1"/>
  <c r="Y22" i="1"/>
  <c r="X22" i="1"/>
  <c r="W22" i="1"/>
  <c r="T22" i="1"/>
  <c r="M22" i="1"/>
  <c r="K22" i="1"/>
  <c r="I22" i="1"/>
  <c r="H22" i="1"/>
  <c r="G22" i="1"/>
  <c r="Y21" i="1"/>
  <c r="Y23" i="1" s="1"/>
  <c r="S21" i="1"/>
  <c r="T23" i="1" s="1"/>
  <c r="R21" i="1"/>
  <c r="Z22" i="1" s="1"/>
  <c r="N21" i="1"/>
  <c r="N22" i="1" s="1"/>
  <c r="L21" i="1"/>
  <c r="L23" i="1" s="1"/>
  <c r="F21" i="1"/>
  <c r="F22" i="1" s="1"/>
  <c r="E21" i="1"/>
  <c r="Y20" i="1"/>
  <c r="X20" i="1"/>
  <c r="W20" i="1"/>
  <c r="Z19" i="1"/>
  <c r="Y19" i="1"/>
  <c r="V19" i="1"/>
  <c r="U19" i="1"/>
  <c r="I19" i="1"/>
  <c r="Y18" i="1"/>
  <c r="S18" i="1"/>
  <c r="V20" i="1" s="1"/>
  <c r="R18" i="1"/>
  <c r="L18" i="1"/>
  <c r="L19" i="1" s="1"/>
  <c r="F18" i="1"/>
  <c r="F19" i="1" s="1"/>
  <c r="E18" i="1"/>
  <c r="M19" i="1" s="1"/>
  <c r="Y17" i="1"/>
  <c r="V17" i="1"/>
  <c r="U17" i="1"/>
  <c r="AA16" i="1"/>
  <c r="X16" i="1"/>
  <c r="W16" i="1"/>
  <c r="V16" i="1"/>
  <c r="U16" i="1"/>
  <c r="M16" i="1"/>
  <c r="K16" i="1"/>
  <c r="H16" i="1"/>
  <c r="G16" i="1"/>
  <c r="AA15" i="1"/>
  <c r="Y15" i="1"/>
  <c r="Y16" i="1" s="1"/>
  <c r="S15" i="1"/>
  <c r="X17" i="1" s="1"/>
  <c r="R15" i="1"/>
  <c r="L15" i="1"/>
  <c r="L17" i="1" s="1"/>
  <c r="F15" i="1"/>
  <c r="F12" i="1" s="1"/>
  <c r="E15" i="1"/>
  <c r="I16" i="1" s="1"/>
  <c r="Z12" i="1"/>
  <c r="X12" i="1"/>
  <c r="W12" i="1"/>
  <c r="V12" i="1"/>
  <c r="U12" i="1"/>
  <c r="T12" i="1"/>
  <c r="M12" i="1"/>
  <c r="K12" i="1"/>
  <c r="J12" i="1"/>
  <c r="I12" i="1"/>
  <c r="I14" i="1" s="1"/>
  <c r="H12" i="1"/>
  <c r="G12" i="1"/>
  <c r="G14" i="1" s="1"/>
  <c r="AC22" i="3" l="1"/>
  <c r="Z22" i="3"/>
  <c r="X22" i="3"/>
  <c r="W22" i="3"/>
  <c r="AD22" i="3"/>
  <c r="T22" i="3"/>
  <c r="AF11" i="3"/>
  <c r="AO12" i="3" s="1"/>
  <c r="W14" i="1"/>
  <c r="V14" i="1"/>
  <c r="X41" i="1"/>
  <c r="W41" i="1"/>
  <c r="V41" i="1"/>
  <c r="S54" i="1"/>
  <c r="U41" i="1"/>
  <c r="T41" i="1"/>
  <c r="AA39" i="1"/>
  <c r="L36" i="2"/>
  <c r="L37" i="2" s="1"/>
  <c r="L27" i="2"/>
  <c r="U18" i="3"/>
  <c r="AB39" i="3"/>
  <c r="O11" i="4"/>
  <c r="L16" i="1"/>
  <c r="X19" i="2"/>
  <c r="Y12" i="1"/>
  <c r="J14" i="1"/>
  <c r="N15" i="1"/>
  <c r="H17" i="1"/>
  <c r="K19" i="1"/>
  <c r="AA27" i="1"/>
  <c r="AA28" i="1" s="1"/>
  <c r="S31" i="1"/>
  <c r="N33" i="1"/>
  <c r="N34" i="1" s="1"/>
  <c r="H35" i="1"/>
  <c r="F51" i="1"/>
  <c r="K38" i="1"/>
  <c r="K37" i="1"/>
  <c r="I38" i="1"/>
  <c r="J52" i="1"/>
  <c r="T55" i="1"/>
  <c r="L15" i="2"/>
  <c r="L10" i="2"/>
  <c r="L11" i="2" s="1"/>
  <c r="AA19" i="2"/>
  <c r="O39" i="2"/>
  <c r="Y22" i="3"/>
  <c r="O29" i="3"/>
  <c r="P39" i="3"/>
  <c r="AD34" i="3"/>
  <c r="AQ34" i="3"/>
  <c r="T37" i="6"/>
  <c r="L27" i="6"/>
  <c r="K14" i="1"/>
  <c r="E12" i="15"/>
  <c r="E11" i="11"/>
  <c r="E9" i="11" s="1"/>
  <c r="F12" i="2"/>
  <c r="I17" i="1"/>
  <c r="G20" i="1"/>
  <c r="D16" i="15"/>
  <c r="D15" i="11"/>
  <c r="E16" i="2"/>
  <c r="J22" i="1"/>
  <c r="X23" i="1"/>
  <c r="H25" i="1"/>
  <c r="X25" i="1"/>
  <c r="V26" i="1"/>
  <c r="F28" i="1"/>
  <c r="V28" i="1"/>
  <c r="T29" i="1"/>
  <c r="T31" i="1"/>
  <c r="K32" i="1"/>
  <c r="E24" i="15"/>
  <c r="E23" i="11"/>
  <c r="F24" i="2"/>
  <c r="I35" i="1"/>
  <c r="L37" i="1"/>
  <c r="J38" i="1"/>
  <c r="K52" i="1"/>
  <c r="V11" i="2"/>
  <c r="AD19" i="2"/>
  <c r="R36" i="2"/>
  <c r="R37" i="2" s="1"/>
  <c r="R27" i="2"/>
  <c r="R38" i="2"/>
  <c r="R39" i="2" s="1"/>
  <c r="W18" i="3"/>
  <c r="G21" i="3"/>
  <c r="AL22" i="3"/>
  <c r="AD39" i="3"/>
  <c r="H53" i="1"/>
  <c r="J19" i="1"/>
  <c r="L34" i="1"/>
  <c r="L12" i="1"/>
  <c r="S16" i="1"/>
  <c r="J17" i="1"/>
  <c r="N18" i="1"/>
  <c r="N19" i="1" s="1"/>
  <c r="H20" i="1"/>
  <c r="Y25" i="1"/>
  <c r="W26" i="1"/>
  <c r="G28" i="1"/>
  <c r="U29" i="1"/>
  <c r="AA30" i="1"/>
  <c r="AA31" i="1" s="1"/>
  <c r="U31" i="1"/>
  <c r="L32" i="1"/>
  <c r="S34" i="1"/>
  <c r="J35" i="1"/>
  <c r="N36" i="1"/>
  <c r="L38" i="1"/>
  <c r="Y41" i="1"/>
  <c r="Y43" i="1"/>
  <c r="V56" i="1"/>
  <c r="W11" i="2"/>
  <c r="R15" i="2"/>
  <c r="Y39" i="2"/>
  <c r="M13" i="3"/>
  <c r="AM11" i="3"/>
  <c r="AC18" i="3"/>
  <c r="T20" i="3"/>
  <c r="AA22" i="3"/>
  <c r="AM22" i="3"/>
  <c r="G37" i="3"/>
  <c r="O20" i="4"/>
  <c r="H14" i="1"/>
  <c r="D26" i="15"/>
  <c r="D25" i="11"/>
  <c r="E26" i="2"/>
  <c r="E51" i="1"/>
  <c r="O15" i="2"/>
  <c r="T16" i="1"/>
  <c r="K17" i="1"/>
  <c r="E13" i="11"/>
  <c r="E14" i="15"/>
  <c r="I20" i="1"/>
  <c r="L22" i="1"/>
  <c r="G23" i="1"/>
  <c r="D18" i="15"/>
  <c r="D17" i="11"/>
  <c r="E18" i="2"/>
  <c r="J25" i="1"/>
  <c r="X26" i="1"/>
  <c r="V29" i="1"/>
  <c r="F31" i="1"/>
  <c r="T32" i="1"/>
  <c r="K35" i="1"/>
  <c r="E26" i="15"/>
  <c r="E25" i="11"/>
  <c r="F26" i="2"/>
  <c r="Z37" i="1"/>
  <c r="R51" i="1"/>
  <c r="T37" i="1"/>
  <c r="D30" i="15"/>
  <c r="D29" i="11"/>
  <c r="H43" i="1"/>
  <c r="G43" i="1"/>
  <c r="E30" i="2"/>
  <c r="M43" i="1"/>
  <c r="M52" i="1"/>
  <c r="J53" i="1"/>
  <c r="W56" i="1"/>
  <c r="L35" i="2"/>
  <c r="N13" i="3"/>
  <c r="AA11" i="3"/>
  <c r="S15" i="3"/>
  <c r="F15" i="3"/>
  <c r="AB22" i="3"/>
  <c r="AN22" i="3"/>
  <c r="AJ24" i="3"/>
  <c r="P25" i="3"/>
  <c r="E22" i="15"/>
  <c r="E21" i="11"/>
  <c r="F22" i="2"/>
  <c r="I53" i="1"/>
  <c r="Y11" i="2"/>
  <c r="S19" i="1"/>
  <c r="J20" i="1"/>
  <c r="Y28" i="1"/>
  <c r="W29" i="1"/>
  <c r="G31" i="1"/>
  <c r="W31" i="1"/>
  <c r="U32" i="1"/>
  <c r="X38" i="1"/>
  <c r="V38" i="1"/>
  <c r="S51" i="1"/>
  <c r="S37" i="1"/>
  <c r="U38" i="1"/>
  <c r="F43" i="1"/>
  <c r="L44" i="1"/>
  <c r="K44" i="1"/>
  <c r="J44" i="1"/>
  <c r="I44" i="1"/>
  <c r="H44" i="1"/>
  <c r="G44" i="1"/>
  <c r="X56" i="1"/>
  <c r="O11" i="3"/>
  <c r="AO22" i="3"/>
  <c r="AK24" i="3"/>
  <c r="Q25" i="3"/>
  <c r="K55" i="1"/>
  <c r="AA30" i="3"/>
  <c r="G17" i="1"/>
  <c r="L39" i="2"/>
  <c r="F16" i="1"/>
  <c r="T17" i="1"/>
  <c r="T19" i="1"/>
  <c r="K20" i="1"/>
  <c r="E16" i="15"/>
  <c r="E15" i="11"/>
  <c r="F16" i="2"/>
  <c r="I23" i="1"/>
  <c r="G26" i="1"/>
  <c r="D19" i="11"/>
  <c r="D20" i="15"/>
  <c r="E20" i="2"/>
  <c r="J28" i="1"/>
  <c r="H31" i="1"/>
  <c r="X31" i="1"/>
  <c r="V32" i="1"/>
  <c r="F34" i="1"/>
  <c r="Y38" i="1"/>
  <c r="U37" i="1"/>
  <c r="W38" i="1"/>
  <c r="S40" i="1"/>
  <c r="L43" i="1"/>
  <c r="Y54" i="1"/>
  <c r="U10" i="2"/>
  <c r="AD36" i="2"/>
  <c r="AD37" i="2" s="1"/>
  <c r="AC11" i="3"/>
  <c r="AC14" i="3"/>
  <c r="AP14" i="3"/>
  <c r="AF19" i="3"/>
  <c r="AL20" i="3" s="1"/>
  <c r="AP22" i="3"/>
  <c r="AE26" i="3"/>
  <c r="Q11" i="5"/>
  <c r="S12" i="1"/>
  <c r="X14" i="1" s="1"/>
  <c r="AA18" i="1"/>
  <c r="AA19" i="1" s="1"/>
  <c r="L20" i="1"/>
  <c r="S22" i="1"/>
  <c r="N24" i="1"/>
  <c r="N25" i="1" s="1"/>
  <c r="H26" i="1"/>
  <c r="Y31" i="1"/>
  <c r="W32" i="1"/>
  <c r="AA36" i="1"/>
  <c r="N42" i="1"/>
  <c r="N43" i="1" s="1"/>
  <c r="V52" i="1"/>
  <c r="AC11" i="2"/>
  <c r="X10" i="2"/>
  <c r="X11" i="2" s="1"/>
  <c r="X13" i="2"/>
  <c r="L21" i="2"/>
  <c r="AQ14" i="3"/>
  <c r="X11" i="3"/>
  <c r="R21" i="3"/>
  <c r="W37" i="3"/>
  <c r="J31" i="3"/>
  <c r="Y32" i="3"/>
  <c r="AN39" i="3"/>
  <c r="F23" i="18"/>
  <c r="D14" i="15"/>
  <c r="D13" i="11"/>
  <c r="E14" i="2"/>
  <c r="T20" i="1"/>
  <c r="E18" i="15"/>
  <c r="E17" i="11"/>
  <c r="F18" i="2"/>
  <c r="I26" i="1"/>
  <c r="D22" i="15"/>
  <c r="D21" i="11"/>
  <c r="E22" i="2"/>
  <c r="J31" i="1"/>
  <c r="Z31" i="1"/>
  <c r="X32" i="1"/>
  <c r="F37" i="1"/>
  <c r="F54" i="1"/>
  <c r="F40" i="1"/>
  <c r="I41" i="1"/>
  <c r="E30" i="15"/>
  <c r="E29" i="11"/>
  <c r="X43" i="1"/>
  <c r="W43" i="1"/>
  <c r="V43" i="1"/>
  <c r="U43" i="1"/>
  <c r="AA42" i="1"/>
  <c r="AA43" i="1" s="1"/>
  <c r="T43" i="1"/>
  <c r="F30" i="2"/>
  <c r="F38" i="2" s="1"/>
  <c r="AD10" i="2"/>
  <c r="AD11" i="2" s="1"/>
  <c r="AA11" i="2"/>
  <c r="AP12" i="3"/>
  <c r="AN24" i="3"/>
  <c r="AK37" i="3"/>
  <c r="K27" i="3"/>
  <c r="AF27" i="3"/>
  <c r="AR28" i="3" s="1"/>
  <c r="AK28" i="3"/>
  <c r="R36" i="4"/>
  <c r="G36" i="4"/>
  <c r="W17" i="1"/>
  <c r="G19" i="1"/>
  <c r="W19" i="1"/>
  <c r="U20" i="1"/>
  <c r="AA21" i="1"/>
  <c r="AA22" i="1" s="1"/>
  <c r="U22" i="1"/>
  <c r="J26" i="1"/>
  <c r="N27" i="1"/>
  <c r="N28" i="1" s="1"/>
  <c r="M28" i="1"/>
  <c r="H29" i="1"/>
  <c r="K31" i="1"/>
  <c r="W35" i="1"/>
  <c r="G37" i="1"/>
  <c r="X37" i="1"/>
  <c r="L41" i="1"/>
  <c r="L54" i="1"/>
  <c r="X53" i="1"/>
  <c r="AD13" i="2"/>
  <c r="R21" i="2"/>
  <c r="AA25" i="2"/>
  <c r="R35" i="2"/>
  <c r="J15" i="3"/>
  <c r="R11" i="3"/>
  <c r="Z11" i="3"/>
  <c r="Z20" i="3"/>
  <c r="AM20" i="3"/>
  <c r="AJ20" i="3"/>
  <c r="U22" i="3"/>
  <c r="AB24" i="3"/>
  <c r="Y37" i="3"/>
  <c r="L27" i="3"/>
  <c r="AO36" i="3"/>
  <c r="T18" i="3"/>
  <c r="AG18" i="3"/>
  <c r="AO20" i="3"/>
  <c r="D12" i="15"/>
  <c r="D10" i="15" s="1"/>
  <c r="D11" i="11"/>
  <c r="E12" i="2"/>
  <c r="J16" i="1"/>
  <c r="Z16" i="1"/>
  <c r="H19" i="1"/>
  <c r="X19" i="1"/>
  <c r="V22" i="1"/>
  <c r="T25" i="1"/>
  <c r="E20" i="15"/>
  <c r="E19" i="11"/>
  <c r="D23" i="11"/>
  <c r="D24" i="15"/>
  <c r="E24" i="2"/>
  <c r="J34" i="1"/>
  <c r="Z34" i="1"/>
  <c r="H37" i="1"/>
  <c r="Y37" i="1"/>
  <c r="N39" i="1"/>
  <c r="G53" i="1"/>
  <c r="Y51" i="1"/>
  <c r="J55" i="1"/>
  <c r="Q11" i="2"/>
  <c r="AD25" i="2"/>
  <c r="M39" i="2"/>
  <c r="AH14" i="3"/>
  <c r="K15" i="3"/>
  <c r="S17" i="3"/>
  <c r="AE11" i="3"/>
  <c r="AE18" i="3"/>
  <c r="AR18" i="3"/>
  <c r="AN20" i="3"/>
  <c r="AK20" i="3"/>
  <c r="V22" i="3"/>
  <c r="AH22" i="3"/>
  <c r="AP36" i="3"/>
  <c r="AL40" i="3"/>
  <c r="E28" i="15"/>
  <c r="E27" i="11"/>
  <c r="D32" i="15"/>
  <c r="D31" i="11"/>
  <c r="J46" i="1"/>
  <c r="X47" i="1"/>
  <c r="H49" i="1"/>
  <c r="V50" i="1"/>
  <c r="K56" i="1"/>
  <c r="AF17" i="3"/>
  <c r="AQ18" i="3" s="1"/>
  <c r="O19" i="3"/>
  <c r="J21" i="3"/>
  <c r="Q23" i="3"/>
  <c r="T26" i="3"/>
  <c r="S25" i="3"/>
  <c r="U26" i="3" s="1"/>
  <c r="R39" i="3"/>
  <c r="R37" i="3"/>
  <c r="O18" i="4"/>
  <c r="I18" i="4"/>
  <c r="R11" i="4"/>
  <c r="R18" i="4"/>
  <c r="P22" i="4"/>
  <c r="Q24" i="4"/>
  <c r="U37" i="6"/>
  <c r="M27" i="6"/>
  <c r="Y47" i="1"/>
  <c r="O29" i="2"/>
  <c r="S13" i="3"/>
  <c r="X14" i="3" s="1"/>
  <c r="N15" i="3"/>
  <c r="R23" i="3"/>
  <c r="AA37" i="3"/>
  <c r="AM37" i="3"/>
  <c r="AG28" i="3"/>
  <c r="T39" i="3"/>
  <c r="S29" i="3"/>
  <c r="AB30" i="3" s="1"/>
  <c r="G29" i="3"/>
  <c r="AF29" i="3"/>
  <c r="AP30" i="3" s="1"/>
  <c r="AR39" i="3"/>
  <c r="R29" i="3"/>
  <c r="AN32" i="3"/>
  <c r="V34" i="3"/>
  <c r="AR36" i="3"/>
  <c r="AA39" i="3"/>
  <c r="G11" i="4"/>
  <c r="G18" i="4"/>
  <c r="AB18" i="4"/>
  <c r="AA18" i="4"/>
  <c r="Z18" i="4"/>
  <c r="Y18" i="4"/>
  <c r="X18" i="4"/>
  <c r="W18" i="4"/>
  <c r="V18" i="4"/>
  <c r="U18" i="4"/>
  <c r="T18" i="4"/>
  <c r="AE18" i="4"/>
  <c r="Q26" i="4"/>
  <c r="L20" i="5"/>
  <c r="K20" i="5"/>
  <c r="H20" i="5"/>
  <c r="G20" i="5"/>
  <c r="L46" i="1"/>
  <c r="G47" i="1"/>
  <c r="D34" i="15"/>
  <c r="D33" i="11"/>
  <c r="J49" i="1"/>
  <c r="H13" i="3"/>
  <c r="AF13" i="3"/>
  <c r="AJ14" i="3" s="1"/>
  <c r="O15" i="3"/>
  <c r="J17" i="3"/>
  <c r="Q19" i="3"/>
  <c r="L21" i="3"/>
  <c r="G23" i="3"/>
  <c r="S23" i="3"/>
  <c r="T24" i="3" s="1"/>
  <c r="V26" i="3"/>
  <c r="AB37" i="3"/>
  <c r="AN37" i="3"/>
  <c r="H39" i="3"/>
  <c r="AF39" i="3"/>
  <c r="AJ40" i="3" s="1"/>
  <c r="AG36" i="3"/>
  <c r="V12" i="4"/>
  <c r="AI12" i="4"/>
  <c r="T12" i="4"/>
  <c r="K16" i="4"/>
  <c r="K11" i="4"/>
  <c r="H18" i="4"/>
  <c r="R26" i="4"/>
  <c r="S43" i="1"/>
  <c r="N45" i="1"/>
  <c r="N46" i="1" s="1"/>
  <c r="M46" i="1"/>
  <c r="H47" i="1"/>
  <c r="K49" i="1"/>
  <c r="I52" i="1"/>
  <c r="G55" i="1"/>
  <c r="X27" i="2"/>
  <c r="AF23" i="3"/>
  <c r="AR24" i="3" s="1"/>
  <c r="W26" i="3"/>
  <c r="P37" i="3"/>
  <c r="AM39" i="3"/>
  <c r="M39" i="3" s="1"/>
  <c r="L11" i="4"/>
  <c r="I20" i="4"/>
  <c r="Q22" i="4"/>
  <c r="K22" i="4"/>
  <c r="J22" i="4"/>
  <c r="I30" i="5"/>
  <c r="V40" i="1"/>
  <c r="E32" i="15"/>
  <c r="E31" i="11"/>
  <c r="I47" i="1"/>
  <c r="G50" i="1"/>
  <c r="R54" i="1"/>
  <c r="W55" i="1" s="1"/>
  <c r="AA13" i="2"/>
  <c r="X38" i="2"/>
  <c r="X39" i="2" s="1"/>
  <c r="J13" i="3"/>
  <c r="F13" i="3" s="1"/>
  <c r="Q15" i="3"/>
  <c r="L17" i="3"/>
  <c r="G19" i="3"/>
  <c r="S19" i="3"/>
  <c r="N21" i="3"/>
  <c r="I23" i="3"/>
  <c r="Y26" i="3"/>
  <c r="AD37" i="3"/>
  <c r="W39" i="3"/>
  <c r="AI39" i="3"/>
  <c r="I39" i="3" s="1"/>
  <c r="AL34" i="3"/>
  <c r="V36" i="3"/>
  <c r="AI36" i="3"/>
  <c r="X12" i="4"/>
  <c r="AK12" i="4"/>
  <c r="AG12" i="4"/>
  <c r="M16" i="4"/>
  <c r="Q18" i="4"/>
  <c r="H11" i="4"/>
  <c r="H22" i="4"/>
  <c r="AQ22" i="4"/>
  <c r="AP22" i="4"/>
  <c r="AO22" i="4"/>
  <c r="AN22" i="4"/>
  <c r="AM22" i="4"/>
  <c r="AL22" i="4"/>
  <c r="AK22" i="4"/>
  <c r="AJ22" i="4"/>
  <c r="AI22" i="4"/>
  <c r="AH22" i="4"/>
  <c r="J36" i="5"/>
  <c r="S46" i="1"/>
  <c r="J47" i="1"/>
  <c r="N48" i="1"/>
  <c r="N49" i="1" s="1"/>
  <c r="M49" i="1"/>
  <c r="K39" i="3"/>
  <c r="AM34" i="3"/>
  <c r="J35" i="3"/>
  <c r="AF35" i="3"/>
  <c r="AN36" i="3" s="1"/>
  <c r="AL12" i="4"/>
  <c r="P11" i="4"/>
  <c r="I22" i="4"/>
  <c r="G22" i="4"/>
  <c r="G26" i="4"/>
  <c r="P26" i="4"/>
  <c r="M26" i="4"/>
  <c r="H26" i="4"/>
  <c r="H40" i="1"/>
  <c r="X40" i="1"/>
  <c r="T44" i="1"/>
  <c r="T46" i="1"/>
  <c r="K47" i="1"/>
  <c r="E33" i="11"/>
  <c r="E34" i="15"/>
  <c r="I50" i="1"/>
  <c r="E54" i="1"/>
  <c r="O10" i="2"/>
  <c r="O11" i="2" s="1"/>
  <c r="E32" i="2"/>
  <c r="I19" i="3"/>
  <c r="P21" i="3"/>
  <c r="K23" i="3"/>
  <c r="Z26" i="3"/>
  <c r="S27" i="3"/>
  <c r="Z28" i="3" s="1"/>
  <c r="G27" i="3"/>
  <c r="AA34" i="3"/>
  <c r="AJ36" i="3"/>
  <c r="Z12" i="4"/>
  <c r="AM12" i="4"/>
  <c r="Q11" i="4"/>
  <c r="L18" i="4"/>
  <c r="R22" i="4"/>
  <c r="K24" i="4"/>
  <c r="J26" i="4"/>
  <c r="I26" i="4"/>
  <c r="U44" i="1"/>
  <c r="AA45" i="1"/>
  <c r="AA46" i="1" s="1"/>
  <c r="U46" i="1"/>
  <c r="J50" i="1"/>
  <c r="F32" i="2"/>
  <c r="AF15" i="3"/>
  <c r="AA26" i="3"/>
  <c r="U37" i="3"/>
  <c r="M29" i="3"/>
  <c r="Y36" i="3"/>
  <c r="AL36" i="3"/>
  <c r="AA12" i="4"/>
  <c r="AN12" i="4"/>
  <c r="M18" i="4"/>
  <c r="F19" i="4"/>
  <c r="M11" i="4"/>
  <c r="M20" i="4"/>
  <c r="K26" i="4"/>
  <c r="D28" i="15"/>
  <c r="D27" i="11"/>
  <c r="D37" i="11" s="1"/>
  <c r="J40" i="1"/>
  <c r="Z40" i="1"/>
  <c r="V46" i="1"/>
  <c r="AB26" i="3"/>
  <c r="AO26" i="3"/>
  <c r="I37" i="3"/>
  <c r="N29" i="3"/>
  <c r="AM36" i="3"/>
  <c r="AB12" i="4"/>
  <c r="AO12" i="4"/>
  <c r="F13" i="4"/>
  <c r="Q16" i="4"/>
  <c r="N18" i="4"/>
  <c r="N11" i="4"/>
  <c r="N20" i="4"/>
  <c r="L22" i="4"/>
  <c r="L26" i="4"/>
  <c r="K28" i="4"/>
  <c r="Q32" i="4"/>
  <c r="P32" i="4"/>
  <c r="AH28" i="3"/>
  <c r="AO30" i="3"/>
  <c r="S33" i="3"/>
  <c r="W34" i="3" s="1"/>
  <c r="AC14" i="4"/>
  <c r="AP14" i="4"/>
  <c r="X16" i="4"/>
  <c r="AK16" i="4"/>
  <c r="AR18" i="4"/>
  <c r="Z20" i="4"/>
  <c r="AM20" i="4"/>
  <c r="U22" i="4"/>
  <c r="AB24" i="4"/>
  <c r="AO24" i="4"/>
  <c r="M28" i="4"/>
  <c r="H36" i="4"/>
  <c r="AQ36" i="4"/>
  <c r="AP36" i="4"/>
  <c r="AO36" i="4"/>
  <c r="AN36" i="4"/>
  <c r="AM36" i="4"/>
  <c r="AL36" i="4"/>
  <c r="AK36" i="4"/>
  <c r="AJ36" i="4"/>
  <c r="AI36" i="4"/>
  <c r="AH36" i="4"/>
  <c r="F15" i="5"/>
  <c r="G16" i="5"/>
  <c r="G11" i="5"/>
  <c r="AC16" i="5"/>
  <c r="AB16" i="5"/>
  <c r="AA16" i="5"/>
  <c r="Z16" i="5"/>
  <c r="Y16" i="5"/>
  <c r="X16" i="5"/>
  <c r="W16" i="5"/>
  <c r="V16" i="5"/>
  <c r="U16" i="5"/>
  <c r="T16" i="5"/>
  <c r="I11" i="5"/>
  <c r="I20" i="5"/>
  <c r="F21" i="5"/>
  <c r="G24" i="5"/>
  <c r="O26" i="5"/>
  <c r="F27" i="5"/>
  <c r="M28" i="5"/>
  <c r="Z16" i="6"/>
  <c r="J15" i="6"/>
  <c r="N25" i="6"/>
  <c r="K25" i="6"/>
  <c r="F29" i="7"/>
  <c r="V28" i="3"/>
  <c r="AI28" i="3"/>
  <c r="AC30" i="3"/>
  <c r="M31" i="3"/>
  <c r="H33" i="3"/>
  <c r="AF33" i="3"/>
  <c r="AO34" i="3" s="1"/>
  <c r="O35" i="3"/>
  <c r="AD14" i="4"/>
  <c r="AQ14" i="4"/>
  <c r="Y16" i="4"/>
  <c r="AL16" i="4"/>
  <c r="AG18" i="4"/>
  <c r="AA20" i="4"/>
  <c r="AN20" i="4"/>
  <c r="V22" i="4"/>
  <c r="F23" i="4"/>
  <c r="AP24" i="4"/>
  <c r="P30" i="4"/>
  <c r="I36" i="4"/>
  <c r="AA40" i="4"/>
  <c r="H16" i="5"/>
  <c r="H11" i="5"/>
  <c r="AP16" i="5"/>
  <c r="AO16" i="5"/>
  <c r="AN16" i="5"/>
  <c r="AM16" i="5"/>
  <c r="AL16" i="5"/>
  <c r="AK16" i="5"/>
  <c r="AJ16" i="5"/>
  <c r="AI16" i="5"/>
  <c r="AH16" i="5"/>
  <c r="AG16" i="5"/>
  <c r="J11" i="5"/>
  <c r="J20" i="5"/>
  <c r="N28" i="5"/>
  <c r="U16" i="6"/>
  <c r="R16" i="6"/>
  <c r="Q16" i="6"/>
  <c r="P16" i="6"/>
  <c r="AA16" i="6"/>
  <c r="T26" i="6"/>
  <c r="L25" i="6"/>
  <c r="AJ28" i="3"/>
  <c r="AD30" i="3"/>
  <c r="N31" i="3"/>
  <c r="I33" i="3"/>
  <c r="P35" i="3"/>
  <c r="AE14" i="4"/>
  <c r="AR14" i="4"/>
  <c r="Z16" i="4"/>
  <c r="AM16" i="4"/>
  <c r="AH18" i="4"/>
  <c r="AB20" i="4"/>
  <c r="AO20" i="4"/>
  <c r="W22" i="4"/>
  <c r="AD24" i="4"/>
  <c r="AQ24" i="4"/>
  <c r="R32" i="4"/>
  <c r="H34" i="4"/>
  <c r="J36" i="4"/>
  <c r="AB40" i="4"/>
  <c r="I22" i="5"/>
  <c r="J23" i="6"/>
  <c r="AR24" i="4"/>
  <c r="G32" i="4"/>
  <c r="AB32" i="4"/>
  <c r="AA32" i="4"/>
  <c r="Z32" i="4"/>
  <c r="Y32" i="4"/>
  <c r="X32" i="4"/>
  <c r="W32" i="4"/>
  <c r="V32" i="4"/>
  <c r="U32" i="4"/>
  <c r="T32" i="4"/>
  <c r="AE32" i="4"/>
  <c r="K36" i="4"/>
  <c r="P38" i="4"/>
  <c r="J16" i="5"/>
  <c r="I26" i="5"/>
  <c r="H26" i="5"/>
  <c r="R26" i="5"/>
  <c r="F33" i="5"/>
  <c r="H34" i="5"/>
  <c r="AQ34" i="5"/>
  <c r="AP34" i="5"/>
  <c r="AO34" i="5"/>
  <c r="AN34" i="5"/>
  <c r="AM34" i="5"/>
  <c r="AL34" i="5"/>
  <c r="AK34" i="5"/>
  <c r="AJ34" i="5"/>
  <c r="AI34" i="5"/>
  <c r="AH34" i="5"/>
  <c r="AR34" i="5"/>
  <c r="AG34" i="5"/>
  <c r="Y40" i="5"/>
  <c r="S11" i="6"/>
  <c r="K23" i="6"/>
  <c r="H18" i="8"/>
  <c r="M18" i="8"/>
  <c r="L18" i="8"/>
  <c r="F35" i="8"/>
  <c r="N37" i="8"/>
  <c r="O38" i="8"/>
  <c r="G37" i="8"/>
  <c r="AL28" i="3"/>
  <c r="I29" i="3"/>
  <c r="U14" i="4"/>
  <c r="AH14" i="4"/>
  <c r="AB16" i="4"/>
  <c r="AO16" i="4"/>
  <c r="AJ18" i="4"/>
  <c r="AD20" i="4"/>
  <c r="AQ20" i="4"/>
  <c r="Y22" i="4"/>
  <c r="T24" i="4"/>
  <c r="AG24" i="4"/>
  <c r="H32" i="4"/>
  <c r="J34" i="4"/>
  <c r="L36" i="4"/>
  <c r="K16" i="5"/>
  <c r="AD16" i="5"/>
  <c r="M20" i="5"/>
  <c r="K11" i="5"/>
  <c r="G26" i="5"/>
  <c r="AB26" i="5"/>
  <c r="AA26" i="5"/>
  <c r="Z26" i="5"/>
  <c r="Y26" i="5"/>
  <c r="X26" i="5"/>
  <c r="W26" i="5"/>
  <c r="V26" i="5"/>
  <c r="U26" i="5"/>
  <c r="T26" i="5"/>
  <c r="AE26" i="5"/>
  <c r="Q28" i="5"/>
  <c r="Z40" i="5"/>
  <c r="M36" i="8"/>
  <c r="AF25" i="3"/>
  <c r="AR26" i="3" s="1"/>
  <c r="O27" i="3"/>
  <c r="AM28" i="3"/>
  <c r="U30" i="3"/>
  <c r="G35" i="3"/>
  <c r="S35" i="3"/>
  <c r="V14" i="4"/>
  <c r="AI14" i="4"/>
  <c r="F15" i="4"/>
  <c r="R16" i="4" s="1"/>
  <c r="AC16" i="4"/>
  <c r="AP16" i="4"/>
  <c r="AK18" i="4"/>
  <c r="AE20" i="4"/>
  <c r="AR20" i="4"/>
  <c r="Z22" i="4"/>
  <c r="U24" i="4"/>
  <c r="AH24" i="4"/>
  <c r="R28" i="4"/>
  <c r="H30" i="4"/>
  <c r="I32" i="4"/>
  <c r="M36" i="4"/>
  <c r="AG36" i="4"/>
  <c r="R38" i="4"/>
  <c r="U12" i="5"/>
  <c r="AH12" i="5"/>
  <c r="L11" i="5"/>
  <c r="L16" i="5"/>
  <c r="AE16" i="5"/>
  <c r="N11" i="5"/>
  <c r="F17" i="5"/>
  <c r="N18" i="5" s="1"/>
  <c r="N20" i="5"/>
  <c r="R28" i="5"/>
  <c r="I13" i="6"/>
  <c r="Y11" i="6"/>
  <c r="AN28" i="3"/>
  <c r="V30" i="3"/>
  <c r="W14" i="4"/>
  <c r="AJ14" i="4"/>
  <c r="AD16" i="4"/>
  <c r="AQ16" i="4"/>
  <c r="AL18" i="4"/>
  <c r="T20" i="4"/>
  <c r="AG20" i="4"/>
  <c r="AA22" i="4"/>
  <c r="V24" i="4"/>
  <c r="AI24" i="4"/>
  <c r="J32" i="4"/>
  <c r="N36" i="4"/>
  <c r="AR36" i="4"/>
  <c r="V12" i="5"/>
  <c r="AI12" i="5"/>
  <c r="M11" i="5"/>
  <c r="M16" i="5"/>
  <c r="AQ16" i="5"/>
  <c r="O11" i="5"/>
  <c r="O18" i="5"/>
  <c r="O20" i="5"/>
  <c r="P26" i="5"/>
  <c r="G28" i="5"/>
  <c r="I21" i="6"/>
  <c r="J25" i="3"/>
  <c r="AB28" i="3"/>
  <c r="AO28" i="3"/>
  <c r="W30" i="3"/>
  <c r="S31" i="3"/>
  <c r="W32" i="3" s="1"/>
  <c r="X14" i="4"/>
  <c r="AK14" i="4"/>
  <c r="AE16" i="4"/>
  <c r="AR16" i="4"/>
  <c r="AM18" i="4"/>
  <c r="U20" i="4"/>
  <c r="AH20" i="4"/>
  <c r="AB22" i="4"/>
  <c r="W24" i="4"/>
  <c r="AJ24" i="4"/>
  <c r="AE26" i="4"/>
  <c r="AD26" i="4"/>
  <c r="AC26" i="4"/>
  <c r="AB26" i="4"/>
  <c r="Z26" i="4"/>
  <c r="Y26" i="4"/>
  <c r="X26" i="4"/>
  <c r="H28" i="4"/>
  <c r="K32" i="4"/>
  <c r="AC32" i="4"/>
  <c r="O36" i="4"/>
  <c r="W12" i="5"/>
  <c r="AJ12" i="5"/>
  <c r="N16" i="5"/>
  <c r="AR16" i="5"/>
  <c r="P20" i="5"/>
  <c r="J26" i="5"/>
  <c r="Q26" i="5"/>
  <c r="H28" i="5"/>
  <c r="AP28" i="3"/>
  <c r="X30" i="3"/>
  <c r="AK30" i="3"/>
  <c r="AF31" i="3"/>
  <c r="AQ32" i="3" s="1"/>
  <c r="AC22" i="4"/>
  <c r="AK24" i="4"/>
  <c r="AR26" i="4"/>
  <c r="AQ26" i="4"/>
  <c r="AP26" i="4"/>
  <c r="AO26" i="4"/>
  <c r="AN26" i="4"/>
  <c r="AM26" i="4"/>
  <c r="AL26" i="4"/>
  <c r="AK26" i="4"/>
  <c r="AJ26" i="4"/>
  <c r="AI26" i="4"/>
  <c r="F29" i="4"/>
  <c r="Q30" i="4" s="1"/>
  <c r="L32" i="4"/>
  <c r="AD32" i="4"/>
  <c r="N34" i="4"/>
  <c r="P36" i="4"/>
  <c r="I39" i="4"/>
  <c r="S39" i="4"/>
  <c r="X40" i="4" s="1"/>
  <c r="O16" i="5"/>
  <c r="Q20" i="5"/>
  <c r="O24" i="5"/>
  <c r="K26" i="5"/>
  <c r="AJ32" i="5"/>
  <c r="AI32" i="5"/>
  <c r="AH32" i="5"/>
  <c r="AG32" i="5"/>
  <c r="AR32" i="5"/>
  <c r="AQ32" i="5"/>
  <c r="AP32" i="5"/>
  <c r="AO32" i="5"/>
  <c r="AN32" i="5"/>
  <c r="AM32" i="5"/>
  <c r="AL32" i="5"/>
  <c r="AK32" i="5"/>
  <c r="AB32" i="6"/>
  <c r="AA32" i="6"/>
  <c r="Y30" i="3"/>
  <c r="L30" i="4"/>
  <c r="M32" i="4"/>
  <c r="O34" i="4"/>
  <c r="Q36" i="4"/>
  <c r="H38" i="4"/>
  <c r="W40" i="4"/>
  <c r="P16" i="5"/>
  <c r="R20" i="5"/>
  <c r="P11" i="5"/>
  <c r="P24" i="5"/>
  <c r="L26" i="5"/>
  <c r="J28" i="5"/>
  <c r="F29" i="5"/>
  <c r="U39" i="6"/>
  <c r="U30" i="6"/>
  <c r="N29" i="6"/>
  <c r="M29" i="6"/>
  <c r="F27" i="4"/>
  <c r="I28" i="4" s="1"/>
  <c r="AC28" i="4"/>
  <c r="AP28" i="4"/>
  <c r="X30" i="4"/>
  <c r="AK30" i="4"/>
  <c r="AR32" i="4"/>
  <c r="Z34" i="4"/>
  <c r="AM34" i="4"/>
  <c r="U36" i="4"/>
  <c r="L39" i="4"/>
  <c r="S11" i="5"/>
  <c r="AB12" i="5" s="1"/>
  <c r="Y14" i="5"/>
  <c r="AL14" i="5"/>
  <c r="AA18" i="5"/>
  <c r="AN18" i="5"/>
  <c r="V20" i="5"/>
  <c r="AI20" i="5"/>
  <c r="AC22" i="5"/>
  <c r="AP22" i="5"/>
  <c r="X24" i="5"/>
  <c r="AK24" i="5"/>
  <c r="AR26" i="5"/>
  <c r="Z28" i="5"/>
  <c r="AM28" i="5"/>
  <c r="J30" i="5"/>
  <c r="I32" i="5"/>
  <c r="I34" i="5"/>
  <c r="Q38" i="5"/>
  <c r="Z11" i="6"/>
  <c r="O16" i="6"/>
  <c r="G15" i="6"/>
  <c r="AB16" i="6"/>
  <c r="J21" i="6"/>
  <c r="AC30" i="6"/>
  <c r="AA30" i="6"/>
  <c r="Z30" i="6"/>
  <c r="V33" i="6"/>
  <c r="X34" i="6" s="1"/>
  <c r="W34" i="6"/>
  <c r="V35" i="6"/>
  <c r="Z36" i="6" s="1"/>
  <c r="K16" i="7"/>
  <c r="L16" i="7"/>
  <c r="J16" i="7"/>
  <c r="J26" i="7"/>
  <c r="AD28" i="4"/>
  <c r="AQ28" i="4"/>
  <c r="Y30" i="4"/>
  <c r="AL30" i="4"/>
  <c r="AG32" i="4"/>
  <c r="AA34" i="4"/>
  <c r="AN34" i="4"/>
  <c r="V36" i="4"/>
  <c r="F37" i="4"/>
  <c r="O38" i="4" s="1"/>
  <c r="M39" i="4"/>
  <c r="AF11" i="5"/>
  <c r="AR12" i="5" s="1"/>
  <c r="Z14" i="5"/>
  <c r="AM14" i="5"/>
  <c r="AB18" i="5"/>
  <c r="AO18" i="5"/>
  <c r="W20" i="5"/>
  <c r="AJ20" i="5"/>
  <c r="AD22" i="5"/>
  <c r="AQ22" i="5"/>
  <c r="AL24" i="5"/>
  <c r="AA28" i="5"/>
  <c r="AN28" i="5"/>
  <c r="J34" i="5"/>
  <c r="L36" i="5"/>
  <c r="R38" i="5"/>
  <c r="T14" i="6"/>
  <c r="Q14" i="6"/>
  <c r="N19" i="6"/>
  <c r="AB20" i="6"/>
  <c r="AC26" i="6"/>
  <c r="AA26" i="6"/>
  <c r="Y26" i="6"/>
  <c r="X26" i="6"/>
  <c r="V37" i="6"/>
  <c r="W32" i="6"/>
  <c r="Y38" i="6"/>
  <c r="S12" i="7"/>
  <c r="R12" i="7"/>
  <c r="Q12" i="7"/>
  <c r="M26" i="7"/>
  <c r="F15" i="8"/>
  <c r="M24" i="8"/>
  <c r="I24" i="8"/>
  <c r="AE28" i="4"/>
  <c r="AR28" i="4"/>
  <c r="Z30" i="4"/>
  <c r="AM30" i="4"/>
  <c r="AH32" i="4"/>
  <c r="AB34" i="4"/>
  <c r="AO34" i="4"/>
  <c r="W36" i="4"/>
  <c r="S37" i="4"/>
  <c r="AR22" i="5"/>
  <c r="L30" i="5"/>
  <c r="K34" i="5"/>
  <c r="P39" i="5"/>
  <c r="S39" i="5"/>
  <c r="P20" i="6"/>
  <c r="H19" i="6"/>
  <c r="AC11" i="6"/>
  <c r="AB24" i="6"/>
  <c r="Z24" i="6"/>
  <c r="X24" i="6"/>
  <c r="W24" i="6"/>
  <c r="X32" i="6"/>
  <c r="M18" i="7"/>
  <c r="J18" i="7"/>
  <c r="T28" i="4"/>
  <c r="AG28" i="4"/>
  <c r="AA30" i="4"/>
  <c r="AN30" i="4"/>
  <c r="AI32" i="4"/>
  <c r="F33" i="4"/>
  <c r="AC34" i="4"/>
  <c r="AP34" i="4"/>
  <c r="X36" i="4"/>
  <c r="AF37" i="4"/>
  <c r="AG38" i="4" s="1"/>
  <c r="AB14" i="5"/>
  <c r="AO14" i="5"/>
  <c r="AD18" i="5"/>
  <c r="AQ18" i="5"/>
  <c r="AG22" i="5"/>
  <c r="M30" i="5"/>
  <c r="L34" i="5"/>
  <c r="AD40" i="5"/>
  <c r="I19" i="6"/>
  <c r="Q11" i="6"/>
  <c r="M21" i="6"/>
  <c r="U28" i="4"/>
  <c r="AH28" i="4"/>
  <c r="AB30" i="4"/>
  <c r="AO30" i="4"/>
  <c r="AJ32" i="4"/>
  <c r="AD34" i="4"/>
  <c r="AQ34" i="4"/>
  <c r="Y36" i="4"/>
  <c r="F13" i="5"/>
  <c r="P14" i="5" s="1"/>
  <c r="AC14" i="5"/>
  <c r="AP14" i="5"/>
  <c r="AE18" i="5"/>
  <c r="AR18" i="5"/>
  <c r="Z20" i="5"/>
  <c r="AM20" i="5"/>
  <c r="U22" i="5"/>
  <c r="AH22" i="5"/>
  <c r="AB24" i="5"/>
  <c r="AO24" i="5"/>
  <c r="AD28" i="5"/>
  <c r="AQ28" i="5"/>
  <c r="N30" i="5"/>
  <c r="M34" i="5"/>
  <c r="G38" i="5"/>
  <c r="AE40" i="5"/>
  <c r="O14" i="6"/>
  <c r="K15" i="6"/>
  <c r="W22" i="6"/>
  <c r="Y24" i="6"/>
  <c r="Z26" i="6"/>
  <c r="P12" i="7"/>
  <c r="AC24" i="7"/>
  <c r="AB24" i="7"/>
  <c r="AA24" i="7"/>
  <c r="Y24" i="7"/>
  <c r="W24" i="7"/>
  <c r="Z24" i="7"/>
  <c r="X24" i="7"/>
  <c r="J24" i="8"/>
  <c r="V28" i="4"/>
  <c r="AI28" i="4"/>
  <c r="AC30" i="4"/>
  <c r="AP30" i="4"/>
  <c r="AK32" i="4"/>
  <c r="AE34" i="4"/>
  <c r="AR34" i="4"/>
  <c r="Z36" i="4"/>
  <c r="AD14" i="5"/>
  <c r="AQ14" i="5"/>
  <c r="T18" i="5"/>
  <c r="AG18" i="5"/>
  <c r="AA20" i="5"/>
  <c r="AN20" i="5"/>
  <c r="V22" i="5"/>
  <c r="AI22" i="5"/>
  <c r="F23" i="5"/>
  <c r="AC24" i="5"/>
  <c r="AP24" i="5"/>
  <c r="AK26" i="5"/>
  <c r="AE28" i="5"/>
  <c r="AR28" i="5"/>
  <c r="O30" i="5"/>
  <c r="N32" i="5"/>
  <c r="N34" i="5"/>
  <c r="J38" i="5"/>
  <c r="T40" i="5"/>
  <c r="J13" i="6"/>
  <c r="P14" i="6"/>
  <c r="X22" i="6"/>
  <c r="G39" i="6"/>
  <c r="G31" i="6"/>
  <c r="G33" i="6"/>
  <c r="J34" i="7"/>
  <c r="K24" i="8"/>
  <c r="W28" i="4"/>
  <c r="AJ28" i="4"/>
  <c r="AD30" i="4"/>
  <c r="AQ30" i="4"/>
  <c r="AL32" i="4"/>
  <c r="T34" i="4"/>
  <c r="AG34" i="4"/>
  <c r="AA36" i="4"/>
  <c r="R39" i="4"/>
  <c r="AE14" i="5"/>
  <c r="AR14" i="5"/>
  <c r="U18" i="5"/>
  <c r="AH18" i="5"/>
  <c r="AB20" i="5"/>
  <c r="AO20" i="5"/>
  <c r="W22" i="5"/>
  <c r="AJ22" i="5"/>
  <c r="AD24" i="5"/>
  <c r="AQ24" i="5"/>
  <c r="AL26" i="5"/>
  <c r="T28" i="5"/>
  <c r="AG28" i="5"/>
  <c r="O34" i="5"/>
  <c r="Q36" i="5"/>
  <c r="K38" i="5"/>
  <c r="U40" i="5"/>
  <c r="S14" i="6"/>
  <c r="K17" i="6"/>
  <c r="L19" i="6"/>
  <c r="AA24" i="6"/>
  <c r="O26" i="6"/>
  <c r="AB26" i="6"/>
  <c r="H33" i="6"/>
  <c r="H35" i="6"/>
  <c r="K22" i="7"/>
  <c r="M34" i="7"/>
  <c r="X28" i="4"/>
  <c r="AK28" i="4"/>
  <c r="AE30" i="4"/>
  <c r="AR30" i="4"/>
  <c r="AM32" i="4"/>
  <c r="U34" i="4"/>
  <c r="AH34" i="4"/>
  <c r="AB36" i="4"/>
  <c r="T14" i="5"/>
  <c r="AG14" i="5"/>
  <c r="V18" i="5"/>
  <c r="AI18" i="5"/>
  <c r="AC20" i="5"/>
  <c r="AP20" i="5"/>
  <c r="X22" i="5"/>
  <c r="AK22" i="5"/>
  <c r="AE24" i="5"/>
  <c r="AR24" i="5"/>
  <c r="AM26" i="5"/>
  <c r="U28" i="5"/>
  <c r="AH28" i="5"/>
  <c r="P34" i="5"/>
  <c r="L38" i="5"/>
  <c r="Y38" i="5"/>
  <c r="V40" i="5"/>
  <c r="W16" i="6"/>
  <c r="N17" i="6"/>
  <c r="O18" i="6"/>
  <c r="G17" i="6"/>
  <c r="M19" i="6"/>
  <c r="N23" i="6"/>
  <c r="AC32" i="6"/>
  <c r="I35" i="6"/>
  <c r="L22" i="7"/>
  <c r="F21" i="7"/>
  <c r="L11" i="7"/>
  <c r="U40" i="7"/>
  <c r="T40" i="7"/>
  <c r="S40" i="7"/>
  <c r="P40" i="7"/>
  <c r="O40" i="7"/>
  <c r="F21" i="8"/>
  <c r="G22" i="8"/>
  <c r="Y28" i="4"/>
  <c r="AL28" i="4"/>
  <c r="T30" i="4"/>
  <c r="AG30" i="4"/>
  <c r="AN32" i="4"/>
  <c r="V34" i="4"/>
  <c r="AI34" i="4"/>
  <c r="AC36" i="4"/>
  <c r="AF39" i="4"/>
  <c r="U14" i="5"/>
  <c r="AH14" i="5"/>
  <c r="W18" i="5"/>
  <c r="AJ18" i="5"/>
  <c r="AD20" i="5"/>
  <c r="AQ20" i="5"/>
  <c r="Y22" i="5"/>
  <c r="AL22" i="5"/>
  <c r="T24" i="5"/>
  <c r="AG24" i="5"/>
  <c r="AN26" i="5"/>
  <c r="V28" i="5"/>
  <c r="AI28" i="5"/>
  <c r="R30" i="5"/>
  <c r="Q34" i="5"/>
  <c r="G36" i="5"/>
  <c r="M38" i="5"/>
  <c r="W40" i="5"/>
  <c r="AC40" i="5"/>
  <c r="U14" i="6"/>
  <c r="D11" i="6"/>
  <c r="H17" i="6"/>
  <c r="V19" i="6"/>
  <c r="P24" i="6"/>
  <c r="AC24" i="6"/>
  <c r="Q26" i="6"/>
  <c r="W39" i="6"/>
  <c r="AC32" i="7"/>
  <c r="AB32" i="7"/>
  <c r="AA32" i="7"/>
  <c r="Y32" i="7"/>
  <c r="W32" i="7"/>
  <c r="Z32" i="7"/>
  <c r="X32" i="7"/>
  <c r="H22" i="8"/>
  <c r="G30" i="5"/>
  <c r="AB30" i="5"/>
  <c r="AA30" i="5"/>
  <c r="Z30" i="5"/>
  <c r="Y30" i="5"/>
  <c r="W30" i="5"/>
  <c r="V30" i="5"/>
  <c r="U30" i="5"/>
  <c r="T30" i="5"/>
  <c r="AE30" i="5"/>
  <c r="N38" i="5"/>
  <c r="X40" i="5"/>
  <c r="V13" i="6"/>
  <c r="Y16" i="6"/>
  <c r="AB22" i="6"/>
  <c r="K37" i="6"/>
  <c r="S30" i="6"/>
  <c r="S34" i="6"/>
  <c r="AR30" i="5"/>
  <c r="Z32" i="5"/>
  <c r="U34" i="5"/>
  <c r="AB36" i="5"/>
  <c r="AO36" i="5"/>
  <c r="Y28" i="6"/>
  <c r="P36" i="6"/>
  <c r="O37" i="6"/>
  <c r="AA37" i="6"/>
  <c r="Y39" i="6"/>
  <c r="T12" i="7"/>
  <c r="M22" i="7"/>
  <c r="G26" i="7"/>
  <c r="M30" i="7"/>
  <c r="G34" i="7"/>
  <c r="Y12" i="8"/>
  <c r="W12" i="8"/>
  <c r="I18" i="8"/>
  <c r="I22" i="8"/>
  <c r="L24" i="8"/>
  <c r="P38" i="8"/>
  <c r="H37" i="8"/>
  <c r="N15" i="9"/>
  <c r="L15" i="9"/>
  <c r="J15" i="9"/>
  <c r="E14" i="9"/>
  <c r="AB20" i="16"/>
  <c r="AA20" i="16"/>
  <c r="Y20" i="16"/>
  <c r="AC20" i="16"/>
  <c r="AG30" i="5"/>
  <c r="AA32" i="5"/>
  <c r="V34" i="5"/>
  <c r="F35" i="5"/>
  <c r="R36" i="5" s="1"/>
  <c r="AC36" i="5"/>
  <c r="AP36" i="5"/>
  <c r="H39" i="5"/>
  <c r="AF39" i="5"/>
  <c r="O11" i="6"/>
  <c r="AA11" i="6"/>
  <c r="R14" i="6"/>
  <c r="S16" i="6"/>
  <c r="T18" i="6"/>
  <c r="G19" i="6"/>
  <c r="U20" i="6"/>
  <c r="H21" i="6"/>
  <c r="I23" i="6"/>
  <c r="J25" i="6"/>
  <c r="F25" i="6" s="1"/>
  <c r="K27" i="6"/>
  <c r="Z28" i="6"/>
  <c r="L29" i="6"/>
  <c r="X39" i="6"/>
  <c r="M31" i="6"/>
  <c r="N33" i="6"/>
  <c r="P34" i="6" s="1"/>
  <c r="Q36" i="6"/>
  <c r="P37" i="6"/>
  <c r="U12" i="7"/>
  <c r="M16" i="7"/>
  <c r="H20" i="7"/>
  <c r="L24" i="7"/>
  <c r="H26" i="7"/>
  <c r="H34" i="7"/>
  <c r="G11" i="8"/>
  <c r="F13" i="8"/>
  <c r="M14" i="8" s="1"/>
  <c r="J11" i="8"/>
  <c r="J18" i="8"/>
  <c r="G32" i="8"/>
  <c r="F14" i="9"/>
  <c r="AH30" i="5"/>
  <c r="AB32" i="5"/>
  <c r="W34" i="5"/>
  <c r="AD36" i="5"/>
  <c r="AQ36" i="5"/>
  <c r="I39" i="5"/>
  <c r="P11" i="6"/>
  <c r="AB11" i="6"/>
  <c r="T16" i="6"/>
  <c r="AB30" i="6"/>
  <c r="N31" i="6"/>
  <c r="R36" i="6"/>
  <c r="AC37" i="6"/>
  <c r="V11" i="7"/>
  <c r="W12" i="7"/>
  <c r="G18" i="7"/>
  <c r="I20" i="7"/>
  <c r="I28" i="7"/>
  <c r="I36" i="7"/>
  <c r="Z12" i="8"/>
  <c r="K18" i="8"/>
  <c r="AC30" i="8"/>
  <c r="AB30" i="8"/>
  <c r="AA30" i="8"/>
  <c r="Z30" i="8"/>
  <c r="Y30" i="8"/>
  <c r="X30" i="8"/>
  <c r="W30" i="8"/>
  <c r="H32" i="8"/>
  <c r="I34" i="8"/>
  <c r="AI30" i="5"/>
  <c r="F31" i="5"/>
  <c r="AC32" i="5"/>
  <c r="X34" i="5"/>
  <c r="AE36" i="5"/>
  <c r="AR36" i="5"/>
  <c r="V21" i="6"/>
  <c r="Z22" i="6" s="1"/>
  <c r="S36" i="6"/>
  <c r="R37" i="6"/>
  <c r="X12" i="7"/>
  <c r="M11" i="7"/>
  <c r="AC16" i="7"/>
  <c r="AB16" i="7"/>
  <c r="AA16" i="7"/>
  <c r="Y16" i="7"/>
  <c r="W16" i="7"/>
  <c r="H18" i="7"/>
  <c r="J20" i="7"/>
  <c r="J28" i="7"/>
  <c r="D39" i="7"/>
  <c r="J36" i="7"/>
  <c r="D37" i="7"/>
  <c r="AA12" i="8"/>
  <c r="I11" i="8"/>
  <c r="J34" i="8"/>
  <c r="K37" i="8"/>
  <c r="G15" i="9"/>
  <c r="AJ30" i="5"/>
  <c r="AD32" i="5"/>
  <c r="Y34" i="5"/>
  <c r="T36" i="5"/>
  <c r="AG36" i="5"/>
  <c r="R11" i="6"/>
  <c r="N27" i="6"/>
  <c r="Q30" i="6"/>
  <c r="Y12" i="7"/>
  <c r="G16" i="7"/>
  <c r="K20" i="7"/>
  <c r="I24" i="7"/>
  <c r="K26" i="7"/>
  <c r="K28" i="7"/>
  <c r="I32" i="7"/>
  <c r="K34" i="7"/>
  <c r="K36" i="7"/>
  <c r="O12" i="8"/>
  <c r="AB12" i="8"/>
  <c r="M22" i="8"/>
  <c r="K34" i="8"/>
  <c r="L37" i="8"/>
  <c r="J14" i="10"/>
  <c r="Z34" i="5"/>
  <c r="U36" i="5"/>
  <c r="AH36" i="5"/>
  <c r="H13" i="6"/>
  <c r="I15" i="6"/>
  <c r="J17" i="6"/>
  <c r="V17" i="6"/>
  <c r="Z18" i="6" s="1"/>
  <c r="K19" i="6"/>
  <c r="L21" i="6"/>
  <c r="M23" i="6"/>
  <c r="AB14" i="7"/>
  <c r="AA14" i="7"/>
  <c r="Z14" i="7"/>
  <c r="Y14" i="7"/>
  <c r="X14" i="7"/>
  <c r="J11" i="7"/>
  <c r="L26" i="7"/>
  <c r="L34" i="7"/>
  <c r="F27" i="8"/>
  <c r="K32" i="8"/>
  <c r="Z40" i="8"/>
  <c r="AL30" i="5"/>
  <c r="T32" i="5"/>
  <c r="AA34" i="5"/>
  <c r="V36" i="5"/>
  <c r="AI36" i="5"/>
  <c r="V15" i="6"/>
  <c r="AC39" i="6"/>
  <c r="W36" i="6"/>
  <c r="K18" i="7"/>
  <c r="F37" i="7"/>
  <c r="G38" i="7" s="1"/>
  <c r="J20" i="8"/>
  <c r="AC22" i="8"/>
  <c r="AB22" i="8"/>
  <c r="AA22" i="8"/>
  <c r="Z22" i="8"/>
  <c r="Y22" i="8"/>
  <c r="W22" i="8"/>
  <c r="M28" i="8"/>
  <c r="L30" i="8"/>
  <c r="K30" i="8"/>
  <c r="J30" i="8"/>
  <c r="L32" i="8"/>
  <c r="V37" i="8"/>
  <c r="AM30" i="5"/>
  <c r="U32" i="5"/>
  <c r="AB34" i="5"/>
  <c r="W36" i="5"/>
  <c r="AJ36" i="5"/>
  <c r="S37" i="5"/>
  <c r="AA38" i="5" s="1"/>
  <c r="N39" i="5"/>
  <c r="O20" i="6"/>
  <c r="N21" i="6"/>
  <c r="R39" i="6"/>
  <c r="N39" i="6" s="1"/>
  <c r="P39" i="6"/>
  <c r="O12" i="7"/>
  <c r="AB12" i="7"/>
  <c r="G11" i="7"/>
  <c r="L18" i="7"/>
  <c r="H37" i="7"/>
  <c r="P38" i="7"/>
  <c r="I39" i="7"/>
  <c r="Q40" i="7"/>
  <c r="R12" i="8"/>
  <c r="P12" i="8"/>
  <c r="D11" i="8"/>
  <c r="G24" i="8"/>
  <c r="F25" i="8"/>
  <c r="AB40" i="8"/>
  <c r="V39" i="8"/>
  <c r="N30" i="9"/>
  <c r="M30" i="9"/>
  <c r="L30" i="9"/>
  <c r="K30" i="9"/>
  <c r="J30" i="9"/>
  <c r="I30" i="9"/>
  <c r="H30" i="9"/>
  <c r="G30" i="9"/>
  <c r="F30" i="9"/>
  <c r="E29" i="9"/>
  <c r="AE43" i="14"/>
  <c r="AC43" i="14"/>
  <c r="AB43" i="14"/>
  <c r="AA43" i="14"/>
  <c r="Z43" i="14"/>
  <c r="Y43" i="14"/>
  <c r="W43" i="14"/>
  <c r="AF43" i="14"/>
  <c r="X43" i="14"/>
  <c r="AN30" i="5"/>
  <c r="V32" i="5"/>
  <c r="AC34" i="5"/>
  <c r="X36" i="5"/>
  <c r="AK36" i="5"/>
  <c r="AF37" i="5"/>
  <c r="AN38" i="5" s="1"/>
  <c r="K13" i="6"/>
  <c r="G29" i="6"/>
  <c r="S39" i="6"/>
  <c r="H31" i="6"/>
  <c r="I33" i="6"/>
  <c r="F13" i="7"/>
  <c r="H11" i="7"/>
  <c r="H16" i="7"/>
  <c r="Y20" i="7"/>
  <c r="X20" i="7"/>
  <c r="W20" i="7"/>
  <c r="AC20" i="7"/>
  <c r="AB20" i="7"/>
  <c r="M24" i="7"/>
  <c r="Y28" i="7"/>
  <c r="V37" i="7"/>
  <c r="X28" i="7"/>
  <c r="W28" i="7"/>
  <c r="AC28" i="7"/>
  <c r="AB28" i="7"/>
  <c r="M32" i="7"/>
  <c r="I37" i="7"/>
  <c r="J39" i="7"/>
  <c r="F39" i="7" s="1"/>
  <c r="S12" i="8"/>
  <c r="Q12" i="8"/>
  <c r="J16" i="8"/>
  <c r="F19" i="8"/>
  <c r="H24" i="8"/>
  <c r="J36" i="8"/>
  <c r="P40" i="8"/>
  <c r="N39" i="8"/>
  <c r="H39" i="8"/>
  <c r="AC40" i="8"/>
  <c r="L39" i="6"/>
  <c r="I11" i="7"/>
  <c r="I16" i="7"/>
  <c r="X16" i="7"/>
  <c r="J22" i="7"/>
  <c r="L28" i="7"/>
  <c r="L36" i="7"/>
  <c r="T12" i="8"/>
  <c r="AC14" i="8"/>
  <c r="AB14" i="8"/>
  <c r="AA14" i="8"/>
  <c r="Z14" i="8"/>
  <c r="Y14" i="8"/>
  <c r="W14" i="8"/>
  <c r="M20" i="8"/>
  <c r="L34" i="8"/>
  <c r="Q40" i="8"/>
  <c r="I39" i="8"/>
  <c r="M35" i="11"/>
  <c r="M37" i="11"/>
  <c r="R14" i="7"/>
  <c r="U16" i="7"/>
  <c r="O20" i="7"/>
  <c r="R22" i="7"/>
  <c r="O28" i="7"/>
  <c r="R30" i="7"/>
  <c r="O36" i="7"/>
  <c r="AB36" i="7"/>
  <c r="N37" i="7"/>
  <c r="O18" i="8"/>
  <c r="AB18" i="8"/>
  <c r="R20" i="8"/>
  <c r="O26" i="8"/>
  <c r="AB26" i="8"/>
  <c r="R28" i="8"/>
  <c r="O34" i="8"/>
  <c r="AB34" i="8"/>
  <c r="R36" i="8"/>
  <c r="S38" i="8"/>
  <c r="F39" i="8"/>
  <c r="L40" i="8" s="1"/>
  <c r="T40" i="8"/>
  <c r="H15" i="9"/>
  <c r="N24" i="9"/>
  <c r="N42" i="9"/>
  <c r="I57" i="9"/>
  <c r="L15" i="10"/>
  <c r="P20" i="7"/>
  <c r="P28" i="7"/>
  <c r="P36" i="7"/>
  <c r="AC36" i="7"/>
  <c r="Q38" i="7"/>
  <c r="R40" i="7"/>
  <c r="L16" i="8"/>
  <c r="P18" i="8"/>
  <c r="AC18" i="8"/>
  <c r="P26" i="8"/>
  <c r="AC26" i="8"/>
  <c r="P34" i="8"/>
  <c r="AC34" i="8"/>
  <c r="T38" i="8"/>
  <c r="U40" i="8"/>
  <c r="I15" i="9"/>
  <c r="K45" i="9"/>
  <c r="J45" i="9"/>
  <c r="I45" i="9"/>
  <c r="J57" i="9"/>
  <c r="O56" i="10"/>
  <c r="G13" i="12"/>
  <c r="G14" i="12"/>
  <c r="E13" i="12"/>
  <c r="F14" i="12"/>
  <c r="E51" i="12"/>
  <c r="E52" i="12" s="1"/>
  <c r="E44" i="9"/>
  <c r="F45" i="9"/>
  <c r="L18" i="10"/>
  <c r="K18" i="10"/>
  <c r="J18" i="10"/>
  <c r="I18" i="10"/>
  <c r="H18" i="10"/>
  <c r="E13" i="10"/>
  <c r="G18" i="10"/>
  <c r="F52" i="12"/>
  <c r="R20" i="7"/>
  <c r="R28" i="7"/>
  <c r="R36" i="7"/>
  <c r="R18" i="8"/>
  <c r="R26" i="8"/>
  <c r="R34" i="8"/>
  <c r="K15" i="9"/>
  <c r="L57" i="9"/>
  <c r="N15" i="10"/>
  <c r="I12" i="12"/>
  <c r="I13" i="12" s="1"/>
  <c r="E40" i="12"/>
  <c r="H41" i="12"/>
  <c r="F41" i="12"/>
  <c r="E54" i="12"/>
  <c r="E55" i="12" s="1"/>
  <c r="M16" i="14"/>
  <c r="L16" i="14"/>
  <c r="G12" i="14"/>
  <c r="J14" i="14" s="1"/>
  <c r="N17" i="14"/>
  <c r="M17" i="14"/>
  <c r="L17" i="14"/>
  <c r="K17" i="14"/>
  <c r="J17" i="14"/>
  <c r="G16" i="14"/>
  <c r="I17" i="14"/>
  <c r="H17" i="14"/>
  <c r="AD28" i="14"/>
  <c r="AD29" i="14"/>
  <c r="J14" i="12"/>
  <c r="I31" i="12"/>
  <c r="L32" i="12"/>
  <c r="J32" i="12"/>
  <c r="F47" i="12"/>
  <c r="H47" i="12"/>
  <c r="H52" i="12"/>
  <c r="S39" i="16"/>
  <c r="K29" i="16"/>
  <c r="Q18" i="7"/>
  <c r="G20" i="7"/>
  <c r="T20" i="7"/>
  <c r="X22" i="7"/>
  <c r="Q26" i="7"/>
  <c r="G28" i="7"/>
  <c r="T28" i="7"/>
  <c r="X30" i="7"/>
  <c r="Q34" i="7"/>
  <c r="G36" i="7"/>
  <c r="T36" i="7"/>
  <c r="X12" i="8"/>
  <c r="Q16" i="8"/>
  <c r="G18" i="8"/>
  <c r="T18" i="8"/>
  <c r="X20" i="8"/>
  <c r="Q24" i="8"/>
  <c r="G26" i="8"/>
  <c r="T26" i="8"/>
  <c r="X28" i="8"/>
  <c r="Q32" i="8"/>
  <c r="G34" i="8"/>
  <c r="T34" i="8"/>
  <c r="X36" i="8"/>
  <c r="M15" i="9"/>
  <c r="G24" i="9"/>
  <c r="I27" i="9"/>
  <c r="E52" i="9"/>
  <c r="F54" i="9" s="1"/>
  <c r="G42" i="9"/>
  <c r="L45" i="9"/>
  <c r="N18" i="10"/>
  <c r="G56" i="10"/>
  <c r="K14" i="12"/>
  <c r="I25" i="12"/>
  <c r="L26" i="12"/>
  <c r="K26" i="12"/>
  <c r="J26" i="12"/>
  <c r="G55" i="12"/>
  <c r="G56" i="12"/>
  <c r="E12" i="13"/>
  <c r="F38" i="13"/>
  <c r="K14" i="14"/>
  <c r="AC14" i="14"/>
  <c r="AC16" i="14"/>
  <c r="AB16" i="14"/>
  <c r="AA16" i="14"/>
  <c r="U12" i="14"/>
  <c r="Z16" i="14"/>
  <c r="Y16" i="14"/>
  <c r="X16" i="14"/>
  <c r="W16" i="14"/>
  <c r="V16" i="14"/>
  <c r="AE16" i="14"/>
  <c r="M25" i="14"/>
  <c r="L25" i="14"/>
  <c r="N26" i="14"/>
  <c r="M26" i="14"/>
  <c r="L26" i="14"/>
  <c r="K26" i="14"/>
  <c r="J26" i="14"/>
  <c r="G25" i="14"/>
  <c r="I26" i="14"/>
  <c r="H26" i="14"/>
  <c r="U21" i="15"/>
  <c r="T20" i="15"/>
  <c r="F20" i="15"/>
  <c r="O16" i="7"/>
  <c r="R18" i="7"/>
  <c r="Y22" i="7"/>
  <c r="R26" i="7"/>
  <c r="Y30" i="7"/>
  <c r="R34" i="7"/>
  <c r="R16" i="8"/>
  <c r="Y20" i="8"/>
  <c r="R24" i="8"/>
  <c r="Y28" i="8"/>
  <c r="R32" i="8"/>
  <c r="Y36" i="8"/>
  <c r="H24" i="9"/>
  <c r="J27" i="9"/>
  <c r="H42" i="9"/>
  <c r="M45" i="9"/>
  <c r="N21" i="10"/>
  <c r="M21" i="10"/>
  <c r="L21" i="10"/>
  <c r="K21" i="10"/>
  <c r="J21" i="10"/>
  <c r="I21" i="10"/>
  <c r="F21" i="10"/>
  <c r="E20" i="10"/>
  <c r="G21" i="10"/>
  <c r="N39" i="10"/>
  <c r="M39" i="10"/>
  <c r="L39" i="10"/>
  <c r="K39" i="10"/>
  <c r="J39" i="10"/>
  <c r="I39" i="10"/>
  <c r="E52" i="10"/>
  <c r="H39" i="10"/>
  <c r="G39" i="10"/>
  <c r="F39" i="10"/>
  <c r="E38" i="10"/>
  <c r="N42" i="10"/>
  <c r="M42" i="10"/>
  <c r="L42" i="10"/>
  <c r="K42" i="10"/>
  <c r="J42" i="10"/>
  <c r="I42" i="10"/>
  <c r="E55" i="10"/>
  <c r="H42" i="10"/>
  <c r="H56" i="10"/>
  <c r="L14" i="12"/>
  <c r="E46" i="12"/>
  <c r="H56" i="12"/>
  <c r="F12" i="13"/>
  <c r="G38" i="13"/>
  <c r="L14" i="14"/>
  <c r="Y35" i="14"/>
  <c r="X35" i="14"/>
  <c r="W35" i="14"/>
  <c r="AC35" i="14"/>
  <c r="V34" i="14"/>
  <c r="AB35" i="14"/>
  <c r="AA35" i="14"/>
  <c r="Z35" i="14"/>
  <c r="I56" i="14"/>
  <c r="K18" i="15"/>
  <c r="K19" i="15" s="1"/>
  <c r="I19" i="15"/>
  <c r="P16" i="7"/>
  <c r="S18" i="7"/>
  <c r="Z22" i="7"/>
  <c r="P24" i="7"/>
  <c r="S26" i="7"/>
  <c r="Z30" i="7"/>
  <c r="P32" i="7"/>
  <c r="S34" i="7"/>
  <c r="W36" i="7"/>
  <c r="V39" i="7"/>
  <c r="S16" i="8"/>
  <c r="W18" i="8"/>
  <c r="Z20" i="8"/>
  <c r="S24" i="8"/>
  <c r="W26" i="8"/>
  <c r="Z28" i="8"/>
  <c r="S32" i="8"/>
  <c r="W34" i="8"/>
  <c r="Z36" i="8"/>
  <c r="I24" i="9"/>
  <c r="K27" i="9"/>
  <c r="I42" i="9"/>
  <c r="N45" i="9"/>
  <c r="H21" i="10"/>
  <c r="E41" i="10"/>
  <c r="F42" i="10"/>
  <c r="L54" i="10"/>
  <c r="I56" i="10"/>
  <c r="L53" i="12"/>
  <c r="J56" i="12"/>
  <c r="G12" i="13"/>
  <c r="H38" i="13"/>
  <c r="AC25" i="14"/>
  <c r="AB25" i="14"/>
  <c r="AA25" i="14"/>
  <c r="Z25" i="14"/>
  <c r="Y25" i="14"/>
  <c r="X25" i="14"/>
  <c r="W25" i="14"/>
  <c r="V25" i="14"/>
  <c r="AE25" i="14"/>
  <c r="W21" i="15"/>
  <c r="V37" i="15"/>
  <c r="J36" i="15"/>
  <c r="Q16" i="7"/>
  <c r="T18" i="7"/>
  <c r="AA22" i="7"/>
  <c r="AA30" i="7"/>
  <c r="X36" i="7"/>
  <c r="X18" i="8"/>
  <c r="AA20" i="8"/>
  <c r="X26" i="8"/>
  <c r="AA28" i="8"/>
  <c r="X34" i="8"/>
  <c r="AA36" i="8"/>
  <c r="J24" i="9"/>
  <c r="L27" i="9"/>
  <c r="E35" i="9"/>
  <c r="F36" i="9"/>
  <c r="J42" i="9"/>
  <c r="M48" i="9"/>
  <c r="L48" i="9"/>
  <c r="K48" i="9"/>
  <c r="I56" i="9"/>
  <c r="N24" i="10"/>
  <c r="M24" i="10"/>
  <c r="L24" i="10"/>
  <c r="K24" i="10"/>
  <c r="H24" i="10"/>
  <c r="G42" i="10"/>
  <c r="J56" i="10"/>
  <c r="H12" i="13"/>
  <c r="I38" i="13"/>
  <c r="K55" i="14"/>
  <c r="H23" i="16"/>
  <c r="I39" i="9"/>
  <c r="K42" i="9"/>
  <c r="E47" i="9"/>
  <c r="F48" i="9"/>
  <c r="N14" i="10"/>
  <c r="E23" i="10"/>
  <c r="F24" i="10"/>
  <c r="N54" i="10"/>
  <c r="K56" i="10"/>
  <c r="I12" i="13"/>
  <c r="G26" i="12"/>
  <c r="O16" i="14"/>
  <c r="O25" i="14"/>
  <c r="AE34" i="14"/>
  <c r="AC34" i="14"/>
  <c r="AB34" i="14"/>
  <c r="AA34" i="14"/>
  <c r="Z34" i="14"/>
  <c r="Y34" i="14"/>
  <c r="W34" i="14"/>
  <c r="K52" i="14"/>
  <c r="Q17" i="15"/>
  <c r="I25" i="15"/>
  <c r="H24" i="15"/>
  <c r="K25" i="15" s="1"/>
  <c r="Q37" i="16"/>
  <c r="I27" i="16"/>
  <c r="Q32" i="17"/>
  <c r="P32" i="17"/>
  <c r="O32" i="17"/>
  <c r="S32" i="17"/>
  <c r="R32" i="17"/>
  <c r="U32" i="17"/>
  <c r="T32" i="17"/>
  <c r="L22" i="17"/>
  <c r="L11" i="17"/>
  <c r="M24" i="18"/>
  <c r="AA36" i="18"/>
  <c r="Z36" i="18"/>
  <c r="Y36" i="18"/>
  <c r="X36" i="18"/>
  <c r="W36" i="18"/>
  <c r="AC36" i="18"/>
  <c r="AB36" i="18"/>
  <c r="J27" i="10"/>
  <c r="N33" i="10"/>
  <c r="J45" i="10"/>
  <c r="N51" i="10"/>
  <c r="F57" i="10"/>
  <c r="F9" i="11"/>
  <c r="H10" i="11" s="1"/>
  <c r="G20" i="12"/>
  <c r="F35" i="12"/>
  <c r="K47" i="12"/>
  <c r="I51" i="12"/>
  <c r="I52" i="12" s="1"/>
  <c r="AC13" i="14"/>
  <c r="AA17" i="14"/>
  <c r="M22" i="14"/>
  <c r="AC22" i="14"/>
  <c r="AA26" i="14"/>
  <c r="AD34" i="14"/>
  <c r="Y44" i="14"/>
  <c r="X44" i="14"/>
  <c r="W44" i="14"/>
  <c r="AC44" i="14"/>
  <c r="M52" i="14"/>
  <c r="AC56" i="14"/>
  <c r="P11" i="15"/>
  <c r="L15" i="16"/>
  <c r="S37" i="16"/>
  <c r="K27" i="16"/>
  <c r="G57" i="10"/>
  <c r="G35" i="12"/>
  <c r="L47" i="12"/>
  <c r="F50" i="12"/>
  <c r="I54" i="12"/>
  <c r="I55" i="12" s="1"/>
  <c r="K31" i="14"/>
  <c r="J31" i="14"/>
  <c r="I31" i="14"/>
  <c r="H31" i="14"/>
  <c r="Q31" i="14"/>
  <c r="AD43" i="14"/>
  <c r="K49" i="14"/>
  <c r="J49" i="14"/>
  <c r="I49" i="14"/>
  <c r="H49" i="14"/>
  <c r="Q49" i="14"/>
  <c r="M55" i="14"/>
  <c r="K15" i="15"/>
  <c r="Q19" i="15"/>
  <c r="L13" i="16"/>
  <c r="T11" i="16"/>
  <c r="W18" i="16"/>
  <c r="V17" i="16"/>
  <c r="Z36" i="16"/>
  <c r="X36" i="16"/>
  <c r="AB36" i="16"/>
  <c r="E35" i="10"/>
  <c r="F36" i="10"/>
  <c r="H26" i="11"/>
  <c r="F37" i="11"/>
  <c r="H38" i="11" s="1"/>
  <c r="J20" i="12"/>
  <c r="H35" i="12"/>
  <c r="G50" i="12"/>
  <c r="N32" i="14"/>
  <c r="M32" i="14"/>
  <c r="L32" i="14"/>
  <c r="K32" i="14"/>
  <c r="J32" i="14"/>
  <c r="G31" i="14"/>
  <c r="I32" i="14"/>
  <c r="H32" i="14"/>
  <c r="F54" i="14"/>
  <c r="I55" i="14" s="1"/>
  <c r="K40" i="14"/>
  <c r="J40" i="14"/>
  <c r="I40" i="14"/>
  <c r="H40" i="14"/>
  <c r="Q40" i="14"/>
  <c r="N50" i="14"/>
  <c r="M50" i="14"/>
  <c r="L50" i="14"/>
  <c r="K50" i="14"/>
  <c r="J50" i="14"/>
  <c r="G49" i="14"/>
  <c r="I50" i="14"/>
  <c r="H50" i="14"/>
  <c r="P52" i="14"/>
  <c r="N55" i="14"/>
  <c r="AC16" i="16"/>
  <c r="AB16" i="16"/>
  <c r="AA16" i="16"/>
  <c r="Z16" i="16"/>
  <c r="Y16" i="16"/>
  <c r="W16" i="16"/>
  <c r="Z20" i="16"/>
  <c r="L51" i="9"/>
  <c r="M27" i="10"/>
  <c r="G36" i="10"/>
  <c r="M45" i="10"/>
  <c r="L26" i="11"/>
  <c r="H14" i="12"/>
  <c r="K20" i="12"/>
  <c r="G29" i="12"/>
  <c r="J35" i="12"/>
  <c r="L41" i="12"/>
  <c r="H50" i="12"/>
  <c r="E16" i="13"/>
  <c r="E20" i="13"/>
  <c r="E24" i="13"/>
  <c r="E28" i="13"/>
  <c r="E32" i="13"/>
  <c r="E36" i="13"/>
  <c r="O12" i="14"/>
  <c r="AD12" i="14"/>
  <c r="AF22" i="14"/>
  <c r="O31" i="14"/>
  <c r="O32" i="14"/>
  <c r="N41" i="14"/>
  <c r="M41" i="14"/>
  <c r="L41" i="14"/>
  <c r="K41" i="14"/>
  <c r="J41" i="14"/>
  <c r="G40" i="14"/>
  <c r="I41" i="14"/>
  <c r="H41" i="14"/>
  <c r="O49" i="14"/>
  <c r="O50" i="14"/>
  <c r="Q52" i="14"/>
  <c r="P55" i="14"/>
  <c r="Q25" i="15"/>
  <c r="O39" i="15"/>
  <c r="I17" i="16"/>
  <c r="Y18" i="16"/>
  <c r="T26" i="16"/>
  <c r="S26" i="16"/>
  <c r="AA26" i="16"/>
  <c r="AC16" i="17"/>
  <c r="AB16" i="17"/>
  <c r="AA16" i="17"/>
  <c r="X16" i="17"/>
  <c r="Z16" i="17"/>
  <c r="Y16" i="17"/>
  <c r="W16" i="17"/>
  <c r="M51" i="9"/>
  <c r="F15" i="10"/>
  <c r="N27" i="10"/>
  <c r="E32" i="10"/>
  <c r="F33" i="10"/>
  <c r="H36" i="10"/>
  <c r="N45" i="10"/>
  <c r="E50" i="10"/>
  <c r="F51" i="10"/>
  <c r="H54" i="10"/>
  <c r="J57" i="10"/>
  <c r="J9" i="11"/>
  <c r="L10" i="11" s="1"/>
  <c r="L20" i="12"/>
  <c r="H29" i="12"/>
  <c r="K35" i="12"/>
  <c r="G44" i="12"/>
  <c r="J50" i="12"/>
  <c r="F16" i="13"/>
  <c r="F20" i="13"/>
  <c r="F24" i="13"/>
  <c r="F28" i="13"/>
  <c r="F32" i="13"/>
  <c r="F36" i="13"/>
  <c r="AC19" i="14"/>
  <c r="Q22" i="14"/>
  <c r="H23" i="14"/>
  <c r="AA23" i="14"/>
  <c r="AA31" i="14"/>
  <c r="Z31" i="14"/>
  <c r="Y31" i="14"/>
  <c r="X31" i="14"/>
  <c r="W31" i="14"/>
  <c r="AE31" i="14"/>
  <c r="AD35" i="14"/>
  <c r="O55" i="14"/>
  <c r="O41" i="14"/>
  <c r="AB44" i="14"/>
  <c r="AA49" i="14"/>
  <c r="Z49" i="14"/>
  <c r="Y49" i="14"/>
  <c r="X49" i="14"/>
  <c r="W49" i="14"/>
  <c r="AE49" i="14"/>
  <c r="Q55" i="14"/>
  <c r="I27" i="15"/>
  <c r="H30" i="15"/>
  <c r="K31" i="15" s="1"/>
  <c r="P39" i="15"/>
  <c r="X16" i="16"/>
  <c r="F57" i="9"/>
  <c r="G15" i="10"/>
  <c r="G33" i="10"/>
  <c r="I36" i="10"/>
  <c r="G51" i="10"/>
  <c r="I54" i="10"/>
  <c r="K57" i="10"/>
  <c r="G23" i="12"/>
  <c r="J29" i="12"/>
  <c r="L35" i="12"/>
  <c r="F38" i="12"/>
  <c r="H44" i="12"/>
  <c r="K50" i="12"/>
  <c r="G16" i="13"/>
  <c r="G20" i="13"/>
  <c r="G24" i="13"/>
  <c r="G28" i="13"/>
  <c r="G32" i="13"/>
  <c r="G36" i="13"/>
  <c r="J16" i="14"/>
  <c r="N19" i="14"/>
  <c r="X20" i="14"/>
  <c r="V22" i="14"/>
  <c r="I23" i="14"/>
  <c r="AB23" i="14"/>
  <c r="J25" i="14"/>
  <c r="H29" i="14"/>
  <c r="N29" i="14"/>
  <c r="N28" i="14"/>
  <c r="K29" i="14"/>
  <c r="F51" i="14"/>
  <c r="U54" i="14"/>
  <c r="AA40" i="14"/>
  <c r="Z40" i="14"/>
  <c r="Y40" i="14"/>
  <c r="X40" i="14"/>
  <c r="W40" i="14"/>
  <c r="AE40" i="14"/>
  <c r="AD44" i="14"/>
  <c r="X53" i="14"/>
  <c r="V54" i="14"/>
  <c r="Z56" i="14" s="1"/>
  <c r="Q15" i="15"/>
  <c r="J17" i="15"/>
  <c r="G26" i="15"/>
  <c r="H26" i="15" s="1"/>
  <c r="K27" i="15" s="1"/>
  <c r="M36" i="15"/>
  <c r="G36" i="15" s="1"/>
  <c r="P27" i="15"/>
  <c r="I29" i="15"/>
  <c r="G30" i="15"/>
  <c r="J31" i="15" s="1"/>
  <c r="P31" i="15"/>
  <c r="N30" i="15"/>
  <c r="Q31" i="15" s="1"/>
  <c r="F36" i="15"/>
  <c r="I37" i="15" s="1"/>
  <c r="P26" i="16"/>
  <c r="H25" i="16"/>
  <c r="M25" i="16"/>
  <c r="G57" i="9"/>
  <c r="H15" i="10"/>
  <c r="E29" i="10"/>
  <c r="F30" i="10"/>
  <c r="H33" i="10"/>
  <c r="J36" i="10"/>
  <c r="E47" i="10"/>
  <c r="F48" i="10"/>
  <c r="H51" i="10"/>
  <c r="J54" i="10"/>
  <c r="L57" i="10"/>
  <c r="F17" i="12"/>
  <c r="G38" i="12"/>
  <c r="L50" i="12"/>
  <c r="H16" i="13"/>
  <c r="H20" i="13"/>
  <c r="H24" i="13"/>
  <c r="H28" i="13"/>
  <c r="H32" i="13"/>
  <c r="H36" i="13"/>
  <c r="F12" i="14"/>
  <c r="K13" i="14" s="1"/>
  <c r="AE19" i="14"/>
  <c r="Y20" i="14"/>
  <c r="G22" i="14"/>
  <c r="W22" i="14"/>
  <c r="J23" i="14"/>
  <c r="AC23" i="14"/>
  <c r="O28" i="14"/>
  <c r="P28" i="14"/>
  <c r="L29" i="14"/>
  <c r="W55" i="14"/>
  <c r="I23" i="15"/>
  <c r="K32" i="15"/>
  <c r="K33" i="15" s="1"/>
  <c r="V33" i="16"/>
  <c r="Y34" i="16" s="1"/>
  <c r="X37" i="16"/>
  <c r="V11" i="17"/>
  <c r="AA12" i="17" s="1"/>
  <c r="H57" i="9"/>
  <c r="I33" i="10"/>
  <c r="K36" i="10"/>
  <c r="I51" i="10"/>
  <c r="G17" i="12"/>
  <c r="I28" i="13"/>
  <c r="I32" i="13"/>
  <c r="V12" i="14"/>
  <c r="Z14" i="14" s="1"/>
  <c r="P19" i="14"/>
  <c r="H22" i="14"/>
  <c r="X22" i="14"/>
  <c r="K23" i="14"/>
  <c r="AF28" i="14"/>
  <c r="AE28" i="14"/>
  <c r="AA28" i="14"/>
  <c r="V28" i="14"/>
  <c r="L31" i="14"/>
  <c r="AD54" i="14"/>
  <c r="L49" i="14"/>
  <c r="H52" i="14"/>
  <c r="Z53" i="14"/>
  <c r="G54" i="14"/>
  <c r="J56" i="14" s="1"/>
  <c r="X56" i="14"/>
  <c r="J10" i="15"/>
  <c r="K12" i="15"/>
  <c r="S10" i="15"/>
  <c r="V11" i="15" s="1"/>
  <c r="T14" i="15"/>
  <c r="W15" i="15" s="1"/>
  <c r="F16" i="15"/>
  <c r="O17" i="15"/>
  <c r="K29" i="15"/>
  <c r="V35" i="15"/>
  <c r="G34" i="15"/>
  <c r="J35" i="15" s="1"/>
  <c r="J37" i="17"/>
  <c r="R38" i="17"/>
  <c r="E26" i="10"/>
  <c r="E44" i="10"/>
  <c r="AC29" i="14"/>
  <c r="AA29" i="14"/>
  <c r="Z29" i="14"/>
  <c r="Y29" i="14"/>
  <c r="W28" i="14"/>
  <c r="M31" i="14"/>
  <c r="X34" i="14"/>
  <c r="L40" i="14"/>
  <c r="V43" i="14"/>
  <c r="M49" i="14"/>
  <c r="I52" i="14"/>
  <c r="AA53" i="14"/>
  <c r="H56" i="14"/>
  <c r="Y56" i="14"/>
  <c r="L10" i="15"/>
  <c r="F12" i="15"/>
  <c r="I13" i="15" s="1"/>
  <c r="N12" i="15"/>
  <c r="Q13" i="15" s="1"/>
  <c r="O13" i="15"/>
  <c r="W10" i="15"/>
  <c r="Q21" i="15"/>
  <c r="K22" i="15"/>
  <c r="K23" i="15" s="1"/>
  <c r="V21" i="16"/>
  <c r="W22" i="16" s="1"/>
  <c r="Z12" i="17"/>
  <c r="W36" i="15"/>
  <c r="R38" i="15"/>
  <c r="U39" i="15" s="1"/>
  <c r="M15" i="16"/>
  <c r="M11" i="16" s="1"/>
  <c r="O26" i="16"/>
  <c r="G25" i="16"/>
  <c r="AB26" i="16"/>
  <c r="R37" i="16"/>
  <c r="J27" i="16"/>
  <c r="W36" i="16"/>
  <c r="Q16" i="17"/>
  <c r="P16" i="17"/>
  <c r="O16" i="17"/>
  <c r="S16" i="17"/>
  <c r="R16" i="17"/>
  <c r="U16" i="17"/>
  <c r="F17" i="17"/>
  <c r="M18" i="17" s="1"/>
  <c r="F33" i="17"/>
  <c r="J18" i="18"/>
  <c r="J11" i="18"/>
  <c r="F11" i="18" s="1"/>
  <c r="L24" i="18"/>
  <c r="Y32" i="14"/>
  <c r="G34" i="14"/>
  <c r="J35" i="14"/>
  <c r="K37" i="14"/>
  <c r="AA37" i="14"/>
  <c r="N38" i="14"/>
  <c r="O40" i="14"/>
  <c r="Y41" i="14"/>
  <c r="G43" i="14"/>
  <c r="J44" i="14"/>
  <c r="K46" i="14"/>
  <c r="AA46" i="14"/>
  <c r="N47" i="14"/>
  <c r="Y50" i="14"/>
  <c r="W53" i="14"/>
  <c r="AA55" i="14"/>
  <c r="N56" i="14"/>
  <c r="R10" i="15"/>
  <c r="T10" i="15" s="1"/>
  <c r="I15" i="15"/>
  <c r="G24" i="15"/>
  <c r="J25" i="15" s="1"/>
  <c r="N26" i="15"/>
  <c r="N36" i="15" s="1"/>
  <c r="H36" i="15" s="1"/>
  <c r="F34" i="15"/>
  <c r="T34" i="15"/>
  <c r="W35" i="15" s="1"/>
  <c r="Q26" i="16"/>
  <c r="I25" i="16"/>
  <c r="L37" i="16"/>
  <c r="T39" i="16"/>
  <c r="L29" i="16"/>
  <c r="T37" i="16"/>
  <c r="T30" i="16"/>
  <c r="Y36" i="16"/>
  <c r="Y12" i="17"/>
  <c r="T16" i="17"/>
  <c r="R12" i="18"/>
  <c r="U12" i="18"/>
  <c r="L18" i="18"/>
  <c r="G17" i="16"/>
  <c r="R26" i="16"/>
  <c r="AA32" i="14"/>
  <c r="L35" i="14"/>
  <c r="M37" i="14"/>
  <c r="AC37" i="14"/>
  <c r="AA41" i="14"/>
  <c r="L44" i="14"/>
  <c r="M46" i="14"/>
  <c r="AC46" i="14"/>
  <c r="W47" i="14"/>
  <c r="AA50" i="14"/>
  <c r="AC55" i="14"/>
  <c r="W56" i="14"/>
  <c r="N22" i="15"/>
  <c r="Q23" i="15" s="1"/>
  <c r="P23" i="15"/>
  <c r="T30" i="15"/>
  <c r="W31" i="15" s="1"/>
  <c r="O33" i="15"/>
  <c r="W11" i="16"/>
  <c r="H17" i="16"/>
  <c r="P11" i="16"/>
  <c r="N17" i="16"/>
  <c r="K25" i="16"/>
  <c r="Z30" i="16"/>
  <c r="Y30" i="16"/>
  <c r="R12" i="17"/>
  <c r="O12" i="17"/>
  <c r="P12" i="18"/>
  <c r="J20" i="18"/>
  <c r="L34" i="18"/>
  <c r="V31" i="14"/>
  <c r="AB32" i="14"/>
  <c r="M35" i="14"/>
  <c r="N37" i="14"/>
  <c r="AD37" i="14"/>
  <c r="V40" i="14"/>
  <c r="AB41" i="14"/>
  <c r="M44" i="14"/>
  <c r="N46" i="14"/>
  <c r="X47" i="14"/>
  <c r="V49" i="14"/>
  <c r="AB50" i="14"/>
  <c r="O51" i="14"/>
  <c r="I10" i="15"/>
  <c r="T16" i="15"/>
  <c r="W17" i="15" s="1"/>
  <c r="N32" i="15"/>
  <c r="Q33" i="15" s="1"/>
  <c r="K38" i="15"/>
  <c r="J13" i="16"/>
  <c r="F13" i="16" s="1"/>
  <c r="X11" i="16"/>
  <c r="O20" i="16"/>
  <c r="T22" i="16"/>
  <c r="S22" i="16"/>
  <c r="V23" i="16"/>
  <c r="L25" i="16"/>
  <c r="W30" i="16"/>
  <c r="W37" i="16"/>
  <c r="AA40" i="17"/>
  <c r="Q12" i="18"/>
  <c r="S12" i="18"/>
  <c r="K11" i="18"/>
  <c r="F15" i="18"/>
  <c r="N35" i="14"/>
  <c r="AE37" i="14"/>
  <c r="Y38" i="14"/>
  <c r="N44" i="14"/>
  <c r="AE46" i="14"/>
  <c r="Y47" i="14"/>
  <c r="T26" i="15"/>
  <c r="T36" i="15" s="1"/>
  <c r="U27" i="15"/>
  <c r="O29" i="15"/>
  <c r="I31" i="15"/>
  <c r="K13" i="16"/>
  <c r="W14" i="16"/>
  <c r="G15" i="16"/>
  <c r="O11" i="16"/>
  <c r="N15" i="16"/>
  <c r="R16" i="16" s="1"/>
  <c r="O16" i="16"/>
  <c r="J19" i="16"/>
  <c r="G21" i="16"/>
  <c r="X24" i="16"/>
  <c r="M31" i="16"/>
  <c r="P12" i="17"/>
  <c r="AC12" i="17"/>
  <c r="K26" i="17"/>
  <c r="F25" i="17"/>
  <c r="Z38" i="17"/>
  <c r="AB40" i="17"/>
  <c r="Q14" i="18"/>
  <c r="P14" i="18"/>
  <c r="O14" i="18"/>
  <c r="S14" i="18"/>
  <c r="R14" i="18"/>
  <c r="U14" i="18"/>
  <c r="L20" i="18"/>
  <c r="L34" i="14"/>
  <c r="O35" i="14"/>
  <c r="P37" i="14"/>
  <c r="AF37" i="14"/>
  <c r="Z38" i="14"/>
  <c r="AD41" i="14"/>
  <c r="L43" i="14"/>
  <c r="O44" i="14"/>
  <c r="P46" i="14"/>
  <c r="AF46" i="14"/>
  <c r="Z47" i="14"/>
  <c r="S11" i="16"/>
  <c r="N13" i="16"/>
  <c r="U14" i="16" s="1"/>
  <c r="X14" i="16"/>
  <c r="S18" i="16"/>
  <c r="W20" i="16"/>
  <c r="H21" i="16"/>
  <c r="Y24" i="16"/>
  <c r="V25" i="16"/>
  <c r="AC26" i="16" s="1"/>
  <c r="V31" i="16"/>
  <c r="Y32" i="16" s="1"/>
  <c r="W32" i="16"/>
  <c r="L33" i="16"/>
  <c r="F33" i="16" s="1"/>
  <c r="R36" i="16"/>
  <c r="W39" i="16"/>
  <c r="M11" i="17"/>
  <c r="J20" i="17"/>
  <c r="J11" i="17"/>
  <c r="Q24" i="17"/>
  <c r="P24" i="17"/>
  <c r="O24" i="17"/>
  <c r="S24" i="17"/>
  <c r="R24" i="17"/>
  <c r="U24" i="17"/>
  <c r="L26" i="17"/>
  <c r="AA38" i="17"/>
  <c r="M16" i="18"/>
  <c r="K32" i="18"/>
  <c r="F31" i="18"/>
  <c r="Q37" i="14"/>
  <c r="H38" i="14"/>
  <c r="AA38" i="14"/>
  <c r="H47" i="14"/>
  <c r="AA47" i="14"/>
  <c r="U51" i="14"/>
  <c r="G12" i="15"/>
  <c r="G10" i="15" s="1"/>
  <c r="T22" i="15"/>
  <c r="W23" i="15" s="1"/>
  <c r="O25" i="15"/>
  <c r="Y14" i="16"/>
  <c r="D11" i="16"/>
  <c r="T18" i="16"/>
  <c r="X20" i="16"/>
  <c r="I21" i="16"/>
  <c r="Z24" i="16"/>
  <c r="G31" i="16"/>
  <c r="X32" i="16"/>
  <c r="M33" i="16"/>
  <c r="S36" i="16"/>
  <c r="N35" i="16"/>
  <c r="K35" i="16"/>
  <c r="F35" i="16" s="1"/>
  <c r="X39" i="16"/>
  <c r="T14" i="17"/>
  <c r="R14" i="17"/>
  <c r="Q14" i="17"/>
  <c r="P14" i="17"/>
  <c r="O14" i="17"/>
  <c r="U14" i="17"/>
  <c r="G37" i="17"/>
  <c r="N37" i="17"/>
  <c r="O38" i="17"/>
  <c r="T14" i="18"/>
  <c r="L32" i="18"/>
  <c r="V37" i="14"/>
  <c r="I38" i="14"/>
  <c r="AB38" i="14"/>
  <c r="V46" i="14"/>
  <c r="I47" i="14"/>
  <c r="AB47" i="14"/>
  <c r="G51" i="14"/>
  <c r="I53" i="14" s="1"/>
  <c r="V51" i="14"/>
  <c r="AD53" i="14" s="1"/>
  <c r="T32" i="15"/>
  <c r="W33" i="15" s="1"/>
  <c r="U11" i="16"/>
  <c r="AB14" i="16"/>
  <c r="Z14" i="16"/>
  <c r="U18" i="16"/>
  <c r="J21" i="16"/>
  <c r="N23" i="16"/>
  <c r="S24" i="16" s="1"/>
  <c r="Y26" i="16"/>
  <c r="AB37" i="16"/>
  <c r="V27" i="16"/>
  <c r="AB28" i="16" s="1"/>
  <c r="T36" i="16"/>
  <c r="L35" i="16"/>
  <c r="T24" i="17"/>
  <c r="G37" i="14"/>
  <c r="G46" i="14"/>
  <c r="S38" i="15"/>
  <c r="V39" i="15" s="1"/>
  <c r="Q14" i="16"/>
  <c r="AC14" i="16"/>
  <c r="S16" i="16"/>
  <c r="S20" i="16"/>
  <c r="R20" i="16"/>
  <c r="O22" i="16"/>
  <c r="F23" i="16"/>
  <c r="M24" i="16" s="1"/>
  <c r="P37" i="16"/>
  <c r="H27" i="16"/>
  <c r="AC28" i="16"/>
  <c r="AC37" i="16"/>
  <c r="U36" i="16"/>
  <c r="M35" i="16"/>
  <c r="I37" i="17"/>
  <c r="K39" i="17"/>
  <c r="N39" i="17"/>
  <c r="K22" i="17"/>
  <c r="U22" i="17"/>
  <c r="U30" i="17"/>
  <c r="AC38" i="17"/>
  <c r="L11" i="18"/>
  <c r="K20" i="18"/>
  <c r="U20" i="18"/>
  <c r="K28" i="18"/>
  <c r="U28" i="18"/>
  <c r="M20" i="18"/>
  <c r="Q22" i="18"/>
  <c r="P22" i="18"/>
  <c r="O22" i="18"/>
  <c r="Q30" i="18"/>
  <c r="P30" i="18"/>
  <c r="O30" i="18"/>
  <c r="U20" i="17"/>
  <c r="T20" i="17"/>
  <c r="Q20" i="17"/>
  <c r="AC24" i="17"/>
  <c r="AB24" i="17"/>
  <c r="AA24" i="17"/>
  <c r="X24" i="17"/>
  <c r="Z24" i="17"/>
  <c r="U28" i="17"/>
  <c r="T28" i="17"/>
  <c r="Q28" i="17"/>
  <c r="AC32" i="17"/>
  <c r="AB32" i="17"/>
  <c r="AA32" i="17"/>
  <c r="X32" i="17"/>
  <c r="Z32" i="17"/>
  <c r="U36" i="17"/>
  <c r="T36" i="17"/>
  <c r="Q36" i="17"/>
  <c r="X40" i="17"/>
  <c r="AC14" i="18"/>
  <c r="AB14" i="18"/>
  <c r="AA14" i="18"/>
  <c r="X14" i="18"/>
  <c r="Z14" i="18"/>
  <c r="U18" i="18"/>
  <c r="T18" i="18"/>
  <c r="Q18" i="18"/>
  <c r="AC22" i="18"/>
  <c r="AB22" i="18"/>
  <c r="AA22" i="18"/>
  <c r="X22" i="18"/>
  <c r="Z22" i="18"/>
  <c r="U26" i="18"/>
  <c r="T26" i="18"/>
  <c r="Q26" i="18"/>
  <c r="AC30" i="18"/>
  <c r="AB30" i="18"/>
  <c r="AA30" i="18"/>
  <c r="X30" i="18"/>
  <c r="Z30" i="18"/>
  <c r="Q20" i="16"/>
  <c r="R22" i="16"/>
  <c r="D37" i="16"/>
  <c r="M27" i="16"/>
  <c r="H39" i="16"/>
  <c r="X30" i="16"/>
  <c r="Y39" i="16"/>
  <c r="Q12" i="17"/>
  <c r="AA14" i="17"/>
  <c r="Z14" i="17"/>
  <c r="Y14" i="17"/>
  <c r="X14" i="17"/>
  <c r="G16" i="17"/>
  <c r="X20" i="17"/>
  <c r="W20" i="17"/>
  <c r="AC20" i="17"/>
  <c r="AA22" i="17"/>
  <c r="Z22" i="17"/>
  <c r="Y22" i="17"/>
  <c r="X22" i="17"/>
  <c r="G24" i="17"/>
  <c r="X28" i="17"/>
  <c r="W28" i="17"/>
  <c r="AC28" i="17"/>
  <c r="AA30" i="17"/>
  <c r="Z30" i="17"/>
  <c r="Y30" i="17"/>
  <c r="X30" i="17"/>
  <c r="G32" i="17"/>
  <c r="X36" i="17"/>
  <c r="W36" i="17"/>
  <c r="AC36" i="17"/>
  <c r="Y40" i="17"/>
  <c r="G14" i="18"/>
  <c r="X18" i="18"/>
  <c r="W18" i="18"/>
  <c r="AC18" i="18"/>
  <c r="AA20" i="18"/>
  <c r="Z20" i="18"/>
  <c r="Y20" i="18"/>
  <c r="X20" i="18"/>
  <c r="G22" i="18"/>
  <c r="X26" i="18"/>
  <c r="W26" i="18"/>
  <c r="AC26" i="18"/>
  <c r="AA28" i="18"/>
  <c r="Z28" i="18"/>
  <c r="Y28" i="18"/>
  <c r="X28" i="18"/>
  <c r="D37" i="18"/>
  <c r="D39" i="18"/>
  <c r="E37" i="16"/>
  <c r="Z34" i="16"/>
  <c r="H16" i="17"/>
  <c r="H24" i="17"/>
  <c r="H32" i="17"/>
  <c r="E37" i="17"/>
  <c r="U38" i="17"/>
  <c r="Z40" i="17"/>
  <c r="H14" i="18"/>
  <c r="H22" i="18"/>
  <c r="W28" i="16"/>
  <c r="AB32" i="16"/>
  <c r="I16" i="17"/>
  <c r="I24" i="17"/>
  <c r="I32" i="17"/>
  <c r="V37" i="17"/>
  <c r="AB38" i="17" s="1"/>
  <c r="W38" i="17"/>
  <c r="I14" i="18"/>
  <c r="I22" i="18"/>
  <c r="I30" i="18"/>
  <c r="H36" i="18"/>
  <c r="O38" i="18"/>
  <c r="W24" i="16"/>
  <c r="U26" i="16"/>
  <c r="G27" i="16"/>
  <c r="N29" i="16"/>
  <c r="S30" i="16" s="1"/>
  <c r="AA30" i="16"/>
  <c r="P32" i="16"/>
  <c r="P34" i="16"/>
  <c r="T12" i="17"/>
  <c r="F13" i="17"/>
  <c r="K16" i="17"/>
  <c r="G11" i="17"/>
  <c r="F21" i="17"/>
  <c r="M22" i="17" s="1"/>
  <c r="O22" i="17"/>
  <c r="K24" i="17"/>
  <c r="G26" i="17"/>
  <c r="F29" i="17"/>
  <c r="L30" i="17" s="1"/>
  <c r="O30" i="17"/>
  <c r="K32" i="17"/>
  <c r="G34" i="17"/>
  <c r="X38" i="17"/>
  <c r="K14" i="18"/>
  <c r="G16" i="18"/>
  <c r="F19" i="18"/>
  <c r="O20" i="18"/>
  <c r="K22" i="18"/>
  <c r="G24" i="18"/>
  <c r="F27" i="18"/>
  <c r="M28" i="18" s="1"/>
  <c r="O28" i="18"/>
  <c r="K30" i="18"/>
  <c r="G32" i="18"/>
  <c r="J25" i="16"/>
  <c r="Y37" i="16"/>
  <c r="AB30" i="16"/>
  <c r="N31" i="16"/>
  <c r="S32" i="16" s="1"/>
  <c r="Q34" i="16"/>
  <c r="AC34" i="16"/>
  <c r="AA36" i="16"/>
  <c r="U12" i="17"/>
  <c r="G14" i="17"/>
  <c r="H11" i="17"/>
  <c r="F19" i="17"/>
  <c r="M20" i="17" s="1"/>
  <c r="O20" i="17"/>
  <c r="G22" i="17"/>
  <c r="P22" i="17"/>
  <c r="O28" i="17"/>
  <c r="G30" i="17"/>
  <c r="P30" i="17"/>
  <c r="F35" i="17"/>
  <c r="M36" i="17" s="1"/>
  <c r="O36" i="17"/>
  <c r="Y38" i="17"/>
  <c r="H39" i="17"/>
  <c r="T12" i="18"/>
  <c r="L16" i="18"/>
  <c r="F17" i="18"/>
  <c r="M18" i="18" s="1"/>
  <c r="O18" i="18"/>
  <c r="G20" i="18"/>
  <c r="P20" i="18"/>
  <c r="F25" i="18"/>
  <c r="M26" i="18" s="1"/>
  <c r="O26" i="18"/>
  <c r="P28" i="18"/>
  <c r="L30" i="18"/>
  <c r="J36" i="18"/>
  <c r="Q30" i="16"/>
  <c r="Q39" i="16"/>
  <c r="I29" i="16"/>
  <c r="AC30" i="16"/>
  <c r="M29" i="16"/>
  <c r="AC39" i="16"/>
  <c r="J31" i="16"/>
  <c r="N33" i="16"/>
  <c r="O34" i="16" s="1"/>
  <c r="U37" i="16"/>
  <c r="H20" i="17"/>
  <c r="P20" i="17"/>
  <c r="Q22" i="17"/>
  <c r="F27" i="17"/>
  <c r="M28" i="17" s="1"/>
  <c r="H28" i="17"/>
  <c r="P28" i="17"/>
  <c r="Q30" i="17"/>
  <c r="H36" i="17"/>
  <c r="P36" i="17"/>
  <c r="I39" i="17"/>
  <c r="H18" i="18"/>
  <c r="P18" i="18"/>
  <c r="Q20" i="18"/>
  <c r="R22" i="18"/>
  <c r="P26" i="18"/>
  <c r="Q28" i="18"/>
  <c r="R30" i="18"/>
  <c r="F33" i="18"/>
  <c r="M34" i="18" s="1"/>
  <c r="H34" i="18"/>
  <c r="F35" i="18"/>
  <c r="U40" i="18"/>
  <c r="T40" i="18"/>
  <c r="Q40" i="18"/>
  <c r="AB40" i="18"/>
  <c r="Q11" i="16"/>
  <c r="N27" i="16"/>
  <c r="AA28" i="16"/>
  <c r="S34" i="16"/>
  <c r="K33" i="16"/>
  <c r="Q36" i="16"/>
  <c r="K11" i="17"/>
  <c r="W12" i="17"/>
  <c r="J16" i="17"/>
  <c r="R20" i="17"/>
  <c r="R22" i="17"/>
  <c r="J24" i="17"/>
  <c r="R28" i="17"/>
  <c r="R30" i="17"/>
  <c r="J32" i="17"/>
  <c r="R36" i="17"/>
  <c r="J39" i="17"/>
  <c r="V11" i="18"/>
  <c r="J14" i="18"/>
  <c r="I18" i="18"/>
  <c r="R18" i="18"/>
  <c r="R20" i="18"/>
  <c r="J22" i="18"/>
  <c r="S22" i="18"/>
  <c r="R26" i="18"/>
  <c r="R28" i="18"/>
  <c r="J30" i="18"/>
  <c r="S30" i="18"/>
  <c r="I34" i="18"/>
  <c r="L36" i="18"/>
  <c r="P40" i="18"/>
  <c r="AC40" i="18"/>
  <c r="N37" i="18"/>
  <c r="R40" i="18"/>
  <c r="R38" i="18"/>
  <c r="S40" i="18"/>
  <c r="R36" i="18"/>
  <c r="Q34" i="18"/>
  <c r="T36" i="18"/>
  <c r="G37" i="18"/>
  <c r="U38" i="18"/>
  <c r="H39" i="18"/>
  <c r="R34" i="18"/>
  <c r="S34" i="18"/>
  <c r="V39" i="18"/>
  <c r="W40" i="18" s="1"/>
  <c r="Q18" i="17"/>
  <c r="Q26" i="17"/>
  <c r="Q34" i="17"/>
  <c r="W40" i="17"/>
  <c r="Q16" i="18"/>
  <c r="G18" i="18"/>
  <c r="Q24" i="18"/>
  <c r="Q32" i="18"/>
  <c r="T34" i="18"/>
  <c r="V37" i="18"/>
  <c r="W38" i="18" s="1"/>
  <c r="O30" i="16"/>
  <c r="R18" i="17"/>
  <c r="R26" i="17"/>
  <c r="R34" i="17"/>
  <c r="R16" i="18"/>
  <c r="R24" i="18"/>
  <c r="R32" i="18"/>
  <c r="S18" i="17"/>
  <c r="S26" i="17"/>
  <c r="S34" i="17"/>
  <c r="S16" i="18"/>
  <c r="S24" i="18"/>
  <c r="S32" i="18"/>
  <c r="W34" i="18"/>
  <c r="L37" i="18"/>
  <c r="O40" i="18"/>
  <c r="I12" i="18" l="1"/>
  <c r="G12" i="18"/>
  <c r="H12" i="18"/>
  <c r="M12" i="18"/>
  <c r="Q40" i="6"/>
  <c r="O40" i="6"/>
  <c r="T40" i="6"/>
  <c r="J36" i="16"/>
  <c r="H36" i="16"/>
  <c r="G36" i="16"/>
  <c r="I36" i="16"/>
  <c r="I34" i="16"/>
  <c r="H34" i="16"/>
  <c r="J34" i="16"/>
  <c r="G34" i="16"/>
  <c r="G40" i="7"/>
  <c r="M40" i="7"/>
  <c r="L40" i="7"/>
  <c r="H40" i="7"/>
  <c r="K40" i="7"/>
  <c r="I14" i="16"/>
  <c r="H14" i="16"/>
  <c r="M14" i="16"/>
  <c r="G14" i="16"/>
  <c r="G26" i="18"/>
  <c r="M39" i="16"/>
  <c r="I14" i="17"/>
  <c r="H14" i="17"/>
  <c r="K30" i="17"/>
  <c r="AA52" i="14"/>
  <c r="AB52" i="14"/>
  <c r="Z52" i="14"/>
  <c r="K12" i="18"/>
  <c r="J14" i="17"/>
  <c r="Q27" i="15"/>
  <c r="AD55" i="14"/>
  <c r="AD56" i="14"/>
  <c r="O13" i="14"/>
  <c r="O14" i="14"/>
  <c r="P24" i="16"/>
  <c r="X40" i="7"/>
  <c r="AC40" i="7"/>
  <c r="AB40" i="7"/>
  <c r="W40" i="7"/>
  <c r="Z40" i="7"/>
  <c r="AF13" i="14"/>
  <c r="AE13" i="14"/>
  <c r="AA13" i="14"/>
  <c r="Z13" i="14"/>
  <c r="AB13" i="14"/>
  <c r="I14" i="14"/>
  <c r="I15" i="10"/>
  <c r="E14" i="10"/>
  <c r="M15" i="10"/>
  <c r="K15" i="10"/>
  <c r="J15" i="10"/>
  <c r="J53" i="14"/>
  <c r="H40" i="8"/>
  <c r="H26" i="8"/>
  <c r="M26" i="8"/>
  <c r="L26" i="8"/>
  <c r="K26" i="8"/>
  <c r="I26" i="8"/>
  <c r="J26" i="8"/>
  <c r="F11" i="7"/>
  <c r="K12" i="7" s="1"/>
  <c r="H11" i="6"/>
  <c r="J37" i="6"/>
  <c r="AP40" i="5"/>
  <c r="AM40" i="5"/>
  <c r="AR40" i="5"/>
  <c r="AG40" i="5"/>
  <c r="AJ40" i="5"/>
  <c r="AO40" i="5"/>
  <c r="AI40" i="5"/>
  <c r="AK40" i="5"/>
  <c r="W13" i="14"/>
  <c r="V38" i="5"/>
  <c r="AQ40" i="5"/>
  <c r="AN40" i="5"/>
  <c r="F35" i="3"/>
  <c r="AC12" i="18"/>
  <c r="AB12" i="18"/>
  <c r="W12" i="18"/>
  <c r="T28" i="16"/>
  <c r="N37" i="16"/>
  <c r="O38" i="16" s="1"/>
  <c r="X40" i="18"/>
  <c r="L36" i="16"/>
  <c r="G32" i="16"/>
  <c r="F31" i="16"/>
  <c r="J26" i="17"/>
  <c r="I26" i="17"/>
  <c r="H26" i="17"/>
  <c r="F21" i="16"/>
  <c r="J34" i="18"/>
  <c r="T38" i="16"/>
  <c r="F25" i="16"/>
  <c r="K26" i="16" s="1"/>
  <c r="I17" i="15"/>
  <c r="H16" i="15"/>
  <c r="K17" i="15" s="1"/>
  <c r="I18" i="16"/>
  <c r="I11" i="16"/>
  <c r="T12" i="16"/>
  <c r="H24" i="16"/>
  <c r="T38" i="15"/>
  <c r="W39" i="15" s="1"/>
  <c r="M13" i="14"/>
  <c r="I13" i="14"/>
  <c r="Y13" i="14"/>
  <c r="O40" i="8"/>
  <c r="R40" i="8"/>
  <c r="S40" i="8"/>
  <c r="F27" i="6"/>
  <c r="F39" i="5"/>
  <c r="I40" i="5" s="1"/>
  <c r="M16" i="8"/>
  <c r="I16" i="8"/>
  <c r="H16" i="8"/>
  <c r="G16" i="8"/>
  <c r="K16" i="8"/>
  <c r="X12" i="3"/>
  <c r="S11" i="3"/>
  <c r="H26" i="18"/>
  <c r="G28" i="18"/>
  <c r="AA38" i="18"/>
  <c r="O14" i="16"/>
  <c r="P14" i="16"/>
  <c r="W52" i="14"/>
  <c r="L11" i="16"/>
  <c r="L14" i="16"/>
  <c r="S28" i="16"/>
  <c r="L56" i="12"/>
  <c r="I40" i="8"/>
  <c r="J38" i="7"/>
  <c r="Z38" i="8"/>
  <c r="X38" i="8"/>
  <c r="W38" i="8"/>
  <c r="AB38" i="8"/>
  <c r="Y38" i="8"/>
  <c r="AA38" i="8"/>
  <c r="I26" i="6"/>
  <c r="H26" i="6"/>
  <c r="O24" i="6"/>
  <c r="U24" i="6"/>
  <c r="T24" i="6"/>
  <c r="S24" i="6"/>
  <c r="Q24" i="6"/>
  <c r="Z38" i="4"/>
  <c r="T38" i="4"/>
  <c r="AB38" i="4"/>
  <c r="U38" i="4"/>
  <c r="V38" i="4"/>
  <c r="W38" i="4"/>
  <c r="AA38" i="4"/>
  <c r="AE38" i="4"/>
  <c r="Y38" i="4"/>
  <c r="AC38" i="4"/>
  <c r="X38" i="4"/>
  <c r="AD38" i="4"/>
  <c r="AL40" i="5"/>
  <c r="AC38" i="5"/>
  <c r="K10" i="15"/>
  <c r="I39" i="16"/>
  <c r="F29" i="16"/>
  <c r="M30" i="16" s="1"/>
  <c r="Z38" i="18"/>
  <c r="L34" i="16"/>
  <c r="J20" i="16"/>
  <c r="J11" i="16"/>
  <c r="J14" i="16"/>
  <c r="L39" i="16"/>
  <c r="L30" i="16"/>
  <c r="L28" i="18"/>
  <c r="AC22" i="16"/>
  <c r="AB22" i="16"/>
  <c r="AA22" i="16"/>
  <c r="Z22" i="16"/>
  <c r="F37" i="18"/>
  <c r="I20" i="17"/>
  <c r="AC32" i="16"/>
  <c r="K14" i="17"/>
  <c r="L26" i="18"/>
  <c r="T34" i="16"/>
  <c r="J26" i="18"/>
  <c r="L14" i="17"/>
  <c r="H53" i="14"/>
  <c r="AA12" i="18"/>
  <c r="H34" i="15"/>
  <c r="K35" i="15" s="1"/>
  <c r="I35" i="15"/>
  <c r="I24" i="16"/>
  <c r="Q37" i="15"/>
  <c r="F19" i="16"/>
  <c r="T14" i="16"/>
  <c r="K37" i="16"/>
  <c r="N13" i="14"/>
  <c r="AB56" i="14"/>
  <c r="K53" i="12"/>
  <c r="K39" i="16"/>
  <c r="K30" i="16"/>
  <c r="K54" i="9"/>
  <c r="T38" i="7"/>
  <c r="S38" i="7"/>
  <c r="O38" i="7"/>
  <c r="R38" i="7"/>
  <c r="U38" i="7"/>
  <c r="I14" i="7"/>
  <c r="H14" i="7"/>
  <c r="G14" i="7"/>
  <c r="K14" i="7"/>
  <c r="M14" i="7"/>
  <c r="J14" i="7"/>
  <c r="L14" i="7"/>
  <c r="P40" i="6"/>
  <c r="H39" i="6"/>
  <c r="J26" i="3"/>
  <c r="F25" i="3"/>
  <c r="R24" i="6"/>
  <c r="U40" i="17"/>
  <c r="T40" i="17"/>
  <c r="R40" i="17"/>
  <c r="O40" i="17"/>
  <c r="Q40" i="17"/>
  <c r="P40" i="17"/>
  <c r="H37" i="16"/>
  <c r="AA32" i="16"/>
  <c r="Z32" i="16"/>
  <c r="P16" i="16"/>
  <c r="Q16" i="16"/>
  <c r="K34" i="18"/>
  <c r="M16" i="16"/>
  <c r="J11" i="15"/>
  <c r="H26" i="16"/>
  <c r="AB14" i="14"/>
  <c r="G38" i="15"/>
  <c r="J39" i="15" s="1"/>
  <c r="K20" i="8"/>
  <c r="I20" i="8"/>
  <c r="H20" i="8"/>
  <c r="G20" i="8"/>
  <c r="W38" i="7"/>
  <c r="AB38" i="7"/>
  <c r="AA38" i="7"/>
  <c r="X38" i="7"/>
  <c r="Y38" i="7"/>
  <c r="U22" i="6"/>
  <c r="T22" i="6"/>
  <c r="S22" i="6"/>
  <c r="P22" i="6"/>
  <c r="Q22" i="6"/>
  <c r="R22" i="6"/>
  <c r="Z20" i="6"/>
  <c r="X20" i="6"/>
  <c r="Y20" i="6"/>
  <c r="W20" i="6"/>
  <c r="AA20" i="6"/>
  <c r="AC20" i="6"/>
  <c r="M26" i="6"/>
  <c r="G38" i="8"/>
  <c r="F37" i="8"/>
  <c r="J12" i="18"/>
  <c r="X12" i="18"/>
  <c r="S38" i="16"/>
  <c r="L38" i="7"/>
  <c r="M38" i="7"/>
  <c r="AH40" i="4"/>
  <c r="AI40" i="4"/>
  <c r="AQ40" i="4"/>
  <c r="AG40" i="4"/>
  <c r="AM40" i="4"/>
  <c r="AO40" i="4"/>
  <c r="AJ40" i="4"/>
  <c r="AK40" i="4"/>
  <c r="AL40" i="4"/>
  <c r="AR40" i="4"/>
  <c r="G36" i="17"/>
  <c r="U28" i="16"/>
  <c r="L38" i="18"/>
  <c r="F39" i="18"/>
  <c r="U38" i="16"/>
  <c r="Z28" i="16"/>
  <c r="G28" i="17"/>
  <c r="Q32" i="16"/>
  <c r="N39" i="16"/>
  <c r="Q40" i="16" s="1"/>
  <c r="U30" i="16"/>
  <c r="R30" i="16"/>
  <c r="S40" i="17"/>
  <c r="P38" i="16"/>
  <c r="AB38" i="16"/>
  <c r="V52" i="14"/>
  <c r="T38" i="17"/>
  <c r="S38" i="17"/>
  <c r="P38" i="17"/>
  <c r="M32" i="18"/>
  <c r="J32" i="18"/>
  <c r="I32" i="18"/>
  <c r="H32" i="18"/>
  <c r="X26" i="16"/>
  <c r="W26" i="16"/>
  <c r="V39" i="16"/>
  <c r="AC40" i="16" s="1"/>
  <c r="N11" i="16"/>
  <c r="R12" i="16" s="1"/>
  <c r="Y53" i="14"/>
  <c r="K28" i="17"/>
  <c r="U16" i="16"/>
  <c r="J38" i="17"/>
  <c r="J13" i="15"/>
  <c r="H13" i="14"/>
  <c r="Q13" i="14"/>
  <c r="P13" i="14"/>
  <c r="L13" i="14"/>
  <c r="J13" i="14"/>
  <c r="AF55" i="14"/>
  <c r="AB55" i="14"/>
  <c r="Y55" i="14"/>
  <c r="Z55" i="14"/>
  <c r="J27" i="15"/>
  <c r="T16" i="16"/>
  <c r="J28" i="17"/>
  <c r="AA56" i="14"/>
  <c r="K56" i="12"/>
  <c r="N38" i="15"/>
  <c r="W27" i="15"/>
  <c r="X14" i="14"/>
  <c r="L20" i="8"/>
  <c r="S40" i="6"/>
  <c r="K39" i="6"/>
  <c r="U32" i="6"/>
  <c r="S32" i="6"/>
  <c r="Q32" i="6"/>
  <c r="P32" i="6"/>
  <c r="R32" i="6"/>
  <c r="T32" i="6"/>
  <c r="O32" i="6"/>
  <c r="G20" i="6"/>
  <c r="F19" i="6"/>
  <c r="J20" i="6" s="1"/>
  <c r="AC38" i="8"/>
  <c r="S18" i="6"/>
  <c r="Q18" i="6"/>
  <c r="R18" i="6"/>
  <c r="U18" i="6"/>
  <c r="P18" i="6"/>
  <c r="M14" i="4"/>
  <c r="G14" i="4"/>
  <c r="O14" i="4"/>
  <c r="N14" i="4"/>
  <c r="I14" i="4"/>
  <c r="J14" i="4"/>
  <c r="H14" i="4"/>
  <c r="L14" i="4"/>
  <c r="R14" i="4"/>
  <c r="Q14" i="4"/>
  <c r="K14" i="4"/>
  <c r="P14" i="4"/>
  <c r="Q20" i="3"/>
  <c r="AO40" i="3"/>
  <c r="L16" i="3"/>
  <c r="P16" i="3"/>
  <c r="M16" i="3"/>
  <c r="I16" i="3"/>
  <c r="R16" i="3"/>
  <c r="G16" i="3"/>
  <c r="H16" i="3"/>
  <c r="J28" i="18"/>
  <c r="I22" i="16"/>
  <c r="S40" i="16"/>
  <c r="M40" i="8"/>
  <c r="K40" i="8"/>
  <c r="J40" i="8"/>
  <c r="I36" i="17"/>
  <c r="I36" i="18"/>
  <c r="G36" i="18"/>
  <c r="M36" i="18"/>
  <c r="AA40" i="18"/>
  <c r="G37" i="16"/>
  <c r="F27" i="16"/>
  <c r="G28" i="16" s="1"/>
  <c r="L12" i="18"/>
  <c r="P28" i="16"/>
  <c r="G52" i="14"/>
  <c r="N53" i="14"/>
  <c r="M53" i="14"/>
  <c r="F37" i="17"/>
  <c r="G38" i="17"/>
  <c r="K36" i="16"/>
  <c r="T32" i="16"/>
  <c r="G16" i="16"/>
  <c r="F15" i="16"/>
  <c r="G11" i="16"/>
  <c r="L26" i="16"/>
  <c r="R18" i="16"/>
  <c r="Q18" i="16"/>
  <c r="O18" i="16"/>
  <c r="L28" i="17"/>
  <c r="M34" i="17"/>
  <c r="J34" i="17"/>
  <c r="I34" i="17"/>
  <c r="H34" i="17"/>
  <c r="L34" i="17"/>
  <c r="S14" i="16"/>
  <c r="W11" i="15"/>
  <c r="N52" i="14"/>
  <c r="L52" i="14"/>
  <c r="F56" i="12"/>
  <c r="U11" i="15"/>
  <c r="K18" i="18"/>
  <c r="AB12" i="17"/>
  <c r="K54" i="10"/>
  <c r="G54" i="10"/>
  <c r="F54" i="10"/>
  <c r="E53" i="10"/>
  <c r="M54" i="10"/>
  <c r="H53" i="12"/>
  <c r="X55" i="14"/>
  <c r="X13" i="14"/>
  <c r="G30" i="6"/>
  <c r="F29" i="6"/>
  <c r="I40" i="7"/>
  <c r="K28" i="8"/>
  <c r="I28" i="8"/>
  <c r="H28" i="8"/>
  <c r="G28" i="8"/>
  <c r="J28" i="8"/>
  <c r="L28" i="8"/>
  <c r="H38" i="8"/>
  <c r="G26" i="6"/>
  <c r="F13" i="6"/>
  <c r="K14" i="6" s="1"/>
  <c r="K30" i="7"/>
  <c r="H30" i="7"/>
  <c r="I30" i="7"/>
  <c r="G30" i="7"/>
  <c r="J30" i="7"/>
  <c r="L30" i="7"/>
  <c r="P11" i="3"/>
  <c r="I30" i="17"/>
  <c r="H30" i="17"/>
  <c r="I21" i="15"/>
  <c r="H20" i="15"/>
  <c r="K21" i="15" s="1"/>
  <c r="R40" i="6"/>
  <c r="J39" i="6"/>
  <c r="G40" i="8"/>
  <c r="G22" i="5"/>
  <c r="R22" i="5"/>
  <c r="O22" i="5"/>
  <c r="N22" i="5"/>
  <c r="M22" i="5"/>
  <c r="J22" i="5"/>
  <c r="P22" i="5"/>
  <c r="H22" i="5"/>
  <c r="K22" i="5"/>
  <c r="Q22" i="5"/>
  <c r="L22" i="5"/>
  <c r="V37" i="16"/>
  <c r="AC38" i="16" s="1"/>
  <c r="X28" i="16"/>
  <c r="Y28" i="16"/>
  <c r="G20" i="17"/>
  <c r="K34" i="16"/>
  <c r="K36" i="18"/>
  <c r="R34" i="16"/>
  <c r="P30" i="16"/>
  <c r="I20" i="18"/>
  <c r="H20" i="18"/>
  <c r="I22" i="17"/>
  <c r="H22" i="17"/>
  <c r="J22" i="17"/>
  <c r="Y12" i="18"/>
  <c r="Q38" i="17"/>
  <c r="Z26" i="16"/>
  <c r="K36" i="17"/>
  <c r="P36" i="16"/>
  <c r="O36" i="16"/>
  <c r="K26" i="18"/>
  <c r="J12" i="17"/>
  <c r="L24" i="16"/>
  <c r="U32" i="16"/>
  <c r="AC24" i="16"/>
  <c r="AA24" i="16"/>
  <c r="O52" i="14"/>
  <c r="O53" i="14"/>
  <c r="P18" i="16"/>
  <c r="K24" i="16"/>
  <c r="K34" i="17"/>
  <c r="P37" i="15"/>
  <c r="G55" i="14"/>
  <c r="L56" i="14"/>
  <c r="M56" i="14"/>
  <c r="K56" i="14"/>
  <c r="X12" i="17"/>
  <c r="Y52" i="14"/>
  <c r="V55" i="14"/>
  <c r="G53" i="12"/>
  <c r="Y14" i="14"/>
  <c r="AE55" i="14"/>
  <c r="L12" i="17"/>
  <c r="Q28" i="16"/>
  <c r="AC53" i="14"/>
  <c r="M57" i="10"/>
  <c r="I57" i="10"/>
  <c r="H57" i="10"/>
  <c r="E56" i="10"/>
  <c r="AE52" i="14"/>
  <c r="G13" i="14"/>
  <c r="H14" i="14"/>
  <c r="N14" i="14"/>
  <c r="M14" i="14"/>
  <c r="R14" i="16"/>
  <c r="N57" i="10"/>
  <c r="K11" i="6"/>
  <c r="AC38" i="7"/>
  <c r="U38" i="5"/>
  <c r="Z38" i="5"/>
  <c r="AE38" i="5"/>
  <c r="AB38" i="5"/>
  <c r="X38" i="5"/>
  <c r="AD38" i="5"/>
  <c r="T38" i="5"/>
  <c r="W38" i="5"/>
  <c r="K20" i="6"/>
  <c r="T34" i="6"/>
  <c r="R34" i="6"/>
  <c r="Q34" i="6"/>
  <c r="O34" i="6"/>
  <c r="U34" i="6"/>
  <c r="X38" i="6"/>
  <c r="W38" i="6"/>
  <c r="AB38" i="6"/>
  <c r="I38" i="17"/>
  <c r="L36" i="17"/>
  <c r="H22" i="16"/>
  <c r="M32" i="16"/>
  <c r="K11" i="16"/>
  <c r="K14" i="16"/>
  <c r="P12" i="16"/>
  <c r="Y22" i="16"/>
  <c r="X22" i="16"/>
  <c r="J18" i="17"/>
  <c r="I18" i="17"/>
  <c r="H18" i="17"/>
  <c r="R28" i="16"/>
  <c r="W37" i="15"/>
  <c r="I37" i="16"/>
  <c r="E53" i="9"/>
  <c r="N54" i="9"/>
  <c r="M54" i="9"/>
  <c r="L54" i="9"/>
  <c r="J54" i="9"/>
  <c r="I54" i="9"/>
  <c r="H54" i="9"/>
  <c r="L53" i="14"/>
  <c r="F53" i="12"/>
  <c r="F38" i="15"/>
  <c r="I39" i="15" s="1"/>
  <c r="AP38" i="5"/>
  <c r="AM38" i="5"/>
  <c r="AR38" i="5"/>
  <c r="AO38" i="5"/>
  <c r="AK38" i="5"/>
  <c r="AI38" i="5"/>
  <c r="AQ38" i="5"/>
  <c r="AG38" i="5"/>
  <c r="AJ38" i="5"/>
  <c r="AH38" i="5"/>
  <c r="K38" i="7"/>
  <c r="Y18" i="6"/>
  <c r="W18" i="6"/>
  <c r="X18" i="6"/>
  <c r="AA18" i="6"/>
  <c r="AB18" i="6"/>
  <c r="AC18" i="6"/>
  <c r="I12" i="8"/>
  <c r="Y40" i="7"/>
  <c r="AB12" i="6"/>
  <c r="V11" i="6"/>
  <c r="L14" i="8"/>
  <c r="K14" i="8"/>
  <c r="J14" i="8"/>
  <c r="G14" i="8"/>
  <c r="H14" i="8"/>
  <c r="O38" i="6"/>
  <c r="G37" i="6"/>
  <c r="N37" i="6"/>
  <c r="O22" i="6"/>
  <c r="AL38" i="5"/>
  <c r="AH40" i="5"/>
  <c r="Z38" i="6"/>
  <c r="F15" i="6"/>
  <c r="G11" i="6"/>
  <c r="U40" i="6"/>
  <c r="M39" i="6"/>
  <c r="Q11" i="3"/>
  <c r="M28" i="16"/>
  <c r="M37" i="16"/>
  <c r="J30" i="17"/>
  <c r="G12" i="17"/>
  <c r="F11" i="17"/>
  <c r="I12" i="17" s="1"/>
  <c r="M30" i="17"/>
  <c r="R32" i="16"/>
  <c r="J26" i="16"/>
  <c r="G18" i="17"/>
  <c r="Y40" i="18"/>
  <c r="Y38" i="18"/>
  <c r="G24" i="16"/>
  <c r="U24" i="16"/>
  <c r="T24" i="16"/>
  <c r="R24" i="16"/>
  <c r="Q24" i="16"/>
  <c r="O24" i="16"/>
  <c r="M26" i="17"/>
  <c r="M34" i="16"/>
  <c r="M12" i="17"/>
  <c r="J16" i="18"/>
  <c r="I16" i="18"/>
  <c r="H16" i="18"/>
  <c r="H18" i="16"/>
  <c r="H11" i="16"/>
  <c r="G18" i="16"/>
  <c r="F17" i="16"/>
  <c r="K18" i="17"/>
  <c r="J37" i="16"/>
  <c r="H12" i="15"/>
  <c r="K13" i="15" s="1"/>
  <c r="F10" i="15"/>
  <c r="H10" i="15" s="1"/>
  <c r="V13" i="14"/>
  <c r="W14" i="14"/>
  <c r="AB34" i="16"/>
  <c r="AA34" i="16"/>
  <c r="W34" i="16"/>
  <c r="X52" i="14"/>
  <c r="J24" i="16"/>
  <c r="L18" i="17"/>
  <c r="Q38" i="16"/>
  <c r="K53" i="14"/>
  <c r="AB53" i="14"/>
  <c r="I14" i="8"/>
  <c r="J40" i="7"/>
  <c r="AA40" i="7"/>
  <c r="S28" i="6"/>
  <c r="Q28" i="6"/>
  <c r="O28" i="6"/>
  <c r="T28" i="6"/>
  <c r="R28" i="6"/>
  <c r="P28" i="6"/>
  <c r="U28" i="6"/>
  <c r="N14" i="5"/>
  <c r="K14" i="5"/>
  <c r="J14" i="5"/>
  <c r="H14" i="5"/>
  <c r="L14" i="5"/>
  <c r="G14" i="5"/>
  <c r="Q14" i="5"/>
  <c r="M14" i="5"/>
  <c r="R14" i="5"/>
  <c r="I14" i="5"/>
  <c r="O14" i="5"/>
  <c r="AN40" i="4"/>
  <c r="AJ16" i="3"/>
  <c r="AH16" i="3"/>
  <c r="AK16" i="3"/>
  <c r="AG16" i="3"/>
  <c r="AN16" i="3"/>
  <c r="AI16" i="3"/>
  <c r="AQ16" i="3"/>
  <c r="AO16" i="3"/>
  <c r="AP16" i="3"/>
  <c r="AR16" i="3"/>
  <c r="AL16" i="3"/>
  <c r="AM16" i="3"/>
  <c r="O14" i="3"/>
  <c r="K14" i="3"/>
  <c r="G14" i="3"/>
  <c r="I14" i="3"/>
  <c r="L14" i="3"/>
  <c r="R14" i="3"/>
  <c r="P14" i="3"/>
  <c r="Q14" i="3"/>
  <c r="AQ40" i="3"/>
  <c r="AK40" i="3"/>
  <c r="AP40" i="3"/>
  <c r="AG40" i="3"/>
  <c r="AH40" i="3"/>
  <c r="L37" i="3"/>
  <c r="I28" i="18"/>
  <c r="H28" i="18"/>
  <c r="X38" i="18"/>
  <c r="AC38" i="18"/>
  <c r="I26" i="18"/>
  <c r="J39" i="16"/>
  <c r="J32" i="16"/>
  <c r="T38" i="18"/>
  <c r="S38" i="18"/>
  <c r="Q38" i="18"/>
  <c r="P38" i="18"/>
  <c r="I28" i="17"/>
  <c r="O28" i="16"/>
  <c r="G34" i="18"/>
  <c r="F39" i="17"/>
  <c r="I40" i="17" s="1"/>
  <c r="H12" i="17"/>
  <c r="Z40" i="18"/>
  <c r="AB38" i="18"/>
  <c r="O32" i="16"/>
  <c r="M36" i="16"/>
  <c r="L20" i="17"/>
  <c r="J22" i="16"/>
  <c r="K20" i="17"/>
  <c r="U34" i="16"/>
  <c r="J36" i="17"/>
  <c r="M14" i="17"/>
  <c r="G39" i="16"/>
  <c r="K16" i="18"/>
  <c r="V11" i="16"/>
  <c r="W12" i="16"/>
  <c r="AC52" i="14"/>
  <c r="R38" i="16"/>
  <c r="N10" i="15"/>
  <c r="Q11" i="15" s="1"/>
  <c r="O11" i="15"/>
  <c r="X34" i="16"/>
  <c r="O56" i="14"/>
  <c r="Z12" i="18"/>
  <c r="AD14" i="14"/>
  <c r="AD13" i="14"/>
  <c r="L55" i="14"/>
  <c r="J55" i="14"/>
  <c r="H55" i="14"/>
  <c r="AC18" i="16"/>
  <c r="AB18" i="16"/>
  <c r="AA18" i="16"/>
  <c r="X18" i="16"/>
  <c r="Z18" i="16"/>
  <c r="AF52" i="14"/>
  <c r="AB24" i="16"/>
  <c r="AD52" i="14"/>
  <c r="J37" i="15"/>
  <c r="K36" i="15"/>
  <c r="K37" i="15" s="1"/>
  <c r="J53" i="12"/>
  <c r="AA14" i="14"/>
  <c r="J52" i="14"/>
  <c r="G54" i="9"/>
  <c r="I38" i="7"/>
  <c r="I16" i="6"/>
  <c r="Z38" i="7"/>
  <c r="R12" i="6"/>
  <c r="I36" i="6"/>
  <c r="F35" i="6"/>
  <c r="AB36" i="3"/>
  <c r="X36" i="3"/>
  <c r="W36" i="3"/>
  <c r="AA36" i="3"/>
  <c r="AE36" i="3"/>
  <c r="AD36" i="3"/>
  <c r="U36" i="3"/>
  <c r="T36" i="3"/>
  <c r="Z36" i="3"/>
  <c r="AC36" i="3"/>
  <c r="AP40" i="4"/>
  <c r="M37" i="6"/>
  <c r="Y53" i="1"/>
  <c r="Y52" i="1"/>
  <c r="L55" i="1"/>
  <c r="L56" i="1"/>
  <c r="I11" i="3"/>
  <c r="AC16" i="3"/>
  <c r="AA16" i="3"/>
  <c r="W16" i="3"/>
  <c r="U16" i="3"/>
  <c r="AR34" i="3"/>
  <c r="E10" i="15"/>
  <c r="AI18" i="3"/>
  <c r="N12" i="1"/>
  <c r="N16" i="1"/>
  <c r="AP34" i="3"/>
  <c r="R32" i="5"/>
  <c r="L32" i="5"/>
  <c r="K32" i="5"/>
  <c r="F11" i="8"/>
  <c r="J12" i="8" s="1"/>
  <c r="N24" i="5"/>
  <c r="M24" i="5"/>
  <c r="J24" i="5"/>
  <c r="I24" i="5"/>
  <c r="Y36" i="6"/>
  <c r="X36" i="6"/>
  <c r="T20" i="6"/>
  <c r="S20" i="6"/>
  <c r="R20" i="6"/>
  <c r="J32" i="5"/>
  <c r="AL12" i="5"/>
  <c r="AI30" i="3"/>
  <c r="L24" i="5"/>
  <c r="AH30" i="3"/>
  <c r="AQ38" i="4"/>
  <c r="U38" i="8"/>
  <c r="R38" i="8"/>
  <c r="Q38" i="8"/>
  <c r="AC40" i="4"/>
  <c r="K18" i="5"/>
  <c r="P36" i="3"/>
  <c r="AP12" i="5"/>
  <c r="AG32" i="3"/>
  <c r="AM12" i="5"/>
  <c r="H18" i="5"/>
  <c r="Y34" i="3"/>
  <c r="L12" i="4"/>
  <c r="O16" i="3"/>
  <c r="AA32" i="3"/>
  <c r="N37" i="3"/>
  <c r="AE12" i="3"/>
  <c r="Z16" i="3"/>
  <c r="Y16" i="3"/>
  <c r="AD14" i="3"/>
  <c r="AA37" i="1"/>
  <c r="AA51" i="1"/>
  <c r="AA52" i="1" s="1"/>
  <c r="AA24" i="3"/>
  <c r="AC12" i="3"/>
  <c r="R24" i="5"/>
  <c r="X55" i="1"/>
  <c r="V53" i="1"/>
  <c r="S52" i="1"/>
  <c r="W24" i="3"/>
  <c r="AN14" i="3"/>
  <c r="AK18" i="3"/>
  <c r="AE34" i="3"/>
  <c r="AE16" i="3"/>
  <c r="AL24" i="3"/>
  <c r="W14" i="6"/>
  <c r="AC14" i="6"/>
  <c r="AB14" i="6"/>
  <c r="Q32" i="5"/>
  <c r="F39" i="6"/>
  <c r="L40" i="6" s="1"/>
  <c r="O36" i="5"/>
  <c r="L34" i="4"/>
  <c r="K34" i="4"/>
  <c r="AC12" i="6"/>
  <c r="Q30" i="5"/>
  <c r="P30" i="5"/>
  <c r="K30" i="5"/>
  <c r="Y12" i="5"/>
  <c r="J28" i="4"/>
  <c r="K30" i="4"/>
  <c r="G28" i="4"/>
  <c r="AE40" i="4"/>
  <c r="K24" i="5"/>
  <c r="K36" i="8"/>
  <c r="I36" i="8"/>
  <c r="H36" i="8"/>
  <c r="G36" i="8"/>
  <c r="L38" i="4"/>
  <c r="K26" i="6"/>
  <c r="F11" i="5"/>
  <c r="R12" i="5" s="1"/>
  <c r="AC12" i="5"/>
  <c r="J20" i="4"/>
  <c r="P20" i="4"/>
  <c r="L20" i="4"/>
  <c r="K20" i="4"/>
  <c r="F31" i="3"/>
  <c r="N32" i="3" s="1"/>
  <c r="T32" i="3"/>
  <c r="Z12" i="5"/>
  <c r="AK38" i="4"/>
  <c r="AE20" i="3"/>
  <c r="AC20" i="3"/>
  <c r="AB20" i="3"/>
  <c r="W20" i="3"/>
  <c r="L16" i="4"/>
  <c r="Y40" i="4"/>
  <c r="X18" i="3"/>
  <c r="V18" i="3"/>
  <c r="AB18" i="3"/>
  <c r="N54" i="1"/>
  <c r="N55" i="1" s="1"/>
  <c r="N40" i="1"/>
  <c r="AB16" i="3"/>
  <c r="J16" i="3"/>
  <c r="J37" i="3"/>
  <c r="Q20" i="4"/>
  <c r="AI20" i="3"/>
  <c r="AN12" i="3"/>
  <c r="Y14" i="1"/>
  <c r="O39" i="3"/>
  <c r="F17" i="3"/>
  <c r="L18" i="3" s="1"/>
  <c r="AA40" i="8"/>
  <c r="Y40" i="8"/>
  <c r="X40" i="8"/>
  <c r="W40" i="8"/>
  <c r="H38" i="7"/>
  <c r="X16" i="6"/>
  <c r="AC16" i="6"/>
  <c r="M24" i="6"/>
  <c r="AC12" i="7"/>
  <c r="Z12" i="7"/>
  <c r="X40" i="6"/>
  <c r="AA12" i="6"/>
  <c r="Y40" i="6"/>
  <c r="L22" i="8"/>
  <c r="K22" i="8"/>
  <c r="J22" i="8"/>
  <c r="I39" i="6"/>
  <c r="Y34" i="6"/>
  <c r="H30" i="5"/>
  <c r="V40" i="4"/>
  <c r="AK12" i="5"/>
  <c r="J30" i="4"/>
  <c r="I30" i="4"/>
  <c r="K12" i="5"/>
  <c r="Q38" i="4"/>
  <c r="L36" i="8"/>
  <c r="R34" i="5"/>
  <c r="G34" i="5"/>
  <c r="AP38" i="4"/>
  <c r="AQ12" i="5"/>
  <c r="R26" i="6"/>
  <c r="P26" i="6"/>
  <c r="U26" i="6"/>
  <c r="I18" i="5"/>
  <c r="AL30" i="3"/>
  <c r="O16" i="4"/>
  <c r="AL38" i="4"/>
  <c r="AQ28" i="3"/>
  <c r="G20" i="3"/>
  <c r="F19" i="3"/>
  <c r="I20" i="3" s="1"/>
  <c r="AM40" i="3"/>
  <c r="H14" i="3"/>
  <c r="H11" i="3"/>
  <c r="AH26" i="3"/>
  <c r="M37" i="3"/>
  <c r="AM30" i="3"/>
  <c r="AI14" i="3"/>
  <c r="AG14" i="3"/>
  <c r="AR14" i="3"/>
  <c r="J24" i="18"/>
  <c r="I24" i="18"/>
  <c r="H24" i="18"/>
  <c r="AM24" i="3"/>
  <c r="V20" i="3"/>
  <c r="T53" i="1"/>
  <c r="AA12" i="3"/>
  <c r="AG34" i="3"/>
  <c r="G11" i="3"/>
  <c r="Q39" i="3"/>
  <c r="AB14" i="3"/>
  <c r="AD16" i="3"/>
  <c r="AL26" i="3"/>
  <c r="AA54" i="1"/>
  <c r="AA55" i="1" s="1"/>
  <c r="AA40" i="1"/>
  <c r="AR12" i="3"/>
  <c r="L38" i="8"/>
  <c r="AC38" i="6"/>
  <c r="L30" i="6"/>
  <c r="N11" i="6"/>
  <c r="P12" i="6" s="1"/>
  <c r="O12" i="6"/>
  <c r="AA38" i="6"/>
  <c r="V39" i="6"/>
  <c r="P36" i="5"/>
  <c r="M32" i="5"/>
  <c r="H20" i="6"/>
  <c r="AA14" i="6"/>
  <c r="AA12" i="7"/>
  <c r="K36" i="5"/>
  <c r="AD28" i="3"/>
  <c r="X12" i="5"/>
  <c r="AA28" i="3"/>
  <c r="AR38" i="4"/>
  <c r="AD12" i="5"/>
  <c r="AQ30" i="3"/>
  <c r="G34" i="4"/>
  <c r="O36" i="3"/>
  <c r="S26" i="6"/>
  <c r="I16" i="5"/>
  <c r="R16" i="5"/>
  <c r="Q16" i="5"/>
  <c r="P16" i="4"/>
  <c r="M30" i="3"/>
  <c r="M55" i="1"/>
  <c r="E38" i="2"/>
  <c r="I38" i="4"/>
  <c r="AD32" i="3"/>
  <c r="AH36" i="3"/>
  <c r="O37" i="3"/>
  <c r="G20" i="4"/>
  <c r="F11" i="4"/>
  <c r="G12" i="4" s="1"/>
  <c r="AR30" i="3"/>
  <c r="AQ36" i="3"/>
  <c r="AC24" i="3"/>
  <c r="V14" i="3"/>
  <c r="T14" i="3"/>
  <c r="K37" i="3"/>
  <c r="AE14" i="3"/>
  <c r="K24" i="18"/>
  <c r="AK36" i="3"/>
  <c r="AM18" i="3"/>
  <c r="N11" i="3"/>
  <c r="N14" i="3"/>
  <c r="T34" i="3"/>
  <c r="AL14" i="3"/>
  <c r="AC36" i="6"/>
  <c r="AA36" i="6"/>
  <c r="AB36" i="6"/>
  <c r="AD40" i="4"/>
  <c r="U40" i="4"/>
  <c r="AI32" i="3"/>
  <c r="AH32" i="3"/>
  <c r="Q18" i="5"/>
  <c r="P18" i="5"/>
  <c r="M18" i="5"/>
  <c r="L18" i="5"/>
  <c r="H24" i="5"/>
  <c r="J16" i="6"/>
  <c r="F27" i="3"/>
  <c r="G28" i="3" s="1"/>
  <c r="J38" i="4"/>
  <c r="J36" i="3"/>
  <c r="Q16" i="3"/>
  <c r="I36" i="5"/>
  <c r="AC34" i="3"/>
  <c r="AR40" i="3"/>
  <c r="R24" i="3"/>
  <c r="Q34" i="4"/>
  <c r="K16" i="3"/>
  <c r="K11" i="3"/>
  <c r="P34" i="4"/>
  <c r="AN30" i="3"/>
  <c r="X20" i="3"/>
  <c r="AP18" i="3"/>
  <c r="AJ32" i="3"/>
  <c r="Z18" i="3"/>
  <c r="AH20" i="3"/>
  <c r="H52" i="1"/>
  <c r="E36" i="2"/>
  <c r="G52" i="1"/>
  <c r="T16" i="3"/>
  <c r="N51" i="1"/>
  <c r="N52" i="1" s="1"/>
  <c r="N37" i="1"/>
  <c r="AH24" i="3"/>
  <c r="Y14" i="3"/>
  <c r="AK14" i="3"/>
  <c r="F52" i="1"/>
  <c r="K53" i="1"/>
  <c r="AQ24" i="3"/>
  <c r="AO18" i="3"/>
  <c r="AC22" i="6"/>
  <c r="H34" i="3"/>
  <c r="F33" i="3"/>
  <c r="AN12" i="5"/>
  <c r="AE28" i="3"/>
  <c r="X28" i="3"/>
  <c r="T28" i="3"/>
  <c r="AI40" i="3"/>
  <c r="J14" i="3"/>
  <c r="J11" i="3"/>
  <c r="AK34" i="3"/>
  <c r="AJ34" i="3"/>
  <c r="AI26" i="3"/>
  <c r="N39" i="3"/>
  <c r="N16" i="3"/>
  <c r="AG26" i="3"/>
  <c r="E10" i="2"/>
  <c r="AG12" i="3"/>
  <c r="AN40" i="3"/>
  <c r="AK12" i="3"/>
  <c r="AK32" i="3"/>
  <c r="AN18" i="3"/>
  <c r="Y56" i="1"/>
  <c r="Y55" i="1"/>
  <c r="Q24" i="5"/>
  <c r="U20" i="3"/>
  <c r="X52" i="1"/>
  <c r="W52" i="1"/>
  <c r="U52" i="1"/>
  <c r="T52" i="1"/>
  <c r="AI24" i="3"/>
  <c r="AM14" i="3"/>
  <c r="L28" i="6"/>
  <c r="AG24" i="3"/>
  <c r="L11" i="3"/>
  <c r="AE24" i="3"/>
  <c r="U56" i="1"/>
  <c r="T56" i="1"/>
  <c r="S55" i="1"/>
  <c r="AH12" i="3"/>
  <c r="H12" i="7"/>
  <c r="K38" i="8"/>
  <c r="J26" i="6"/>
  <c r="L20" i="6"/>
  <c r="L11" i="6"/>
  <c r="O32" i="5"/>
  <c r="Q12" i="6"/>
  <c r="AC34" i="6"/>
  <c r="AB34" i="6"/>
  <c r="Z34" i="6"/>
  <c r="AA34" i="6"/>
  <c r="O28" i="4"/>
  <c r="N28" i="4"/>
  <c r="AJ38" i="4"/>
  <c r="AI38" i="4"/>
  <c r="AH38" i="4"/>
  <c r="Z32" i="3"/>
  <c r="U32" i="3"/>
  <c r="V32" i="3"/>
  <c r="G30" i="4"/>
  <c r="AG30" i="3"/>
  <c r="I34" i="4"/>
  <c r="R30" i="4"/>
  <c r="W28" i="3"/>
  <c r="L24" i="4"/>
  <c r="I24" i="4"/>
  <c r="R24" i="4"/>
  <c r="N24" i="4"/>
  <c r="M24" i="4"/>
  <c r="M32" i="3"/>
  <c r="Z40" i="4"/>
  <c r="N30" i="3"/>
  <c r="D38" i="15"/>
  <c r="U28" i="3"/>
  <c r="AA12" i="5"/>
  <c r="AK26" i="3"/>
  <c r="Z34" i="3"/>
  <c r="J39" i="3"/>
  <c r="G18" i="5"/>
  <c r="X34" i="3"/>
  <c r="AJ26" i="3"/>
  <c r="G24" i="4"/>
  <c r="G30" i="3"/>
  <c r="F29" i="3"/>
  <c r="AA14" i="3"/>
  <c r="Z14" i="3"/>
  <c r="AH34" i="3"/>
  <c r="AC26" i="3"/>
  <c r="X26" i="3"/>
  <c r="U14" i="3"/>
  <c r="D9" i="11"/>
  <c r="Z12" i="3"/>
  <c r="L28" i="4"/>
  <c r="X32" i="3"/>
  <c r="AA18" i="3"/>
  <c r="U53" i="1"/>
  <c r="AQ26" i="3"/>
  <c r="AI12" i="3"/>
  <c r="AD18" i="3"/>
  <c r="D35" i="11"/>
  <c r="V24" i="3"/>
  <c r="AM12" i="3"/>
  <c r="L14" i="1"/>
  <c r="F21" i="3"/>
  <c r="P22" i="3" s="1"/>
  <c r="T38" i="6"/>
  <c r="L37" i="6"/>
  <c r="L53" i="1"/>
  <c r="AA22" i="6"/>
  <c r="Y22" i="6"/>
  <c r="I24" i="6"/>
  <c r="F23" i="6"/>
  <c r="H36" i="5"/>
  <c r="M20" i="6"/>
  <c r="M11" i="6"/>
  <c r="K16" i="6"/>
  <c r="I20" i="6"/>
  <c r="Z12" i="6"/>
  <c r="AJ30" i="3"/>
  <c r="T40" i="4"/>
  <c r="Y12" i="6"/>
  <c r="H16" i="4"/>
  <c r="N16" i="4"/>
  <c r="J16" i="4"/>
  <c r="I16" i="4"/>
  <c r="AG12" i="5"/>
  <c r="Q28" i="4"/>
  <c r="I30" i="3"/>
  <c r="K24" i="6"/>
  <c r="P28" i="4"/>
  <c r="AO38" i="4"/>
  <c r="AO12" i="5"/>
  <c r="U38" i="3"/>
  <c r="H37" i="3"/>
  <c r="F37" i="3" s="1"/>
  <c r="M38" i="4"/>
  <c r="AM26" i="3"/>
  <c r="H24" i="4"/>
  <c r="H20" i="4"/>
  <c r="AO32" i="3"/>
  <c r="X24" i="3"/>
  <c r="U24" i="3"/>
  <c r="AD24" i="3"/>
  <c r="Z24" i="3"/>
  <c r="Y24" i="3"/>
  <c r="AE30" i="3"/>
  <c r="Z30" i="3"/>
  <c r="R20" i="4"/>
  <c r="AM32" i="3"/>
  <c r="AQ12" i="3"/>
  <c r="Y20" i="3"/>
  <c r="G16" i="4"/>
  <c r="V16" i="3"/>
  <c r="W14" i="3"/>
  <c r="Q26" i="3"/>
  <c r="AO14" i="3"/>
  <c r="AF37" i="3"/>
  <c r="AL18" i="3"/>
  <c r="F36" i="2"/>
  <c r="D36" i="15"/>
  <c r="M11" i="3"/>
  <c r="M14" i="3"/>
  <c r="AR20" i="3"/>
  <c r="AP20" i="3"/>
  <c r="L52" i="1"/>
  <c r="S37" i="3"/>
  <c r="AA38" i="3" s="1"/>
  <c r="H37" i="6"/>
  <c r="P38" i="6"/>
  <c r="F21" i="6"/>
  <c r="I22" i="6" s="1"/>
  <c r="N36" i="5"/>
  <c r="M36" i="5"/>
  <c r="L12" i="7"/>
  <c r="R40" i="4"/>
  <c r="G34" i="6"/>
  <c r="F33" i="6"/>
  <c r="J11" i="6"/>
  <c r="J14" i="6"/>
  <c r="Q20" i="6"/>
  <c r="Z14" i="6"/>
  <c r="M30" i="6"/>
  <c r="H32" i="5"/>
  <c r="G38" i="4"/>
  <c r="AC28" i="3"/>
  <c r="I11" i="6"/>
  <c r="I14" i="6"/>
  <c r="X14" i="6"/>
  <c r="T12" i="5"/>
  <c r="S12" i="6"/>
  <c r="L26" i="6"/>
  <c r="J18" i="5"/>
  <c r="I28" i="5"/>
  <c r="P28" i="5"/>
  <c r="O28" i="5"/>
  <c r="L28" i="5"/>
  <c r="K28" i="5"/>
  <c r="K38" i="4"/>
  <c r="R34" i="4"/>
  <c r="N12" i="4"/>
  <c r="N38" i="4"/>
  <c r="AN26" i="3"/>
  <c r="M30" i="4"/>
  <c r="AR32" i="3"/>
  <c r="Q37" i="3"/>
  <c r="V55" i="1"/>
  <c r="U55" i="1"/>
  <c r="AP32" i="3"/>
  <c r="AP24" i="3"/>
  <c r="AO24" i="3"/>
  <c r="AB32" i="3"/>
  <c r="F23" i="3"/>
  <c r="Q24" i="3" s="1"/>
  <c r="T30" i="3"/>
  <c r="E37" i="11"/>
  <c r="AA20" i="3"/>
  <c r="AL12" i="3"/>
  <c r="H55" i="1"/>
  <c r="Z55" i="1"/>
  <c r="AJ12" i="3"/>
  <c r="AD26" i="3"/>
  <c r="AP26" i="3"/>
  <c r="Y18" i="3"/>
  <c r="E35" i="11"/>
  <c r="P24" i="4"/>
  <c r="AQ20" i="3"/>
  <c r="O24" i="4"/>
  <c r="AA12" i="1"/>
  <c r="H22" i="7"/>
  <c r="I22" i="7"/>
  <c r="G22" i="7"/>
  <c r="G18" i="6"/>
  <c r="F17" i="6"/>
  <c r="P32" i="5"/>
  <c r="H36" i="6"/>
  <c r="F39" i="4"/>
  <c r="I40" i="4" s="1"/>
  <c r="G32" i="6"/>
  <c r="F31" i="6"/>
  <c r="H32" i="6" s="1"/>
  <c r="AN38" i="4"/>
  <c r="AM38" i="4"/>
  <c r="AA40" i="5"/>
  <c r="AB40" i="5"/>
  <c r="T30" i="6"/>
  <c r="R30" i="6"/>
  <c r="P30" i="6"/>
  <c r="O30" i="6"/>
  <c r="R18" i="5"/>
  <c r="G32" i="5"/>
  <c r="M34" i="4"/>
  <c r="Y14" i="6"/>
  <c r="AE12" i="5"/>
  <c r="J24" i="6"/>
  <c r="O30" i="4"/>
  <c r="U34" i="3"/>
  <c r="AB34" i="3"/>
  <c r="N30" i="4"/>
  <c r="AN34" i="3"/>
  <c r="J24" i="4"/>
  <c r="AE32" i="3"/>
  <c r="AC32" i="3"/>
  <c r="K12" i="4"/>
  <c r="AI34" i="3"/>
  <c r="S39" i="3"/>
  <c r="AA40" i="3" s="1"/>
  <c r="G39" i="3"/>
  <c r="E38" i="15"/>
  <c r="Y28" i="3"/>
  <c r="I55" i="1"/>
  <c r="W53" i="1"/>
  <c r="F55" i="1"/>
  <c r="H56" i="1"/>
  <c r="I56" i="1"/>
  <c r="J56" i="1"/>
  <c r="AL32" i="3"/>
  <c r="X16" i="3"/>
  <c r="G56" i="1"/>
  <c r="U14" i="1"/>
  <c r="P26" i="3"/>
  <c r="E36" i="15"/>
  <c r="Z52" i="1"/>
  <c r="AG20" i="3"/>
  <c r="AJ18" i="3"/>
  <c r="F10" i="2"/>
  <c r="AD20" i="3"/>
  <c r="O12" i="4"/>
  <c r="AH18" i="3"/>
  <c r="T14" i="1"/>
  <c r="G38" i="3" l="1"/>
  <c r="R38" i="3"/>
  <c r="P38" i="3"/>
  <c r="I38" i="3"/>
  <c r="L12" i="3"/>
  <c r="M12" i="5"/>
  <c r="M12" i="4"/>
  <c r="R12" i="4"/>
  <c r="G24" i="3"/>
  <c r="M34" i="6"/>
  <c r="L34" i="6"/>
  <c r="K34" i="6"/>
  <c r="J34" i="6"/>
  <c r="R22" i="3"/>
  <c r="O38" i="3"/>
  <c r="AD40" i="3"/>
  <c r="I40" i="6"/>
  <c r="I11" i="15"/>
  <c r="J40" i="17"/>
  <c r="O12" i="16"/>
  <c r="K12" i="17"/>
  <c r="J38" i="8"/>
  <c r="I38" i="8"/>
  <c r="M38" i="8"/>
  <c r="M20" i="16"/>
  <c r="L20" i="16"/>
  <c r="K20" i="16"/>
  <c r="H20" i="16"/>
  <c r="G20" i="16"/>
  <c r="I20" i="16"/>
  <c r="M22" i="16"/>
  <c r="K22" i="16"/>
  <c r="L22" i="16"/>
  <c r="W40" i="16"/>
  <c r="F39" i="3"/>
  <c r="L18" i="6"/>
  <c r="M18" i="6"/>
  <c r="I18" i="6"/>
  <c r="K30" i="3"/>
  <c r="J30" i="3"/>
  <c r="L30" i="3"/>
  <c r="P30" i="3"/>
  <c r="H30" i="3"/>
  <c r="Q30" i="3"/>
  <c r="O34" i="3"/>
  <c r="G34" i="3"/>
  <c r="K34" i="3"/>
  <c r="N34" i="3"/>
  <c r="R34" i="3"/>
  <c r="J34" i="3"/>
  <c r="Q34" i="3"/>
  <c r="M34" i="3"/>
  <c r="P34" i="3"/>
  <c r="L34" i="3"/>
  <c r="AB38" i="3"/>
  <c r="F11" i="3"/>
  <c r="G12" i="3"/>
  <c r="K40" i="17"/>
  <c r="I24" i="3"/>
  <c r="I40" i="18"/>
  <c r="L40" i="18"/>
  <c r="K40" i="18"/>
  <c r="M40" i="18"/>
  <c r="G40" i="18"/>
  <c r="J40" i="18"/>
  <c r="H28" i="16"/>
  <c r="H40" i="6"/>
  <c r="K11" i="15"/>
  <c r="H34" i="6"/>
  <c r="G22" i="16"/>
  <c r="J12" i="7"/>
  <c r="R28" i="3"/>
  <c r="P28" i="3"/>
  <c r="N28" i="3"/>
  <c r="I28" i="3"/>
  <c r="M28" i="3"/>
  <c r="Q28" i="3"/>
  <c r="J28" i="3"/>
  <c r="H28" i="3"/>
  <c r="J38" i="3"/>
  <c r="I12" i="3"/>
  <c r="P12" i="3"/>
  <c r="G12" i="16"/>
  <c r="F11" i="16"/>
  <c r="M12" i="16" s="1"/>
  <c r="H38" i="15"/>
  <c r="K39" i="15" s="1"/>
  <c r="Q39" i="15"/>
  <c r="AB40" i="16"/>
  <c r="Z40" i="16"/>
  <c r="AA40" i="16"/>
  <c r="L40" i="5"/>
  <c r="O40" i="5"/>
  <c r="Q40" i="5"/>
  <c r="G40" i="5"/>
  <c r="M40" i="5"/>
  <c r="J40" i="5"/>
  <c r="R40" i="5"/>
  <c r="K40" i="5"/>
  <c r="Q12" i="5"/>
  <c r="T40" i="3"/>
  <c r="L40" i="4"/>
  <c r="M12" i="3"/>
  <c r="K18" i="6"/>
  <c r="G22" i="3"/>
  <c r="N12" i="5"/>
  <c r="K12" i="3"/>
  <c r="Q12" i="4"/>
  <c r="K38" i="3"/>
  <c r="L22" i="6"/>
  <c r="M38" i="3"/>
  <c r="W38" i="3"/>
  <c r="N22" i="3"/>
  <c r="J32" i="3"/>
  <c r="Q12" i="3"/>
  <c r="S38" i="6"/>
  <c r="Q38" i="6"/>
  <c r="M22" i="6"/>
  <c r="K16" i="16"/>
  <c r="J16" i="16"/>
  <c r="I16" i="16"/>
  <c r="H16" i="16"/>
  <c r="L16" i="16"/>
  <c r="H40" i="5"/>
  <c r="G12" i="7"/>
  <c r="O12" i="5"/>
  <c r="F37" i="6"/>
  <c r="L38" i="6" s="1"/>
  <c r="F37" i="16"/>
  <c r="L38" i="16" s="1"/>
  <c r="L28" i="16"/>
  <c r="J28" i="6"/>
  <c r="H28" i="6"/>
  <c r="I28" i="6"/>
  <c r="G28" i="6"/>
  <c r="L12" i="6"/>
  <c r="G12" i="5"/>
  <c r="G40" i="6"/>
  <c r="L38" i="3"/>
  <c r="M40" i="6"/>
  <c r="K24" i="3"/>
  <c r="I34" i="6"/>
  <c r="K40" i="16"/>
  <c r="T40" i="16"/>
  <c r="J12" i="16"/>
  <c r="T12" i="3"/>
  <c r="AB12" i="3"/>
  <c r="W12" i="3"/>
  <c r="Y12" i="3"/>
  <c r="AD12" i="3"/>
  <c r="V12" i="3"/>
  <c r="U12" i="3"/>
  <c r="K28" i="6"/>
  <c r="L32" i="16"/>
  <c r="H32" i="16"/>
  <c r="I32" i="16"/>
  <c r="K32" i="16"/>
  <c r="Y40" i="16"/>
  <c r="H22" i="3"/>
  <c r="Q22" i="3"/>
  <c r="K22" i="3"/>
  <c r="I22" i="3"/>
  <c r="O22" i="3"/>
  <c r="M22" i="3"/>
  <c r="L22" i="3"/>
  <c r="L28" i="3"/>
  <c r="G22" i="6"/>
  <c r="K22" i="6"/>
  <c r="J12" i="3"/>
  <c r="I12" i="5"/>
  <c r="N13" i="1"/>
  <c r="E12" i="1"/>
  <c r="Y38" i="3"/>
  <c r="Z38" i="16"/>
  <c r="AA38" i="16"/>
  <c r="H38" i="3"/>
  <c r="O28" i="3"/>
  <c r="H12" i="4"/>
  <c r="R30" i="3"/>
  <c r="J40" i="3"/>
  <c r="Z40" i="6"/>
  <c r="AA40" i="6"/>
  <c r="AB40" i="6"/>
  <c r="H12" i="3"/>
  <c r="O40" i="3"/>
  <c r="P12" i="4"/>
  <c r="H18" i="6"/>
  <c r="F11" i="6"/>
  <c r="I12" i="6" s="1"/>
  <c r="I38" i="16"/>
  <c r="K12" i="16"/>
  <c r="J40" i="6"/>
  <c r="N40" i="5"/>
  <c r="R40" i="16"/>
  <c r="O40" i="16"/>
  <c r="P40" i="16"/>
  <c r="U40" i="16"/>
  <c r="I38" i="18"/>
  <c r="J38" i="18"/>
  <c r="K38" i="18"/>
  <c r="M38" i="18"/>
  <c r="H38" i="18"/>
  <c r="K36" i="3"/>
  <c r="R36" i="3"/>
  <c r="M36" i="3"/>
  <c r="Q36" i="3"/>
  <c r="I36" i="3"/>
  <c r="N36" i="3"/>
  <c r="L36" i="3"/>
  <c r="H36" i="3"/>
  <c r="Y40" i="3"/>
  <c r="Z40" i="3"/>
  <c r="AC40" i="3"/>
  <c r="U40" i="3"/>
  <c r="V40" i="3"/>
  <c r="X40" i="3"/>
  <c r="AE40" i="3"/>
  <c r="L12" i="5"/>
  <c r="AA13" i="1"/>
  <c r="AD38" i="3"/>
  <c r="H22" i="6"/>
  <c r="AI38" i="3"/>
  <c r="AH38" i="3"/>
  <c r="AP38" i="3"/>
  <c r="AR38" i="3"/>
  <c r="AG38" i="3"/>
  <c r="AQ38" i="3"/>
  <c r="AO38" i="3"/>
  <c r="AL38" i="3"/>
  <c r="AJ38" i="3"/>
  <c r="L32" i="6"/>
  <c r="K32" i="6"/>
  <c r="I32" i="6"/>
  <c r="J32" i="6"/>
  <c r="Q38" i="3"/>
  <c r="H12" i="5"/>
  <c r="H24" i="6"/>
  <c r="G24" i="6"/>
  <c r="L24" i="6"/>
  <c r="W40" i="3"/>
  <c r="W40" i="6"/>
  <c r="AB40" i="3"/>
  <c r="M38" i="6"/>
  <c r="AB12" i="16"/>
  <c r="AC12" i="16"/>
  <c r="Y12" i="16"/>
  <c r="AA12" i="16"/>
  <c r="Z12" i="16"/>
  <c r="J28" i="16"/>
  <c r="M16" i="6"/>
  <c r="L16" i="6"/>
  <c r="H16" i="6"/>
  <c r="I28" i="16"/>
  <c r="L38" i="17"/>
  <c r="H38" i="17"/>
  <c r="M38" i="17"/>
  <c r="K38" i="17"/>
  <c r="I26" i="16"/>
  <c r="M26" i="16"/>
  <c r="W38" i="16"/>
  <c r="G38" i="18"/>
  <c r="G26" i="16"/>
  <c r="G36" i="3"/>
  <c r="O18" i="3"/>
  <c r="Q18" i="3"/>
  <c r="P18" i="3"/>
  <c r="H18" i="3"/>
  <c r="R18" i="3"/>
  <c r="M18" i="3"/>
  <c r="N18" i="3"/>
  <c r="K18" i="3"/>
  <c r="G18" i="3"/>
  <c r="I18" i="3"/>
  <c r="H38" i="6"/>
  <c r="J12" i="5"/>
  <c r="J18" i="6"/>
  <c r="N12" i="3"/>
  <c r="AN38" i="3"/>
  <c r="M12" i="7"/>
  <c r="I34" i="3"/>
  <c r="N38" i="3"/>
  <c r="U38" i="6"/>
  <c r="J38" i="16"/>
  <c r="G16" i="6"/>
  <c r="X38" i="16"/>
  <c r="K30" i="6"/>
  <c r="J30" i="6"/>
  <c r="I30" i="6"/>
  <c r="H30" i="6"/>
  <c r="K40" i="6"/>
  <c r="X40" i="16"/>
  <c r="M28" i="6"/>
  <c r="K28" i="16"/>
  <c r="I30" i="16"/>
  <c r="Q12" i="16"/>
  <c r="R38" i="6"/>
  <c r="J12" i="4"/>
  <c r="I12" i="4"/>
  <c r="O32" i="3"/>
  <c r="K32" i="3"/>
  <c r="G32" i="3"/>
  <c r="I32" i="3"/>
  <c r="H32" i="3"/>
  <c r="Q32" i="3"/>
  <c r="L32" i="3"/>
  <c r="R32" i="3"/>
  <c r="P32" i="3"/>
  <c r="K12" i="8"/>
  <c r="H12" i="8"/>
  <c r="L12" i="8"/>
  <c r="M12" i="8"/>
  <c r="AM38" i="3"/>
  <c r="G40" i="16"/>
  <c r="M40" i="17"/>
  <c r="L40" i="17"/>
  <c r="G40" i="17"/>
  <c r="P40" i="5"/>
  <c r="K12" i="6"/>
  <c r="M14" i="6"/>
  <c r="G14" i="6"/>
  <c r="L14" i="6"/>
  <c r="K38" i="16"/>
  <c r="S12" i="16"/>
  <c r="F39" i="16"/>
  <c r="H40" i="16" s="1"/>
  <c r="H30" i="16"/>
  <c r="G30" i="16"/>
  <c r="J30" i="16"/>
  <c r="L12" i="16"/>
  <c r="H40" i="18"/>
  <c r="J38" i="6"/>
  <c r="K28" i="3"/>
  <c r="H40" i="4"/>
  <c r="G40" i="4"/>
  <c r="K40" i="4"/>
  <c r="P40" i="4"/>
  <c r="N40" i="4"/>
  <c r="J40" i="4"/>
  <c r="O40" i="4"/>
  <c r="Q40" i="4"/>
  <c r="AE38" i="3"/>
  <c r="X38" i="3"/>
  <c r="AC38" i="3"/>
  <c r="Z38" i="3"/>
  <c r="T38" i="3"/>
  <c r="V38" i="3"/>
  <c r="R12" i="1"/>
  <c r="J22" i="3"/>
  <c r="L24" i="3"/>
  <c r="M24" i="3"/>
  <c r="P24" i="3"/>
  <c r="H24" i="3"/>
  <c r="N24" i="3"/>
  <c r="O24" i="3"/>
  <c r="J24" i="3"/>
  <c r="J12" i="6"/>
  <c r="P12" i="5"/>
  <c r="O30" i="3"/>
  <c r="U12" i="6"/>
  <c r="T12" i="6"/>
  <c r="Q40" i="3"/>
  <c r="AK38" i="3"/>
  <c r="H20" i="3"/>
  <c r="P20" i="3"/>
  <c r="R20" i="3"/>
  <c r="K20" i="3"/>
  <c r="L20" i="3"/>
  <c r="N20" i="3"/>
  <c r="M20" i="3"/>
  <c r="J20" i="3"/>
  <c r="M40" i="4"/>
  <c r="M32" i="6"/>
  <c r="J22" i="6"/>
  <c r="G12" i="8"/>
  <c r="J18" i="3"/>
  <c r="M36" i="6"/>
  <c r="K36" i="6"/>
  <c r="G36" i="6"/>
  <c r="L36" i="6"/>
  <c r="J36" i="6"/>
  <c r="H40" i="17"/>
  <c r="J18" i="16"/>
  <c r="M18" i="16"/>
  <c r="L18" i="16"/>
  <c r="K18" i="16"/>
  <c r="Y38" i="16"/>
  <c r="W12" i="6"/>
  <c r="X12" i="6"/>
  <c r="AC40" i="6"/>
  <c r="I12" i="7"/>
  <c r="U12" i="16"/>
  <c r="O20" i="3"/>
  <c r="O26" i="3"/>
  <c r="H26" i="3"/>
  <c r="K26" i="3"/>
  <c r="G26" i="3"/>
  <c r="L26" i="3"/>
  <c r="M26" i="3"/>
  <c r="R26" i="3"/>
  <c r="I26" i="3"/>
  <c r="N26" i="3"/>
  <c r="X12" i="16"/>
  <c r="H14" i="6"/>
  <c r="L40" i="16" l="1"/>
  <c r="H12" i="6"/>
  <c r="Z13" i="1"/>
  <c r="X13" i="1"/>
  <c r="U13" i="1"/>
  <c r="V13" i="1"/>
  <c r="T13" i="1"/>
  <c r="W13" i="1"/>
  <c r="Y13" i="1"/>
  <c r="S13" i="1"/>
  <c r="M40" i="16"/>
  <c r="G12" i="6"/>
  <c r="G38" i="16"/>
  <c r="I38" i="6"/>
  <c r="K38" i="6"/>
  <c r="M12" i="6"/>
  <c r="J40" i="16"/>
  <c r="I40" i="16"/>
  <c r="G38" i="6"/>
  <c r="M38" i="16"/>
  <c r="H12" i="16"/>
  <c r="L40" i="3"/>
  <c r="P40" i="3"/>
  <c r="M40" i="3"/>
  <c r="I40" i="3"/>
  <c r="K40" i="3"/>
  <c r="R40" i="3"/>
  <c r="H40" i="3"/>
  <c r="G13" i="1"/>
  <c r="M13" i="1"/>
  <c r="I13" i="1"/>
  <c r="J13" i="1"/>
  <c r="H13" i="1"/>
  <c r="F13" i="1"/>
  <c r="K13" i="1"/>
  <c r="L13" i="1"/>
  <c r="I12" i="16"/>
  <c r="H38" i="16"/>
  <c r="R12" i="3"/>
  <c r="O12" i="3"/>
  <c r="N40" i="3"/>
  <c r="G40" i="3"/>
</calcChain>
</file>

<file path=xl/sharedStrings.xml><?xml version="1.0" encoding="utf-8"?>
<sst xmlns="http://schemas.openxmlformats.org/spreadsheetml/2006/main" count="1169" uniqueCount="447">
  <si>
    <t>表１３－１　育児休業制度の有無および利用できる期間（就業規則等による規定）</t>
    <rPh sb="0" eb="1">
      <t>ヒョウ</t>
    </rPh>
    <rPh sb="6" eb="8">
      <t>イクジ</t>
    </rPh>
    <rPh sb="8" eb="10">
      <t>キュウギョウ</t>
    </rPh>
    <rPh sb="10" eb="12">
      <t>セイド</t>
    </rPh>
    <rPh sb="13" eb="15">
      <t>ウム</t>
    </rPh>
    <rPh sb="18" eb="20">
      <t>リヨウ</t>
    </rPh>
    <rPh sb="23" eb="25">
      <t>キカン</t>
    </rPh>
    <rPh sb="26" eb="28">
      <t>シュウギョウ</t>
    </rPh>
    <rPh sb="28" eb="30">
      <t>キソク</t>
    </rPh>
    <rPh sb="30" eb="31">
      <t>トウ</t>
    </rPh>
    <rPh sb="34" eb="36">
      <t>キテイ</t>
    </rPh>
    <phoneticPr fontId="3"/>
  </si>
  <si>
    <t>表１３－２　育児休業制度の有無および利用できる期間（就業規則等による規定）</t>
    <rPh sb="0" eb="1">
      <t>ヒョウ</t>
    </rPh>
    <rPh sb="6" eb="8">
      <t>イクジ</t>
    </rPh>
    <rPh sb="8" eb="10">
      <t>キュウギョウ</t>
    </rPh>
    <rPh sb="10" eb="12">
      <t>セイド</t>
    </rPh>
    <rPh sb="13" eb="15">
      <t>ウム</t>
    </rPh>
    <rPh sb="18" eb="20">
      <t>リヨウ</t>
    </rPh>
    <rPh sb="23" eb="25">
      <t>キカン</t>
    </rPh>
    <rPh sb="26" eb="28">
      <t>シュウギョウ</t>
    </rPh>
    <rPh sb="28" eb="30">
      <t>キソク</t>
    </rPh>
    <rPh sb="30" eb="31">
      <t>トウ</t>
    </rPh>
    <rPh sb="34" eb="36">
      <t>キテイ</t>
    </rPh>
    <phoneticPr fontId="3"/>
  </si>
  <si>
    <t>１段目：事業所数</t>
    <rPh sb="1" eb="3">
      <t>ﾀﾞﾝﾒ</t>
    </rPh>
    <rPh sb="4" eb="7">
      <t>ｼﾞｷﾞｮｳｼｮ</t>
    </rPh>
    <rPh sb="7" eb="8">
      <t>ｽｳ</t>
    </rPh>
    <phoneticPr fontId="3" type="halfwidthKatakana"/>
  </si>
  <si>
    <t>２段目：回答事業所数に対する割合</t>
    <rPh sb="1" eb="3">
      <t>ﾀﾞﾝﾒ</t>
    </rPh>
    <rPh sb="4" eb="6">
      <t>ｶｲﾄｳ</t>
    </rPh>
    <rPh sb="6" eb="9">
      <t>ｼﾞｷﾞｮｳｼｮ</t>
    </rPh>
    <rPh sb="9" eb="10">
      <t>ｽｳ</t>
    </rPh>
    <rPh sb="11" eb="12">
      <t>ﾀｲ</t>
    </rPh>
    <rPh sb="14" eb="16">
      <t>ﾜﾘｱｲ</t>
    </rPh>
    <phoneticPr fontId="3" type="halfwidthKatakana"/>
  </si>
  <si>
    <t>３段目：育児休業制度規定がある事業所での利用できる期間の割合</t>
    <rPh sb="1" eb="3">
      <t>ﾀﾞﾝﾒ</t>
    </rPh>
    <rPh sb="4" eb="6">
      <t>ｲｸｼﾞ</t>
    </rPh>
    <rPh sb="6" eb="8">
      <t>ｷｭｳｷﾞｮｳ</t>
    </rPh>
    <rPh sb="8" eb="10">
      <t>ｾｲﾄﾞ</t>
    </rPh>
    <rPh sb="10" eb="12">
      <t>ｷﾃｲ</t>
    </rPh>
    <rPh sb="15" eb="18">
      <t>ｼﾞｷﾞｮｳｼｮ</t>
    </rPh>
    <rPh sb="20" eb="22">
      <t>ﾘﾖｳ</t>
    </rPh>
    <rPh sb="25" eb="27">
      <t>ｷｶﾝ</t>
    </rPh>
    <rPh sb="28" eb="30">
      <t>ﾜﾘｱｲ</t>
    </rPh>
    <phoneticPr fontId="3" type="halfwidthKatakana"/>
  </si>
  <si>
    <t>（正規従業員）</t>
    <rPh sb="1" eb="3">
      <t>セイキ</t>
    </rPh>
    <rPh sb="3" eb="6">
      <t>ジュウギョウイン</t>
    </rPh>
    <phoneticPr fontId="3"/>
  </si>
  <si>
    <t>（単位：社、％）</t>
    <rPh sb="1" eb="3">
      <t>ﾀﾝｲ</t>
    </rPh>
    <rPh sb="4" eb="5">
      <t>ｼｬ</t>
    </rPh>
    <phoneticPr fontId="3" type="halfwidthKatakana"/>
  </si>
  <si>
    <t>（パートタイム労働者）</t>
    <rPh sb="7" eb="10">
      <t>ロウドウシャ</t>
    </rPh>
    <phoneticPr fontId="3"/>
  </si>
  <si>
    <t>回答
事業所数</t>
    <rPh sb="0" eb="2">
      <t>カイトウ</t>
    </rPh>
    <rPh sb="3" eb="6">
      <t>ジギョウショ</t>
    </rPh>
    <rPh sb="6" eb="7">
      <t>スウ</t>
    </rPh>
    <phoneticPr fontId="3"/>
  </si>
  <si>
    <t>規定
あり</t>
    <rPh sb="0" eb="2">
      <t>キテイ</t>
    </rPh>
    <phoneticPr fontId="3"/>
  </si>
  <si>
    <t>規定
なし</t>
    <rPh sb="0" eb="2">
      <t>キテイ</t>
    </rPh>
    <phoneticPr fontId="3"/>
  </si>
  <si>
    <t>無回答</t>
    <rPh sb="0" eb="3">
      <t>ムカイトウ</t>
    </rPh>
    <phoneticPr fontId="3"/>
  </si>
  <si>
    <t>子が１歳（特別の場合２歳）未満</t>
    <rPh sb="0" eb="1">
      <t>コ</t>
    </rPh>
    <rPh sb="3" eb="4">
      <t>サイ</t>
    </rPh>
    <rPh sb="13" eb="15">
      <t>ミマン</t>
    </rPh>
    <phoneticPr fontId="3"/>
  </si>
  <si>
    <t>子が１歳２ヶ月未満（パパ・ママ育休プラス）</t>
    <rPh sb="0" eb="1">
      <t>コ</t>
    </rPh>
    <rPh sb="3" eb="4">
      <t>サイ</t>
    </rPh>
    <rPh sb="6" eb="7">
      <t>ゲツ</t>
    </rPh>
    <rPh sb="7" eb="9">
      <t>ミマン</t>
    </rPh>
    <rPh sb="15" eb="16">
      <t>イク</t>
    </rPh>
    <rPh sb="16" eb="17">
      <t>キュウ</t>
    </rPh>
    <phoneticPr fontId="3"/>
  </si>
  <si>
    <t>うち
法規定
以上
計</t>
    <rPh sb="3" eb="4">
      <t>ホウ</t>
    </rPh>
    <rPh sb="4" eb="6">
      <t>キテイ</t>
    </rPh>
    <rPh sb="7" eb="9">
      <t>イジョウ</t>
    </rPh>
    <rPh sb="10" eb="11">
      <t>ケイ</t>
    </rPh>
    <phoneticPr fontId="3"/>
  </si>
  <si>
    <t>子が２歳
未満</t>
    <rPh sb="0" eb="1">
      <t>コ</t>
    </rPh>
    <rPh sb="3" eb="4">
      <t>サイ</t>
    </rPh>
    <rPh sb="5" eb="7">
      <t>ミマン</t>
    </rPh>
    <phoneticPr fontId="3"/>
  </si>
  <si>
    <t>子が３歳
未満</t>
    <rPh sb="0" eb="1">
      <t>コ</t>
    </rPh>
    <rPh sb="3" eb="4">
      <t>サイ</t>
    </rPh>
    <rPh sb="5" eb="7">
      <t>ミマン</t>
    </rPh>
    <phoneticPr fontId="3"/>
  </si>
  <si>
    <t>子が３歳
以上</t>
    <rPh sb="0" eb="1">
      <t>コ</t>
    </rPh>
    <rPh sb="3" eb="4">
      <t>サイ</t>
    </rPh>
    <rPh sb="5" eb="7">
      <t>イジョウ</t>
    </rPh>
    <phoneticPr fontId="3"/>
  </si>
  <si>
    <t>計</t>
    <rPh sb="0" eb="1">
      <t>ケイ</t>
    </rPh>
    <phoneticPr fontId="3"/>
  </si>
  <si>
    <t>産業</t>
    <rPh sb="0" eb="2">
      <t>サンギョウ</t>
    </rPh>
    <phoneticPr fontId="3"/>
  </si>
  <si>
    <t>建設業</t>
    <rPh sb="0" eb="3">
      <t>ケンセツギョウ</t>
    </rPh>
    <phoneticPr fontId="3"/>
  </si>
  <si>
    <t>製造業</t>
    <rPh sb="0" eb="3">
      <t>セイゾウギョウ</t>
    </rPh>
    <phoneticPr fontId="3"/>
  </si>
  <si>
    <t>運輸・通信業、
電気・ガス・水道業</t>
    <rPh sb="0" eb="2">
      <t>ウンユ</t>
    </rPh>
    <rPh sb="3" eb="5">
      <t>ツウシン</t>
    </rPh>
    <rPh sb="5" eb="6">
      <t>ギョウ</t>
    </rPh>
    <phoneticPr fontId="3"/>
  </si>
  <si>
    <t>卸売業・小売業</t>
    <rPh sb="0" eb="2">
      <t>オロシウリ</t>
    </rPh>
    <rPh sb="2" eb="3">
      <t>ギョウ</t>
    </rPh>
    <rPh sb="4" eb="6">
      <t>コウリ</t>
    </rPh>
    <rPh sb="6" eb="7">
      <t>ギョウ</t>
    </rPh>
    <phoneticPr fontId="3"/>
  </si>
  <si>
    <t>金融業・保険業</t>
    <rPh sb="0" eb="2">
      <t>キンユウ</t>
    </rPh>
    <rPh sb="2" eb="3">
      <t>ギョウ</t>
    </rPh>
    <rPh sb="4" eb="7">
      <t>ホケンギョウ</t>
    </rPh>
    <phoneticPr fontId="3"/>
  </si>
  <si>
    <t>サービス業</t>
    <rPh sb="4" eb="5">
      <t>ギョウ</t>
    </rPh>
    <phoneticPr fontId="3"/>
  </si>
  <si>
    <t>企業規模</t>
    <rPh sb="0" eb="2">
      <t>キギョウ</t>
    </rPh>
    <phoneticPr fontId="3"/>
  </si>
  <si>
    <t>9人以下</t>
    <rPh sb="2" eb="4">
      <t>ｲｶ</t>
    </rPh>
    <phoneticPr fontId="3" type="halfwidthKatakana"/>
  </si>
  <si>
    <t>10～29人</t>
    <phoneticPr fontId="3" type="halfwidthKatakana"/>
  </si>
  <si>
    <t>30～49人</t>
    <phoneticPr fontId="3" type="halfwidthKatakana"/>
  </si>
  <si>
    <t>50～99人</t>
    <phoneticPr fontId="3" type="halfwidthKatakana"/>
  </si>
  <si>
    <t>100～299人</t>
  </si>
  <si>
    <t>300人以上</t>
    <rPh sb="4" eb="6">
      <t>ｲｼﾞｮｳ</t>
    </rPh>
    <phoneticPr fontId="3" type="halfwidthKatakana"/>
  </si>
  <si>
    <t>（再掲）</t>
    <rPh sb="1" eb="2">
      <t>サイ</t>
    </rPh>
    <rPh sb="2" eb="3">
      <t>ケイ</t>
    </rPh>
    <phoneticPr fontId="3"/>
  </si>
  <si>
    <t>10～299人</t>
  </si>
  <si>
    <t>30人以上</t>
    <rPh sb="3" eb="5">
      <t>イジョウ</t>
    </rPh>
    <phoneticPr fontId="3"/>
  </si>
  <si>
    <t>表１４　育児休業の取得状況（令和５年１０月１日から令和６年９月３０日までに出産した者又は配偶者が出産した者のうち、令和７年１０月１日までに育児休業を開始した者(開始予定の申し出をしている者を含む）の割合）</t>
    <rPh sb="0" eb="1">
      <t>ヒョウ</t>
    </rPh>
    <rPh sb="4" eb="6">
      <t>イクジ</t>
    </rPh>
    <rPh sb="6" eb="8">
      <t>キュウギョウ</t>
    </rPh>
    <rPh sb="9" eb="11">
      <t>シュトク</t>
    </rPh>
    <rPh sb="11" eb="13">
      <t>ジョウキョウ</t>
    </rPh>
    <rPh sb="14" eb="16">
      <t>レイワ</t>
    </rPh>
    <rPh sb="20" eb="21">
      <t>ガツ</t>
    </rPh>
    <rPh sb="22" eb="23">
      <t>ニチ</t>
    </rPh>
    <rPh sb="25" eb="27">
      <t>レイワ</t>
    </rPh>
    <rPh sb="28" eb="29">
      <t>ネン</t>
    </rPh>
    <rPh sb="30" eb="31">
      <t>ガツ</t>
    </rPh>
    <rPh sb="33" eb="34">
      <t>ニチ</t>
    </rPh>
    <rPh sb="37" eb="39">
      <t>シュッサン</t>
    </rPh>
    <rPh sb="41" eb="42">
      <t>モノ</t>
    </rPh>
    <rPh sb="42" eb="43">
      <t>マタ</t>
    </rPh>
    <rPh sb="44" eb="46">
      <t>ハイグウ</t>
    </rPh>
    <rPh sb="46" eb="47">
      <t>シャ</t>
    </rPh>
    <rPh sb="48" eb="50">
      <t>シュッサン</t>
    </rPh>
    <rPh sb="52" eb="53">
      <t>モノ</t>
    </rPh>
    <rPh sb="57" eb="59">
      <t>レイワ</t>
    </rPh>
    <rPh sb="60" eb="61">
      <t>ネン</t>
    </rPh>
    <rPh sb="63" eb="64">
      <t>ガツ</t>
    </rPh>
    <rPh sb="65" eb="66">
      <t>ニチ</t>
    </rPh>
    <rPh sb="69" eb="71">
      <t>イクジ</t>
    </rPh>
    <rPh sb="71" eb="73">
      <t>キュウギョウ</t>
    </rPh>
    <rPh sb="74" eb="76">
      <t>カイシ</t>
    </rPh>
    <rPh sb="78" eb="79">
      <t>モノ</t>
    </rPh>
    <rPh sb="80" eb="82">
      <t>カイシ</t>
    </rPh>
    <rPh sb="82" eb="84">
      <t>ヨテイ</t>
    </rPh>
    <rPh sb="85" eb="88">
      <t>モウシデ</t>
    </rPh>
    <rPh sb="93" eb="94">
      <t>モノ</t>
    </rPh>
    <rPh sb="95" eb="96">
      <t>フク</t>
    </rPh>
    <rPh sb="99" eb="101">
      <t>ワリアイ</t>
    </rPh>
    <phoneticPr fontId="3"/>
  </si>
  <si>
    <t>１段目：事業所数または出産者、育児休業取得者、育児休暇取得者人数</t>
    <rPh sb="11" eb="13">
      <t>シュッサン</t>
    </rPh>
    <rPh sb="13" eb="14">
      <t>シャ</t>
    </rPh>
    <rPh sb="15" eb="17">
      <t>イクジ</t>
    </rPh>
    <rPh sb="17" eb="19">
      <t>キュウギョウ</t>
    </rPh>
    <rPh sb="19" eb="22">
      <t>シュトクシャ</t>
    </rPh>
    <rPh sb="23" eb="25">
      <t>イクジ</t>
    </rPh>
    <rPh sb="25" eb="27">
      <t>キュウカ</t>
    </rPh>
    <rPh sb="27" eb="30">
      <t>シュトクシャ</t>
    </rPh>
    <rPh sb="30" eb="31">
      <t>ニン</t>
    </rPh>
    <rPh sb="31" eb="32">
      <t>スウ</t>
    </rPh>
    <phoneticPr fontId="3"/>
  </si>
  <si>
    <t>２段目：出産者人数に対する割合</t>
    <rPh sb="4" eb="6">
      <t>シュッサン</t>
    </rPh>
    <rPh sb="6" eb="7">
      <t>シャ</t>
    </rPh>
    <rPh sb="7" eb="9">
      <t>ニンズウ</t>
    </rPh>
    <rPh sb="10" eb="11">
      <t>タイ</t>
    </rPh>
    <phoneticPr fontId="3"/>
  </si>
  <si>
    <t>（単位：社、人、％）</t>
    <rPh sb="1" eb="3">
      <t>タンイ</t>
    </rPh>
    <rPh sb="4" eb="5">
      <t>シャ</t>
    </rPh>
    <rPh sb="6" eb="7">
      <t>ニン</t>
    </rPh>
    <phoneticPr fontId="3"/>
  </si>
  <si>
    <t>回答
事業所数（正規）</t>
    <rPh sb="0" eb="2">
      <t>カイトウ</t>
    </rPh>
    <rPh sb="3" eb="6">
      <t>ジギョウショ</t>
    </rPh>
    <rPh sb="6" eb="7">
      <t>スウ</t>
    </rPh>
    <rPh sb="8" eb="10">
      <t>セイキ</t>
    </rPh>
    <phoneticPr fontId="3"/>
  </si>
  <si>
    <t>回答
事業所数（パート）</t>
    <rPh sb="0" eb="2">
      <t>カイトウ</t>
    </rPh>
    <rPh sb="3" eb="6">
      <t>ジギョウショ</t>
    </rPh>
    <rPh sb="6" eb="7">
      <t>スウ</t>
    </rPh>
    <phoneticPr fontId="3"/>
  </si>
  <si>
    <t>男　　　　　　　性</t>
    <rPh sb="0" eb="1">
      <t>オトコ</t>
    </rPh>
    <rPh sb="8" eb="9">
      <t>セイ</t>
    </rPh>
    <phoneticPr fontId="3"/>
  </si>
  <si>
    <t>女　　　　　　　性</t>
    <rPh sb="0" eb="1">
      <t>オンナ</t>
    </rPh>
    <rPh sb="8" eb="9">
      <t>セイ</t>
    </rPh>
    <phoneticPr fontId="3"/>
  </si>
  <si>
    <t>（配偶者が）出産した者</t>
    <rPh sb="1" eb="4">
      <t>ハイグウシャ</t>
    </rPh>
    <rPh sb="6" eb="8">
      <t>シュッサン</t>
    </rPh>
    <rPh sb="10" eb="11">
      <t>モノ</t>
    </rPh>
    <phoneticPr fontId="3"/>
  </si>
  <si>
    <t>育児休業を開始した者</t>
    <rPh sb="0" eb="2">
      <t>イクジ</t>
    </rPh>
    <rPh sb="2" eb="4">
      <t>キュウギョウ</t>
    </rPh>
    <rPh sb="5" eb="7">
      <t>カイシ</t>
    </rPh>
    <rPh sb="9" eb="10">
      <t>モノ</t>
    </rPh>
    <phoneticPr fontId="3"/>
  </si>
  <si>
    <t>育児休業以外の休暇を取得した者</t>
    <rPh sb="0" eb="2">
      <t>イクジ</t>
    </rPh>
    <rPh sb="2" eb="4">
      <t>キュウギョウ</t>
    </rPh>
    <rPh sb="4" eb="6">
      <t>イガイ</t>
    </rPh>
    <rPh sb="7" eb="9">
      <t>キュウカ</t>
    </rPh>
    <rPh sb="10" eb="12">
      <t>シュトク</t>
    </rPh>
    <rPh sb="14" eb="15">
      <t>モノ</t>
    </rPh>
    <phoneticPr fontId="3"/>
  </si>
  <si>
    <t>育児休業および育児休業以外の休暇を取得した者</t>
    <rPh sb="0" eb="4">
      <t>イクジキュウギョウ</t>
    </rPh>
    <rPh sb="7" eb="9">
      <t>イクジ</t>
    </rPh>
    <rPh sb="9" eb="11">
      <t>キュウギョウ</t>
    </rPh>
    <rPh sb="11" eb="13">
      <t>イガイ</t>
    </rPh>
    <rPh sb="14" eb="16">
      <t>キュウカ</t>
    </rPh>
    <rPh sb="17" eb="19">
      <t>シュトク</t>
    </rPh>
    <rPh sb="21" eb="22">
      <t>モノ</t>
    </rPh>
    <phoneticPr fontId="3"/>
  </si>
  <si>
    <t>出産した者</t>
    <rPh sb="0" eb="2">
      <t>シュッサン</t>
    </rPh>
    <rPh sb="4" eb="5">
      <t>モノ</t>
    </rPh>
    <phoneticPr fontId="3"/>
  </si>
  <si>
    <t>正規</t>
    <rPh sb="0" eb="2">
      <t>セイキ</t>
    </rPh>
    <phoneticPr fontId="3"/>
  </si>
  <si>
    <t>パート</t>
    <phoneticPr fontId="3"/>
  </si>
  <si>
    <t>9人以下</t>
    <rPh sb="1" eb="2">
      <t>ニン</t>
    </rPh>
    <rPh sb="2" eb="4">
      <t>イカ</t>
    </rPh>
    <phoneticPr fontId="3"/>
  </si>
  <si>
    <t>10～29人</t>
    <rPh sb="5" eb="6">
      <t>ニン</t>
    </rPh>
    <phoneticPr fontId="3"/>
  </si>
  <si>
    <t>30～49人</t>
    <rPh sb="5" eb="6">
      <t>ニン</t>
    </rPh>
    <phoneticPr fontId="3"/>
  </si>
  <si>
    <t>50～99人</t>
    <rPh sb="5" eb="6">
      <t>ニン</t>
    </rPh>
    <phoneticPr fontId="3"/>
  </si>
  <si>
    <t>100～299人</t>
    <rPh sb="7" eb="8">
      <t>ニン</t>
    </rPh>
    <phoneticPr fontId="3"/>
  </si>
  <si>
    <t>-</t>
    <phoneticPr fontId="3"/>
  </si>
  <si>
    <t>300人以上</t>
    <rPh sb="3" eb="4">
      <t>ニン</t>
    </rPh>
    <rPh sb="4" eb="6">
      <t>イジョウ</t>
    </rPh>
    <phoneticPr fontId="3"/>
  </si>
  <si>
    <t>（再掲）</t>
    <rPh sb="1" eb="3">
      <t>サイケイ</t>
    </rPh>
    <phoneticPr fontId="3"/>
  </si>
  <si>
    <t>10～299人</t>
    <rPh sb="6" eb="7">
      <t>ニン</t>
    </rPh>
    <phoneticPr fontId="3"/>
  </si>
  <si>
    <t>30人以上</t>
    <rPh sb="2" eb="3">
      <t>ニン</t>
    </rPh>
    <rPh sb="3" eb="5">
      <t>イジョウ</t>
    </rPh>
    <phoneticPr fontId="3"/>
  </si>
  <si>
    <t>※令和5年度調査より調査対象期間を変更しているため、時系列比較には注意を要する。</t>
    <phoneticPr fontId="3"/>
  </si>
  <si>
    <t>表１５－１　育児休業を開始した者(開始予定の者も含む)の取得期間別内訳</t>
    <rPh sb="11" eb="13">
      <t>カイシ</t>
    </rPh>
    <rPh sb="15" eb="16">
      <t>モノ</t>
    </rPh>
    <rPh sb="17" eb="19">
      <t>カイシ</t>
    </rPh>
    <rPh sb="19" eb="21">
      <t>ヨテイ</t>
    </rPh>
    <rPh sb="22" eb="23">
      <t>モノ</t>
    </rPh>
    <rPh sb="24" eb="25">
      <t>フク</t>
    </rPh>
    <rPh sb="28" eb="30">
      <t>シュトク</t>
    </rPh>
    <rPh sb="30" eb="32">
      <t>キカン</t>
    </rPh>
    <phoneticPr fontId="3"/>
  </si>
  <si>
    <t>１段目：事業所数または育児休業取得者数</t>
    <phoneticPr fontId="3"/>
  </si>
  <si>
    <t>２段目：育児休業取得者の利用期間別割合</t>
  </si>
  <si>
    <t>(男女計）</t>
  </si>
  <si>
    <t>（単位：社、人、％）</t>
  </si>
  <si>
    <t xml:space="preserve">
回答
事業所数
（正規）</t>
    <rPh sb="4" eb="7">
      <t>ジギョウショ</t>
    </rPh>
    <phoneticPr fontId="3"/>
  </si>
  <si>
    <r>
      <t xml:space="preserve">
回答
事業所数
</t>
    </r>
    <r>
      <rPr>
        <sz val="10"/>
        <rFont val="ＭＳ Ｐ明朝"/>
        <family val="1"/>
        <charset val="128"/>
      </rPr>
      <t>（パート）</t>
    </r>
    <rPh sb="1" eb="3">
      <t>カイトウ</t>
    </rPh>
    <rPh sb="4" eb="6">
      <t>ジギョウ</t>
    </rPh>
    <rPh sb="6" eb="7">
      <t>ショ</t>
    </rPh>
    <rPh sb="7" eb="8">
      <t>スウ</t>
    </rPh>
    <phoneticPr fontId="3"/>
  </si>
  <si>
    <t>合　　　　　　　　　　　　　　　　　計</t>
  </si>
  <si>
    <t>正規従業員</t>
  </si>
  <si>
    <t>パートタイム労働者</t>
  </si>
  <si>
    <t>育児休業取得者</t>
    <rPh sb="4" eb="6">
      <t>シュトク</t>
    </rPh>
    <phoneticPr fontId="3"/>
  </si>
  <si>
    <t>５日
未満</t>
    <rPh sb="1" eb="2">
      <t>ニチ</t>
    </rPh>
    <rPh sb="3" eb="5">
      <t>ミマン</t>
    </rPh>
    <phoneticPr fontId="3"/>
  </si>
  <si>
    <t>５日～２週間</t>
    <rPh sb="1" eb="2">
      <t>ニチ</t>
    </rPh>
    <rPh sb="4" eb="6">
      <t>シュウカン</t>
    </rPh>
    <phoneticPr fontId="3"/>
  </si>
  <si>
    <t>２週間～１ヵ月</t>
    <rPh sb="1" eb="3">
      <t>シュウカン</t>
    </rPh>
    <rPh sb="6" eb="7">
      <t>ゲツ</t>
    </rPh>
    <phoneticPr fontId="3"/>
  </si>
  <si>
    <t>１～３ヵ月未満</t>
    <rPh sb="4" eb="5">
      <t>ゲツ</t>
    </rPh>
    <rPh sb="5" eb="7">
      <t>ミマン</t>
    </rPh>
    <phoneticPr fontId="3"/>
  </si>
  <si>
    <t>３～６ヵ月未満</t>
    <rPh sb="4" eb="5">
      <t>ゲツ</t>
    </rPh>
    <rPh sb="5" eb="7">
      <t>ミマン</t>
    </rPh>
    <phoneticPr fontId="3"/>
  </si>
  <si>
    <t>６～８ヵ月未満</t>
    <rPh sb="4" eb="5">
      <t>ゲツ</t>
    </rPh>
    <rPh sb="5" eb="7">
      <t>ミマン</t>
    </rPh>
    <phoneticPr fontId="3"/>
  </si>
  <si>
    <t>８～10ヵ月未満</t>
    <rPh sb="5" eb="6">
      <t>ゲツ</t>
    </rPh>
    <rPh sb="6" eb="8">
      <t>ミマン</t>
    </rPh>
    <phoneticPr fontId="3"/>
  </si>
  <si>
    <t>10～12ヵ月未満</t>
    <rPh sb="6" eb="7">
      <t>ゲツ</t>
    </rPh>
    <rPh sb="7" eb="9">
      <t>ミマン</t>
    </rPh>
    <phoneticPr fontId="3"/>
  </si>
  <si>
    <t>12～18ヵ月未満</t>
  </si>
  <si>
    <t>18～24ヵ月未満</t>
  </si>
  <si>
    <t>24～36ヵ月未満</t>
    <rPh sb="6" eb="7">
      <t>ゲツ</t>
    </rPh>
    <rPh sb="7" eb="9">
      <t>ミマン</t>
    </rPh>
    <phoneticPr fontId="3"/>
  </si>
  <si>
    <t>36ヵ月以上</t>
    <phoneticPr fontId="3"/>
  </si>
  <si>
    <t>計</t>
  </si>
  <si>
    <t>産業</t>
    <phoneticPr fontId="3"/>
  </si>
  <si>
    <t>建設業</t>
  </si>
  <si>
    <t>製造業</t>
  </si>
  <si>
    <t>運輸・通信業、
電気・ガス・水道業</t>
    <phoneticPr fontId="3"/>
  </si>
  <si>
    <t>卸売業・小売業</t>
    <rPh sb="2" eb="3">
      <t>ギョウ</t>
    </rPh>
    <phoneticPr fontId="3"/>
  </si>
  <si>
    <t>金融業・保険業</t>
    <rPh sb="2" eb="3">
      <t>ギョウ</t>
    </rPh>
    <phoneticPr fontId="3"/>
  </si>
  <si>
    <t>サービス業</t>
  </si>
  <si>
    <t>9人以下</t>
    <rPh sb="2" eb="4">
      <t>イカ</t>
    </rPh>
    <phoneticPr fontId="3"/>
  </si>
  <si>
    <t>10～29人</t>
    <phoneticPr fontId="3"/>
  </si>
  <si>
    <t>30～49人</t>
    <phoneticPr fontId="3"/>
  </si>
  <si>
    <t>50～99人</t>
    <phoneticPr fontId="3"/>
  </si>
  <si>
    <t>100～299人</t>
    <phoneticPr fontId="3"/>
  </si>
  <si>
    <t>300人以上</t>
    <rPh sb="4" eb="6">
      <t>イジョウ</t>
    </rPh>
    <phoneticPr fontId="3"/>
  </si>
  <si>
    <t>※令和5年度調査より調査対象期間を変更しているため、時系列比較には注意を要する。</t>
  </si>
  <si>
    <t>表１５－２　育児休業を開始した者(開始予定の者も含む)の取得期間別内訳</t>
    <rPh sb="11" eb="13">
      <t>カイシ</t>
    </rPh>
    <rPh sb="15" eb="16">
      <t>モノ</t>
    </rPh>
    <rPh sb="17" eb="19">
      <t>カイシ</t>
    </rPh>
    <rPh sb="19" eb="21">
      <t>ヨテイ</t>
    </rPh>
    <rPh sb="22" eb="23">
      <t>モノ</t>
    </rPh>
    <rPh sb="24" eb="25">
      <t>フク</t>
    </rPh>
    <rPh sb="28" eb="30">
      <t>シュトク</t>
    </rPh>
    <rPh sb="30" eb="32">
      <t>キカン</t>
    </rPh>
    <phoneticPr fontId="3"/>
  </si>
  <si>
    <t>(男性）</t>
  </si>
  <si>
    <t xml:space="preserve">
回答
事業所数
（正規）</t>
    <phoneticPr fontId="3"/>
  </si>
  <si>
    <t>育児休業取得者</t>
  </si>
  <si>
    <t>産業</t>
  </si>
  <si>
    <t>運輸・通信業、
電気・ガス・水道業</t>
  </si>
  <si>
    <t>企業規模</t>
  </si>
  <si>
    <t>9人以下</t>
  </si>
  <si>
    <t>10～29人</t>
  </si>
  <si>
    <t>30～49人</t>
  </si>
  <si>
    <t>50～99人</t>
  </si>
  <si>
    <t>300人以上</t>
  </si>
  <si>
    <t>（再掲）</t>
  </si>
  <si>
    <t>30人以上</t>
  </si>
  <si>
    <t>表１５－３　育児休業を開始した者(開始予定の者も含む)の取得期間別内訳</t>
    <rPh sb="11" eb="13">
      <t>カイシ</t>
    </rPh>
    <rPh sb="15" eb="16">
      <t>モノ</t>
    </rPh>
    <rPh sb="17" eb="19">
      <t>カイシ</t>
    </rPh>
    <rPh sb="19" eb="21">
      <t>ヨテイ</t>
    </rPh>
    <rPh sb="22" eb="23">
      <t>モノ</t>
    </rPh>
    <rPh sb="24" eb="25">
      <t>フク</t>
    </rPh>
    <rPh sb="28" eb="30">
      <t>シュトク</t>
    </rPh>
    <rPh sb="30" eb="32">
      <t>キカン</t>
    </rPh>
    <phoneticPr fontId="3"/>
  </si>
  <si>
    <t>１段目：事業所数または育児休業取得者数</t>
    <rPh sb="1" eb="3">
      <t>ﾀﾞﾝﾒ</t>
    </rPh>
    <rPh sb="4" eb="7">
      <t>ｼﾞｷﾞｮｳｼｮ</t>
    </rPh>
    <rPh sb="7" eb="8">
      <t>ｽｳ</t>
    </rPh>
    <rPh sb="11" eb="13">
      <t>ｲｸｼﾞ</t>
    </rPh>
    <rPh sb="13" eb="15">
      <t>ｷｭｳｷﾞｮｳ</t>
    </rPh>
    <rPh sb="15" eb="18">
      <t>ｼｭﾄｸｼｬ</t>
    </rPh>
    <rPh sb="18" eb="19">
      <t>ｶｽﾞ</t>
    </rPh>
    <phoneticPr fontId="3" type="halfwidthKatakana"/>
  </si>
  <si>
    <t>２段目：育児休業取得者の利用期間別割合</t>
    <rPh sb="1" eb="3">
      <t>ﾀﾞﾝﾒ</t>
    </rPh>
    <rPh sb="4" eb="6">
      <t>ｲｸｼﾞ</t>
    </rPh>
    <rPh sb="6" eb="8">
      <t>ｷｭｳｷﾞｮｳ</t>
    </rPh>
    <rPh sb="8" eb="11">
      <t>ｼｭﾄｸｼｬ</t>
    </rPh>
    <rPh sb="12" eb="14">
      <t>ﾘﾖｳ</t>
    </rPh>
    <rPh sb="14" eb="16">
      <t>ｷｶﾝ</t>
    </rPh>
    <rPh sb="16" eb="17">
      <t>ﾍﾞﾂ</t>
    </rPh>
    <rPh sb="17" eb="19">
      <t>ﾜﾘｱｲ</t>
    </rPh>
    <phoneticPr fontId="3" type="halfwidthKatakana"/>
  </si>
  <si>
    <t>(女性）</t>
    <rPh sb="1" eb="2">
      <t>オンナ</t>
    </rPh>
    <phoneticPr fontId="3"/>
  </si>
  <si>
    <t>合　　　　　　　　　　　　　　　　　計</t>
    <phoneticPr fontId="3"/>
  </si>
  <si>
    <t>表１５-４　育児のための休暇取得者の取得期間別内訳</t>
    <rPh sb="12" eb="14">
      <t>キュウカ</t>
    </rPh>
    <rPh sb="14" eb="16">
      <t>シュトク</t>
    </rPh>
    <rPh sb="16" eb="17">
      <t>シャ</t>
    </rPh>
    <phoneticPr fontId="3"/>
  </si>
  <si>
    <t>育児のための休暇
取得者</t>
    <rPh sb="6" eb="8">
      <t>キュウカ</t>
    </rPh>
    <rPh sb="9" eb="11">
      <t>シュトク</t>
    </rPh>
    <phoneticPr fontId="3"/>
  </si>
  <si>
    <t>１日</t>
    <rPh sb="1" eb="2">
      <t>ニチ</t>
    </rPh>
    <phoneticPr fontId="3"/>
  </si>
  <si>
    <t>２日</t>
    <rPh sb="1" eb="2">
      <t>ニチ</t>
    </rPh>
    <phoneticPr fontId="3"/>
  </si>
  <si>
    <t>３日</t>
    <rPh sb="1" eb="2">
      <t>ニチ</t>
    </rPh>
    <phoneticPr fontId="3"/>
  </si>
  <si>
    <t>４日</t>
    <rPh sb="1" eb="2">
      <t>ニチ</t>
    </rPh>
    <phoneticPr fontId="3"/>
  </si>
  <si>
    <t>５日～
２週間
未満</t>
    <rPh sb="1" eb="2">
      <t>ニチ</t>
    </rPh>
    <rPh sb="5" eb="7">
      <t>シュウカン</t>
    </rPh>
    <rPh sb="8" eb="10">
      <t>ミマン</t>
    </rPh>
    <phoneticPr fontId="3"/>
  </si>
  <si>
    <t>２週間～１ヵ月
未満</t>
    <rPh sb="1" eb="3">
      <t>シュウカン</t>
    </rPh>
    <rPh sb="6" eb="7">
      <t>ゲツ</t>
    </rPh>
    <rPh sb="8" eb="10">
      <t>ミマン</t>
    </rPh>
    <phoneticPr fontId="3"/>
  </si>
  <si>
    <t>１か月
以上</t>
    <rPh sb="4" eb="6">
      <t>イジョウ</t>
    </rPh>
    <phoneticPr fontId="3"/>
  </si>
  <si>
    <t>表１５－５　　育児のための休暇取得者の取得期間別内訳</t>
    <phoneticPr fontId="3"/>
  </si>
  <si>
    <t>表１５－６　　育児のための休暇取得者の取得期間別内訳</t>
    <rPh sb="7" eb="9">
      <t>イクジ</t>
    </rPh>
    <rPh sb="13" eb="15">
      <t>キュウカ</t>
    </rPh>
    <rPh sb="15" eb="17">
      <t>シュトク</t>
    </rPh>
    <rPh sb="17" eb="18">
      <t>シャ</t>
    </rPh>
    <rPh sb="19" eb="21">
      <t>シュトク</t>
    </rPh>
    <rPh sb="21" eb="23">
      <t>キカン</t>
    </rPh>
    <rPh sb="23" eb="24">
      <t>ベツ</t>
    </rPh>
    <rPh sb="24" eb="26">
      <t>ウチワケ</t>
    </rPh>
    <phoneticPr fontId="3"/>
  </si>
  <si>
    <t>表１６－１　育児休業制度を取得する際の課題（複数回答）</t>
    <rPh sb="0" eb="1">
      <t>ヒョウ</t>
    </rPh>
    <rPh sb="6" eb="8">
      <t>イクジ</t>
    </rPh>
    <rPh sb="8" eb="10">
      <t>キュウギョウ</t>
    </rPh>
    <rPh sb="10" eb="12">
      <t>セイド</t>
    </rPh>
    <rPh sb="13" eb="15">
      <t>シュトク</t>
    </rPh>
    <rPh sb="17" eb="18">
      <t>サイ</t>
    </rPh>
    <rPh sb="19" eb="21">
      <t>カダイ</t>
    </rPh>
    <rPh sb="22" eb="24">
      <t>フクスウ</t>
    </rPh>
    <rPh sb="24" eb="26">
      <t>カイトウ</t>
    </rPh>
    <phoneticPr fontId="3"/>
  </si>
  <si>
    <t>３段目：課題があると回答した事業所数に対する割合（複数回答）</t>
    <rPh sb="1" eb="3">
      <t>ﾀﾞﾝﾒ</t>
    </rPh>
    <rPh sb="4" eb="6">
      <t>ｶﾀﾞｲ</t>
    </rPh>
    <rPh sb="10" eb="12">
      <t>ｶｲﾄｳ</t>
    </rPh>
    <rPh sb="14" eb="17">
      <t>ｼﾞｷﾞｮｳｼｮ</t>
    </rPh>
    <rPh sb="17" eb="18">
      <t>ｽｳ</t>
    </rPh>
    <rPh sb="19" eb="20">
      <t>ﾀｲ</t>
    </rPh>
    <rPh sb="22" eb="24">
      <t>ﾜﾘｱｲ</t>
    </rPh>
    <rPh sb="25" eb="27">
      <t>ﾌｸｽｳ</t>
    </rPh>
    <rPh sb="27" eb="29">
      <t>ｶｲﾄｳ</t>
    </rPh>
    <phoneticPr fontId="3" type="halfwidthKatakana"/>
  </si>
  <si>
    <t>（男性）</t>
    <rPh sb="1" eb="3">
      <t>ダンセイ</t>
    </rPh>
    <phoneticPr fontId="3"/>
  </si>
  <si>
    <t>（単位：社、％）</t>
    <rPh sb="1" eb="3">
      <t>タンイ</t>
    </rPh>
    <rPh sb="4" eb="5">
      <t>シャ</t>
    </rPh>
    <phoneticPr fontId="3"/>
  </si>
  <si>
    <t>課題が
ある</t>
    <rPh sb="0" eb="2">
      <t>カダイ</t>
    </rPh>
    <phoneticPr fontId="3"/>
  </si>
  <si>
    <t>特になし</t>
    <rPh sb="0" eb="1">
      <t>トク</t>
    </rPh>
    <phoneticPr fontId="3"/>
  </si>
  <si>
    <t>休業後の復職率が低い</t>
    <rPh sb="0" eb="2">
      <t>キュウギョウ</t>
    </rPh>
    <rPh sb="2" eb="3">
      <t>ゴ</t>
    </rPh>
    <rPh sb="4" eb="6">
      <t>フクショク</t>
    </rPh>
    <rPh sb="6" eb="7">
      <t>リツ</t>
    </rPh>
    <rPh sb="8" eb="9">
      <t>ヒク</t>
    </rPh>
    <phoneticPr fontId="3"/>
  </si>
  <si>
    <t>休業中・復職後の能力維持が困難</t>
    <rPh sb="0" eb="3">
      <t>キュウギョウチュウ</t>
    </rPh>
    <rPh sb="4" eb="6">
      <t>フクショク</t>
    </rPh>
    <rPh sb="6" eb="7">
      <t>ゴ</t>
    </rPh>
    <rPh sb="8" eb="10">
      <t>ノウリョク</t>
    </rPh>
    <rPh sb="10" eb="12">
      <t>イジ</t>
    </rPh>
    <rPh sb="13" eb="15">
      <t>コンナン</t>
    </rPh>
    <phoneticPr fontId="3"/>
  </si>
  <si>
    <t>代替要員の採用や教育等に費用がかかり、企業の負担が大きい</t>
    <rPh sb="0" eb="2">
      <t>ダイタイ</t>
    </rPh>
    <rPh sb="2" eb="4">
      <t>ヨウイン</t>
    </rPh>
    <rPh sb="5" eb="7">
      <t>サイヨウ</t>
    </rPh>
    <rPh sb="8" eb="10">
      <t>キョウイク</t>
    </rPh>
    <rPh sb="10" eb="11">
      <t>トウ</t>
    </rPh>
    <rPh sb="12" eb="14">
      <t>ヒヨウ</t>
    </rPh>
    <rPh sb="19" eb="21">
      <t>キギョウ</t>
    </rPh>
    <rPh sb="22" eb="24">
      <t>フタン</t>
    </rPh>
    <rPh sb="25" eb="26">
      <t>オオ</t>
    </rPh>
    <phoneticPr fontId="3"/>
  </si>
  <si>
    <t>代替要員では遂行できない業務内容であり、代替が困難</t>
    <rPh sb="0" eb="2">
      <t>ダイタイ</t>
    </rPh>
    <rPh sb="2" eb="4">
      <t>ヨウイン</t>
    </rPh>
    <rPh sb="6" eb="8">
      <t>スイコウ</t>
    </rPh>
    <rPh sb="12" eb="14">
      <t>ギョウム</t>
    </rPh>
    <rPh sb="14" eb="16">
      <t>ナイヨウ</t>
    </rPh>
    <rPh sb="20" eb="22">
      <t>ダイタイ</t>
    </rPh>
    <rPh sb="23" eb="25">
      <t>コンナン</t>
    </rPh>
    <phoneticPr fontId="3"/>
  </si>
  <si>
    <t>対象となる従業員が育児休業制度についてよく分かっていない</t>
    <rPh sb="0" eb="2">
      <t>タイショウ</t>
    </rPh>
    <rPh sb="5" eb="8">
      <t>ジュウギョウイン</t>
    </rPh>
    <rPh sb="9" eb="11">
      <t>イクジ</t>
    </rPh>
    <rPh sb="11" eb="13">
      <t>キュウギョウ</t>
    </rPh>
    <rPh sb="13" eb="15">
      <t>セイド</t>
    </rPh>
    <rPh sb="21" eb="22">
      <t>ワ</t>
    </rPh>
    <phoneticPr fontId="3"/>
  </si>
  <si>
    <t>上司・同僚など、他の従業員の理解を得るのが難しい</t>
    <rPh sb="0" eb="2">
      <t>ジョウシ</t>
    </rPh>
    <rPh sb="3" eb="5">
      <t>ドウリョウ</t>
    </rPh>
    <rPh sb="8" eb="9">
      <t>ホカ</t>
    </rPh>
    <rPh sb="10" eb="13">
      <t>ジュウギョウイン</t>
    </rPh>
    <rPh sb="14" eb="16">
      <t>リカイ</t>
    </rPh>
    <rPh sb="17" eb="18">
      <t>エ</t>
    </rPh>
    <rPh sb="21" eb="22">
      <t>ムズカ</t>
    </rPh>
    <phoneticPr fontId="3"/>
  </si>
  <si>
    <t>収入が減るので、本人が取得したがらない</t>
    <rPh sb="0" eb="2">
      <t>シュウニュウ</t>
    </rPh>
    <rPh sb="3" eb="4">
      <t>ヘ</t>
    </rPh>
    <rPh sb="8" eb="10">
      <t>ホンニン</t>
    </rPh>
    <rPh sb="11" eb="13">
      <t>シュトク</t>
    </rPh>
    <phoneticPr fontId="3"/>
  </si>
  <si>
    <t>昇進・昇給への影響を心配して、本人が取得したがらない</t>
    <rPh sb="0" eb="2">
      <t>ショウシン</t>
    </rPh>
    <rPh sb="3" eb="5">
      <t>ショウキュウ</t>
    </rPh>
    <rPh sb="7" eb="9">
      <t>エイキョウ</t>
    </rPh>
    <rPh sb="10" eb="12">
      <t>シンパイ</t>
    </rPh>
    <rPh sb="15" eb="17">
      <t>ホンニン</t>
    </rPh>
    <rPh sb="18" eb="20">
      <t>シュトク</t>
    </rPh>
    <phoneticPr fontId="3"/>
  </si>
  <si>
    <t>その他※</t>
    <rPh sb="2" eb="3">
      <t>ホカ</t>
    </rPh>
    <phoneticPr fontId="3"/>
  </si>
  <si>
    <t>企業規模</t>
    <rPh sb="0" eb="2">
      <t>キギョウ</t>
    </rPh>
    <rPh sb="2" eb="4">
      <t>キボ</t>
    </rPh>
    <phoneticPr fontId="3"/>
  </si>
  <si>
    <t>※その他…人材不足で代替要員の確保が困難　等</t>
    <phoneticPr fontId="3"/>
  </si>
  <si>
    <t>表１６－２　育児休業制度を取得する際の課題（複数回答）</t>
    <phoneticPr fontId="3"/>
  </si>
  <si>
    <t>１段目：事業所数</t>
  </si>
  <si>
    <t>２段目：回答事業所数に対する割合</t>
  </si>
  <si>
    <t>３段目：課題があると回答した事業所数に対する割合（複数回答）</t>
  </si>
  <si>
    <t>（女性）</t>
    <rPh sb="1" eb="3">
      <t>ジョセイ</t>
    </rPh>
    <phoneticPr fontId="3"/>
  </si>
  <si>
    <t>（単位：社、％）</t>
  </si>
  <si>
    <t>回答
事業所数</t>
  </si>
  <si>
    <t>課題が
ある</t>
  </si>
  <si>
    <t>特になし</t>
  </si>
  <si>
    <t>無回答</t>
  </si>
  <si>
    <t>休業後の復職率が低い</t>
    <phoneticPr fontId="3"/>
  </si>
  <si>
    <t>休業中・復職後の能力維持が困難</t>
  </si>
  <si>
    <t>代替要員の採用や教育等に費用がかかり、企業の負担が大きい</t>
  </si>
  <si>
    <t>代替要員では遂行できない業務内容であり、代替が困難</t>
  </si>
  <si>
    <t>対象となる従業員が育児休業制度についてよく分かっていない</t>
  </si>
  <si>
    <t>上司・同僚など、他の従業員の理解を得るのが難しい</t>
  </si>
  <si>
    <t>収入が減るので、本人が取得したがらない</t>
  </si>
  <si>
    <t>昇進・昇給への影響を心配して、本人が取得したがらない</t>
  </si>
  <si>
    <t>その他※</t>
    <phoneticPr fontId="3"/>
  </si>
  <si>
    <t>卸売業・小売業</t>
  </si>
  <si>
    <t>金融業・保険業</t>
  </si>
  <si>
    <t>※その他…人材不足で代替要員の確保が困難　等</t>
    <rPh sb="5" eb="9">
      <t>ジンザイブソク</t>
    </rPh>
    <rPh sb="10" eb="12">
      <t>ダイタイ</t>
    </rPh>
    <rPh sb="12" eb="14">
      <t>ヨウイン</t>
    </rPh>
    <rPh sb="15" eb="17">
      <t>カクホ</t>
    </rPh>
    <rPh sb="18" eb="20">
      <t>コンナン</t>
    </rPh>
    <phoneticPr fontId="3"/>
  </si>
  <si>
    <t>表１７　妊娠または出産により退職した女性労働者</t>
    <rPh sb="0" eb="1">
      <t>ヒョウ</t>
    </rPh>
    <rPh sb="4" eb="6">
      <t>ニンシン</t>
    </rPh>
    <rPh sb="9" eb="11">
      <t>シュッサン</t>
    </rPh>
    <rPh sb="14" eb="16">
      <t>タイショク</t>
    </rPh>
    <rPh sb="18" eb="20">
      <t>ジョセイ</t>
    </rPh>
    <rPh sb="20" eb="23">
      <t>ロウドウシャ</t>
    </rPh>
    <phoneticPr fontId="3"/>
  </si>
  <si>
    <t>１段目：事業所数または人数</t>
    <rPh sb="1" eb="3">
      <t>ﾀﾞﾝﾒ</t>
    </rPh>
    <rPh sb="4" eb="7">
      <t>ｼﾞｷﾞｮｳｼｮ</t>
    </rPh>
    <rPh sb="7" eb="8">
      <t>ｽｳ</t>
    </rPh>
    <rPh sb="11" eb="13">
      <t>ﾆﾝｽﾞｳ</t>
    </rPh>
    <phoneticPr fontId="3" type="halfwidthKatakana"/>
  </si>
  <si>
    <t>２段目：出産した者に対する出産後退職者の割合</t>
    <rPh sb="1" eb="3">
      <t>ﾀﾞﾝﾒ</t>
    </rPh>
    <rPh sb="4" eb="6">
      <t>ｼｭｯｻﾝ</t>
    </rPh>
    <rPh sb="8" eb="9">
      <t>ｼｬ</t>
    </rPh>
    <rPh sb="10" eb="11">
      <t>ﾀｲ</t>
    </rPh>
    <rPh sb="13" eb="15">
      <t>ｼｭｯｻﾝ</t>
    </rPh>
    <rPh sb="15" eb="16">
      <t>ｺﾞ</t>
    </rPh>
    <rPh sb="16" eb="19">
      <t>ﾀｲｼｮｸｼｬ</t>
    </rPh>
    <rPh sb="20" eb="22">
      <t>ﾜﾘｱｲ</t>
    </rPh>
    <phoneticPr fontId="3" type="halfwidthKatakana"/>
  </si>
  <si>
    <t>回答
事業所数
（正規）</t>
    <rPh sb="0" eb="2">
      <t>カイトウ</t>
    </rPh>
    <rPh sb="3" eb="6">
      <t>ジギョウショ</t>
    </rPh>
    <rPh sb="6" eb="7">
      <t>スウ</t>
    </rPh>
    <rPh sb="9" eb="11">
      <t>セイキ</t>
    </rPh>
    <phoneticPr fontId="3"/>
  </si>
  <si>
    <t>回答
事業所数
（パート）</t>
    <rPh sb="0" eb="2">
      <t>カイトウ</t>
    </rPh>
    <rPh sb="3" eb="6">
      <t>ジギョウショ</t>
    </rPh>
    <rPh sb="6" eb="7">
      <t>スウ</t>
    </rPh>
    <phoneticPr fontId="3"/>
  </si>
  <si>
    <t>正規従業員</t>
    <rPh sb="0" eb="2">
      <t>セイキ</t>
    </rPh>
    <rPh sb="2" eb="5">
      <t>ジュウギョウイン</t>
    </rPh>
    <phoneticPr fontId="3"/>
  </si>
  <si>
    <t>パートタイム労働者</t>
    <rPh sb="6" eb="9">
      <t>ロウドウシャ</t>
    </rPh>
    <phoneticPr fontId="3"/>
  </si>
  <si>
    <r>
      <t xml:space="preserve">出産した者
</t>
    </r>
    <r>
      <rPr>
        <sz val="8"/>
        <rFont val="ＭＳ Ｐ明朝"/>
        <family val="1"/>
        <charset val="128"/>
      </rPr>
      <t>（※１）</t>
    </r>
    <rPh sb="0" eb="2">
      <t>シュッサン</t>
    </rPh>
    <rPh sb="4" eb="5">
      <t>モノ</t>
    </rPh>
    <phoneticPr fontId="3"/>
  </si>
  <si>
    <r>
      <t xml:space="preserve">出産前
退職者
</t>
    </r>
    <r>
      <rPr>
        <sz val="8"/>
        <rFont val="ＭＳ Ｐ明朝"/>
        <family val="1"/>
        <charset val="128"/>
      </rPr>
      <t>（※２）</t>
    </r>
    <rPh sb="0" eb="2">
      <t>シュッサン</t>
    </rPh>
    <rPh sb="2" eb="3">
      <t>マエ</t>
    </rPh>
    <rPh sb="4" eb="7">
      <t>タイショクシャ</t>
    </rPh>
    <phoneticPr fontId="3"/>
  </si>
  <si>
    <r>
      <t xml:space="preserve">出産後
退職者
</t>
    </r>
    <r>
      <rPr>
        <sz val="8"/>
        <rFont val="ＭＳ Ｐ明朝"/>
        <family val="1"/>
        <charset val="128"/>
      </rPr>
      <t>（※３）</t>
    </r>
    <rPh sb="0" eb="2">
      <t>シュッサン</t>
    </rPh>
    <rPh sb="2" eb="3">
      <t>ゴ</t>
    </rPh>
    <rPh sb="4" eb="7">
      <t>タイショクシャ</t>
    </rPh>
    <phoneticPr fontId="3"/>
  </si>
  <si>
    <t>※１　出産した者とは、令和5年10月1日から令和6年9月30日の間、在職中に出産した者をいう。</t>
    <rPh sb="3" eb="5">
      <t>シュッサン</t>
    </rPh>
    <rPh sb="7" eb="8">
      <t>モノ</t>
    </rPh>
    <rPh sb="11" eb="13">
      <t>レイワ</t>
    </rPh>
    <rPh sb="14" eb="15">
      <t>ネン</t>
    </rPh>
    <rPh sb="17" eb="18">
      <t>ガツ</t>
    </rPh>
    <rPh sb="19" eb="20">
      <t>ニチ</t>
    </rPh>
    <rPh sb="22" eb="23">
      <t>レイ</t>
    </rPh>
    <rPh sb="23" eb="24">
      <t>ワ</t>
    </rPh>
    <rPh sb="25" eb="26">
      <t>ネン</t>
    </rPh>
    <rPh sb="27" eb="28">
      <t>ガツ</t>
    </rPh>
    <rPh sb="30" eb="31">
      <t>ニチ</t>
    </rPh>
    <rPh sb="32" eb="33">
      <t>カン</t>
    </rPh>
    <rPh sb="34" eb="37">
      <t>ザイショクチュウ</t>
    </rPh>
    <rPh sb="38" eb="40">
      <t>シュッサン</t>
    </rPh>
    <rPh sb="42" eb="43">
      <t>モノ</t>
    </rPh>
    <phoneticPr fontId="3"/>
  </si>
  <si>
    <t>※２　出産前退職者とは、令和5年10月1日から令和6年9月30日までに出産予定であった者のうち、出産前に退職した者をいう。</t>
    <rPh sb="3" eb="5">
      <t>シュッサン</t>
    </rPh>
    <rPh sb="5" eb="6">
      <t>マエ</t>
    </rPh>
    <rPh sb="6" eb="9">
      <t>タイショクシャ</t>
    </rPh>
    <rPh sb="12" eb="14">
      <t>レイワ</t>
    </rPh>
    <rPh sb="15" eb="16">
      <t>ニチ</t>
    </rPh>
    <rPh sb="19" eb="21">
      <t>ヘイセイ</t>
    </rPh>
    <rPh sb="23" eb="25">
      <t>レイワ</t>
    </rPh>
    <rPh sb="26" eb="27">
      <t>ネン</t>
    </rPh>
    <rPh sb="31" eb="33">
      <t>シュッサン</t>
    </rPh>
    <rPh sb="33" eb="35">
      <t>ヨテイ</t>
    </rPh>
    <rPh sb="39" eb="40">
      <t>モノ</t>
    </rPh>
    <rPh sb="44" eb="46">
      <t>シュッサン</t>
    </rPh>
    <rPh sb="46" eb="47">
      <t>マエ</t>
    </rPh>
    <rPh sb="48" eb="50">
      <t>タイショク</t>
    </rPh>
    <rPh sb="52" eb="53">
      <t>モノ</t>
    </rPh>
    <phoneticPr fontId="3"/>
  </si>
  <si>
    <t>※３　出産後退職者とは、令和5年10月1日から令和6年9月30日までに出産した者のうち、出産後令和7年10月1日までの間に退職した者をいう。</t>
    <rPh sb="3" eb="5">
      <t>シュッサン</t>
    </rPh>
    <rPh sb="5" eb="6">
      <t>ゴ</t>
    </rPh>
    <rPh sb="6" eb="9">
      <t>タイショクシャ</t>
    </rPh>
    <rPh sb="12" eb="14">
      <t>レイワ</t>
    </rPh>
    <rPh sb="15" eb="16">
      <t>ネン</t>
    </rPh>
    <rPh sb="18" eb="19">
      <t>ガツ</t>
    </rPh>
    <rPh sb="20" eb="21">
      <t>ニチ</t>
    </rPh>
    <rPh sb="23" eb="24">
      <t>レイ</t>
    </rPh>
    <rPh sb="24" eb="25">
      <t>ワ</t>
    </rPh>
    <rPh sb="26" eb="27">
      <t>ネン</t>
    </rPh>
    <rPh sb="28" eb="29">
      <t>ガツ</t>
    </rPh>
    <rPh sb="31" eb="32">
      <t>ニチ</t>
    </rPh>
    <rPh sb="35" eb="37">
      <t>シュッサン</t>
    </rPh>
    <rPh sb="39" eb="40">
      <t>モノ</t>
    </rPh>
    <rPh sb="44" eb="46">
      <t>シュッサン</t>
    </rPh>
    <rPh sb="46" eb="47">
      <t>ゴ</t>
    </rPh>
    <rPh sb="47" eb="48">
      <t>レイ</t>
    </rPh>
    <rPh sb="48" eb="49">
      <t>ワ</t>
    </rPh>
    <rPh sb="50" eb="51">
      <t>ネン</t>
    </rPh>
    <rPh sb="53" eb="54">
      <t>ガツ</t>
    </rPh>
    <rPh sb="55" eb="56">
      <t>ニチ</t>
    </rPh>
    <rPh sb="59" eb="60">
      <t>アイダ</t>
    </rPh>
    <rPh sb="61" eb="63">
      <t>タイショク</t>
    </rPh>
    <rPh sb="65" eb="66">
      <t>モノ</t>
    </rPh>
    <phoneticPr fontId="3"/>
  </si>
  <si>
    <t>表１８－１　育児･介護による退職者の再雇用制度の有無</t>
    <rPh sb="0" eb="1">
      <t>ヒョウ</t>
    </rPh>
    <rPh sb="6" eb="8">
      <t>イクジ</t>
    </rPh>
    <rPh sb="9" eb="11">
      <t>カイゴ</t>
    </rPh>
    <rPh sb="14" eb="17">
      <t>タイショクシャ</t>
    </rPh>
    <rPh sb="18" eb="21">
      <t>サイコヨウ</t>
    </rPh>
    <rPh sb="21" eb="23">
      <t>セイド</t>
    </rPh>
    <rPh sb="24" eb="26">
      <t>ウム</t>
    </rPh>
    <phoneticPr fontId="3"/>
  </si>
  <si>
    <t>３段目：制度あり（なし）事業所に対する割合</t>
    <rPh sb="1" eb="3">
      <t>ﾀﾞﾝﾒ</t>
    </rPh>
    <rPh sb="4" eb="6">
      <t>ｾｲﾄﾞ</t>
    </rPh>
    <rPh sb="12" eb="15">
      <t>ｼﾞｷﾞｮｳｼｮ</t>
    </rPh>
    <rPh sb="16" eb="17">
      <t>ﾀｲ</t>
    </rPh>
    <rPh sb="19" eb="21">
      <t>ﾜﾘｱｲ</t>
    </rPh>
    <phoneticPr fontId="3" type="halfwidthKatakana"/>
  </si>
  <si>
    <t>再雇用
制度あり</t>
    <rPh sb="0" eb="3">
      <t>サイコヨウ</t>
    </rPh>
    <rPh sb="4" eb="6">
      <t>セイド</t>
    </rPh>
    <phoneticPr fontId="3"/>
  </si>
  <si>
    <t>再雇用
制度なし</t>
    <rPh sb="0" eb="3">
      <t>サイコヨウ</t>
    </rPh>
    <rPh sb="4" eb="6">
      <t>セイド</t>
    </rPh>
    <phoneticPr fontId="3"/>
  </si>
  <si>
    <t>正規従業員として再雇用する</t>
    <rPh sb="0" eb="2">
      <t>セイキ</t>
    </rPh>
    <rPh sb="2" eb="5">
      <t>ジュウギョウイン</t>
    </rPh>
    <rPh sb="8" eb="11">
      <t>サイコヨウ</t>
    </rPh>
    <phoneticPr fontId="3"/>
  </si>
  <si>
    <t>正規従業員に準じて再雇用する</t>
    <rPh sb="0" eb="2">
      <t>セイキ</t>
    </rPh>
    <rPh sb="2" eb="5">
      <t>ジュウギョウイン</t>
    </rPh>
    <rPh sb="6" eb="7">
      <t>ジュン</t>
    </rPh>
    <rPh sb="9" eb="12">
      <t>サイコヨウ</t>
    </rPh>
    <phoneticPr fontId="3"/>
  </si>
  <si>
    <t>パートタイム労働者として再雇用する</t>
    <rPh sb="6" eb="9">
      <t>ロウドウシャ</t>
    </rPh>
    <rPh sb="12" eb="15">
      <t>サイコヨウ</t>
    </rPh>
    <phoneticPr fontId="3"/>
  </si>
  <si>
    <t>慣行としてある</t>
    <rPh sb="0" eb="2">
      <t>カンコウ</t>
    </rPh>
    <phoneticPr fontId="3"/>
  </si>
  <si>
    <t>制度･慣行ともないが今後検討したい</t>
    <rPh sb="0" eb="2">
      <t>セイド</t>
    </rPh>
    <rPh sb="3" eb="5">
      <t>カンコウ</t>
    </rPh>
    <rPh sb="10" eb="12">
      <t>コンゴ</t>
    </rPh>
    <rPh sb="12" eb="14">
      <t>ケントウ</t>
    </rPh>
    <phoneticPr fontId="3"/>
  </si>
  <si>
    <t>制度･慣行もなく今後検討する予定がない</t>
    <rPh sb="0" eb="2">
      <t>セイド</t>
    </rPh>
    <rPh sb="3" eb="5">
      <t>カンコウ</t>
    </rPh>
    <rPh sb="8" eb="10">
      <t>コンゴ</t>
    </rPh>
    <rPh sb="10" eb="12">
      <t>ケントウ</t>
    </rPh>
    <rPh sb="14" eb="16">
      <t>ヨテイ</t>
    </rPh>
    <phoneticPr fontId="3"/>
  </si>
  <si>
    <t>卸売業・小売業</t>
    <rPh sb="0" eb="3">
      <t>オロシウリギョウ</t>
    </rPh>
    <rPh sb="4" eb="6">
      <t>コウリ</t>
    </rPh>
    <rPh sb="6" eb="7">
      <t>ギョウ</t>
    </rPh>
    <phoneticPr fontId="3"/>
  </si>
  <si>
    <t>表１８－２　育児･介護による退職者の再雇用実績の有無</t>
    <rPh sb="0" eb="1">
      <t>ヒョウ</t>
    </rPh>
    <rPh sb="6" eb="8">
      <t>イクジ</t>
    </rPh>
    <rPh sb="9" eb="11">
      <t>カイゴ</t>
    </rPh>
    <rPh sb="14" eb="17">
      <t>タイショクシャ</t>
    </rPh>
    <rPh sb="18" eb="21">
      <t>サイコヨウ</t>
    </rPh>
    <rPh sb="21" eb="23">
      <t>ジッセキ</t>
    </rPh>
    <rPh sb="24" eb="26">
      <t>ウム</t>
    </rPh>
    <phoneticPr fontId="3"/>
  </si>
  <si>
    <t>回答事業所数
（再雇用制度のある事業所と慣行としてある事業所の計）</t>
    <rPh sb="0" eb="2">
      <t>カイトウ</t>
    </rPh>
    <rPh sb="2" eb="5">
      <t>ジギョウショ</t>
    </rPh>
    <rPh sb="5" eb="6">
      <t>スウ</t>
    </rPh>
    <rPh sb="8" eb="11">
      <t>サイコヨウ</t>
    </rPh>
    <rPh sb="11" eb="13">
      <t>セイド</t>
    </rPh>
    <rPh sb="16" eb="19">
      <t>ジギョウショ</t>
    </rPh>
    <rPh sb="20" eb="22">
      <t>カンコウ</t>
    </rPh>
    <rPh sb="27" eb="30">
      <t>ジギョウショ</t>
    </rPh>
    <rPh sb="31" eb="32">
      <t>ケイ</t>
    </rPh>
    <phoneticPr fontId="3"/>
  </si>
  <si>
    <t>昨年度実績あり</t>
    <rPh sb="0" eb="3">
      <t>サクネンド</t>
    </rPh>
    <rPh sb="3" eb="5">
      <t>ジッセキ</t>
    </rPh>
    <phoneticPr fontId="3"/>
  </si>
  <si>
    <t>本年度実績あり</t>
    <rPh sb="0" eb="3">
      <t>ホンネンド</t>
    </rPh>
    <rPh sb="3" eb="5">
      <t>ジッセキ</t>
    </rPh>
    <phoneticPr fontId="3"/>
  </si>
  <si>
    <t>本年度再雇用予定</t>
    <rPh sb="0" eb="3">
      <t>ホンネンド</t>
    </rPh>
    <rPh sb="3" eb="6">
      <t>サイコヨウ</t>
    </rPh>
    <rPh sb="6" eb="8">
      <t>ヨテイ</t>
    </rPh>
    <phoneticPr fontId="3"/>
  </si>
  <si>
    <t>昨年度以降
実績（予定）なし</t>
    <rPh sb="0" eb="3">
      <t>サクネンド</t>
    </rPh>
    <rPh sb="3" eb="5">
      <t>イコウ</t>
    </rPh>
    <rPh sb="6" eb="8">
      <t>ジッセキ</t>
    </rPh>
    <rPh sb="9" eb="11">
      <t>ヨテイ</t>
    </rPh>
    <phoneticPr fontId="3"/>
  </si>
  <si>
    <t>表１９－１　介護休業制度の有無および利用できる期間（就業規則等による規定）</t>
    <rPh sb="6" eb="8">
      <t>カイゴ</t>
    </rPh>
    <phoneticPr fontId="3"/>
  </si>
  <si>
    <t>表１９－２　介護休業制度の有無および利用できる期間（就業規則等による規定）</t>
    <rPh sb="6" eb="8">
      <t>カイゴ</t>
    </rPh>
    <phoneticPr fontId="3"/>
  </si>
  <si>
    <t>３段目：介護休業制度規定がある事業所での利用できる期間の割合</t>
    <rPh sb="1" eb="3">
      <t>ﾀﾞﾝﾒ</t>
    </rPh>
    <rPh sb="4" eb="6">
      <t>ｶｲｺﾞ</t>
    </rPh>
    <rPh sb="6" eb="8">
      <t>ｷｭｳｷﾞｮｳ</t>
    </rPh>
    <rPh sb="8" eb="10">
      <t>ｾｲﾄﾞ</t>
    </rPh>
    <rPh sb="10" eb="12">
      <t>ｷﾃｲ</t>
    </rPh>
    <rPh sb="15" eb="18">
      <t>ｼﾞｷﾞｮｳｼｮ</t>
    </rPh>
    <rPh sb="20" eb="22">
      <t>ﾘﾖｳ</t>
    </rPh>
    <rPh sb="25" eb="27">
      <t>ｷｶﾝ</t>
    </rPh>
    <rPh sb="28" eb="30">
      <t>ﾜﾘｱｲ</t>
    </rPh>
    <phoneticPr fontId="3" type="halfwidthKatakana"/>
  </si>
  <si>
    <t>（正規従業員）</t>
  </si>
  <si>
    <t>（パートタイム労働者）</t>
  </si>
  <si>
    <t>規定
あり</t>
    <phoneticPr fontId="3"/>
  </si>
  <si>
    <t>規定
なし</t>
  </si>
  <si>
    <t>通算
93日
まで</t>
    <rPh sb="0" eb="2">
      <t>ツウサン</t>
    </rPh>
    <rPh sb="5" eb="6">
      <t>ニチ</t>
    </rPh>
    <phoneticPr fontId="3"/>
  </si>
  <si>
    <t>うち
法規定
以上計</t>
  </si>
  <si>
    <t>93日を
超え
6ヵ月未満</t>
    <rPh sb="2" eb="3">
      <t>ニチ</t>
    </rPh>
    <rPh sb="5" eb="6">
      <t>コ</t>
    </rPh>
    <rPh sb="10" eb="11">
      <t>ゲツ</t>
    </rPh>
    <rPh sb="11" eb="13">
      <t>ミマン</t>
    </rPh>
    <phoneticPr fontId="3"/>
  </si>
  <si>
    <t>6ヵ月</t>
    <rPh sb="2" eb="3">
      <t>ゲツ</t>
    </rPh>
    <phoneticPr fontId="3"/>
  </si>
  <si>
    <t>6ヵ月を
超え
1年未満</t>
    <rPh sb="2" eb="3">
      <t>ツキ</t>
    </rPh>
    <rPh sb="5" eb="6">
      <t>コ</t>
    </rPh>
    <rPh sb="9" eb="10">
      <t>ネン</t>
    </rPh>
    <rPh sb="10" eb="12">
      <t>ミマン</t>
    </rPh>
    <phoneticPr fontId="3"/>
  </si>
  <si>
    <t>1年</t>
    <rPh sb="1" eb="2">
      <t>ネン</t>
    </rPh>
    <phoneticPr fontId="3"/>
  </si>
  <si>
    <t>１年
を超える
期間</t>
    <rPh sb="1" eb="2">
      <t>ネン</t>
    </rPh>
    <rPh sb="4" eb="5">
      <t>コ</t>
    </rPh>
    <rPh sb="8" eb="10">
      <t>キカン</t>
    </rPh>
    <phoneticPr fontId="3"/>
  </si>
  <si>
    <t>期間の
限度はなく必要日数
取得可</t>
    <phoneticPr fontId="3"/>
  </si>
  <si>
    <t>表２０　介護休業の取得状況（令和６年度中に介護休業を開始した者の割合）</t>
    <rPh sb="0" eb="1">
      <t>ヒョウ</t>
    </rPh>
    <rPh sb="4" eb="6">
      <t>カイゴ</t>
    </rPh>
    <rPh sb="6" eb="8">
      <t>キュウギョウ</t>
    </rPh>
    <rPh sb="9" eb="11">
      <t>シュトク</t>
    </rPh>
    <rPh sb="11" eb="13">
      <t>ジョウキョウ</t>
    </rPh>
    <rPh sb="14" eb="16">
      <t>レイワ</t>
    </rPh>
    <rPh sb="17" eb="20">
      <t>ネンドチュウ</t>
    </rPh>
    <rPh sb="18" eb="20">
      <t>キュウギョウ</t>
    </rPh>
    <rPh sb="21" eb="23">
      <t>カイシ</t>
    </rPh>
    <rPh sb="25" eb="26">
      <t>モノ</t>
    </rPh>
    <rPh sb="27" eb="29">
      <t>ワリアイ</t>
    </rPh>
    <phoneticPr fontId="3"/>
  </si>
  <si>
    <t>１段目：事業所数または雇用者数、介護休業を開始した者の人数</t>
    <rPh sb="11" eb="14">
      <t>コヨウシャ</t>
    </rPh>
    <rPh sb="14" eb="15">
      <t>スウ</t>
    </rPh>
    <rPh sb="16" eb="18">
      <t>カイゴ</t>
    </rPh>
    <rPh sb="18" eb="20">
      <t>キュウギョウ</t>
    </rPh>
    <rPh sb="21" eb="23">
      <t>カイシ</t>
    </rPh>
    <rPh sb="25" eb="26">
      <t>モノ</t>
    </rPh>
    <rPh sb="27" eb="29">
      <t>ニンズウ</t>
    </rPh>
    <phoneticPr fontId="3"/>
  </si>
  <si>
    <t>２段目：雇用者数に対する割合</t>
    <rPh sb="4" eb="7">
      <t>コヨウシャ</t>
    </rPh>
    <rPh sb="7" eb="8">
      <t>スウ</t>
    </rPh>
    <rPh sb="9" eb="10">
      <t>タイ</t>
    </rPh>
    <phoneticPr fontId="3"/>
  </si>
  <si>
    <t>（単位：社、人、％）</t>
    <rPh sb="4" eb="5">
      <t>シャ</t>
    </rPh>
    <phoneticPr fontId="3"/>
  </si>
  <si>
    <t>男女計</t>
    <rPh sb="0" eb="2">
      <t>ダンジョ</t>
    </rPh>
    <rPh sb="2" eb="3">
      <t>ケイ</t>
    </rPh>
    <phoneticPr fontId="3"/>
  </si>
  <si>
    <t>男性</t>
    <rPh sb="0" eb="2">
      <t>ダンセイ</t>
    </rPh>
    <phoneticPr fontId="3"/>
  </si>
  <si>
    <t>女性</t>
    <rPh sb="0" eb="2">
      <t>ジョセイ</t>
    </rPh>
    <phoneticPr fontId="3"/>
  </si>
  <si>
    <t>雇用者数</t>
    <rPh sb="0" eb="3">
      <t>コヨウシャ</t>
    </rPh>
    <rPh sb="3" eb="4">
      <t>スウ</t>
    </rPh>
    <phoneticPr fontId="3"/>
  </si>
  <si>
    <t>介護休業を開始した者</t>
    <rPh sb="0" eb="2">
      <t>カイゴ</t>
    </rPh>
    <rPh sb="2" eb="4">
      <t>キュウギョウ</t>
    </rPh>
    <rPh sb="5" eb="7">
      <t>カイシ</t>
    </rPh>
    <rPh sb="9" eb="10">
      <t>モノ</t>
    </rPh>
    <phoneticPr fontId="3"/>
  </si>
  <si>
    <t>正規</t>
  </si>
  <si>
    <t>パート</t>
  </si>
  <si>
    <t>計</t>
    <phoneticPr fontId="3"/>
  </si>
  <si>
    <t>卸売業・小売業</t>
    <rPh sb="2" eb="3">
      <t>ギョウ</t>
    </rPh>
    <rPh sb="6" eb="7">
      <t>ギョウ</t>
    </rPh>
    <phoneticPr fontId="3"/>
  </si>
  <si>
    <t>表２１－１　介護休業より復職した者の取得期間別内訳</t>
    <rPh sb="6" eb="8">
      <t>カイゴ</t>
    </rPh>
    <phoneticPr fontId="3"/>
  </si>
  <si>
    <t>１段目：事業所数または介護休業取得者数</t>
    <rPh sb="11" eb="13">
      <t>カイゴ</t>
    </rPh>
    <phoneticPr fontId="3"/>
  </si>
  <si>
    <t>２段目：介護休業取得者の利用期間別割合</t>
    <rPh sb="4" eb="6">
      <t>カイゴ</t>
    </rPh>
    <phoneticPr fontId="3"/>
  </si>
  <si>
    <t>介護休業取得者</t>
    <rPh sb="0" eb="2">
      <t>カイゴ</t>
    </rPh>
    <rPh sb="4" eb="6">
      <t>シュトク</t>
    </rPh>
    <phoneticPr fontId="3"/>
  </si>
  <si>
    <t>１週間未満</t>
    <rPh sb="1" eb="3">
      <t>シュウカン</t>
    </rPh>
    <rPh sb="3" eb="5">
      <t>ミマン</t>
    </rPh>
    <phoneticPr fontId="3"/>
  </si>
  <si>
    <t>１週間～
２週間</t>
    <rPh sb="1" eb="3">
      <t>シュウカン</t>
    </rPh>
    <rPh sb="6" eb="8">
      <t>シュウカン</t>
    </rPh>
    <phoneticPr fontId="3"/>
  </si>
  <si>
    <t>２週間～
１ヵ月</t>
    <rPh sb="1" eb="3">
      <t>シュウカン</t>
    </rPh>
    <rPh sb="7" eb="8">
      <t>ゲツ</t>
    </rPh>
    <phoneticPr fontId="3"/>
  </si>
  <si>
    <t>１～
３ヵ月
未満</t>
    <rPh sb="5" eb="6">
      <t>ゲツ</t>
    </rPh>
    <rPh sb="7" eb="9">
      <t>ミマン</t>
    </rPh>
    <phoneticPr fontId="3"/>
  </si>
  <si>
    <t>３～
６ヵ月
未満</t>
    <rPh sb="5" eb="6">
      <t>ゲツ</t>
    </rPh>
    <rPh sb="7" eb="9">
      <t>ミマン</t>
    </rPh>
    <phoneticPr fontId="3"/>
  </si>
  <si>
    <t>６ヵ月
～１年</t>
    <rPh sb="6" eb="7">
      <t>ネン</t>
    </rPh>
    <phoneticPr fontId="3"/>
  </si>
  <si>
    <t>１年以上</t>
    <rPh sb="1" eb="2">
      <t>ネン</t>
    </rPh>
    <phoneticPr fontId="3"/>
  </si>
  <si>
    <t>表２１－２　介護休業より復職した者の取得期間別内訳</t>
    <rPh sb="6" eb="8">
      <t>カイゴ</t>
    </rPh>
    <phoneticPr fontId="3"/>
  </si>
  <si>
    <t>(男性）</t>
    <rPh sb="2" eb="3">
      <t>セイ</t>
    </rPh>
    <phoneticPr fontId="3"/>
  </si>
  <si>
    <t>表２１－３　介護休業より復職した者の取得期間別内訳</t>
    <rPh sb="6" eb="8">
      <t>カイゴ</t>
    </rPh>
    <phoneticPr fontId="3"/>
  </si>
  <si>
    <t>(女性）</t>
    <rPh sb="1" eb="3">
      <t>ジョセイ</t>
    </rPh>
    <phoneticPr fontId="3"/>
  </si>
  <si>
    <t>令和７年度　福井県勤労者就業環境基礎調査　統計表　目次</t>
    <rPh sb="0" eb="2">
      <t>レイワ</t>
    </rPh>
    <rPh sb="3" eb="5">
      <t>ネンド</t>
    </rPh>
    <rPh sb="6" eb="9">
      <t>フクイケン</t>
    </rPh>
    <rPh sb="9" eb="12">
      <t>キンロウシャ</t>
    </rPh>
    <rPh sb="12" eb="20">
      <t>シュウギョウカンキョウキソチョウサ</t>
    </rPh>
    <rPh sb="21" eb="24">
      <t>トウケイヒョウ</t>
    </rPh>
    <rPh sb="25" eb="27">
      <t>モクジ</t>
    </rPh>
    <phoneticPr fontId="3"/>
  </si>
  <si>
    <t>（１）回答事業所の現況</t>
    <rPh sb="3" eb="5">
      <t>カイトウ</t>
    </rPh>
    <rPh sb="5" eb="8">
      <t>ジギョウショ</t>
    </rPh>
    <rPh sb="9" eb="11">
      <t>ゲンキョウ</t>
    </rPh>
    <phoneticPr fontId="3"/>
  </si>
  <si>
    <t>表１</t>
    <rPh sb="0" eb="1">
      <t>ヒョウ</t>
    </rPh>
    <phoneticPr fontId="3"/>
  </si>
  <si>
    <t>回答事業所における各雇用形態の有無</t>
    <rPh sb="0" eb="5">
      <t>カイトウジギョウショ</t>
    </rPh>
    <rPh sb="9" eb="14">
      <t>カクコヨウケイタイ</t>
    </rPh>
    <rPh sb="15" eb="17">
      <t>ウム</t>
    </rPh>
    <phoneticPr fontId="3"/>
  </si>
  <si>
    <t>表２</t>
    <rPh sb="0" eb="1">
      <t>ヒョウ</t>
    </rPh>
    <phoneticPr fontId="3"/>
  </si>
  <si>
    <t>回答事業所における従業員の雇用形態別内訳</t>
    <phoneticPr fontId="3"/>
  </si>
  <si>
    <t>表３－１</t>
    <rPh sb="0" eb="1">
      <t>ヒョウ</t>
    </rPh>
    <phoneticPr fontId="3"/>
  </si>
  <si>
    <t>回答事業所における従業員の雇用形態別内訳（60歳以上）</t>
    <phoneticPr fontId="3"/>
  </si>
  <si>
    <t>表３－２</t>
    <rPh sb="0" eb="1">
      <t>ヒョウ</t>
    </rPh>
    <phoneticPr fontId="3"/>
  </si>
  <si>
    <t>回答事業所における従業員の雇用形態別内訳（60～65歳）</t>
    <phoneticPr fontId="3"/>
  </si>
  <si>
    <t>表３－３</t>
    <rPh sb="0" eb="1">
      <t>ヒョウ</t>
    </rPh>
    <phoneticPr fontId="3"/>
  </si>
  <si>
    <t>回答事業所における従業員の雇用形態別内訳（66歳以上）</t>
    <phoneticPr fontId="3"/>
  </si>
  <si>
    <t>表４</t>
    <rPh sb="0" eb="1">
      <t>ヒョウ</t>
    </rPh>
    <phoneticPr fontId="3"/>
  </si>
  <si>
    <t>早期離職の状況</t>
    <phoneticPr fontId="3"/>
  </si>
  <si>
    <t>表５－１</t>
    <rPh sb="0" eb="1">
      <t>ヒョウ</t>
    </rPh>
    <phoneticPr fontId="3"/>
  </si>
  <si>
    <t>女性管理職の状況</t>
    <phoneticPr fontId="3"/>
  </si>
  <si>
    <t>表５－２</t>
    <rPh sb="0" eb="1">
      <t>ヒョウ</t>
    </rPh>
    <phoneticPr fontId="3"/>
  </si>
  <si>
    <t>女性リーダーの状況</t>
    <phoneticPr fontId="3"/>
  </si>
  <si>
    <t>表５－３</t>
    <rPh sb="0" eb="1">
      <t>ヒョウ</t>
    </rPh>
    <phoneticPr fontId="3"/>
  </si>
  <si>
    <t>新たに管理職となった女性の状況</t>
    <phoneticPr fontId="3"/>
  </si>
  <si>
    <t>表５－４</t>
    <rPh sb="0" eb="1">
      <t>ヒョウ</t>
    </rPh>
    <phoneticPr fontId="3"/>
  </si>
  <si>
    <t>新たにリーダーとなった女性の状況</t>
    <phoneticPr fontId="3"/>
  </si>
  <si>
    <t>表５－５</t>
    <phoneticPr fontId="3"/>
  </si>
  <si>
    <t>管理職を目指す従業員を増やすための取り組み</t>
    <rPh sb="4" eb="6">
      <t>メザ</t>
    </rPh>
    <rPh sb="7" eb="10">
      <t>ジュウギョウイン</t>
    </rPh>
    <rPh sb="11" eb="12">
      <t>フ</t>
    </rPh>
    <phoneticPr fontId="3"/>
  </si>
  <si>
    <t>表５－６</t>
    <rPh sb="0" eb="1">
      <t>ヒョウ</t>
    </rPh>
    <phoneticPr fontId="3"/>
  </si>
  <si>
    <t>女性管理職およびリーダーを増やすための方法</t>
    <rPh sb="19" eb="21">
      <t>ホウホウ</t>
    </rPh>
    <phoneticPr fontId="3"/>
  </si>
  <si>
    <t>表５－７</t>
    <rPh sb="0" eb="1">
      <t>ヒョウ</t>
    </rPh>
    <phoneticPr fontId="3"/>
  </si>
  <si>
    <t>女性管理職およびリーダーが少ない理由</t>
    <phoneticPr fontId="3"/>
  </si>
  <si>
    <t>表５－８</t>
    <rPh sb="0" eb="1">
      <t>ヒョウ</t>
    </rPh>
    <phoneticPr fontId="3"/>
  </si>
  <si>
    <t>平均勤続年数の状況</t>
    <phoneticPr fontId="3"/>
  </si>
  <si>
    <t>（２）就業規則</t>
    <rPh sb="3" eb="7">
      <t>シュウギョウキソク</t>
    </rPh>
    <phoneticPr fontId="3"/>
  </si>
  <si>
    <t>表６</t>
    <rPh sb="0" eb="1">
      <t>ヒョウ</t>
    </rPh>
    <phoneticPr fontId="3"/>
  </si>
  <si>
    <t>就業規則の作成の有無</t>
    <rPh sb="0" eb="4">
      <t>シュウギョウキソク</t>
    </rPh>
    <rPh sb="5" eb="7">
      <t>サクセイ</t>
    </rPh>
    <rPh sb="8" eb="10">
      <t>ウム</t>
    </rPh>
    <phoneticPr fontId="3"/>
  </si>
  <si>
    <t>（３）労働時間・休日・休暇</t>
    <rPh sb="3" eb="7">
      <t>ロウドウジカン</t>
    </rPh>
    <rPh sb="8" eb="10">
      <t>キュウジツ</t>
    </rPh>
    <rPh sb="11" eb="13">
      <t>キュウカ</t>
    </rPh>
    <phoneticPr fontId="3"/>
  </si>
  <si>
    <t>表７</t>
    <rPh sb="0" eb="1">
      <t>ヒョウ</t>
    </rPh>
    <phoneticPr fontId="3"/>
  </si>
  <si>
    <t>週休制の状況</t>
    <rPh sb="0" eb="2">
      <t>シュウキュウ</t>
    </rPh>
    <rPh sb="2" eb="3">
      <t>セイ</t>
    </rPh>
    <rPh sb="4" eb="6">
      <t>ジョウキョウ</t>
    </rPh>
    <phoneticPr fontId="3"/>
  </si>
  <si>
    <t>表８</t>
    <rPh sb="0" eb="1">
      <t>ヒョウ</t>
    </rPh>
    <phoneticPr fontId="3"/>
  </si>
  <si>
    <t>所定外労働（残業）の状況</t>
    <phoneticPr fontId="3"/>
  </si>
  <si>
    <t>表９</t>
    <rPh sb="0" eb="1">
      <t>ヒョウ</t>
    </rPh>
    <phoneticPr fontId="3"/>
  </si>
  <si>
    <t>恒常的な所定外労働時間（残業）削減のための取組</t>
    <phoneticPr fontId="3"/>
  </si>
  <si>
    <t>表１０</t>
    <rPh sb="0" eb="1">
      <t>ヒョウ</t>
    </rPh>
    <phoneticPr fontId="3"/>
  </si>
  <si>
    <t>年次有給休暇の状況</t>
    <phoneticPr fontId="3"/>
  </si>
  <si>
    <t>表１１</t>
    <rPh sb="0" eb="1">
      <t>ヒョウ</t>
    </rPh>
    <phoneticPr fontId="3"/>
  </si>
  <si>
    <t>年次有給休暇取得促進のための取組</t>
    <phoneticPr fontId="3"/>
  </si>
  <si>
    <t>（４）非正規従業員の雇用管理</t>
    <rPh sb="3" eb="9">
      <t>ヒセイキジュウギョウイン</t>
    </rPh>
    <rPh sb="10" eb="14">
      <t>コヨウカンリ</t>
    </rPh>
    <phoneticPr fontId="3"/>
  </si>
  <si>
    <t>表１２－１</t>
    <phoneticPr fontId="3"/>
  </si>
  <si>
    <t>無期転換ルールに該当する非正規従業員の人数</t>
    <phoneticPr fontId="3"/>
  </si>
  <si>
    <t>表１２－２</t>
    <rPh sb="0" eb="1">
      <t>ヒョウ</t>
    </rPh>
    <phoneticPr fontId="3"/>
  </si>
  <si>
    <t>非正規従業員の正規従業員への転換実績（パートタイム労働者）</t>
    <rPh sb="25" eb="28">
      <t>ロウドウシャ</t>
    </rPh>
    <phoneticPr fontId="3"/>
  </si>
  <si>
    <t>表１２－３</t>
    <rPh sb="0" eb="1">
      <t>ヒョウ</t>
    </rPh>
    <phoneticPr fontId="3"/>
  </si>
  <si>
    <t>非正規従業員の正規従業員への転換実績（派遣従業員）</t>
    <rPh sb="19" eb="21">
      <t>ハケン</t>
    </rPh>
    <rPh sb="21" eb="24">
      <t>ジュウギョウイン</t>
    </rPh>
    <phoneticPr fontId="3"/>
  </si>
  <si>
    <t>表１２－４</t>
    <rPh sb="0" eb="1">
      <t>ヒョウ</t>
    </rPh>
    <phoneticPr fontId="3"/>
  </si>
  <si>
    <t>非正規従業員の正規従業員への転換実績（その他）</t>
    <rPh sb="21" eb="22">
      <t>タ</t>
    </rPh>
    <phoneticPr fontId="3"/>
  </si>
  <si>
    <t>（５）育児・介護休業制度</t>
    <rPh sb="3" eb="5">
      <t>イクジ</t>
    </rPh>
    <rPh sb="6" eb="12">
      <t>カイゴキュウギョウセイド</t>
    </rPh>
    <phoneticPr fontId="3"/>
  </si>
  <si>
    <t>表１３－１</t>
    <rPh sb="0" eb="1">
      <t>ヒョウ</t>
    </rPh>
    <phoneticPr fontId="3"/>
  </si>
  <si>
    <t>育児休業制度の有無および利用できる期間（正規従業員）</t>
    <phoneticPr fontId="3"/>
  </si>
  <si>
    <t>表１３－２</t>
    <rPh sb="0" eb="1">
      <t>ヒョウ</t>
    </rPh>
    <phoneticPr fontId="3"/>
  </si>
  <si>
    <t>育児休業制度の有無および利用できる期間（パートタイム労働者）</t>
    <phoneticPr fontId="3"/>
  </si>
  <si>
    <t>表１４</t>
    <rPh sb="0" eb="1">
      <t>ヒョウ</t>
    </rPh>
    <phoneticPr fontId="3"/>
  </si>
  <si>
    <t>育児休業の取得状況</t>
    <phoneticPr fontId="3"/>
  </si>
  <si>
    <t>表１５－１</t>
    <rPh sb="0" eb="1">
      <t>ヒョウ</t>
    </rPh>
    <phoneticPr fontId="3"/>
  </si>
  <si>
    <t>育児休業を開始した者(開始予定の者も含む)の取得期間別内訳（男女計）</t>
  </si>
  <si>
    <t>表１５－２</t>
    <rPh sb="0" eb="1">
      <t>ヒョウ</t>
    </rPh>
    <phoneticPr fontId="3"/>
  </si>
  <si>
    <t>育児休業を開始した者(開始予定の者も含む)の取得期間別内訳（男）</t>
  </si>
  <si>
    <t>表１５－３</t>
    <rPh sb="0" eb="1">
      <t>ヒョウ</t>
    </rPh>
    <phoneticPr fontId="3"/>
  </si>
  <si>
    <t>育児休業を開始した者(開始予定の者も含む)の取得期間別内訳（女）</t>
  </si>
  <si>
    <t>表１５－４</t>
    <rPh sb="0" eb="1">
      <t>ヒョウ</t>
    </rPh>
    <phoneticPr fontId="3"/>
  </si>
  <si>
    <t>育児のための休暇取得者の取得期間別内訳（男女計）</t>
  </si>
  <si>
    <t>表１５－５</t>
    <rPh sb="0" eb="1">
      <t>ヒョウ</t>
    </rPh>
    <phoneticPr fontId="3"/>
  </si>
  <si>
    <t>育児のための休暇取得者の取得期間別内訳（男）</t>
  </si>
  <si>
    <t>表１５－６</t>
    <rPh sb="0" eb="1">
      <t>ヒョウ</t>
    </rPh>
    <phoneticPr fontId="3"/>
  </si>
  <si>
    <t>育児のための休暇取得者の取得期間別内訳（女）</t>
  </si>
  <si>
    <t>表１６－１</t>
    <rPh sb="0" eb="1">
      <t>ヒョウ</t>
    </rPh>
    <phoneticPr fontId="3"/>
  </si>
  <si>
    <t>育児休業制度を取得する際の課題（男）</t>
    <phoneticPr fontId="3"/>
  </si>
  <si>
    <t>表１６－２</t>
    <rPh sb="0" eb="1">
      <t>ヒョウ</t>
    </rPh>
    <phoneticPr fontId="3"/>
  </si>
  <si>
    <t>育児休業制度を取得する際の課題（女）</t>
    <phoneticPr fontId="3"/>
  </si>
  <si>
    <t>表１７</t>
    <rPh sb="0" eb="1">
      <t>ヒョウ</t>
    </rPh>
    <phoneticPr fontId="3"/>
  </si>
  <si>
    <t>妊娠または出産により退職した女性労働者</t>
    <phoneticPr fontId="3"/>
  </si>
  <si>
    <t>表１８－１</t>
    <rPh sb="0" eb="1">
      <t>ヒョウ</t>
    </rPh>
    <phoneticPr fontId="3"/>
  </si>
  <si>
    <t>育児・介護による退職者の再雇用制度の有無</t>
    <phoneticPr fontId="3"/>
  </si>
  <si>
    <t>表１８－２</t>
    <rPh sb="0" eb="1">
      <t>ヒョウ</t>
    </rPh>
    <phoneticPr fontId="3"/>
  </si>
  <si>
    <t>育児・介護による退職者の再雇用実績の有無</t>
    <phoneticPr fontId="3"/>
  </si>
  <si>
    <t>表１９－１</t>
    <rPh sb="0" eb="1">
      <t>ヒョウ</t>
    </rPh>
    <phoneticPr fontId="3"/>
  </si>
  <si>
    <t>介護休業制度の有無および利用できる期間（正規従業員）</t>
    <phoneticPr fontId="3"/>
  </si>
  <si>
    <t>表１９－２</t>
    <rPh sb="0" eb="1">
      <t>ヒョウ</t>
    </rPh>
    <phoneticPr fontId="3"/>
  </si>
  <si>
    <t>介護休業制度の有無および利用できる期間（パートタイム労働者）</t>
    <phoneticPr fontId="3"/>
  </si>
  <si>
    <t>表２０</t>
    <rPh sb="0" eb="1">
      <t>ヒョウ</t>
    </rPh>
    <phoneticPr fontId="3"/>
  </si>
  <si>
    <t>介護休業の取得状況</t>
    <phoneticPr fontId="3"/>
  </si>
  <si>
    <t>表２１－１</t>
    <rPh sb="0" eb="1">
      <t>ヒョウ</t>
    </rPh>
    <phoneticPr fontId="3"/>
  </si>
  <si>
    <t>介護休業より復職した者の取得期間別内訳（男女計）</t>
    <phoneticPr fontId="3"/>
  </si>
  <si>
    <t>表２１－２</t>
    <rPh sb="0" eb="1">
      <t>ヒョウ</t>
    </rPh>
    <phoneticPr fontId="3"/>
  </si>
  <si>
    <t>介護休業より復職した者の取得期間別内訳（男）</t>
    <phoneticPr fontId="3"/>
  </si>
  <si>
    <t>表２１－３</t>
    <rPh sb="0" eb="1">
      <t>ヒョウ</t>
    </rPh>
    <phoneticPr fontId="3"/>
  </si>
  <si>
    <t>介護休業より復職した者の取得期間別内訳（女）</t>
    <phoneticPr fontId="3"/>
  </si>
  <si>
    <t>（６）仕事と家庭の両立支援</t>
    <rPh sb="3" eb="5">
      <t>シゴト</t>
    </rPh>
    <rPh sb="6" eb="8">
      <t>カテイ</t>
    </rPh>
    <rPh sb="9" eb="13">
      <t>リョウリツシエン</t>
    </rPh>
    <phoneticPr fontId="3"/>
  </si>
  <si>
    <t>表２２</t>
    <rPh sb="0" eb="1">
      <t>ヒョウ</t>
    </rPh>
    <phoneticPr fontId="3"/>
  </si>
  <si>
    <t>育児のための勤務時間短縮等措置の制度の有無</t>
    <phoneticPr fontId="3"/>
  </si>
  <si>
    <t>表２３－１</t>
    <rPh sb="0" eb="1">
      <t>ヒョウ</t>
    </rPh>
    <phoneticPr fontId="3"/>
  </si>
  <si>
    <t>育児のための勤務時間短縮等措置の有無および利用できる期間（短時間勤務）</t>
    <phoneticPr fontId="3"/>
  </si>
  <si>
    <t>表２３－２</t>
    <rPh sb="0" eb="1">
      <t>ヒョウ</t>
    </rPh>
    <phoneticPr fontId="3"/>
  </si>
  <si>
    <t>育児のための勤務時間短縮等措置の有無および利用できる期間（フレックスタイム制）</t>
    <phoneticPr fontId="3"/>
  </si>
  <si>
    <t>表２３－３</t>
    <rPh sb="0" eb="1">
      <t>ヒョウ</t>
    </rPh>
    <phoneticPr fontId="3"/>
  </si>
  <si>
    <t>育児のための勤務時間短縮等措置の有無および利用できる期間（始業・就業時刻の繰上・繰下）</t>
    <phoneticPr fontId="3"/>
  </si>
  <si>
    <t>表２３－４</t>
    <rPh sb="0" eb="1">
      <t>ヒョウ</t>
    </rPh>
    <phoneticPr fontId="3"/>
  </si>
  <si>
    <t>育児のための勤務時間短縮等措置の有無および利用できる期間（所定外労働の免除）</t>
    <phoneticPr fontId="3"/>
  </si>
  <si>
    <t>表２３－５</t>
    <rPh sb="0" eb="1">
      <t>ヒョウ</t>
    </rPh>
    <phoneticPr fontId="3"/>
  </si>
  <si>
    <t>育児のための勤務時間短縮等措置の有無および利用できる期間（在宅勤務）</t>
    <phoneticPr fontId="3"/>
  </si>
  <si>
    <t>表２３－６</t>
    <rPh sb="0" eb="1">
      <t>ヒョウ</t>
    </rPh>
    <phoneticPr fontId="3"/>
  </si>
  <si>
    <t>育児のための勤務時間短縮等措置の有無および利用できる期間（事業所内託児施設）</t>
    <phoneticPr fontId="3"/>
  </si>
  <si>
    <t>表２３－７</t>
    <rPh sb="0" eb="1">
      <t>ヒョウ</t>
    </rPh>
    <phoneticPr fontId="3"/>
  </si>
  <si>
    <t>育児のための勤務時間短縮等措置の有無および利用できる期間（費用援助）</t>
    <phoneticPr fontId="3"/>
  </si>
  <si>
    <t>表２３－８</t>
    <rPh sb="0" eb="1">
      <t>ヒョウ</t>
    </rPh>
    <phoneticPr fontId="3"/>
  </si>
  <si>
    <t>育児のための勤務時間短縮等措置の有無および利用できる期間（１歳以上の子の育休）</t>
    <phoneticPr fontId="3"/>
  </si>
  <si>
    <t>表２４－１</t>
    <rPh sb="0" eb="1">
      <t>ヒョウ</t>
    </rPh>
    <phoneticPr fontId="3"/>
  </si>
  <si>
    <t>育児のための勤務時間短縮等措置の利用状況（短時間勤務）</t>
    <phoneticPr fontId="3"/>
  </si>
  <si>
    <t>表２４－２</t>
    <rPh sb="0" eb="1">
      <t>ヒョウ</t>
    </rPh>
    <phoneticPr fontId="3"/>
  </si>
  <si>
    <t>育児のための勤務時間短縮等措置の利用状況（フレックスタイム制）</t>
    <phoneticPr fontId="3"/>
  </si>
  <si>
    <t>表２４－３</t>
    <rPh sb="0" eb="1">
      <t>ヒョウ</t>
    </rPh>
    <phoneticPr fontId="3"/>
  </si>
  <si>
    <t>育児のための勤務時間短縮等措置の利用状況（始業・就業時刻の繰上・繰下）</t>
    <phoneticPr fontId="3"/>
  </si>
  <si>
    <t>表２４－４</t>
    <rPh sb="0" eb="1">
      <t>ヒョウ</t>
    </rPh>
    <phoneticPr fontId="3"/>
  </si>
  <si>
    <t>育児のための勤務時間短縮等措置の利用状況（所定外労働の免除）</t>
    <phoneticPr fontId="3"/>
  </si>
  <si>
    <t>表２４－５</t>
    <rPh sb="0" eb="1">
      <t>ヒョウ</t>
    </rPh>
    <phoneticPr fontId="3"/>
  </si>
  <si>
    <t>育児のための勤務時間短縮等措置の利用状況（在宅勤務）</t>
    <phoneticPr fontId="3"/>
  </si>
  <si>
    <t>表２４－６</t>
    <rPh sb="0" eb="1">
      <t>ヒョウ</t>
    </rPh>
    <phoneticPr fontId="3"/>
  </si>
  <si>
    <t>育児のための勤務時間短縮等措置の利用状況（事業所内託児施設）</t>
    <phoneticPr fontId="3"/>
  </si>
  <si>
    <t>表２４－７</t>
    <rPh sb="0" eb="1">
      <t>ヒョウ</t>
    </rPh>
    <phoneticPr fontId="3"/>
  </si>
  <si>
    <t>育児のための勤務時間短縮等措置の利用状況（費用援助）</t>
    <phoneticPr fontId="3"/>
  </si>
  <si>
    <t>表２４－８</t>
    <rPh sb="0" eb="1">
      <t>ヒョウ</t>
    </rPh>
    <phoneticPr fontId="3"/>
  </si>
  <si>
    <t>育児のための勤務時間短縮等措置の利用状況（１歳以上の子の育休）</t>
    <phoneticPr fontId="3"/>
  </si>
  <si>
    <t>表２５</t>
    <rPh sb="0" eb="1">
      <t>ヒョウ</t>
    </rPh>
    <phoneticPr fontId="3"/>
  </si>
  <si>
    <t>勤務時間短縮制度等の課題</t>
    <phoneticPr fontId="3"/>
  </si>
  <si>
    <t>表２６</t>
    <rPh sb="0" eb="1">
      <t>ヒョウ</t>
    </rPh>
    <phoneticPr fontId="3"/>
  </si>
  <si>
    <t>子の看護休暇制度の有無、賃金の取扱い等</t>
    <phoneticPr fontId="3"/>
  </si>
  <si>
    <t>（７）男女雇用機会均等関係</t>
    <rPh sb="3" eb="5">
      <t>ダンジョ</t>
    </rPh>
    <rPh sb="5" eb="7">
      <t>コヨウ</t>
    </rPh>
    <rPh sb="7" eb="13">
      <t>キカイキントウカンケイ</t>
    </rPh>
    <phoneticPr fontId="3"/>
  </si>
  <si>
    <t>表２７－１</t>
    <rPh sb="0" eb="1">
      <t>ヒョウ</t>
    </rPh>
    <phoneticPr fontId="3"/>
  </si>
  <si>
    <t>ポジティブ・アクションの取組状況</t>
    <phoneticPr fontId="3"/>
  </si>
  <si>
    <t>表２７－２</t>
    <rPh sb="0" eb="1">
      <t>ヒョウ</t>
    </rPh>
    <phoneticPr fontId="3"/>
  </si>
  <si>
    <t>　　　　　　同上　　　　　　　　　</t>
    <phoneticPr fontId="3"/>
  </si>
  <si>
    <t>（８）高年齢者雇用関係</t>
    <rPh sb="3" eb="7">
      <t>コウネンレイシャ</t>
    </rPh>
    <rPh sb="7" eb="9">
      <t>コヨウ</t>
    </rPh>
    <rPh sb="9" eb="11">
      <t>カンケイ</t>
    </rPh>
    <phoneticPr fontId="3"/>
  </si>
  <si>
    <t>表２８－１</t>
    <rPh sb="0" eb="1">
      <t>ヒョウ</t>
    </rPh>
    <phoneticPr fontId="3"/>
  </si>
  <si>
    <t>高年齢者の採用および雇用拡大の検討状況</t>
    <phoneticPr fontId="3"/>
  </si>
  <si>
    <t>表２８－２</t>
    <rPh sb="0" eb="1">
      <t>ヒョウ</t>
    </rPh>
    <phoneticPr fontId="3"/>
  </si>
  <si>
    <t>高年齢者採用時の業務内容</t>
    <phoneticPr fontId="3"/>
  </si>
  <si>
    <t>（９）人材育成関係</t>
    <rPh sb="3" eb="9">
      <t>ジンザイイクセイカンケイ</t>
    </rPh>
    <phoneticPr fontId="3"/>
  </si>
  <si>
    <t>表２９</t>
    <rPh sb="0" eb="1">
      <t>ヒョウ</t>
    </rPh>
    <phoneticPr fontId="3"/>
  </si>
  <si>
    <t>人材育成・従業員キャリアアップ支援として実施しているもの</t>
    <phoneticPr fontId="3"/>
  </si>
  <si>
    <t>表３０－１</t>
    <rPh sb="0" eb="1">
      <t>ヒョウ</t>
    </rPh>
    <phoneticPr fontId="3"/>
  </si>
  <si>
    <t>教育訓練に関する国等の助成金活用の有無</t>
    <phoneticPr fontId="3"/>
  </si>
  <si>
    <t>表３０－２</t>
    <rPh sb="0" eb="1">
      <t>ヒョウ</t>
    </rPh>
    <phoneticPr fontId="3"/>
  </si>
  <si>
    <t>国等の助成金を活用していない事業所の活用していない理由</t>
    <phoneticPr fontId="3"/>
  </si>
  <si>
    <t>表３１－１</t>
    <rPh sb="0" eb="1">
      <t>ヒョウ</t>
    </rPh>
    <phoneticPr fontId="3"/>
  </si>
  <si>
    <t>高度教育の必要性の有無　</t>
    <phoneticPr fontId="3"/>
  </si>
  <si>
    <t>表３１－２</t>
    <rPh sb="0" eb="1">
      <t>ヒョウ</t>
    </rPh>
    <phoneticPr fontId="3"/>
  </si>
  <si>
    <t>高度教育の必要性を感じる分野</t>
    <phoneticPr fontId="3"/>
  </si>
  <si>
    <t>（１０）多様な人材の活用関係</t>
    <rPh sb="4" eb="6">
      <t>タヨウ</t>
    </rPh>
    <rPh sb="7" eb="9">
      <t>ジンザイ</t>
    </rPh>
    <rPh sb="10" eb="12">
      <t>カツヨウ</t>
    </rPh>
    <rPh sb="12" eb="14">
      <t>カンケイ</t>
    </rPh>
    <phoneticPr fontId="3"/>
  </si>
  <si>
    <t>表３２－１</t>
    <rPh sb="0" eb="1">
      <t>ヒョウ</t>
    </rPh>
    <phoneticPr fontId="3"/>
  </si>
  <si>
    <t xml:space="preserve">外国人労働者の雇用状況（在留資格の種別） </t>
    <phoneticPr fontId="3"/>
  </si>
  <si>
    <t>表３２－２</t>
    <rPh sb="0" eb="1">
      <t>ヒョウ</t>
    </rPh>
    <phoneticPr fontId="3"/>
  </si>
  <si>
    <t>外国人労働者の雇用における課題</t>
    <rPh sb="7" eb="9">
      <t>コヨウ</t>
    </rPh>
    <rPh sb="13" eb="15">
      <t>カダイ</t>
    </rPh>
    <phoneticPr fontId="3"/>
  </si>
  <si>
    <t>表３２－３</t>
    <phoneticPr fontId="3"/>
  </si>
  <si>
    <t>外国人労働者を雇用していない事業所における今後の雇用予定</t>
    <rPh sb="0" eb="2">
      <t>ガイコク</t>
    </rPh>
    <rPh sb="2" eb="3">
      <t>ジン</t>
    </rPh>
    <rPh sb="3" eb="6">
      <t>ロウドウシャ</t>
    </rPh>
    <rPh sb="7" eb="9">
      <t>コヨウ</t>
    </rPh>
    <rPh sb="14" eb="17">
      <t>ジギョウショ</t>
    </rPh>
    <rPh sb="21" eb="23">
      <t>コンゴ</t>
    </rPh>
    <rPh sb="24" eb="26">
      <t>コヨウ</t>
    </rPh>
    <rPh sb="26" eb="28">
      <t>ヨテイ</t>
    </rPh>
    <phoneticPr fontId="3"/>
  </si>
  <si>
    <t>表３２－４</t>
    <phoneticPr fontId="3"/>
  </si>
  <si>
    <t>外国人労働者の雇用予定・検討における課題</t>
    <phoneticPr fontId="3"/>
  </si>
  <si>
    <t>（１１）働き方改革関係</t>
    <rPh sb="4" eb="5">
      <t>ハタラ</t>
    </rPh>
    <rPh sb="6" eb="9">
      <t>カタカイカク</t>
    </rPh>
    <rPh sb="9" eb="11">
      <t>カンケイ</t>
    </rPh>
    <phoneticPr fontId="3"/>
  </si>
  <si>
    <t>表３３－１</t>
    <rPh sb="0" eb="1">
      <t>ヒョウ</t>
    </rPh>
    <phoneticPr fontId="3"/>
  </si>
  <si>
    <t>テレワーク（在宅勤務）導入の有無</t>
    <phoneticPr fontId="3"/>
  </si>
  <si>
    <t>表３３－２</t>
    <rPh sb="0" eb="1">
      <t>ヒョウ</t>
    </rPh>
    <phoneticPr fontId="3"/>
  </si>
  <si>
    <t>導入を検討している、検討したいと考える働き方</t>
    <phoneticPr fontId="3"/>
  </si>
  <si>
    <t>表３３－３</t>
    <rPh sb="0" eb="1">
      <t>ヒョウ</t>
    </rPh>
    <phoneticPr fontId="3"/>
  </si>
  <si>
    <t>多様な働き方の導入における課題</t>
    <phoneticPr fontId="3"/>
  </si>
  <si>
    <t>表３４－１</t>
    <rPh sb="0" eb="1">
      <t>ヒョウ</t>
    </rPh>
    <phoneticPr fontId="3"/>
  </si>
  <si>
    <t>所定労働時間、勤務地、職種・職務を限定した勤務の利用可能状況</t>
    <rPh sb="24" eb="30">
      <t>リヨウカノウジョウキョウ</t>
    </rPh>
    <phoneticPr fontId="3"/>
  </si>
  <si>
    <t>表３４－２</t>
    <phoneticPr fontId="3"/>
  </si>
  <si>
    <t>所定労働時間、勤務地、職種・職務を限定した勤務の利用状況（短時間正社員）</t>
    <rPh sb="21" eb="23">
      <t>キンム</t>
    </rPh>
    <rPh sb="24" eb="28">
      <t>リヨウジョウキョウ</t>
    </rPh>
    <rPh sb="29" eb="35">
      <t>タンジカンセイシャイン</t>
    </rPh>
    <phoneticPr fontId="3"/>
  </si>
  <si>
    <t>表３４－３</t>
    <phoneticPr fontId="3"/>
  </si>
  <si>
    <t>所定労働時間、勤務地、職種・職務を限定した勤務の利用状況（勤務地限定正社員）</t>
    <rPh sb="29" eb="32">
      <t>キンムチ</t>
    </rPh>
    <rPh sb="32" eb="34">
      <t>ゲンテイ</t>
    </rPh>
    <phoneticPr fontId="3"/>
  </si>
  <si>
    <t>表３４－４</t>
    <phoneticPr fontId="3"/>
  </si>
  <si>
    <t>所定労働時間、勤務地、職種・職務を限定した勤務の利用状況（職種・職務限定正社員）</t>
    <phoneticPr fontId="3"/>
  </si>
  <si>
    <t>表３５－１</t>
    <phoneticPr fontId="3"/>
  </si>
  <si>
    <t>ウェルビーイング経営導入の有無</t>
    <phoneticPr fontId="3"/>
  </si>
  <si>
    <t>表３５－２</t>
    <phoneticPr fontId="3"/>
  </si>
  <si>
    <t>ウェルビーイング経営における取り組みの成果として感じるもの、期待するもの</t>
    <phoneticPr fontId="3"/>
  </si>
  <si>
    <t>表３５－３</t>
    <phoneticPr fontId="3"/>
  </si>
  <si>
    <t>ウェルビーイング経営を実施していない理由</t>
    <phoneticPr fontId="3"/>
  </si>
  <si>
    <t>表３６</t>
    <phoneticPr fontId="3"/>
  </si>
  <si>
    <t>エンゲージメント調査実施の有無</t>
    <phoneticPr fontId="3"/>
  </si>
  <si>
    <t>表３７－１</t>
    <phoneticPr fontId="3"/>
  </si>
  <si>
    <t>カスタマーハラスメント発生の有無</t>
    <rPh sb="10" eb="12">
      <t>ハッセイ</t>
    </rPh>
    <rPh sb="13" eb="15">
      <t>ウム</t>
    </rPh>
    <phoneticPr fontId="3"/>
  </si>
  <si>
    <t>表３７－２</t>
    <phoneticPr fontId="3"/>
  </si>
  <si>
    <t>カスタマーハラスメント対策の実施状況</t>
    <phoneticPr fontId="3"/>
  </si>
  <si>
    <t>表３７－３</t>
    <phoneticPr fontId="3"/>
  </si>
  <si>
    <t>カスタマーハラスメント対策を実施している事業所における対策内容</t>
    <rPh sb="11" eb="13">
      <t>タイサク</t>
    </rPh>
    <rPh sb="14" eb="16">
      <t>ジッシ</t>
    </rPh>
    <rPh sb="20" eb="23">
      <t>ジギョウショ</t>
    </rPh>
    <rPh sb="27" eb="29">
      <t>タイサク</t>
    </rPh>
    <rPh sb="29" eb="31">
      <t>ナイヨウ</t>
    </rPh>
    <phoneticPr fontId="3"/>
  </si>
  <si>
    <t>（１２）雇用関係</t>
    <rPh sb="4" eb="6">
      <t>コヨウ</t>
    </rPh>
    <rPh sb="6" eb="8">
      <t>カンケイ</t>
    </rPh>
    <phoneticPr fontId="3"/>
  </si>
  <si>
    <t>表３８－１</t>
    <rPh sb="0" eb="1">
      <t>ヒョウ</t>
    </rPh>
    <phoneticPr fontId="3"/>
  </si>
  <si>
    <t>表３８－２</t>
    <rPh sb="0" eb="1">
      <t>ヒョウ</t>
    </rPh>
    <phoneticPr fontId="3"/>
  </si>
  <si>
    <t>公正採用選考人権啓発推進員選任に関する研修会への参加の有無</t>
    <phoneticPr fontId="3"/>
  </si>
  <si>
    <t>表３９－１</t>
    <phoneticPr fontId="3"/>
  </si>
  <si>
    <t>賃上げ実施の有無</t>
    <rPh sb="0" eb="2">
      <t>チンア</t>
    </rPh>
    <rPh sb="3" eb="5">
      <t>ジッシ</t>
    </rPh>
    <rPh sb="6" eb="8">
      <t>ウム</t>
    </rPh>
    <phoneticPr fontId="3"/>
  </si>
  <si>
    <t>表３９－２</t>
    <phoneticPr fontId="3"/>
  </si>
  <si>
    <t>賃上げ実施事業所における賃上げ幅の昨年度比較</t>
    <rPh sb="0" eb="2">
      <t>チンア</t>
    </rPh>
    <rPh sb="3" eb="8">
      <t>ジッシジギョウショ</t>
    </rPh>
    <rPh sb="12" eb="14">
      <t>チンア</t>
    </rPh>
    <rPh sb="15" eb="16">
      <t>ハバ</t>
    </rPh>
    <rPh sb="17" eb="22">
      <t>サクネンドヒカク</t>
    </rPh>
    <phoneticPr fontId="3"/>
  </si>
  <si>
    <t>表３９－３</t>
    <rPh sb="0" eb="1">
      <t>ヒョウ</t>
    </rPh>
    <phoneticPr fontId="3"/>
  </si>
  <si>
    <t>賃上げ実施事業所における実施理由</t>
    <rPh sb="0" eb="2">
      <t>チンア</t>
    </rPh>
    <rPh sb="3" eb="8">
      <t>ジッシジギョウショ</t>
    </rPh>
    <rPh sb="12" eb="16">
      <t>ジッシリユウ</t>
    </rPh>
    <phoneticPr fontId="3"/>
  </si>
  <si>
    <t>表３９－４</t>
    <rPh sb="0" eb="1">
      <t>ヒョウ</t>
    </rPh>
    <phoneticPr fontId="3"/>
  </si>
  <si>
    <t>賃上げの課題</t>
    <rPh sb="0" eb="2">
      <t>チンア</t>
    </rPh>
    <rPh sb="4" eb="6">
      <t>カダイ</t>
    </rPh>
    <phoneticPr fontId="3"/>
  </si>
  <si>
    <t>公正採用選考人権啓発推進員選任の有無</t>
    <rPh sb="13" eb="15">
      <t>センニン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</si>
</sst>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6" formatCode="0.00_ ;[Red]\-0.00\ "/>
    <numFmt numFmtId="177" formatCode="0.00_);[Red]\(0.00\)"/>
    <numFmt numFmtId="178" formatCode="0.0%"/>
    <numFmt numFmtId="179" formatCode="#,##0_ "/>
    <numFmt numFmtId="180" formatCode="0.00_ "/>
    <numFmt numFmtId="181" formatCode="0.000000000000000000"/>
    <numFmt numFmtId="182" formatCode="0.0_);[Red]\(0.0\)"/>
    <numFmt numFmtId="183" formatCode="0_);[Red]\(0\)"/>
    <numFmt numFmtId="184" formatCode="#,##0.00_ ;[Red]\-#,##0.00\ "/>
    <numFmt numFmtId="185" formatCode="0.000%"/>
  </numFmts>
  <fonts count="3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b/>
      <sz val="11"/>
      <name val="ＭＳ Ｐ明朝"/>
      <family val="1"/>
      <charset val="128"/>
    </font>
    <font>
      <sz val="10.5"/>
      <name val="ＭＳ Ｐ明朝"/>
      <family val="1"/>
      <charset val="128"/>
    </font>
    <font>
      <sz val="8.5"/>
      <name val="ＭＳ Ｐ明朝"/>
      <family val="1"/>
      <charset val="128"/>
    </font>
    <font>
      <b/>
      <sz val="11"/>
      <name val="ＭＳ Ｐゴシック"/>
      <family val="3"/>
      <charset val="128"/>
    </font>
    <font>
      <sz val="18"/>
      <name val="ＭＳ Ｐ明朝"/>
      <family val="1"/>
      <charset val="128"/>
    </font>
    <font>
      <sz val="20"/>
      <name val="ＭＳ Ｐ明朝"/>
      <family val="1"/>
      <charset val="128"/>
    </font>
    <font>
      <sz val="9"/>
      <name val="ＭＳ Ｐ明朝"/>
      <family val="1"/>
    </font>
    <font>
      <b/>
      <sz val="8"/>
      <name val="ＭＳ Ｐ明朝"/>
      <family val="1"/>
      <charset val="128"/>
    </font>
    <font>
      <sz val="10"/>
      <name val="ＭＳ Ｐ明朝"/>
      <family val="1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0"/>
      <name val="ＭＳ Ｐ明朝"/>
      <family val="1"/>
      <charset val="128"/>
    </font>
    <font>
      <b/>
      <sz val="9"/>
      <name val="ＭＳ Ｐゴシック"/>
      <family val="3"/>
      <charset val="128"/>
    </font>
    <font>
      <b/>
      <sz val="9"/>
      <name val="ＭＳ Ｐ明朝"/>
      <family val="1"/>
      <charset val="128"/>
    </font>
    <font>
      <sz val="9.5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1"/>
      <name val="ＭＳ Ｐ明朝"/>
      <family val="1"/>
    </font>
    <font>
      <sz val="8"/>
      <name val="ＭＳ Ｐ明朝"/>
      <family val="1"/>
      <charset val="128"/>
    </font>
    <font>
      <sz val="10.5"/>
      <name val="Century"/>
      <family val="1"/>
    </font>
    <font>
      <sz val="10.5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Ｐ明朝"/>
      <family val="1"/>
    </font>
    <font>
      <u/>
      <sz val="11"/>
      <color theme="10"/>
      <name val="ＭＳ Ｐゴシック"/>
      <family val="3"/>
      <charset val="128"/>
    </font>
    <font>
      <sz val="12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</fills>
  <borders count="14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tted">
        <color indexed="64"/>
      </top>
      <bottom style="double">
        <color indexed="64"/>
      </bottom>
      <diagonal/>
    </border>
    <border>
      <left/>
      <right style="medium">
        <color indexed="64"/>
      </right>
      <top style="dotted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/>
      <right style="thin">
        <color indexed="64"/>
      </right>
      <top style="double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/>
      <top style="double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/>
      <top style="dotted">
        <color indexed="64"/>
      </top>
      <bottom style="double">
        <color indexed="64"/>
      </bottom>
      <diagonal/>
    </border>
    <border>
      <left style="medium">
        <color indexed="64"/>
      </left>
      <right/>
      <top style="dotted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9" fillId="0" borderId="0" applyNumberFormat="0" applyFill="0" applyBorder="0" applyAlignment="0" applyProtection="0"/>
  </cellStyleXfs>
  <cellXfs count="939"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2" fillId="0" borderId="1" xfId="0" applyFont="1" applyBorder="1"/>
    <xf numFmtId="0" fontId="2" fillId="0" borderId="2" xfId="0" applyFont="1" applyBorder="1"/>
    <xf numFmtId="0" fontId="2" fillId="2" borderId="5" xfId="0" applyFont="1" applyFill="1" applyBorder="1"/>
    <xf numFmtId="0" fontId="5" fillId="2" borderId="5" xfId="0" applyFont="1" applyFill="1" applyBorder="1"/>
    <xf numFmtId="0" fontId="5" fillId="2" borderId="6" xfId="0" applyFont="1" applyFill="1" applyBorder="1"/>
    <xf numFmtId="0" fontId="2" fillId="0" borderId="8" xfId="0" applyFont="1" applyBorder="1"/>
    <xf numFmtId="0" fontId="2" fillId="0" borderId="9" xfId="0" applyFont="1" applyBorder="1"/>
    <xf numFmtId="0" fontId="5" fillId="0" borderId="13" xfId="0" applyFont="1" applyBorder="1" applyAlignment="1">
      <alignment horizontal="center" vertical="center"/>
    </xf>
    <xf numFmtId="176" fontId="7" fillId="0" borderId="0" xfId="0" applyNumberFormat="1" applyFont="1"/>
    <xf numFmtId="0" fontId="2" fillId="0" borderId="16" xfId="0" applyFont="1" applyBorder="1"/>
    <xf numFmtId="0" fontId="2" fillId="0" borderId="17" xfId="0" applyFont="1" applyBorder="1"/>
    <xf numFmtId="0" fontId="5" fillId="3" borderId="21" xfId="0" applyFont="1" applyFill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 wrapText="1"/>
    </xf>
    <xf numFmtId="177" fontId="7" fillId="0" borderId="0" xfId="0" applyNumberFormat="1" applyFont="1"/>
    <xf numFmtId="0" fontId="2" fillId="0" borderId="1" xfId="0" applyFont="1" applyBorder="1" applyAlignment="1">
      <alignment vertical="center"/>
    </xf>
    <xf numFmtId="0" fontId="8" fillId="0" borderId="25" xfId="0" applyFont="1" applyBorder="1"/>
    <xf numFmtId="0" fontId="8" fillId="0" borderId="12" xfId="0" applyFont="1" applyBorder="1"/>
    <xf numFmtId="0" fontId="8" fillId="0" borderId="26" xfId="0" applyFont="1" applyBorder="1"/>
    <xf numFmtId="0" fontId="8" fillId="0" borderId="14" xfId="0" applyFont="1" applyBorder="1"/>
    <xf numFmtId="0" fontId="8" fillId="0" borderId="27" xfId="0" applyFont="1" applyBorder="1"/>
    <xf numFmtId="0" fontId="8" fillId="0" borderId="3" xfId="0" applyFont="1" applyBorder="1" applyAlignment="1">
      <alignment horizontal="right"/>
    </xf>
    <xf numFmtId="178" fontId="2" fillId="0" borderId="0" xfId="0" applyNumberFormat="1" applyFont="1"/>
    <xf numFmtId="0" fontId="2" fillId="0" borderId="28" xfId="0" applyFont="1" applyBorder="1" applyAlignment="1">
      <alignment vertical="center"/>
    </xf>
    <xf numFmtId="178" fontId="8" fillId="0" borderId="29" xfId="0" applyNumberFormat="1" applyFont="1" applyBorder="1"/>
    <xf numFmtId="178" fontId="8" fillId="0" borderId="30" xfId="0" applyNumberFormat="1" applyFont="1" applyBorder="1"/>
    <xf numFmtId="178" fontId="8" fillId="0" borderId="31" xfId="0" applyNumberFormat="1" applyFont="1" applyBorder="1"/>
    <xf numFmtId="178" fontId="8" fillId="0" borderId="32" xfId="0" applyNumberFormat="1" applyFont="1" applyBorder="1"/>
    <xf numFmtId="178" fontId="8" fillId="0" borderId="33" xfId="0" applyNumberFormat="1" applyFont="1" applyBorder="1"/>
    <xf numFmtId="0" fontId="8" fillId="0" borderId="34" xfId="0" applyFont="1" applyBorder="1" applyAlignment="1">
      <alignment horizontal="right"/>
    </xf>
    <xf numFmtId="0" fontId="2" fillId="0" borderId="35" xfId="0" applyFont="1" applyBorder="1" applyAlignment="1">
      <alignment vertical="center"/>
    </xf>
    <xf numFmtId="178" fontId="8" fillId="0" borderId="37" xfId="2" applyNumberFormat="1" applyFont="1" applyFill="1" applyBorder="1"/>
    <xf numFmtId="178" fontId="8" fillId="0" borderId="38" xfId="2" applyNumberFormat="1" applyFont="1" applyFill="1" applyBorder="1"/>
    <xf numFmtId="178" fontId="8" fillId="0" borderId="39" xfId="2" applyNumberFormat="1" applyFont="1" applyFill="1" applyBorder="1"/>
    <xf numFmtId="178" fontId="8" fillId="0" borderId="40" xfId="2" applyNumberFormat="1" applyFont="1" applyFill="1" applyBorder="1"/>
    <xf numFmtId="178" fontId="8" fillId="0" borderId="41" xfId="2" applyNumberFormat="1" applyFont="1" applyFill="1" applyBorder="1"/>
    <xf numFmtId="0" fontId="8" fillId="0" borderId="42" xfId="0" applyFont="1" applyBorder="1" applyAlignment="1">
      <alignment horizontal="right"/>
    </xf>
    <xf numFmtId="38" fontId="2" fillId="0" borderId="45" xfId="0" applyNumberFormat="1" applyFont="1" applyBorder="1" applyAlignment="1">
      <alignment horizontal="right"/>
    </xf>
    <xf numFmtId="0" fontId="8" fillId="0" borderId="46" xfId="0" applyFont="1" applyBorder="1"/>
    <xf numFmtId="0" fontId="8" fillId="0" borderId="47" xfId="0" applyFont="1" applyBorder="1"/>
    <xf numFmtId="0" fontId="8" fillId="0" borderId="48" xfId="0" applyFont="1" applyBorder="1"/>
    <xf numFmtId="0" fontId="8" fillId="0" borderId="49" xfId="0" applyFont="1" applyBorder="1"/>
    <xf numFmtId="0" fontId="8" fillId="0" borderId="15" xfId="0" applyFont="1" applyBorder="1"/>
    <xf numFmtId="0" fontId="2" fillId="0" borderId="34" xfId="0" applyFont="1" applyBorder="1" applyAlignment="1">
      <alignment horizontal="right"/>
    </xf>
    <xf numFmtId="178" fontId="2" fillId="0" borderId="18" xfId="0" applyNumberFormat="1" applyFont="1" applyBorder="1" applyAlignment="1">
      <alignment horizontal="right"/>
    </xf>
    <xf numFmtId="178" fontId="8" fillId="0" borderId="46" xfId="2" applyNumberFormat="1" applyFont="1" applyFill="1" applyBorder="1"/>
    <xf numFmtId="178" fontId="8" fillId="0" borderId="47" xfId="2" applyNumberFormat="1" applyFont="1" applyFill="1" applyBorder="1"/>
    <xf numFmtId="178" fontId="8" fillId="0" borderId="48" xfId="2" applyNumberFormat="1" applyFont="1" applyFill="1" applyBorder="1"/>
    <xf numFmtId="178" fontId="8" fillId="0" borderId="49" xfId="2" applyNumberFormat="1" applyFont="1" applyFill="1" applyBorder="1"/>
    <xf numFmtId="178" fontId="8" fillId="0" borderId="15" xfId="2" applyNumberFormat="1" applyFont="1" applyFill="1" applyBorder="1"/>
    <xf numFmtId="178" fontId="2" fillId="0" borderId="50" xfId="0" applyNumberFormat="1" applyFont="1" applyBorder="1" applyAlignment="1">
      <alignment horizontal="right"/>
    </xf>
    <xf numFmtId="38" fontId="2" fillId="0" borderId="3" xfId="0" applyNumberFormat="1" applyFont="1" applyBorder="1" applyAlignment="1">
      <alignment horizontal="right"/>
    </xf>
    <xf numFmtId="38" fontId="8" fillId="0" borderId="27" xfId="0" applyNumberFormat="1" applyFont="1" applyBorder="1"/>
    <xf numFmtId="38" fontId="2" fillId="0" borderId="10" xfId="0" applyNumberFormat="1" applyFont="1" applyBorder="1" applyAlignment="1">
      <alignment horizontal="right"/>
    </xf>
    <xf numFmtId="0" fontId="0" fillId="0" borderId="50" xfId="0" applyBorder="1" applyAlignment="1">
      <alignment horizontal="right"/>
    </xf>
    <xf numFmtId="0" fontId="0" fillId="0" borderId="51" xfId="0" applyBorder="1" applyAlignment="1">
      <alignment horizontal="right"/>
    </xf>
    <xf numFmtId="178" fontId="8" fillId="0" borderId="52" xfId="2" applyNumberFormat="1" applyFont="1" applyFill="1" applyBorder="1"/>
    <xf numFmtId="178" fontId="8" fillId="0" borderId="53" xfId="2" applyNumberFormat="1" applyFont="1" applyFill="1" applyBorder="1"/>
    <xf numFmtId="178" fontId="8" fillId="0" borderId="54" xfId="2" applyNumberFormat="1" applyFont="1" applyFill="1" applyBorder="1"/>
    <xf numFmtId="178" fontId="8" fillId="0" borderId="55" xfId="2" applyNumberFormat="1" applyFont="1" applyFill="1" applyBorder="1"/>
    <xf numFmtId="178" fontId="8" fillId="0" borderId="56" xfId="2" applyNumberFormat="1" applyFont="1" applyFill="1" applyBorder="1"/>
    <xf numFmtId="38" fontId="8" fillId="0" borderId="58" xfId="0" applyNumberFormat="1" applyFont="1" applyBorder="1"/>
    <xf numFmtId="0" fontId="2" fillId="0" borderId="1" xfId="0" applyFont="1" applyBorder="1" applyAlignment="1">
      <alignment vertical="center" wrapText="1"/>
    </xf>
    <xf numFmtId="38" fontId="2" fillId="0" borderId="61" xfId="1" applyFont="1" applyFill="1" applyBorder="1" applyAlignment="1">
      <alignment horizontal="right"/>
    </xf>
    <xf numFmtId="0" fontId="2" fillId="0" borderId="12" xfId="0" applyFont="1" applyBorder="1" applyAlignment="1">
      <alignment vertical="center" wrapText="1"/>
    </xf>
    <xf numFmtId="0" fontId="2" fillId="0" borderId="8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178" fontId="8" fillId="0" borderId="62" xfId="2" applyNumberFormat="1" applyFont="1" applyFill="1" applyBorder="1"/>
    <xf numFmtId="178" fontId="8" fillId="0" borderId="20" xfId="2" applyNumberFormat="1" applyFont="1" applyFill="1" applyBorder="1"/>
    <xf numFmtId="178" fontId="8" fillId="0" borderId="63" xfId="2" applyNumberFormat="1" applyFont="1" applyFill="1" applyBorder="1"/>
    <xf numFmtId="178" fontId="8" fillId="0" borderId="23" xfId="2" applyNumberFormat="1" applyFont="1" applyFill="1" applyBorder="1"/>
    <xf numFmtId="178" fontId="8" fillId="0" borderId="24" xfId="2" applyNumberFormat="1" applyFont="1" applyFill="1" applyBorder="1"/>
    <xf numFmtId="0" fontId="2" fillId="0" borderId="20" xfId="0" applyFont="1" applyBorder="1" applyAlignment="1">
      <alignment horizontal="center" vertical="center"/>
    </xf>
    <xf numFmtId="0" fontId="2" fillId="0" borderId="8" xfId="0" applyFont="1" applyBorder="1" applyAlignment="1">
      <alignment vertical="center" wrapText="1"/>
    </xf>
    <xf numFmtId="0" fontId="2" fillId="0" borderId="47" xfId="0" applyFont="1" applyBorder="1" applyAlignment="1">
      <alignment vertical="center" wrapText="1"/>
    </xf>
    <xf numFmtId="178" fontId="8" fillId="0" borderId="64" xfId="2" applyNumberFormat="1" applyFont="1" applyFill="1" applyBorder="1"/>
    <xf numFmtId="178" fontId="8" fillId="0" borderId="65" xfId="2" applyNumberFormat="1" applyFont="1" applyFill="1" applyBorder="1"/>
    <xf numFmtId="178" fontId="8" fillId="0" borderId="66" xfId="2" applyNumberFormat="1" applyFont="1" applyFill="1" applyBorder="1"/>
    <xf numFmtId="178" fontId="8" fillId="0" borderId="67" xfId="2" applyNumberFormat="1" applyFont="1" applyFill="1" applyBorder="1"/>
    <xf numFmtId="178" fontId="8" fillId="0" borderId="68" xfId="2" applyNumberFormat="1" applyFont="1" applyFill="1" applyBorder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 vertical="center" justifyLastLine="1"/>
    </xf>
    <xf numFmtId="178" fontId="5" fillId="0" borderId="0" xfId="2" applyNumberFormat="1" applyFont="1" applyBorder="1"/>
    <xf numFmtId="178" fontId="2" fillId="0" borderId="0" xfId="2" applyNumberFormat="1" applyFont="1"/>
    <xf numFmtId="0" fontId="7" fillId="0" borderId="0" xfId="0" applyFont="1"/>
    <xf numFmtId="0" fontId="2" fillId="0" borderId="0" xfId="2" applyNumberFormat="1" applyFont="1"/>
    <xf numFmtId="38" fontId="2" fillId="0" borderId="0" xfId="0" applyNumberFormat="1" applyFont="1"/>
    <xf numFmtId="0" fontId="2" fillId="0" borderId="0" xfId="0" applyFont="1" applyAlignment="1">
      <alignment horizontal="left" vertical="center"/>
    </xf>
    <xf numFmtId="0" fontId="4" fillId="0" borderId="1" xfId="0" applyFont="1" applyBorder="1"/>
    <xf numFmtId="0" fontId="4" fillId="0" borderId="2" xfId="0" applyFont="1" applyBorder="1"/>
    <xf numFmtId="0" fontId="4" fillId="0" borderId="8" xfId="0" applyFont="1" applyBorder="1"/>
    <xf numFmtId="0" fontId="4" fillId="0" borderId="9" xfId="0" applyFont="1" applyBorder="1"/>
    <xf numFmtId="0" fontId="4" fillId="0" borderId="16" xfId="0" applyFont="1" applyBorder="1"/>
    <xf numFmtId="0" fontId="4" fillId="0" borderId="17" xfId="0" applyFont="1" applyBorder="1"/>
    <xf numFmtId="0" fontId="4" fillId="0" borderId="76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74" xfId="0" applyFont="1" applyBorder="1" applyAlignment="1">
      <alignment horizontal="center" vertical="center"/>
    </xf>
    <xf numFmtId="0" fontId="4" fillId="0" borderId="77" xfId="0" applyFont="1" applyBorder="1" applyAlignment="1">
      <alignment horizontal="center" vertical="center"/>
    </xf>
    <xf numFmtId="0" fontId="4" fillId="0" borderId="78" xfId="0" applyFont="1" applyBorder="1"/>
    <xf numFmtId="0" fontId="4" fillId="0" borderId="79" xfId="0" applyFont="1" applyBorder="1"/>
    <xf numFmtId="0" fontId="4" fillId="0" borderId="80" xfId="0" applyFont="1" applyBorder="1"/>
    <xf numFmtId="178" fontId="4" fillId="0" borderId="38" xfId="2" applyNumberFormat="1" applyFont="1" applyFill="1" applyBorder="1"/>
    <xf numFmtId="178" fontId="4" fillId="0" borderId="53" xfId="2" applyNumberFormat="1" applyFont="1" applyFill="1" applyBorder="1" applyAlignment="1">
      <alignment horizontal="right"/>
    </xf>
    <xf numFmtId="178" fontId="4" fillId="0" borderId="36" xfId="2" applyNumberFormat="1" applyFont="1" applyFill="1" applyBorder="1"/>
    <xf numFmtId="178" fontId="4" fillId="0" borderId="42" xfId="2" applyNumberFormat="1" applyFont="1" applyFill="1" applyBorder="1"/>
    <xf numFmtId="0" fontId="4" fillId="0" borderId="81" xfId="0" applyFont="1" applyBorder="1"/>
    <xf numFmtId="0" fontId="4" fillId="0" borderId="81" xfId="0" applyFont="1" applyBorder="1" applyAlignment="1">
      <alignment horizontal="right"/>
    </xf>
    <xf numFmtId="0" fontId="4" fillId="0" borderId="82" xfId="0" applyFont="1" applyBorder="1"/>
    <xf numFmtId="0" fontId="4" fillId="0" borderId="83" xfId="0" applyFont="1" applyBorder="1"/>
    <xf numFmtId="0" fontId="4" fillId="0" borderId="61" xfId="0" applyFont="1" applyBorder="1"/>
    <xf numFmtId="178" fontId="4" fillId="0" borderId="20" xfId="2" applyNumberFormat="1" applyFont="1" applyFill="1" applyBorder="1"/>
    <xf numFmtId="178" fontId="4" fillId="0" borderId="20" xfId="2" applyNumberFormat="1" applyFont="1" applyFill="1" applyBorder="1" applyAlignment="1">
      <alignment horizontal="right"/>
    </xf>
    <xf numFmtId="178" fontId="4" fillId="0" borderId="17" xfId="2" applyNumberFormat="1" applyFont="1" applyFill="1" applyBorder="1"/>
    <xf numFmtId="178" fontId="4" fillId="0" borderId="18" xfId="2" applyNumberFormat="1" applyFont="1" applyFill="1" applyBorder="1"/>
    <xf numFmtId="0" fontId="4" fillId="0" borderId="84" xfId="0" applyFont="1" applyBorder="1"/>
    <xf numFmtId="178" fontId="4" fillId="0" borderId="53" xfId="2" applyNumberFormat="1" applyFont="1" applyFill="1" applyBorder="1"/>
    <xf numFmtId="178" fontId="4" fillId="0" borderId="51" xfId="2" applyNumberFormat="1" applyFont="1" applyFill="1" applyBorder="1"/>
    <xf numFmtId="178" fontId="4" fillId="0" borderId="86" xfId="2" applyNumberFormat="1" applyFont="1" applyFill="1" applyBorder="1"/>
    <xf numFmtId="0" fontId="4" fillId="0" borderId="78" xfId="0" applyFont="1" applyBorder="1" applyAlignment="1">
      <alignment horizontal="right"/>
    </xf>
    <xf numFmtId="178" fontId="4" fillId="0" borderId="38" xfId="2" applyNumberFormat="1" applyFont="1" applyFill="1" applyBorder="1" applyAlignment="1">
      <alignment horizontal="right"/>
    </xf>
    <xf numFmtId="0" fontId="4" fillId="0" borderId="47" xfId="0" applyFont="1" applyBorder="1" applyAlignment="1">
      <alignment horizontal="left" vertical="center" wrapText="1"/>
    </xf>
    <xf numFmtId="0" fontId="4" fillId="0" borderId="82" xfId="0" applyFont="1" applyBorder="1" applyAlignment="1">
      <alignment horizontal="right"/>
    </xf>
    <xf numFmtId="0" fontId="4" fillId="0" borderId="83" xfId="0" applyFont="1" applyBorder="1" applyAlignment="1">
      <alignment horizontal="right"/>
    </xf>
    <xf numFmtId="0" fontId="4" fillId="0" borderId="87" xfId="0" applyFont="1" applyBorder="1" applyAlignment="1">
      <alignment horizontal="right"/>
    </xf>
    <xf numFmtId="0" fontId="4" fillId="0" borderId="20" xfId="0" applyFont="1" applyBorder="1" applyAlignment="1">
      <alignment horizontal="center" vertical="center" wrapText="1"/>
    </xf>
    <xf numFmtId="178" fontId="4" fillId="0" borderId="65" xfId="2" applyNumberFormat="1" applyFont="1" applyFill="1" applyBorder="1"/>
    <xf numFmtId="178" fontId="4" fillId="0" borderId="65" xfId="2" applyNumberFormat="1" applyFont="1" applyFill="1" applyBorder="1" applyAlignment="1">
      <alignment horizontal="right"/>
    </xf>
    <xf numFmtId="178" fontId="4" fillId="0" borderId="88" xfId="2" applyNumberFormat="1" applyFont="1" applyFill="1" applyBorder="1"/>
    <xf numFmtId="178" fontId="4" fillId="0" borderId="89" xfId="2" applyNumberFormat="1" applyFont="1" applyFill="1" applyBorder="1"/>
    <xf numFmtId="180" fontId="10" fillId="0" borderId="0" xfId="0" applyNumberFormat="1" applyFont="1"/>
    <xf numFmtId="180" fontId="7" fillId="0" borderId="0" xfId="0" applyNumberFormat="1" applyFont="1"/>
    <xf numFmtId="178" fontId="5" fillId="0" borderId="0" xfId="2" applyNumberFormat="1" applyFont="1" applyFill="1" applyBorder="1"/>
    <xf numFmtId="178" fontId="5" fillId="0" borderId="0" xfId="2" applyNumberFormat="1" applyFont="1" applyFill="1" applyBorder="1" applyAlignment="1">
      <alignment horizontal="right"/>
    </xf>
    <xf numFmtId="0" fontId="11" fillId="0" borderId="0" xfId="0" applyFont="1"/>
    <xf numFmtId="0" fontId="12" fillId="0" borderId="0" xfId="0" applyFont="1"/>
    <xf numFmtId="0" fontId="2" fillId="0" borderId="0" xfId="0" applyFont="1" applyAlignment="1">
      <alignment horizontal="left"/>
    </xf>
    <xf numFmtId="0" fontId="2" fillId="2" borderId="6" xfId="0" applyFont="1" applyFill="1" applyBorder="1"/>
    <xf numFmtId="0" fontId="2" fillId="3" borderId="13" xfId="0" applyFont="1" applyFill="1" applyBorder="1"/>
    <xf numFmtId="0" fontId="2" fillId="3" borderId="14" xfId="0" applyFont="1" applyFill="1" applyBorder="1"/>
    <xf numFmtId="0" fontId="5" fillId="0" borderId="21" xfId="0" applyFont="1" applyBorder="1" applyAlignment="1">
      <alignment horizontal="center" vertical="center" wrapText="1"/>
    </xf>
    <xf numFmtId="0" fontId="5" fillId="0" borderId="59" xfId="0" applyFont="1" applyBorder="1" applyAlignment="1">
      <alignment horizontal="center" vertical="center" wrapText="1"/>
    </xf>
    <xf numFmtId="0" fontId="5" fillId="0" borderId="77" xfId="0" applyFont="1" applyBorder="1" applyAlignment="1">
      <alignment horizontal="center" vertical="center" wrapText="1"/>
    </xf>
    <xf numFmtId="38" fontId="2" fillId="0" borderId="78" xfId="0" applyNumberFormat="1" applyFont="1" applyBorder="1" applyAlignment="1">
      <alignment justifyLastLine="1"/>
    </xf>
    <xf numFmtId="38" fontId="2" fillId="0" borderId="1" xfId="1" applyFont="1" applyFill="1" applyBorder="1" applyAlignment="1">
      <alignment horizontal="right"/>
    </xf>
    <xf numFmtId="0" fontId="2" fillId="0" borderId="92" xfId="0" applyFont="1" applyBorder="1" applyAlignment="1">
      <alignment horizontal="right"/>
    </xf>
    <xf numFmtId="0" fontId="2" fillId="0" borderId="78" xfId="0" applyFont="1" applyBorder="1"/>
    <xf numFmtId="0" fontId="2" fillId="0" borderId="93" xfId="0" applyFont="1" applyBorder="1"/>
    <xf numFmtId="0" fontId="2" fillId="0" borderId="80" xfId="0" applyFont="1" applyBorder="1"/>
    <xf numFmtId="0" fontId="2" fillId="0" borderId="38" xfId="0" applyFont="1" applyBorder="1" applyAlignment="1">
      <alignment justifyLastLine="1"/>
    </xf>
    <xf numFmtId="178" fontId="2" fillId="0" borderId="94" xfId="0" applyNumberFormat="1" applyFont="1" applyBorder="1" applyAlignment="1">
      <alignment horizontal="right"/>
    </xf>
    <xf numFmtId="0" fontId="2" fillId="0" borderId="37" xfId="0" applyFont="1" applyBorder="1" applyAlignment="1">
      <alignment horizontal="right"/>
    </xf>
    <xf numFmtId="178" fontId="6" fillId="0" borderId="38" xfId="2" applyNumberFormat="1" applyFont="1" applyFill="1" applyBorder="1"/>
    <xf numFmtId="178" fontId="6" fillId="0" borderId="35" xfId="2" applyNumberFormat="1" applyFont="1" applyFill="1" applyBorder="1"/>
    <xf numFmtId="178" fontId="6" fillId="0" borderId="42" xfId="2" applyNumberFormat="1" applyFont="1" applyFill="1" applyBorder="1"/>
    <xf numFmtId="38" fontId="2" fillId="0" borderId="82" xfId="0" applyNumberFormat="1" applyFont="1" applyBorder="1" applyAlignment="1">
      <alignment wrapText="1"/>
    </xf>
    <xf numFmtId="38" fontId="2" fillId="0" borderId="45" xfId="0" applyNumberFormat="1" applyFont="1" applyBorder="1" applyAlignment="1">
      <alignment wrapText="1"/>
    </xf>
    <xf numFmtId="0" fontId="2" fillId="0" borderId="95" xfId="0" applyFont="1" applyBorder="1" applyAlignment="1">
      <alignment horizontal="right"/>
    </xf>
    <xf numFmtId="0" fontId="2" fillId="0" borderId="82" xfId="0" applyFont="1" applyBorder="1"/>
    <xf numFmtId="0" fontId="2" fillId="0" borderId="96" xfId="0" applyFont="1" applyBorder="1"/>
    <xf numFmtId="0" fontId="2" fillId="0" borderId="87" xfId="0" applyFont="1" applyBorder="1"/>
    <xf numFmtId="0" fontId="2" fillId="0" borderId="20" xfId="0" applyFont="1" applyBorder="1" applyAlignment="1">
      <alignment wrapText="1"/>
    </xf>
    <xf numFmtId="0" fontId="2" fillId="0" borderId="50" xfId="0" applyFont="1" applyBorder="1" applyAlignment="1">
      <alignment wrapText="1"/>
    </xf>
    <xf numFmtId="0" fontId="2" fillId="0" borderId="46" xfId="0" applyFont="1" applyBorder="1" applyAlignment="1">
      <alignment horizontal="right"/>
    </xf>
    <xf numFmtId="178" fontId="6" fillId="0" borderId="47" xfId="2" applyNumberFormat="1" applyFont="1" applyFill="1" applyBorder="1" applyAlignment="1">
      <alignment horizontal="right"/>
    </xf>
    <xf numFmtId="178" fontId="6" fillId="0" borderId="86" xfId="2" applyNumberFormat="1" applyFont="1" applyFill="1" applyBorder="1" applyAlignment="1">
      <alignment horizontal="right"/>
    </xf>
    <xf numFmtId="178" fontId="6" fillId="0" borderId="97" xfId="2" applyNumberFormat="1" applyFont="1" applyFill="1" applyBorder="1" applyAlignment="1">
      <alignment horizontal="right"/>
    </xf>
    <xf numFmtId="178" fontId="6" fillId="0" borderId="8" xfId="2" applyNumberFormat="1" applyFont="1" applyFill="1" applyBorder="1" applyAlignment="1">
      <alignment horizontal="right"/>
    </xf>
    <xf numFmtId="178" fontId="6" fillId="0" borderId="10" xfId="2" applyNumberFormat="1" applyFont="1" applyFill="1" applyBorder="1" applyAlignment="1">
      <alignment horizontal="right"/>
    </xf>
    <xf numFmtId="0" fontId="2" fillId="0" borderId="62" xfId="0" applyFont="1" applyBorder="1" applyAlignment="1">
      <alignment horizontal="right"/>
    </xf>
    <xf numFmtId="178" fontId="13" fillId="0" borderId="20" xfId="2" applyNumberFormat="1" applyFont="1" applyBorder="1" applyAlignment="1">
      <alignment horizontal="right"/>
    </xf>
    <xf numFmtId="178" fontId="13" fillId="0" borderId="18" xfId="2" applyNumberFormat="1" applyFont="1" applyBorder="1" applyAlignment="1">
      <alignment horizontal="right"/>
    </xf>
    <xf numFmtId="38" fontId="2" fillId="0" borderId="12" xfId="0" applyNumberFormat="1" applyFont="1" applyBorder="1" applyAlignment="1">
      <alignment wrapText="1"/>
    </xf>
    <xf numFmtId="38" fontId="2" fillId="0" borderId="1" xfId="0" applyNumberFormat="1" applyFont="1" applyBorder="1" applyAlignment="1">
      <alignment wrapText="1"/>
    </xf>
    <xf numFmtId="0" fontId="2" fillId="0" borderId="98" xfId="0" applyFont="1" applyBorder="1" applyAlignment="1">
      <alignment horizontal="right"/>
    </xf>
    <xf numFmtId="0" fontId="2" fillId="0" borderId="86" xfId="0" applyFont="1" applyBorder="1" applyAlignment="1">
      <alignment wrapText="1"/>
    </xf>
    <xf numFmtId="178" fontId="6" fillId="0" borderId="20" xfId="2" applyNumberFormat="1" applyFont="1" applyFill="1" applyBorder="1"/>
    <xf numFmtId="178" fontId="6" fillId="0" borderId="16" xfId="2" applyNumberFormat="1" applyFont="1" applyFill="1" applyBorder="1"/>
    <xf numFmtId="178" fontId="6" fillId="0" borderId="47" xfId="2" applyNumberFormat="1" applyFont="1" applyFill="1" applyBorder="1"/>
    <xf numFmtId="178" fontId="6" fillId="0" borderId="10" xfId="2" applyNumberFormat="1" applyFont="1" applyFill="1" applyBorder="1"/>
    <xf numFmtId="178" fontId="6" fillId="0" borderId="18" xfId="2" applyNumberFormat="1" applyFont="1" applyFill="1" applyBorder="1"/>
    <xf numFmtId="38" fontId="2" fillId="0" borderId="78" xfId="0" applyNumberFormat="1" applyFont="1" applyBorder="1" applyAlignment="1">
      <alignment wrapText="1"/>
    </xf>
    <xf numFmtId="0" fontId="2" fillId="0" borderId="81" xfId="0" applyFont="1" applyBorder="1"/>
    <xf numFmtId="0" fontId="2" fillId="0" borderId="99" xfId="0" applyFont="1" applyBorder="1"/>
    <xf numFmtId="178" fontId="6" fillId="0" borderId="8" xfId="2" applyNumberFormat="1" applyFont="1" applyFill="1" applyBorder="1"/>
    <xf numFmtId="0" fontId="2" fillId="0" borderId="100" xfId="0" applyFont="1" applyBorder="1" applyAlignment="1">
      <alignment horizontal="right"/>
    </xf>
    <xf numFmtId="178" fontId="6" fillId="0" borderId="50" xfId="2" applyNumberFormat="1" applyFont="1" applyFill="1" applyBorder="1" applyAlignment="1">
      <alignment horizontal="right"/>
    </xf>
    <xf numFmtId="0" fontId="2" fillId="0" borderId="61" xfId="0" applyFont="1" applyBorder="1"/>
    <xf numFmtId="178" fontId="6" fillId="0" borderId="86" xfId="2" applyNumberFormat="1" applyFont="1" applyFill="1" applyBorder="1"/>
    <xf numFmtId="178" fontId="6" fillId="0" borderId="50" xfId="2" applyNumberFormat="1" applyFont="1" applyFill="1" applyBorder="1"/>
    <xf numFmtId="38" fontId="2" fillId="0" borderId="80" xfId="0" applyNumberFormat="1" applyFont="1" applyBorder="1" applyAlignment="1">
      <alignment wrapText="1"/>
    </xf>
    <xf numFmtId="0" fontId="2" fillId="0" borderId="16" xfId="0" applyFont="1" applyBorder="1" applyAlignment="1">
      <alignment wrapText="1"/>
    </xf>
    <xf numFmtId="178" fontId="13" fillId="0" borderId="86" xfId="2" applyNumberFormat="1" applyFont="1" applyBorder="1"/>
    <xf numFmtId="178" fontId="13" fillId="0" borderId="50" xfId="2" applyNumberFormat="1" applyFont="1" applyBorder="1"/>
    <xf numFmtId="0" fontId="2" fillId="0" borderId="51" xfId="0" applyFont="1" applyBorder="1" applyAlignment="1">
      <alignment wrapText="1"/>
    </xf>
    <xf numFmtId="38" fontId="2" fillId="0" borderId="87" xfId="0" applyNumberFormat="1" applyFont="1" applyBorder="1" applyAlignment="1">
      <alignment wrapText="1"/>
    </xf>
    <xf numFmtId="178" fontId="5" fillId="0" borderId="47" xfId="2" applyNumberFormat="1" applyFont="1" applyFill="1" applyBorder="1" applyAlignment="1">
      <alignment horizontal="right"/>
    </xf>
    <xf numFmtId="178" fontId="5" fillId="0" borderId="47" xfId="2" applyNumberFormat="1" applyFont="1" applyFill="1" applyBorder="1" applyAlignment="1">
      <alignment horizontal="right" shrinkToFit="1"/>
    </xf>
    <xf numFmtId="178" fontId="5" fillId="0" borderId="86" xfId="2" applyNumberFormat="1" applyFont="1" applyFill="1" applyBorder="1" applyAlignment="1">
      <alignment horizontal="right"/>
    </xf>
    <xf numFmtId="178" fontId="5" fillId="0" borderId="10" xfId="2" applyNumberFormat="1" applyFont="1" applyFill="1" applyBorder="1" applyAlignment="1">
      <alignment horizontal="right"/>
    </xf>
    <xf numFmtId="178" fontId="6" fillId="0" borderId="20" xfId="2" applyNumberFormat="1" applyFont="1" applyFill="1" applyBorder="1" applyAlignment="1">
      <alignment horizontal="right"/>
    </xf>
    <xf numFmtId="178" fontId="6" fillId="0" borderId="18" xfId="2" applyNumberFormat="1" applyFont="1" applyFill="1" applyBorder="1" applyAlignment="1">
      <alignment horizontal="right"/>
    </xf>
    <xf numFmtId="0" fontId="2" fillId="0" borderId="38" xfId="0" applyFont="1" applyBorder="1" applyAlignment="1">
      <alignment wrapText="1"/>
    </xf>
    <xf numFmtId="178" fontId="6" fillId="0" borderId="38" xfId="2" applyNumberFormat="1" applyFont="1" applyFill="1" applyBorder="1" applyAlignment="1">
      <alignment horizontal="right"/>
    </xf>
    <xf numFmtId="178" fontId="6" fillId="0" borderId="35" xfId="2" applyNumberFormat="1" applyFont="1" applyFill="1" applyBorder="1" applyAlignment="1">
      <alignment horizontal="right"/>
    </xf>
    <xf numFmtId="0" fontId="2" fillId="0" borderId="47" xfId="0" applyFont="1" applyBorder="1" applyAlignment="1">
      <alignment horizontal="left" vertical="center" wrapText="1"/>
    </xf>
    <xf numFmtId="38" fontId="2" fillId="0" borderId="96" xfId="0" applyNumberFormat="1" applyFont="1" applyBorder="1"/>
    <xf numFmtId="0" fontId="2" fillId="0" borderId="20" xfId="0" applyFont="1" applyBorder="1" applyAlignment="1">
      <alignment horizontal="center" vertical="center" wrapText="1"/>
    </xf>
    <xf numFmtId="38" fontId="2" fillId="0" borderId="1" xfId="0" applyNumberFormat="1" applyFont="1" applyBorder="1"/>
    <xf numFmtId="178" fontId="2" fillId="0" borderId="97" xfId="0" applyNumberFormat="1" applyFont="1" applyBorder="1" applyAlignment="1">
      <alignment horizontal="right"/>
    </xf>
    <xf numFmtId="0" fontId="2" fillId="0" borderId="64" xfId="0" applyFont="1" applyBorder="1" applyAlignment="1">
      <alignment horizontal="right" vertical="center"/>
    </xf>
    <xf numFmtId="178" fontId="6" fillId="0" borderId="65" xfId="2" applyNumberFormat="1" applyFont="1" applyFill="1" applyBorder="1"/>
    <xf numFmtId="178" fontId="6" fillId="0" borderId="65" xfId="2" applyNumberFormat="1" applyFont="1" applyFill="1" applyBorder="1" applyAlignment="1">
      <alignment horizontal="right"/>
    </xf>
    <xf numFmtId="178" fontId="6" fillId="0" borderId="101" xfId="2" applyNumberFormat="1" applyFont="1" applyFill="1" applyBorder="1" applyAlignment="1">
      <alignment horizontal="right"/>
    </xf>
    <xf numFmtId="178" fontId="6" fillId="0" borderId="101" xfId="2" applyNumberFormat="1" applyFont="1" applyFill="1" applyBorder="1"/>
    <xf numFmtId="0" fontId="2" fillId="0" borderId="64" xfId="0" applyFont="1" applyBorder="1" applyAlignment="1">
      <alignment horizontal="right"/>
    </xf>
    <xf numFmtId="178" fontId="6" fillId="0" borderId="89" xfId="2" applyNumberFormat="1" applyFont="1" applyFill="1" applyBorder="1"/>
    <xf numFmtId="178" fontId="2" fillId="0" borderId="0" xfId="2" applyNumberFormat="1" applyFont="1" applyBorder="1"/>
    <xf numFmtId="180" fontId="14" fillId="0" borderId="0" xfId="0" applyNumberFormat="1" applyFont="1"/>
    <xf numFmtId="38" fontId="2" fillId="0" borderId="78" xfId="0" applyNumberFormat="1" applyFont="1" applyBorder="1" applyAlignment="1">
      <alignment horizontal="right"/>
    </xf>
    <xf numFmtId="0" fontId="2" fillId="0" borderId="92" xfId="0" applyFont="1" applyBorder="1" applyAlignment="1">
      <alignment horizontal="right" shrinkToFit="1"/>
    </xf>
    <xf numFmtId="0" fontId="2" fillId="0" borderId="78" xfId="0" applyFont="1" applyBorder="1" applyAlignment="1">
      <alignment shrinkToFit="1"/>
    </xf>
    <xf numFmtId="0" fontId="2" fillId="0" borderId="93" xfId="0" applyFont="1" applyBorder="1" applyAlignment="1">
      <alignment shrinkToFit="1"/>
    </xf>
    <xf numFmtId="0" fontId="2" fillId="0" borderId="80" xfId="0" applyFont="1" applyBorder="1" applyAlignment="1">
      <alignment shrinkToFit="1"/>
    </xf>
    <xf numFmtId="0" fontId="2" fillId="0" borderId="38" xfId="0" applyFont="1" applyBorder="1" applyAlignment="1">
      <alignment horizontal="right"/>
    </xf>
    <xf numFmtId="0" fontId="2" fillId="0" borderId="37" xfId="0" applyFont="1" applyBorder="1" applyAlignment="1">
      <alignment horizontal="right" shrinkToFit="1"/>
    </xf>
    <xf numFmtId="178" fontId="6" fillId="0" borderId="38" xfId="2" applyNumberFormat="1" applyFont="1" applyFill="1" applyBorder="1" applyAlignment="1">
      <alignment shrinkToFit="1"/>
    </xf>
    <xf numFmtId="178" fontId="6" fillId="0" borderId="35" xfId="2" applyNumberFormat="1" applyFont="1" applyFill="1" applyBorder="1" applyAlignment="1">
      <alignment shrinkToFit="1"/>
    </xf>
    <xf numFmtId="0" fontId="6" fillId="0" borderId="37" xfId="0" applyFont="1" applyBorder="1" applyAlignment="1">
      <alignment horizontal="right" shrinkToFit="1"/>
    </xf>
    <xf numFmtId="178" fontId="6" fillId="0" borderId="42" xfId="2" applyNumberFormat="1" applyFont="1" applyFill="1" applyBorder="1" applyAlignment="1">
      <alignment shrinkToFit="1"/>
    </xf>
    <xf numFmtId="178" fontId="6" fillId="0" borderId="86" xfId="2" applyNumberFormat="1" applyFont="1" applyFill="1" applyBorder="1" applyAlignment="1">
      <alignment horizontal="right" shrinkToFit="1"/>
    </xf>
    <xf numFmtId="178" fontId="6" fillId="0" borderId="50" xfId="2" applyNumberFormat="1" applyFont="1" applyFill="1" applyBorder="1" applyAlignment="1">
      <alignment horizontal="right" shrinkToFit="1"/>
    </xf>
    <xf numFmtId="38" fontId="2" fillId="0" borderId="82" xfId="0" applyNumberFormat="1" applyFont="1" applyBorder="1" applyAlignment="1">
      <alignment horizontal="right" wrapText="1"/>
    </xf>
    <xf numFmtId="38" fontId="2" fillId="0" borderId="44" xfId="1" applyFont="1" applyFill="1" applyBorder="1" applyAlignment="1">
      <alignment horizontal="right"/>
    </xf>
    <xf numFmtId="0" fontId="2" fillId="0" borderId="95" xfId="0" applyFont="1" applyBorder="1" applyAlignment="1">
      <alignment horizontal="right" shrinkToFit="1"/>
    </xf>
    <xf numFmtId="0" fontId="2" fillId="0" borderId="82" xfId="0" applyFont="1" applyBorder="1" applyAlignment="1">
      <alignment shrinkToFit="1"/>
    </xf>
    <xf numFmtId="0" fontId="2" fillId="0" borderId="87" xfId="0" applyFont="1" applyBorder="1" applyAlignment="1">
      <alignment shrinkToFit="1"/>
    </xf>
    <xf numFmtId="0" fontId="2" fillId="0" borderId="96" xfId="0" applyFont="1" applyBorder="1" applyAlignment="1">
      <alignment shrinkToFit="1"/>
    </xf>
    <xf numFmtId="0" fontId="2" fillId="0" borderId="86" xfId="0" applyFont="1" applyBorder="1" applyAlignment="1">
      <alignment horizontal="right" wrapText="1"/>
    </xf>
    <xf numFmtId="0" fontId="2" fillId="0" borderId="46" xfId="0" applyFont="1" applyBorder="1" applyAlignment="1">
      <alignment horizontal="right" shrinkToFit="1"/>
    </xf>
    <xf numFmtId="178" fontId="13" fillId="0" borderId="86" xfId="2" applyNumberFormat="1" applyFont="1" applyBorder="1" applyAlignment="1">
      <alignment horizontal="right" shrinkToFit="1"/>
    </xf>
    <xf numFmtId="0" fontId="6" fillId="0" borderId="46" xfId="0" applyFont="1" applyBorder="1" applyAlignment="1">
      <alignment horizontal="right" shrinkToFit="1"/>
    </xf>
    <xf numFmtId="178" fontId="13" fillId="0" borderId="102" xfId="2" applyNumberFormat="1" applyFont="1" applyFill="1" applyBorder="1" applyAlignment="1">
      <alignment horizontal="right" shrinkToFit="1"/>
    </xf>
    <xf numFmtId="178" fontId="6" fillId="0" borderId="102" xfId="2" applyNumberFormat="1" applyFont="1" applyFill="1" applyBorder="1" applyAlignment="1">
      <alignment horizontal="right" shrinkToFit="1"/>
    </xf>
    <xf numFmtId="38" fontId="2" fillId="0" borderId="81" xfId="0" applyNumberFormat="1" applyFont="1" applyBorder="1" applyAlignment="1">
      <alignment horizontal="right" wrapText="1"/>
    </xf>
    <xf numFmtId="38" fontId="2" fillId="0" borderId="8" xfId="1" applyFont="1" applyFill="1" applyBorder="1" applyAlignment="1">
      <alignment horizontal="right"/>
    </xf>
    <xf numFmtId="0" fontId="2" fillId="0" borderId="62" xfId="0" applyFont="1" applyBorder="1" applyAlignment="1">
      <alignment horizontal="right" shrinkToFit="1"/>
    </xf>
    <xf numFmtId="178" fontId="6" fillId="0" borderId="47" xfId="2" applyNumberFormat="1" applyFont="1" applyFill="1" applyBorder="1" applyAlignment="1">
      <alignment horizontal="right" shrinkToFit="1"/>
    </xf>
    <xf numFmtId="178" fontId="13" fillId="0" borderId="47" xfId="2" applyNumberFormat="1" applyFont="1" applyFill="1" applyBorder="1" applyAlignment="1">
      <alignment horizontal="right" shrinkToFit="1"/>
    </xf>
    <xf numFmtId="0" fontId="2" fillId="0" borderId="98" xfId="0" applyFont="1" applyBorder="1" applyAlignment="1">
      <alignment horizontal="right" shrinkToFit="1"/>
    </xf>
    <xf numFmtId="0" fontId="6" fillId="0" borderId="62" xfId="0" applyFont="1" applyBorder="1" applyAlignment="1">
      <alignment horizontal="right" shrinkToFit="1"/>
    </xf>
    <xf numFmtId="0" fontId="2" fillId="0" borderId="100" xfId="0" applyFont="1" applyBorder="1" applyAlignment="1">
      <alignment horizontal="right" shrinkToFit="1"/>
    </xf>
    <xf numFmtId="0" fontId="2" fillId="0" borderId="20" xfId="0" applyFont="1" applyBorder="1" applyAlignment="1">
      <alignment horizontal="right" wrapText="1"/>
    </xf>
    <xf numFmtId="178" fontId="2" fillId="0" borderId="103" xfId="0" applyNumberFormat="1" applyFont="1" applyBorder="1" applyAlignment="1">
      <alignment horizontal="right"/>
    </xf>
    <xf numFmtId="178" fontId="6" fillId="0" borderId="53" xfId="2" applyNumberFormat="1" applyFont="1" applyFill="1" applyBorder="1" applyAlignment="1">
      <alignment horizontal="right" shrinkToFit="1"/>
    </xf>
    <xf numFmtId="178" fontId="13" fillId="0" borderId="53" xfId="2" applyNumberFormat="1" applyFont="1" applyBorder="1" applyAlignment="1">
      <alignment horizontal="right" shrinkToFit="1"/>
    </xf>
    <xf numFmtId="0" fontId="6" fillId="0" borderId="104" xfId="0" applyFont="1" applyBorder="1" applyAlignment="1">
      <alignment horizontal="right" shrinkToFit="1"/>
    </xf>
    <xf numFmtId="178" fontId="13" fillId="0" borderId="53" xfId="2" applyNumberFormat="1" applyFont="1" applyFill="1" applyBorder="1" applyAlignment="1">
      <alignment horizontal="right" shrinkToFit="1"/>
    </xf>
    <xf numFmtId="178" fontId="13" fillId="0" borderId="51" xfId="2" applyNumberFormat="1" applyFont="1" applyFill="1" applyBorder="1" applyAlignment="1">
      <alignment horizontal="right" shrinkToFit="1"/>
    </xf>
    <xf numFmtId="0" fontId="2" fillId="0" borderId="81" xfId="0" applyFont="1" applyBorder="1" applyAlignment="1">
      <alignment shrinkToFit="1"/>
    </xf>
    <xf numFmtId="0" fontId="2" fillId="0" borderId="99" xfId="0" applyFont="1" applyBorder="1" applyAlignment="1">
      <alignment shrinkToFit="1"/>
    </xf>
    <xf numFmtId="0" fontId="2" fillId="0" borderId="61" xfId="0" applyFont="1" applyBorder="1" applyAlignment="1">
      <alignment shrinkToFit="1"/>
    </xf>
    <xf numFmtId="178" fontId="2" fillId="0" borderId="28" xfId="0" applyNumberFormat="1" applyFont="1" applyBorder="1" applyAlignment="1">
      <alignment horizontal="right"/>
    </xf>
    <xf numFmtId="178" fontId="6" fillId="0" borderId="10" xfId="2" applyNumberFormat="1" applyFont="1" applyFill="1" applyBorder="1" applyAlignment="1">
      <alignment horizontal="right" shrinkToFit="1"/>
    </xf>
    <xf numFmtId="178" fontId="15" fillId="0" borderId="47" xfId="2" applyNumberFormat="1" applyFont="1" applyFill="1" applyBorder="1" applyAlignment="1">
      <alignment horizontal="right" shrinkToFit="1"/>
    </xf>
    <xf numFmtId="38" fontId="2" fillId="0" borderId="78" xfId="0" applyNumberFormat="1" applyFont="1" applyBorder="1" applyAlignment="1">
      <alignment horizontal="right" wrapText="1"/>
    </xf>
    <xf numFmtId="178" fontId="6" fillId="0" borderId="20" xfId="2" applyNumberFormat="1" applyFont="1" applyFill="1" applyBorder="1" applyAlignment="1">
      <alignment horizontal="right" shrinkToFit="1"/>
    </xf>
    <xf numFmtId="178" fontId="6" fillId="0" borderId="97" xfId="2" applyNumberFormat="1" applyFont="1" applyFill="1" applyBorder="1" applyAlignment="1">
      <alignment horizontal="right" shrinkToFit="1"/>
    </xf>
    <xf numFmtId="0" fontId="5" fillId="0" borderId="100" xfId="0" applyFont="1" applyBorder="1" applyAlignment="1">
      <alignment horizontal="right" shrinkToFit="1"/>
    </xf>
    <xf numFmtId="9" fontId="5" fillId="0" borderId="47" xfId="2" applyFont="1" applyFill="1" applyBorder="1" applyAlignment="1">
      <alignment horizontal="right" shrinkToFit="1"/>
    </xf>
    <xf numFmtId="178" fontId="5" fillId="0" borderId="8" xfId="2" applyNumberFormat="1" applyFont="1" applyFill="1" applyBorder="1" applyAlignment="1">
      <alignment horizontal="right" shrinkToFit="1"/>
    </xf>
    <xf numFmtId="0" fontId="2" fillId="0" borderId="38" xfId="0" applyFont="1" applyBorder="1" applyAlignment="1">
      <alignment horizontal="right" wrapText="1"/>
    </xf>
    <xf numFmtId="178" fontId="6" fillId="0" borderId="38" xfId="2" applyNumberFormat="1" applyFont="1" applyFill="1" applyBorder="1" applyAlignment="1">
      <alignment horizontal="right" shrinkToFit="1"/>
    </xf>
    <xf numFmtId="178" fontId="6" fillId="0" borderId="53" xfId="2" applyNumberFormat="1" applyFont="1" applyFill="1" applyBorder="1" applyAlignment="1">
      <alignment shrinkToFit="1"/>
    </xf>
    <xf numFmtId="178" fontId="13" fillId="0" borderId="53" xfId="2" applyNumberFormat="1" applyFont="1" applyFill="1" applyBorder="1" applyAlignment="1">
      <alignment shrinkToFit="1"/>
    </xf>
    <xf numFmtId="0" fontId="2" fillId="0" borderId="52" xfId="0" applyFont="1" applyBorder="1" applyAlignment="1">
      <alignment horizontal="right" shrinkToFit="1"/>
    </xf>
    <xf numFmtId="178" fontId="13" fillId="0" borderId="51" xfId="2" applyNumberFormat="1" applyFont="1" applyFill="1" applyBorder="1" applyAlignment="1">
      <alignment shrinkToFit="1"/>
    </xf>
    <xf numFmtId="38" fontId="2" fillId="0" borderId="96" xfId="1" applyFont="1" applyFill="1" applyBorder="1" applyAlignment="1">
      <alignment horizontal="right"/>
    </xf>
    <xf numFmtId="0" fontId="2" fillId="0" borderId="97" xfId="0" applyFont="1" applyBorder="1" applyAlignment="1">
      <alignment horizontal="right"/>
    </xf>
    <xf numFmtId="178" fontId="6" fillId="0" borderId="86" xfId="2" applyNumberFormat="1" applyFont="1" applyFill="1" applyBorder="1" applyAlignment="1">
      <alignment shrinkToFit="1"/>
    </xf>
    <xf numFmtId="178" fontId="6" fillId="0" borderId="97" xfId="2" applyNumberFormat="1" applyFont="1" applyFill="1" applyBorder="1" applyAlignment="1">
      <alignment shrinkToFit="1"/>
    </xf>
    <xf numFmtId="178" fontId="6" fillId="0" borderId="50" xfId="2" applyNumberFormat="1" applyFont="1" applyFill="1" applyBorder="1" applyAlignment="1">
      <alignment shrinkToFit="1"/>
    </xf>
    <xf numFmtId="38" fontId="2" fillId="0" borderId="93" xfId="1" applyFont="1" applyFill="1" applyBorder="1" applyAlignment="1">
      <alignment horizontal="right"/>
    </xf>
    <xf numFmtId="0" fontId="2" fillId="0" borderId="64" xfId="0" applyFont="1" applyBorder="1" applyAlignment="1">
      <alignment horizontal="right" vertical="center" shrinkToFit="1"/>
    </xf>
    <xf numFmtId="178" fontId="6" fillId="0" borderId="65" xfId="2" applyNumberFormat="1" applyFont="1" applyFill="1" applyBorder="1" applyAlignment="1">
      <alignment shrinkToFit="1"/>
    </xf>
    <xf numFmtId="178" fontId="6" fillId="0" borderId="65" xfId="2" applyNumberFormat="1" applyFont="1" applyFill="1" applyBorder="1" applyAlignment="1">
      <alignment horizontal="right" shrinkToFit="1"/>
    </xf>
    <xf numFmtId="178" fontId="6" fillId="0" borderId="101" xfId="2" applyNumberFormat="1" applyFont="1" applyFill="1" applyBorder="1" applyAlignment="1">
      <alignment shrinkToFit="1"/>
    </xf>
    <xf numFmtId="0" fontId="2" fillId="0" borderId="64" xfId="0" applyFont="1" applyBorder="1" applyAlignment="1">
      <alignment horizontal="right" shrinkToFit="1"/>
    </xf>
    <xf numFmtId="178" fontId="6" fillId="0" borderId="101" xfId="2" applyNumberFormat="1" applyFont="1" applyFill="1" applyBorder="1" applyAlignment="1">
      <alignment horizontal="right" shrinkToFit="1"/>
    </xf>
    <xf numFmtId="178" fontId="6" fillId="0" borderId="89" xfId="2" applyNumberFormat="1" applyFont="1" applyFill="1" applyBorder="1" applyAlignment="1">
      <alignment shrinkToFit="1"/>
    </xf>
    <xf numFmtId="178" fontId="13" fillId="0" borderId="65" xfId="2" applyNumberFormat="1" applyFont="1" applyFill="1" applyBorder="1" applyAlignment="1">
      <alignment horizontal="right" shrinkToFit="1"/>
    </xf>
    <xf numFmtId="178" fontId="13" fillId="0" borderId="89" xfId="2" applyNumberFormat="1" applyFont="1" applyFill="1" applyBorder="1" applyAlignment="1">
      <alignment horizontal="right" shrinkToFit="1"/>
    </xf>
    <xf numFmtId="178" fontId="5" fillId="0" borderId="0" xfId="0" applyNumberFormat="1" applyFont="1"/>
    <xf numFmtId="0" fontId="16" fillId="0" borderId="0" xfId="0" applyFont="1"/>
    <xf numFmtId="0" fontId="5" fillId="0" borderId="0" xfId="0" applyFont="1"/>
    <xf numFmtId="180" fontId="17" fillId="0" borderId="0" xfId="0" applyNumberFormat="1" applyFont="1"/>
    <xf numFmtId="180" fontId="18" fillId="0" borderId="0" xfId="0" applyNumberFormat="1" applyFont="1"/>
    <xf numFmtId="181" fontId="2" fillId="0" borderId="0" xfId="0" applyNumberFormat="1" applyFont="1"/>
    <xf numFmtId="182" fontId="2" fillId="0" borderId="0" xfId="0" applyNumberFormat="1" applyFont="1"/>
    <xf numFmtId="38" fontId="2" fillId="0" borderId="78" xfId="0" applyNumberFormat="1" applyFont="1" applyBorder="1" applyAlignment="1">
      <alignment horizontal="right" shrinkToFit="1"/>
    </xf>
    <xf numFmtId="0" fontId="2" fillId="0" borderId="38" xfId="0" applyFont="1" applyBorder="1" applyAlignment="1">
      <alignment horizontal="right" shrinkToFit="1"/>
    </xf>
    <xf numFmtId="178" fontId="2" fillId="0" borderId="94" xfId="0" applyNumberFormat="1" applyFont="1" applyBorder="1" applyAlignment="1">
      <alignment horizontal="right" shrinkToFit="1"/>
    </xf>
    <xf numFmtId="38" fontId="2" fillId="0" borderId="82" xfId="0" applyNumberFormat="1" applyFont="1" applyBorder="1" applyAlignment="1">
      <alignment horizontal="right" shrinkToFit="1"/>
    </xf>
    <xf numFmtId="38" fontId="2" fillId="0" borderId="96" xfId="0" applyNumberFormat="1" applyFont="1" applyBorder="1" applyAlignment="1">
      <alignment horizontal="right" shrinkToFit="1"/>
    </xf>
    <xf numFmtId="0" fontId="2" fillId="0" borderId="20" xfId="0" applyFont="1" applyBorder="1" applyAlignment="1">
      <alignment horizontal="right" shrinkToFit="1"/>
    </xf>
    <xf numFmtId="0" fontId="2" fillId="0" borderId="16" xfId="0" applyFont="1" applyBorder="1" applyAlignment="1">
      <alignment horizontal="right" shrinkToFit="1"/>
    </xf>
    <xf numFmtId="178" fontId="6" fillId="0" borderId="8" xfId="2" applyNumberFormat="1" applyFont="1" applyFill="1" applyBorder="1" applyAlignment="1">
      <alignment horizontal="right" shrinkToFit="1"/>
    </xf>
    <xf numFmtId="178" fontId="15" fillId="0" borderId="10" xfId="2" applyNumberFormat="1" applyFont="1" applyFill="1" applyBorder="1" applyAlignment="1">
      <alignment horizontal="right" shrinkToFit="1"/>
    </xf>
    <xf numFmtId="38" fontId="2" fillId="0" borderId="93" xfId="0" applyNumberFormat="1" applyFont="1" applyBorder="1" applyAlignment="1">
      <alignment horizontal="right" shrinkToFit="1"/>
    </xf>
    <xf numFmtId="178" fontId="6" fillId="0" borderId="20" xfId="2" applyNumberFormat="1" applyFont="1" applyFill="1" applyBorder="1" applyAlignment="1">
      <alignment shrinkToFit="1"/>
    </xf>
    <xf numFmtId="178" fontId="6" fillId="0" borderId="16" xfId="2" applyNumberFormat="1" applyFont="1" applyFill="1" applyBorder="1" applyAlignment="1">
      <alignment shrinkToFit="1"/>
    </xf>
    <xf numFmtId="178" fontId="6" fillId="0" borderId="47" xfId="2" applyNumberFormat="1" applyFont="1" applyFill="1" applyBorder="1" applyAlignment="1">
      <alignment shrinkToFit="1"/>
    </xf>
    <xf numFmtId="178" fontId="6" fillId="0" borderId="10" xfId="2" applyNumberFormat="1" applyFont="1" applyFill="1" applyBorder="1" applyAlignment="1">
      <alignment shrinkToFit="1"/>
    </xf>
    <xf numFmtId="178" fontId="5" fillId="0" borderId="10" xfId="2" applyNumberFormat="1" applyFont="1" applyFill="1" applyBorder="1" applyAlignment="1">
      <alignment horizontal="right" shrinkToFit="1"/>
    </xf>
    <xf numFmtId="178" fontId="6" fillId="0" borderId="8" xfId="2" applyNumberFormat="1" applyFont="1" applyFill="1" applyBorder="1" applyAlignment="1">
      <alignment shrinkToFit="1"/>
    </xf>
    <xf numFmtId="178" fontId="6" fillId="0" borderId="18" xfId="2" applyNumberFormat="1" applyFont="1" applyFill="1" applyBorder="1" applyAlignment="1">
      <alignment shrinkToFit="1"/>
    </xf>
    <xf numFmtId="178" fontId="13" fillId="0" borderId="20" xfId="2" applyNumberFormat="1" applyFont="1" applyFill="1" applyBorder="1" applyAlignment="1">
      <alignment shrinkToFit="1"/>
    </xf>
    <xf numFmtId="178" fontId="13" fillId="0" borderId="18" xfId="2" applyNumberFormat="1" applyFont="1" applyFill="1" applyBorder="1" applyAlignment="1">
      <alignment shrinkToFit="1"/>
    </xf>
    <xf numFmtId="178" fontId="6" fillId="0" borderId="35" xfId="2" applyNumberFormat="1" applyFont="1" applyFill="1" applyBorder="1" applyAlignment="1">
      <alignment horizontal="right" shrinkToFit="1"/>
    </xf>
    <xf numFmtId="178" fontId="13" fillId="0" borderId="47" xfId="2" applyNumberFormat="1" applyFont="1" applyFill="1" applyBorder="1" applyAlignment="1">
      <alignment shrinkToFit="1"/>
    </xf>
    <xf numFmtId="178" fontId="6" fillId="0" borderId="18" xfId="2" applyNumberFormat="1" applyFont="1" applyFill="1" applyBorder="1" applyAlignment="1">
      <alignment horizontal="right" shrinkToFit="1"/>
    </xf>
    <xf numFmtId="0" fontId="2" fillId="0" borderId="35" xfId="0" applyFont="1" applyBorder="1" applyAlignment="1">
      <alignment horizontal="right" shrinkToFit="1"/>
    </xf>
    <xf numFmtId="178" fontId="13" fillId="0" borderId="38" xfId="2" applyNumberFormat="1" applyFont="1" applyFill="1" applyBorder="1" applyAlignment="1">
      <alignment shrinkToFit="1"/>
    </xf>
    <xf numFmtId="38" fontId="2" fillId="0" borderId="96" xfId="1" applyFont="1" applyFill="1" applyBorder="1" applyAlignment="1">
      <alignment horizontal="right" shrinkToFit="1"/>
    </xf>
    <xf numFmtId="0" fontId="2" fillId="0" borderId="97" xfId="0" applyFont="1" applyBorder="1" applyAlignment="1">
      <alignment horizontal="right" shrinkToFit="1"/>
    </xf>
    <xf numFmtId="38" fontId="2" fillId="0" borderId="93" xfId="1" applyFont="1" applyFill="1" applyBorder="1" applyAlignment="1">
      <alignment horizontal="right" shrinkToFit="1"/>
    </xf>
    <xf numFmtId="178" fontId="13" fillId="0" borderId="65" xfId="2" applyNumberFormat="1" applyFont="1" applyFill="1" applyBorder="1" applyAlignment="1">
      <alignment shrinkToFit="1"/>
    </xf>
    <xf numFmtId="180" fontId="19" fillId="0" borderId="0" xfId="0" applyNumberFormat="1" applyFont="1"/>
    <xf numFmtId="0" fontId="6" fillId="0" borderId="0" xfId="0" applyFont="1"/>
    <xf numFmtId="180" fontId="20" fillId="0" borderId="0" xfId="0" applyNumberFormat="1" applyFont="1"/>
    <xf numFmtId="178" fontId="6" fillId="0" borderId="42" xfId="2" applyNumberFormat="1" applyFont="1" applyFill="1" applyBorder="1" applyAlignment="1">
      <alignment horizontal="right"/>
    </xf>
    <xf numFmtId="178" fontId="6" fillId="0" borderId="89" xfId="2" applyNumberFormat="1" applyFont="1" applyFill="1" applyBorder="1" applyAlignment="1">
      <alignment horizontal="right"/>
    </xf>
    <xf numFmtId="178" fontId="13" fillId="0" borderId="86" xfId="2" applyNumberFormat="1" applyFont="1" applyFill="1" applyBorder="1" applyAlignment="1">
      <alignment horizontal="right" shrinkToFit="1"/>
    </xf>
    <xf numFmtId="178" fontId="6" fillId="0" borderId="105" xfId="2" applyNumberFormat="1" applyFont="1" applyFill="1" applyBorder="1" applyAlignment="1">
      <alignment horizontal="right" shrinkToFit="1"/>
    </xf>
    <xf numFmtId="178" fontId="6" fillId="0" borderId="42" xfId="2" applyNumberFormat="1" applyFont="1" applyFill="1" applyBorder="1" applyAlignment="1">
      <alignment horizontal="right" shrinkToFit="1"/>
    </xf>
    <xf numFmtId="178" fontId="6" fillId="0" borderId="89" xfId="2" applyNumberFormat="1" applyFont="1" applyFill="1" applyBorder="1" applyAlignment="1">
      <alignment horizontal="right" shrinkToFit="1"/>
    </xf>
    <xf numFmtId="0" fontId="21" fillId="0" borderId="0" xfId="0" applyFont="1" applyAlignment="1">
      <alignment horizontal="left"/>
    </xf>
    <xf numFmtId="0" fontId="2" fillId="4" borderId="5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38" fontId="2" fillId="0" borderId="1" xfId="0" applyNumberFormat="1" applyFont="1" applyBorder="1" applyAlignment="1">
      <alignment vertical="center"/>
    </xf>
    <xf numFmtId="0" fontId="2" fillId="0" borderId="25" xfId="0" applyFont="1" applyBorder="1"/>
    <xf numFmtId="0" fontId="2" fillId="0" borderId="12" xfId="0" applyFont="1" applyBorder="1"/>
    <xf numFmtId="0" fontId="2" fillId="0" borderId="27" xfId="0" applyFont="1" applyBorder="1"/>
    <xf numFmtId="0" fontId="22" fillId="0" borderId="0" xfId="0" applyFont="1"/>
    <xf numFmtId="0" fontId="5" fillId="0" borderId="28" xfId="0" applyFont="1" applyBorder="1" applyAlignment="1">
      <alignment vertical="center"/>
    </xf>
    <xf numFmtId="178" fontId="2" fillId="0" borderId="29" xfId="2" applyNumberFormat="1" applyFont="1" applyFill="1" applyBorder="1"/>
    <xf numFmtId="178" fontId="2" fillId="0" borderId="30" xfId="2" applyNumberFormat="1" applyFont="1" applyFill="1" applyBorder="1"/>
    <xf numFmtId="178" fontId="2" fillId="0" borderId="28" xfId="2" applyNumberFormat="1" applyFont="1" applyFill="1" applyBorder="1"/>
    <xf numFmtId="178" fontId="2" fillId="0" borderId="33" xfId="2" applyNumberFormat="1" applyFont="1" applyFill="1" applyBorder="1"/>
    <xf numFmtId="0" fontId="5" fillId="0" borderId="35" xfId="0" applyFont="1" applyBorder="1" applyAlignment="1">
      <alignment vertical="center"/>
    </xf>
    <xf numFmtId="178" fontId="2" fillId="0" borderId="46" xfId="2" applyNumberFormat="1" applyFont="1" applyFill="1" applyBorder="1"/>
    <xf numFmtId="178" fontId="2" fillId="0" borderId="47" xfId="2" applyNumberFormat="1" applyFont="1" applyFill="1" applyBorder="1"/>
    <xf numFmtId="178" fontId="2" fillId="0" borderId="8" xfId="2" applyNumberFormat="1" applyFont="1" applyFill="1" applyBorder="1"/>
    <xf numFmtId="178" fontId="2" fillId="0" borderId="15" xfId="2" applyNumberFormat="1" applyFont="1" applyFill="1" applyBorder="1"/>
    <xf numFmtId="178" fontId="22" fillId="0" borderId="0" xfId="0" applyNumberFormat="1" applyFont="1"/>
    <xf numFmtId="38" fontId="2" fillId="0" borderId="85" xfId="0" applyNumberFormat="1" applyFont="1" applyBorder="1"/>
    <xf numFmtId="0" fontId="2" fillId="0" borderId="43" xfId="0" applyFont="1" applyBorder="1"/>
    <xf numFmtId="0" fontId="2" fillId="0" borderId="44" xfId="0" applyFont="1" applyBorder="1"/>
    <xf numFmtId="0" fontId="2" fillId="0" borderId="106" xfId="0" applyFont="1" applyBorder="1"/>
    <xf numFmtId="178" fontId="2" fillId="0" borderId="62" xfId="2" applyNumberFormat="1" applyFont="1" applyFill="1" applyBorder="1"/>
    <xf numFmtId="178" fontId="2" fillId="0" borderId="20" xfId="2" applyNumberFormat="1" applyFont="1" applyFill="1" applyBorder="1"/>
    <xf numFmtId="178" fontId="2" fillId="0" borderId="16" xfId="2" applyNumberFormat="1" applyFont="1" applyFill="1" applyBorder="1"/>
    <xf numFmtId="178" fontId="2" fillId="0" borderId="24" xfId="2" applyNumberFormat="1" applyFont="1" applyFill="1" applyBorder="1"/>
    <xf numFmtId="0" fontId="2" fillId="0" borderId="46" xfId="0" applyFont="1" applyBorder="1"/>
    <xf numFmtId="0" fontId="2" fillId="0" borderId="47" xfId="0" applyFont="1" applyBorder="1"/>
    <xf numFmtId="0" fontId="2" fillId="0" borderId="15" xfId="0" applyFont="1" applyBorder="1"/>
    <xf numFmtId="178" fontId="2" fillId="0" borderId="37" xfId="2" applyNumberFormat="1" applyFont="1" applyFill="1" applyBorder="1"/>
    <xf numFmtId="178" fontId="2" fillId="0" borderId="38" xfId="2" applyNumberFormat="1" applyFont="1" applyFill="1" applyBorder="1"/>
    <xf numFmtId="178" fontId="2" fillId="0" borderId="35" xfId="2" applyNumberFormat="1" applyFont="1" applyFill="1" applyBorder="1"/>
    <xf numFmtId="178" fontId="2" fillId="0" borderId="41" xfId="2" applyNumberFormat="1" applyFont="1" applyFill="1" applyBorder="1"/>
    <xf numFmtId="38" fontId="2" fillId="0" borderId="8" xfId="0" applyNumberFormat="1" applyFont="1" applyBorder="1" applyAlignment="1">
      <alignment horizontal="right" vertical="center"/>
    </xf>
    <xf numFmtId="0" fontId="2" fillId="0" borderId="47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right" vertical="center" wrapText="1"/>
    </xf>
    <xf numFmtId="0" fontId="2" fillId="0" borderId="16" xfId="0" applyFont="1" applyBorder="1" applyAlignment="1">
      <alignment vertical="center"/>
    </xf>
    <xf numFmtId="0" fontId="2" fillId="0" borderId="12" xfId="0" applyFont="1" applyBorder="1" applyAlignment="1">
      <alignment horizontal="left" vertical="center" wrapText="1"/>
    </xf>
    <xf numFmtId="38" fontId="23" fillId="0" borderId="61" xfId="1" applyFont="1" applyFill="1" applyBorder="1" applyAlignment="1">
      <alignment horizontal="right"/>
    </xf>
    <xf numFmtId="0" fontId="2" fillId="0" borderId="28" xfId="0" applyFont="1" applyBorder="1" applyAlignment="1">
      <alignment horizontal="right" vertical="center"/>
    </xf>
    <xf numFmtId="178" fontId="2" fillId="0" borderId="64" xfId="2" applyNumberFormat="1" applyFont="1" applyFill="1" applyBorder="1"/>
    <xf numFmtId="178" fontId="2" fillId="0" borderId="65" xfId="2" applyNumberFormat="1" applyFont="1" applyFill="1" applyBorder="1"/>
    <xf numFmtId="178" fontId="2" fillId="0" borderId="101" xfId="2" applyNumberFormat="1" applyFont="1" applyFill="1" applyBorder="1"/>
    <xf numFmtId="178" fontId="2" fillId="0" borderId="68" xfId="2" applyNumberFormat="1" applyFont="1" applyFill="1" applyBorder="1"/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177" fontId="2" fillId="0" borderId="0" xfId="0" applyNumberFormat="1" applyFont="1"/>
    <xf numFmtId="0" fontId="2" fillId="0" borderId="8" xfId="0" applyFont="1" applyBorder="1" applyAlignment="1">
      <alignment horizontal="right" vertical="center"/>
    </xf>
    <xf numFmtId="0" fontId="2" fillId="0" borderId="1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178" fontId="5" fillId="0" borderId="38" xfId="2" applyNumberFormat="1" applyFont="1" applyFill="1" applyBorder="1" applyAlignment="1">
      <alignment horizontal="center"/>
    </xf>
    <xf numFmtId="178" fontId="2" fillId="0" borderId="53" xfId="2" applyNumberFormat="1" applyFont="1" applyFill="1" applyBorder="1" applyAlignment="1">
      <alignment horizontal="right"/>
    </xf>
    <xf numFmtId="178" fontId="5" fillId="0" borderId="42" xfId="2" applyNumberFormat="1" applyFont="1" applyFill="1" applyBorder="1" applyAlignment="1">
      <alignment horizontal="center"/>
    </xf>
    <xf numFmtId="0" fontId="23" fillId="0" borderId="81" xfId="0" applyFont="1" applyBorder="1"/>
    <xf numFmtId="0" fontId="23" fillId="0" borderId="81" xfId="0" applyFont="1" applyBorder="1" applyAlignment="1">
      <alignment horizontal="right"/>
    </xf>
    <xf numFmtId="0" fontId="23" fillId="0" borderId="61" xfId="0" applyFont="1" applyBorder="1"/>
    <xf numFmtId="178" fontId="23" fillId="0" borderId="86" xfId="2" applyNumberFormat="1" applyFont="1" applyFill="1" applyBorder="1" applyAlignment="1">
      <alignment horizontal="center"/>
    </xf>
    <xf numFmtId="178" fontId="23" fillId="0" borderId="20" xfId="2" applyNumberFormat="1" applyFont="1" applyFill="1" applyBorder="1" applyAlignment="1">
      <alignment horizontal="right"/>
    </xf>
    <xf numFmtId="178" fontId="23" fillId="0" borderId="50" xfId="2" applyNumberFormat="1" applyFont="1" applyFill="1" applyBorder="1" applyAlignment="1">
      <alignment horizontal="center"/>
    </xf>
    <xf numFmtId="178" fontId="23" fillId="0" borderId="86" xfId="2" applyNumberFormat="1" applyFont="1" applyFill="1" applyBorder="1"/>
    <xf numFmtId="0" fontId="23" fillId="0" borderId="78" xfId="0" applyFont="1" applyBorder="1"/>
    <xf numFmtId="0" fontId="23" fillId="0" borderId="80" xfId="0" applyFont="1" applyBorder="1"/>
    <xf numFmtId="178" fontId="23" fillId="0" borderId="38" xfId="2" applyNumberFormat="1" applyFont="1" applyFill="1" applyBorder="1" applyAlignment="1">
      <alignment horizontal="center"/>
    </xf>
    <xf numFmtId="0" fontId="23" fillId="0" borderId="82" xfId="0" applyFont="1" applyBorder="1"/>
    <xf numFmtId="0" fontId="23" fillId="0" borderId="87" xfId="0" applyFont="1" applyBorder="1"/>
    <xf numFmtId="178" fontId="23" fillId="0" borderId="86" xfId="2" applyNumberFormat="1" applyFont="1" applyFill="1" applyBorder="1" applyAlignment="1">
      <alignment horizontal="right"/>
    </xf>
    <xf numFmtId="0" fontId="2" fillId="0" borderId="78" xfId="0" applyFont="1" applyBorder="1" applyAlignment="1">
      <alignment horizontal="right"/>
    </xf>
    <xf numFmtId="0" fontId="2" fillId="0" borderId="80" xfId="0" applyFont="1" applyBorder="1" applyAlignment="1">
      <alignment horizontal="right"/>
    </xf>
    <xf numFmtId="178" fontId="2" fillId="0" borderId="105" xfId="2" applyNumberFormat="1" applyFont="1" applyFill="1" applyBorder="1" applyAlignment="1">
      <alignment horizontal="center"/>
    </xf>
    <xf numFmtId="178" fontId="2" fillId="0" borderId="53" xfId="2" applyNumberFormat="1" applyFont="1" applyFill="1" applyBorder="1"/>
    <xf numFmtId="178" fontId="2" fillId="0" borderId="51" xfId="2" applyNumberFormat="1" applyFont="1" applyFill="1" applyBorder="1" applyAlignment="1">
      <alignment horizontal="center"/>
    </xf>
    <xf numFmtId="0" fontId="2" fillId="0" borderId="87" xfId="0" applyFont="1" applyBorder="1" applyAlignment="1">
      <alignment horizontal="right"/>
    </xf>
    <xf numFmtId="178" fontId="2" fillId="0" borderId="86" xfId="2" applyNumberFormat="1" applyFont="1" applyFill="1" applyBorder="1" applyAlignment="1">
      <alignment horizontal="center"/>
    </xf>
    <xf numFmtId="178" fontId="2" fillId="0" borderId="110" xfId="2" applyNumberFormat="1" applyFont="1" applyFill="1" applyBorder="1" applyAlignment="1">
      <alignment horizontal="center"/>
    </xf>
    <xf numFmtId="178" fontId="2" fillId="0" borderId="65" xfId="2" applyNumberFormat="1" applyFont="1" applyFill="1" applyBorder="1" applyAlignment="1">
      <alignment horizontal="right"/>
    </xf>
    <xf numFmtId="178" fontId="2" fillId="0" borderId="111" xfId="2" applyNumberFormat="1" applyFont="1" applyFill="1" applyBorder="1" applyAlignment="1">
      <alignment horizontal="center"/>
    </xf>
    <xf numFmtId="178" fontId="2" fillId="0" borderId="110" xfId="2" applyNumberFormat="1" applyFont="1" applyFill="1" applyBorder="1"/>
    <xf numFmtId="0" fontId="6" fillId="0" borderId="0" xfId="0" applyFont="1" applyAlignment="1">
      <alignment horizontal="left"/>
    </xf>
    <xf numFmtId="0" fontId="5" fillId="4" borderId="4" xfId="0" applyFont="1" applyFill="1" applyBorder="1"/>
    <xf numFmtId="0" fontId="2" fillId="4" borderId="5" xfId="0" applyFont="1" applyFill="1" applyBorder="1"/>
    <xf numFmtId="0" fontId="5" fillId="4" borderId="5" xfId="0" applyFont="1" applyFill="1" applyBorder="1"/>
    <xf numFmtId="0" fontId="5" fillId="3" borderId="4" xfId="0" applyFont="1" applyFill="1" applyBorder="1"/>
    <xf numFmtId="0" fontId="2" fillId="3" borderId="5" xfId="0" applyFont="1" applyFill="1" applyBorder="1"/>
    <xf numFmtId="0" fontId="5" fillId="3" borderId="6" xfId="0" applyFont="1" applyFill="1" applyBorder="1" applyAlignment="1">
      <alignment vertical="center" wrapText="1"/>
    </xf>
    <xf numFmtId="0" fontId="5" fillId="4" borderId="90" xfId="0" applyFont="1" applyFill="1" applyBorder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5" fillId="3" borderId="90" xfId="0" applyFont="1" applyFill="1" applyBorder="1" applyAlignment="1">
      <alignment vertical="center" wrapText="1"/>
    </xf>
    <xf numFmtId="0" fontId="5" fillId="3" borderId="23" xfId="0" applyFont="1" applyFill="1" applyBorder="1" applyAlignment="1">
      <alignment vertical="center"/>
    </xf>
    <xf numFmtId="0" fontId="6" fillId="0" borderId="74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5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8" fillId="0" borderId="2" xfId="0" applyFont="1" applyBorder="1"/>
    <xf numFmtId="0" fontId="8" fillId="0" borderId="1" xfId="0" applyFont="1" applyBorder="1"/>
    <xf numFmtId="0" fontId="8" fillId="0" borderId="91" xfId="0" applyFont="1" applyBorder="1"/>
    <xf numFmtId="0" fontId="8" fillId="0" borderId="3" xfId="0" applyFont="1" applyBorder="1"/>
    <xf numFmtId="178" fontId="8" fillId="0" borderId="112" xfId="0" applyNumberFormat="1" applyFont="1" applyBorder="1"/>
    <xf numFmtId="178" fontId="8" fillId="0" borderId="28" xfId="0" applyNumberFormat="1" applyFont="1" applyBorder="1"/>
    <xf numFmtId="178" fontId="8" fillId="0" borderId="113" xfId="0" applyNumberFormat="1" applyFont="1" applyBorder="1"/>
    <xf numFmtId="178" fontId="8" fillId="0" borderId="34" xfId="0" applyNumberFormat="1" applyFont="1" applyBorder="1"/>
    <xf numFmtId="178" fontId="8" fillId="0" borderId="36" xfId="2" applyNumberFormat="1" applyFont="1" applyFill="1" applyBorder="1"/>
    <xf numFmtId="178" fontId="8" fillId="0" borderId="114" xfId="2" applyNumberFormat="1" applyFont="1" applyFill="1" applyBorder="1"/>
    <xf numFmtId="178" fontId="8" fillId="0" borderId="115" xfId="2" applyNumberFormat="1" applyFont="1" applyFill="1" applyBorder="1"/>
    <xf numFmtId="178" fontId="8" fillId="0" borderId="35" xfId="2" applyNumberFormat="1" applyFont="1" applyFill="1" applyBorder="1"/>
    <xf numFmtId="178" fontId="8" fillId="0" borderId="42" xfId="2" applyNumberFormat="1" applyFont="1" applyFill="1" applyBorder="1"/>
    <xf numFmtId="38" fontId="23" fillId="0" borderId="45" xfId="0" applyNumberFormat="1" applyFont="1" applyBorder="1" applyAlignment="1">
      <alignment horizontal="right"/>
    </xf>
    <xf numFmtId="0" fontId="8" fillId="0" borderId="85" xfId="0" applyFont="1" applyBorder="1"/>
    <xf numFmtId="0" fontId="8" fillId="0" borderId="9" xfId="0" applyFont="1" applyBorder="1"/>
    <xf numFmtId="0" fontId="8" fillId="0" borderId="8" xfId="0" applyFont="1" applyBorder="1"/>
    <xf numFmtId="0" fontId="8" fillId="0" borderId="11" xfId="0" applyFont="1" applyBorder="1"/>
    <xf numFmtId="0" fontId="8" fillId="0" borderId="10" xfId="0" applyFont="1" applyBorder="1"/>
    <xf numFmtId="178" fontId="8" fillId="0" borderId="86" xfId="2" applyNumberFormat="1" applyFont="1" applyFill="1" applyBorder="1"/>
    <xf numFmtId="178" fontId="8" fillId="0" borderId="116" xfId="2" applyNumberFormat="1" applyFont="1" applyFill="1" applyBorder="1"/>
    <xf numFmtId="178" fontId="8" fillId="0" borderId="117" xfId="2" applyNumberFormat="1" applyFont="1" applyFill="1" applyBorder="1"/>
    <xf numFmtId="178" fontId="8" fillId="0" borderId="97" xfId="2" applyNumberFormat="1" applyFont="1" applyFill="1" applyBorder="1"/>
    <xf numFmtId="178" fontId="8" fillId="0" borderId="50" xfId="2" applyNumberFormat="1" applyFont="1" applyFill="1" applyBorder="1"/>
    <xf numFmtId="38" fontId="23" fillId="0" borderId="3" xfId="0" applyNumberFormat="1" applyFont="1" applyBorder="1" applyAlignment="1">
      <alignment horizontal="right"/>
    </xf>
    <xf numFmtId="38" fontId="23" fillId="0" borderId="10" xfId="0" applyNumberFormat="1" applyFont="1" applyBorder="1" applyAlignment="1">
      <alignment horizontal="right"/>
    </xf>
    <xf numFmtId="0" fontId="8" fillId="0" borderId="118" xfId="0" applyFont="1" applyBorder="1"/>
    <xf numFmtId="0" fontId="8" fillId="0" borderId="43" xfId="0" applyFont="1" applyBorder="1"/>
    <xf numFmtId="0" fontId="8" fillId="0" borderId="44" xfId="0" applyFont="1" applyBorder="1"/>
    <xf numFmtId="0" fontId="8" fillId="0" borderId="45" xfId="0" applyFont="1" applyBorder="1"/>
    <xf numFmtId="0" fontId="8" fillId="0" borderId="119" xfId="0" applyFont="1" applyBorder="1"/>
    <xf numFmtId="178" fontId="8" fillId="0" borderId="120" xfId="2" applyNumberFormat="1" applyFont="1" applyFill="1" applyBorder="1"/>
    <xf numFmtId="178" fontId="8" fillId="0" borderId="121" xfId="2" applyNumberFormat="1" applyFont="1" applyFill="1" applyBorder="1"/>
    <xf numFmtId="178" fontId="8" fillId="0" borderId="103" xfId="2" applyNumberFormat="1" applyFont="1" applyFill="1" applyBorder="1"/>
    <xf numFmtId="178" fontId="8" fillId="0" borderId="51" xfId="2" applyNumberFormat="1" applyFont="1" applyFill="1" applyBorder="1"/>
    <xf numFmtId="178" fontId="8" fillId="0" borderId="104" xfId="2" applyNumberFormat="1" applyFont="1" applyFill="1" applyBorder="1"/>
    <xf numFmtId="178" fontId="8" fillId="0" borderId="122" xfId="2" applyNumberFormat="1" applyFont="1" applyFill="1" applyBorder="1"/>
    <xf numFmtId="0" fontId="8" fillId="0" borderId="92" xfId="0" applyFont="1" applyBorder="1"/>
    <xf numFmtId="178" fontId="8" fillId="0" borderId="110" xfId="2" applyNumberFormat="1" applyFont="1" applyFill="1" applyBorder="1"/>
    <xf numFmtId="178" fontId="8" fillId="0" borderId="123" xfId="2" applyNumberFormat="1" applyFont="1" applyFill="1" applyBorder="1"/>
    <xf numFmtId="178" fontId="8" fillId="0" borderId="124" xfId="2" applyNumberFormat="1" applyFont="1" applyFill="1" applyBorder="1"/>
    <xf numFmtId="178" fontId="8" fillId="0" borderId="125" xfId="2" applyNumberFormat="1" applyFont="1" applyFill="1" applyBorder="1"/>
    <xf numFmtId="178" fontId="8" fillId="0" borderId="111" xfId="2" applyNumberFormat="1" applyFont="1" applyFill="1" applyBorder="1"/>
    <xf numFmtId="0" fontId="8" fillId="0" borderId="105" xfId="0" applyFont="1" applyBorder="1" applyAlignment="1">
      <alignment horizontal="right"/>
    </xf>
    <xf numFmtId="178" fontId="8" fillId="0" borderId="104" xfId="0" applyNumberFormat="1" applyFont="1" applyBorder="1"/>
    <xf numFmtId="178" fontId="8" fillId="0" borderId="129" xfId="0" applyNumberFormat="1" applyFont="1" applyBorder="1"/>
    <xf numFmtId="178" fontId="8" fillId="0" borderId="102" xfId="0" applyNumberFormat="1" applyFont="1" applyBorder="1"/>
    <xf numFmtId="178" fontId="8" fillId="0" borderId="105" xfId="0" applyNumberFormat="1" applyFont="1" applyBorder="1"/>
    <xf numFmtId="0" fontId="8" fillId="0" borderId="45" xfId="0" applyFont="1" applyBorder="1" applyAlignment="1">
      <alignment horizontal="right"/>
    </xf>
    <xf numFmtId="178" fontId="8" fillId="0" borderId="100" xfId="0" applyNumberFormat="1" applyFont="1" applyBorder="1"/>
    <xf numFmtId="178" fontId="8" fillId="0" borderId="130" xfId="0" applyNumberFormat="1" applyFont="1" applyBorder="1"/>
    <xf numFmtId="178" fontId="8" fillId="0" borderId="86" xfId="0" applyNumberFormat="1" applyFont="1" applyBorder="1"/>
    <xf numFmtId="178" fontId="8" fillId="0" borderId="50" xfId="0" applyNumberFormat="1" applyFont="1" applyBorder="1"/>
    <xf numFmtId="0" fontId="8" fillId="0" borderId="50" xfId="0" applyFont="1" applyBorder="1" applyAlignment="1">
      <alignment horizontal="right"/>
    </xf>
    <xf numFmtId="0" fontId="8" fillId="0" borderId="51" xfId="0" applyFont="1" applyBorder="1" applyAlignment="1">
      <alignment horizontal="right"/>
    </xf>
    <xf numFmtId="0" fontId="8" fillId="0" borderId="10" xfId="0" applyFont="1" applyBorder="1" applyAlignment="1">
      <alignment horizontal="right"/>
    </xf>
    <xf numFmtId="178" fontId="8" fillId="0" borderId="52" xfId="0" applyNumberFormat="1" applyFont="1" applyBorder="1"/>
    <xf numFmtId="178" fontId="8" fillId="0" borderId="131" xfId="0" applyNumberFormat="1" applyFont="1" applyBorder="1"/>
    <xf numFmtId="178" fontId="8" fillId="0" borderId="53" xfId="0" applyNumberFormat="1" applyFont="1" applyBorder="1"/>
    <xf numFmtId="178" fontId="8" fillId="0" borderId="51" xfId="0" applyNumberFormat="1" applyFont="1" applyBorder="1"/>
    <xf numFmtId="0" fontId="8" fillId="0" borderId="95" xfId="0" applyFont="1" applyBorder="1"/>
    <xf numFmtId="178" fontId="8" fillId="0" borderId="132" xfId="0" applyNumberFormat="1" applyFont="1" applyBorder="1"/>
    <xf numFmtId="178" fontId="8" fillId="0" borderId="133" xfId="0" applyNumberFormat="1" applyFont="1" applyBorder="1"/>
    <xf numFmtId="178" fontId="8" fillId="0" borderId="110" xfId="0" applyNumberFormat="1" applyFont="1" applyBorder="1"/>
    <xf numFmtId="178" fontId="8" fillId="0" borderId="111" xfId="0" applyNumberFormat="1" applyFont="1" applyBorder="1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2" fillId="0" borderId="2" xfId="0" applyFont="1" applyBorder="1" applyAlignment="1">
      <alignment vertical="center"/>
    </xf>
    <xf numFmtId="0" fontId="8" fillId="2" borderId="5" xfId="0" applyFont="1" applyFill="1" applyBorder="1" applyAlignment="1">
      <alignment vertical="center"/>
    </xf>
    <xf numFmtId="0" fontId="2" fillId="2" borderId="5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176" fontId="7" fillId="0" borderId="0" xfId="0" applyNumberFormat="1" applyFont="1" applyAlignment="1">
      <alignment vertical="center"/>
    </xf>
    <xf numFmtId="0" fontId="2" fillId="0" borderId="17" xfId="0" applyFont="1" applyBorder="1" applyAlignment="1">
      <alignment vertical="center"/>
    </xf>
    <xf numFmtId="0" fontId="6" fillId="3" borderId="22" xfId="0" applyFont="1" applyFill="1" applyBorder="1" applyAlignment="1">
      <alignment horizontal="center" vertical="center" wrapText="1"/>
    </xf>
    <xf numFmtId="177" fontId="7" fillId="0" borderId="0" xfId="0" applyNumberFormat="1" applyFont="1" applyAlignment="1">
      <alignment vertical="center"/>
    </xf>
    <xf numFmtId="38" fontId="2" fillId="0" borderId="2" xfId="0" applyNumberFormat="1" applyFont="1" applyBorder="1"/>
    <xf numFmtId="0" fontId="8" fillId="0" borderId="25" xfId="0" applyFont="1" applyBorder="1" applyAlignment="1">
      <alignment vertical="center"/>
    </xf>
    <xf numFmtId="0" fontId="8" fillId="0" borderId="12" xfId="0" applyFont="1" applyBorder="1" applyAlignment="1">
      <alignment vertical="center"/>
    </xf>
    <xf numFmtId="0" fontId="8" fillId="0" borderId="26" xfId="0" applyFont="1" applyBorder="1" applyAlignment="1">
      <alignment vertical="center"/>
    </xf>
    <xf numFmtId="0" fontId="8" fillId="0" borderId="14" xfId="0" applyFont="1" applyBorder="1" applyAlignment="1">
      <alignment vertical="center"/>
    </xf>
    <xf numFmtId="0" fontId="8" fillId="0" borderId="27" xfId="0" applyFont="1" applyBorder="1" applyAlignment="1">
      <alignment vertical="center"/>
    </xf>
    <xf numFmtId="183" fontId="8" fillId="0" borderId="12" xfId="0" applyNumberFormat="1" applyFont="1" applyBorder="1" applyAlignment="1">
      <alignment vertical="center"/>
    </xf>
    <xf numFmtId="178" fontId="2" fillId="0" borderId="0" xfId="0" applyNumberFormat="1" applyFont="1" applyAlignment="1">
      <alignment vertical="center"/>
    </xf>
    <xf numFmtId="0" fontId="5" fillId="0" borderId="134" xfId="0" applyFont="1" applyBorder="1" applyAlignment="1">
      <alignment vertical="center"/>
    </xf>
    <xf numFmtId="178" fontId="8" fillId="0" borderId="29" xfId="0" applyNumberFormat="1" applyFont="1" applyBorder="1" applyAlignment="1">
      <alignment vertical="center"/>
    </xf>
    <xf numFmtId="178" fontId="8" fillId="0" borderId="30" xfId="0" applyNumberFormat="1" applyFont="1" applyBorder="1" applyAlignment="1">
      <alignment vertical="center"/>
    </xf>
    <xf numFmtId="178" fontId="8" fillId="0" borderId="31" xfId="0" applyNumberFormat="1" applyFont="1" applyBorder="1" applyAlignment="1">
      <alignment vertical="center"/>
    </xf>
    <xf numFmtId="178" fontId="8" fillId="0" borderId="32" xfId="0" applyNumberFormat="1" applyFont="1" applyBorder="1" applyAlignment="1">
      <alignment vertical="center"/>
    </xf>
    <xf numFmtId="178" fontId="8" fillId="0" borderId="33" xfId="0" applyNumberFormat="1" applyFont="1" applyBorder="1" applyAlignment="1">
      <alignment vertical="center"/>
    </xf>
    <xf numFmtId="0" fontId="5" fillId="0" borderId="114" xfId="0" applyFont="1" applyBorder="1" applyAlignment="1">
      <alignment vertical="center"/>
    </xf>
    <xf numFmtId="178" fontId="8" fillId="0" borderId="37" xfId="2" applyNumberFormat="1" applyFont="1" applyFill="1" applyBorder="1" applyAlignment="1">
      <alignment vertical="center"/>
    </xf>
    <xf numFmtId="178" fontId="8" fillId="0" borderId="38" xfId="2" applyNumberFormat="1" applyFont="1" applyFill="1" applyBorder="1" applyAlignment="1">
      <alignment vertical="center"/>
    </xf>
    <xf numFmtId="178" fontId="8" fillId="0" borderId="39" xfId="2" applyNumberFormat="1" applyFont="1" applyFill="1" applyBorder="1" applyAlignment="1">
      <alignment vertical="center"/>
    </xf>
    <xf numFmtId="178" fontId="8" fillId="0" borderId="40" xfId="2" applyNumberFormat="1" applyFont="1" applyFill="1" applyBorder="1" applyAlignment="1">
      <alignment vertical="center"/>
    </xf>
    <xf numFmtId="178" fontId="8" fillId="0" borderId="41" xfId="2" applyNumberFormat="1" applyFont="1" applyFill="1" applyBorder="1" applyAlignment="1">
      <alignment vertical="center"/>
    </xf>
    <xf numFmtId="0" fontId="8" fillId="0" borderId="46" xfId="0" applyFont="1" applyBorder="1" applyAlignment="1">
      <alignment vertical="center"/>
    </xf>
    <xf numFmtId="0" fontId="8" fillId="0" borderId="47" xfId="0" applyFont="1" applyBorder="1" applyAlignment="1">
      <alignment vertical="center"/>
    </xf>
    <xf numFmtId="0" fontId="8" fillId="0" borderId="48" xfId="0" applyFont="1" applyBorder="1" applyAlignment="1">
      <alignment vertical="center"/>
    </xf>
    <xf numFmtId="0" fontId="8" fillId="0" borderId="49" xfId="0" applyFont="1" applyBorder="1" applyAlignment="1">
      <alignment vertical="center"/>
    </xf>
    <xf numFmtId="0" fontId="8" fillId="0" borderId="15" xfId="0" applyFont="1" applyBorder="1" applyAlignment="1">
      <alignment vertical="center"/>
    </xf>
    <xf numFmtId="0" fontId="2" fillId="0" borderId="82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178" fontId="8" fillId="0" borderId="81" xfId="0" applyNumberFormat="1" applyFont="1" applyBorder="1" applyAlignment="1">
      <alignment vertical="center"/>
    </xf>
    <xf numFmtId="0" fontId="2" fillId="0" borderId="135" xfId="0" applyFont="1" applyBorder="1" applyAlignment="1">
      <alignment vertical="center"/>
    </xf>
    <xf numFmtId="178" fontId="8" fillId="0" borderId="46" xfId="2" applyNumberFormat="1" applyFont="1" applyFill="1" applyBorder="1" applyAlignment="1">
      <alignment vertical="center"/>
    </xf>
    <xf numFmtId="178" fontId="8" fillId="0" borderId="47" xfId="2" applyNumberFormat="1" applyFont="1" applyFill="1" applyBorder="1" applyAlignment="1">
      <alignment vertical="center"/>
    </xf>
    <xf numFmtId="178" fontId="8" fillId="0" borderId="48" xfId="2" applyNumberFormat="1" applyFont="1" applyFill="1" applyBorder="1" applyAlignment="1">
      <alignment vertical="center"/>
    </xf>
    <xf numFmtId="178" fontId="8" fillId="0" borderId="49" xfId="2" applyNumberFormat="1" applyFont="1" applyFill="1" applyBorder="1" applyAlignment="1">
      <alignment vertical="center"/>
    </xf>
    <xf numFmtId="178" fontId="8" fillId="0" borderId="15" xfId="2" applyNumberFormat="1" applyFont="1" applyFill="1" applyBorder="1" applyAlignment="1">
      <alignment vertical="center"/>
    </xf>
    <xf numFmtId="178" fontId="8" fillId="0" borderId="100" xfId="2" applyNumberFormat="1" applyFont="1" applyFill="1" applyBorder="1" applyAlignment="1">
      <alignment vertical="center"/>
    </xf>
    <xf numFmtId="178" fontId="8" fillId="0" borderId="86" xfId="2" applyNumberFormat="1" applyFont="1" applyFill="1" applyBorder="1" applyAlignment="1">
      <alignment vertical="center"/>
    </xf>
    <xf numFmtId="178" fontId="8" fillId="0" borderId="136" xfId="2" applyNumberFormat="1" applyFont="1" applyFill="1" applyBorder="1" applyAlignment="1">
      <alignment vertical="center"/>
    </xf>
    <xf numFmtId="178" fontId="8" fillId="0" borderId="137" xfId="2" applyNumberFormat="1" applyFont="1" applyFill="1" applyBorder="1" applyAlignment="1">
      <alignment vertical="center"/>
    </xf>
    <xf numFmtId="178" fontId="8" fillId="0" borderId="122" xfId="2" applyNumberFormat="1" applyFont="1" applyFill="1" applyBorder="1" applyAlignment="1">
      <alignment vertical="center"/>
    </xf>
    <xf numFmtId="183" fontId="8" fillId="0" borderId="25" xfId="0" applyNumberFormat="1" applyFont="1" applyBorder="1" applyAlignment="1">
      <alignment vertical="center"/>
    </xf>
    <xf numFmtId="178" fontId="8" fillId="0" borderId="62" xfId="2" applyNumberFormat="1" applyFont="1" applyFill="1" applyBorder="1" applyAlignment="1">
      <alignment vertical="center"/>
    </xf>
    <xf numFmtId="178" fontId="8" fillId="0" borderId="20" xfId="2" applyNumberFormat="1" applyFont="1" applyFill="1" applyBorder="1" applyAlignment="1">
      <alignment vertical="center"/>
    </xf>
    <xf numFmtId="178" fontId="8" fillId="0" borderId="63" xfId="2" applyNumberFormat="1" applyFont="1" applyFill="1" applyBorder="1" applyAlignment="1">
      <alignment vertical="center"/>
    </xf>
    <xf numFmtId="178" fontId="8" fillId="0" borderId="23" xfId="2" applyNumberFormat="1" applyFont="1" applyFill="1" applyBorder="1" applyAlignment="1">
      <alignment vertical="center"/>
    </xf>
    <xf numFmtId="178" fontId="8" fillId="0" borderId="24" xfId="2" applyNumberFormat="1" applyFont="1" applyFill="1" applyBorder="1" applyAlignment="1">
      <alignment vertical="center"/>
    </xf>
    <xf numFmtId="0" fontId="8" fillId="0" borderId="85" xfId="0" applyFont="1" applyBorder="1" applyAlignment="1">
      <alignment vertical="center"/>
    </xf>
    <xf numFmtId="0" fontId="8" fillId="0" borderId="43" xfId="0" applyFont="1" applyBorder="1" applyAlignment="1">
      <alignment vertical="center"/>
    </xf>
    <xf numFmtId="0" fontId="8" fillId="0" borderId="139" xfId="0" applyFont="1" applyBorder="1" applyAlignment="1">
      <alignment vertical="center"/>
    </xf>
    <xf numFmtId="0" fontId="8" fillId="0" borderId="119" xfId="0" applyFont="1" applyBorder="1" applyAlignment="1">
      <alignment vertical="center"/>
    </xf>
    <xf numFmtId="0" fontId="8" fillId="0" borderId="106" xfId="0" applyFont="1" applyBorder="1" applyAlignment="1">
      <alignment vertical="center"/>
    </xf>
    <xf numFmtId="0" fontId="8" fillId="0" borderId="141" xfId="0" applyFont="1" applyBorder="1" applyAlignment="1">
      <alignment vertical="center"/>
    </xf>
    <xf numFmtId="178" fontId="8" fillId="0" borderId="64" xfId="2" applyNumberFormat="1" applyFont="1" applyFill="1" applyBorder="1" applyAlignment="1">
      <alignment vertical="center"/>
    </xf>
    <xf numFmtId="178" fontId="8" fillId="0" borderId="65" xfId="2" applyNumberFormat="1" applyFont="1" applyFill="1" applyBorder="1" applyAlignment="1">
      <alignment vertical="center"/>
    </xf>
    <xf numFmtId="178" fontId="8" fillId="0" borderId="66" xfId="2" applyNumberFormat="1" applyFont="1" applyFill="1" applyBorder="1" applyAlignment="1">
      <alignment vertical="center"/>
    </xf>
    <xf numFmtId="178" fontId="8" fillId="0" borderId="67" xfId="2" applyNumberFormat="1" applyFont="1" applyFill="1" applyBorder="1" applyAlignment="1">
      <alignment vertical="center"/>
    </xf>
    <xf numFmtId="178" fontId="8" fillId="0" borderId="68" xfId="2" applyNumberFormat="1" applyFont="1" applyFill="1" applyBorder="1" applyAlignment="1">
      <alignment vertical="center"/>
    </xf>
    <xf numFmtId="0" fontId="2" fillId="0" borderId="0" xfId="0" applyFont="1" applyAlignment="1">
      <alignment horizontal="center" vertical="center"/>
    </xf>
    <xf numFmtId="178" fontId="5" fillId="0" borderId="0" xfId="2" applyNumberFormat="1" applyFont="1" applyBorder="1" applyAlignment="1">
      <alignment vertical="center"/>
    </xf>
    <xf numFmtId="178" fontId="2" fillId="0" borderId="0" xfId="2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2" fillId="0" borderId="0" xfId="2" applyNumberFormat="1" applyFont="1" applyAlignment="1">
      <alignment vertical="center"/>
    </xf>
    <xf numFmtId="38" fontId="2" fillId="0" borderId="0" xfId="0" applyNumberFormat="1" applyFont="1" applyAlignment="1">
      <alignment vertical="center"/>
    </xf>
    <xf numFmtId="177" fontId="20" fillId="0" borderId="0" xfId="0" applyNumberFormat="1" applyFont="1" applyAlignment="1">
      <alignment vertical="center"/>
    </xf>
    <xf numFmtId="0" fontId="25" fillId="0" borderId="0" xfId="0" applyFont="1" applyAlignment="1">
      <alignment horizontal="justify" vertical="center" wrapText="1"/>
    </xf>
    <xf numFmtId="0" fontId="26" fillId="0" borderId="0" xfId="0" applyFont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26" fillId="0" borderId="0" xfId="0" applyFont="1" applyAlignment="1">
      <alignment horizontal="justify" vertical="center" wrapText="1"/>
    </xf>
    <xf numFmtId="0" fontId="2" fillId="0" borderId="19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/>
    </xf>
    <xf numFmtId="0" fontId="2" fillId="3" borderId="77" xfId="0" applyFont="1" applyFill="1" applyBorder="1" applyAlignment="1">
      <alignment horizontal="center" vertical="center"/>
    </xf>
    <xf numFmtId="0" fontId="2" fillId="0" borderId="76" xfId="0" applyFont="1" applyBorder="1" applyAlignment="1">
      <alignment horizontal="center" vertical="center"/>
    </xf>
    <xf numFmtId="0" fontId="2" fillId="0" borderId="78" xfId="0" applyFont="1" applyBorder="1" applyAlignment="1">
      <alignment vertical="center"/>
    </xf>
    <xf numFmtId="0" fontId="2" fillId="0" borderId="80" xfId="0" applyFont="1" applyBorder="1" applyAlignment="1">
      <alignment vertical="center"/>
    </xf>
    <xf numFmtId="184" fontId="7" fillId="0" borderId="0" xfId="0" applyNumberFormat="1" applyFont="1" applyAlignment="1">
      <alignment vertical="center"/>
    </xf>
    <xf numFmtId="185" fontId="5" fillId="0" borderId="38" xfId="2" applyNumberFormat="1" applyFont="1" applyFill="1" applyBorder="1" applyAlignment="1">
      <alignment vertical="center"/>
    </xf>
    <xf numFmtId="185" fontId="5" fillId="0" borderId="42" xfId="2" applyNumberFormat="1" applyFont="1" applyFill="1" applyBorder="1" applyAlignment="1">
      <alignment vertical="center"/>
    </xf>
    <xf numFmtId="0" fontId="2" fillId="0" borderId="81" xfId="0" applyFont="1" applyBorder="1" applyAlignment="1">
      <alignment vertical="center"/>
    </xf>
    <xf numFmtId="0" fontId="2" fillId="0" borderId="61" xfId="0" applyFont="1" applyBorder="1" applyAlignment="1">
      <alignment vertical="center"/>
    </xf>
    <xf numFmtId="185" fontId="5" fillId="0" borderId="20" xfId="2" applyNumberFormat="1" applyFont="1" applyFill="1" applyBorder="1" applyAlignment="1">
      <alignment vertical="center"/>
    </xf>
    <xf numFmtId="185" fontId="5" fillId="0" borderId="18" xfId="2" applyNumberFormat="1" applyFont="1" applyFill="1" applyBorder="1" applyAlignment="1">
      <alignment vertical="center"/>
    </xf>
    <xf numFmtId="0" fontId="2" fillId="0" borderId="87" xfId="0" applyFont="1" applyBorder="1" applyAlignment="1">
      <alignment vertical="center"/>
    </xf>
    <xf numFmtId="185" fontId="5" fillId="0" borderId="65" xfId="2" applyNumberFormat="1" applyFont="1" applyFill="1" applyBorder="1" applyAlignment="1">
      <alignment vertical="center"/>
    </xf>
    <xf numFmtId="185" fontId="5" fillId="0" borderId="89" xfId="2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180" fontId="10" fillId="0" borderId="0" xfId="0" applyNumberFormat="1" applyFont="1" applyAlignment="1">
      <alignment vertical="center"/>
    </xf>
    <xf numFmtId="180" fontId="7" fillId="0" borderId="0" xfId="0" applyNumberFormat="1" applyFont="1" applyAlignment="1">
      <alignment vertical="center"/>
    </xf>
    <xf numFmtId="0" fontId="2" fillId="2" borderId="6" xfId="0" applyFont="1" applyFill="1" applyBorder="1" applyAlignment="1">
      <alignment vertical="center"/>
    </xf>
    <xf numFmtId="0" fontId="2" fillId="3" borderId="13" xfId="0" applyFont="1" applyFill="1" applyBorder="1" applyAlignment="1">
      <alignment vertical="center"/>
    </xf>
    <xf numFmtId="0" fontId="2" fillId="3" borderId="14" xfId="0" applyFont="1" applyFill="1" applyBorder="1" applyAlignment="1">
      <alignment vertical="center"/>
    </xf>
    <xf numFmtId="176" fontId="2" fillId="0" borderId="0" xfId="0" applyNumberFormat="1" applyFont="1" applyAlignment="1">
      <alignment vertical="center"/>
    </xf>
    <xf numFmtId="0" fontId="2" fillId="0" borderId="78" xfId="0" applyFont="1" applyBorder="1" applyAlignment="1">
      <alignment horizontal="right" vertical="center"/>
    </xf>
    <xf numFmtId="38" fontId="2" fillId="0" borderId="1" xfId="1" applyFont="1" applyFill="1" applyBorder="1" applyAlignment="1">
      <alignment horizontal="right" vertical="center"/>
    </xf>
    <xf numFmtId="0" fontId="2" fillId="0" borderId="92" xfId="0" applyFont="1" applyBorder="1" applyAlignment="1">
      <alignment horizontal="right" vertical="center"/>
    </xf>
    <xf numFmtId="0" fontId="2" fillId="0" borderId="93" xfId="0" applyFont="1" applyBorder="1" applyAlignment="1">
      <alignment horizontal="right" vertical="center"/>
    </xf>
    <xf numFmtId="0" fontId="2" fillId="0" borderId="80" xfId="0" applyFont="1" applyBorder="1" applyAlignment="1">
      <alignment horizontal="right" vertical="center"/>
    </xf>
    <xf numFmtId="0" fontId="2" fillId="0" borderId="38" xfId="0" applyFont="1" applyBorder="1" applyAlignment="1">
      <alignment horizontal="right" vertical="center"/>
    </xf>
    <xf numFmtId="178" fontId="2" fillId="0" borderId="94" xfId="0" applyNumberFormat="1" applyFont="1" applyBorder="1" applyAlignment="1">
      <alignment horizontal="right" vertical="center"/>
    </xf>
    <xf numFmtId="0" fontId="2" fillId="0" borderId="37" xfId="0" applyFont="1" applyBorder="1" applyAlignment="1">
      <alignment horizontal="right" vertical="center"/>
    </xf>
    <xf numFmtId="178" fontId="13" fillId="0" borderId="38" xfId="2" applyNumberFormat="1" applyFont="1" applyFill="1" applyBorder="1" applyAlignment="1">
      <alignment horizontal="right" vertical="center"/>
    </xf>
    <xf numFmtId="178" fontId="13" fillId="0" borderId="35" xfId="2" applyNumberFormat="1" applyFont="1" applyFill="1" applyBorder="1" applyAlignment="1">
      <alignment horizontal="right" vertical="center"/>
    </xf>
    <xf numFmtId="0" fontId="13" fillId="0" borderId="37" xfId="0" applyFont="1" applyBorder="1" applyAlignment="1">
      <alignment horizontal="right" vertical="center"/>
    </xf>
    <xf numFmtId="178" fontId="13" fillId="0" borderId="42" xfId="2" applyNumberFormat="1" applyFont="1" applyFill="1" applyBorder="1" applyAlignment="1">
      <alignment horizontal="right" vertical="center"/>
    </xf>
    <xf numFmtId="0" fontId="2" fillId="0" borderId="82" xfId="0" applyFont="1" applyBorder="1" applyAlignment="1">
      <alignment horizontal="right" vertical="center" wrapText="1"/>
    </xf>
    <xf numFmtId="38" fontId="2" fillId="0" borderId="44" xfId="1" applyFont="1" applyFill="1" applyBorder="1" applyAlignment="1">
      <alignment horizontal="right" vertical="center"/>
    </xf>
    <xf numFmtId="0" fontId="2" fillId="0" borderId="95" xfId="0" applyFont="1" applyBorder="1" applyAlignment="1">
      <alignment horizontal="right" vertical="center"/>
    </xf>
    <xf numFmtId="0" fontId="2" fillId="0" borderId="82" xfId="0" applyFont="1" applyBorder="1" applyAlignment="1">
      <alignment horizontal="right" vertical="center"/>
    </xf>
    <xf numFmtId="0" fontId="2" fillId="0" borderId="20" xfId="0" applyFont="1" applyBorder="1" applyAlignment="1">
      <alignment horizontal="right" vertical="center" wrapText="1"/>
    </xf>
    <xf numFmtId="0" fontId="2" fillId="0" borderId="100" xfId="0" applyFont="1" applyBorder="1" applyAlignment="1">
      <alignment horizontal="right" vertical="center"/>
    </xf>
    <xf numFmtId="178" fontId="13" fillId="0" borderId="20" xfId="2" applyNumberFormat="1" applyFont="1" applyFill="1" applyBorder="1" applyAlignment="1">
      <alignment horizontal="right" vertical="center"/>
    </xf>
    <xf numFmtId="178" fontId="13" fillId="0" borderId="20" xfId="2" applyNumberFormat="1" applyFont="1" applyFill="1" applyBorder="1" applyAlignment="1">
      <alignment horizontal="right" vertical="center" shrinkToFit="1"/>
    </xf>
    <xf numFmtId="178" fontId="13" fillId="0" borderId="16" xfId="2" applyNumberFormat="1" applyFont="1" applyFill="1" applyBorder="1" applyAlignment="1">
      <alignment horizontal="right" vertical="center"/>
    </xf>
    <xf numFmtId="0" fontId="13" fillId="0" borderId="100" xfId="0" applyFont="1" applyBorder="1" applyAlignment="1">
      <alignment horizontal="right" vertical="center"/>
    </xf>
    <xf numFmtId="178" fontId="13" fillId="0" borderId="18" xfId="2" applyNumberFormat="1" applyFont="1" applyFill="1" applyBorder="1" applyAlignment="1">
      <alignment horizontal="right" vertical="center"/>
    </xf>
    <xf numFmtId="0" fontId="2" fillId="0" borderId="78" xfId="0" applyFont="1" applyBorder="1" applyAlignment="1">
      <alignment horizontal="right" vertical="center" wrapText="1"/>
    </xf>
    <xf numFmtId="0" fontId="2" fillId="0" borderId="98" xfId="0" applyFont="1" applyBorder="1" applyAlignment="1">
      <alignment horizontal="right" vertical="center"/>
    </xf>
    <xf numFmtId="178" fontId="2" fillId="0" borderId="97" xfId="0" applyNumberFormat="1" applyFont="1" applyBorder="1" applyAlignment="1">
      <alignment horizontal="right" vertical="center"/>
    </xf>
    <xf numFmtId="0" fontId="2" fillId="0" borderId="62" xfId="0" applyFont="1" applyBorder="1" applyAlignment="1">
      <alignment horizontal="right" vertical="center"/>
    </xf>
    <xf numFmtId="0" fontId="13" fillId="0" borderId="62" xfId="0" applyFont="1" applyBorder="1" applyAlignment="1">
      <alignment horizontal="right" vertical="center"/>
    </xf>
    <xf numFmtId="0" fontId="2" fillId="0" borderId="81" xfId="0" applyFont="1" applyBorder="1" applyAlignment="1">
      <alignment horizontal="right" vertical="center"/>
    </xf>
    <xf numFmtId="0" fontId="2" fillId="0" borderId="99" xfId="0" applyFont="1" applyBorder="1" applyAlignment="1">
      <alignment horizontal="right" vertical="center"/>
    </xf>
    <xf numFmtId="178" fontId="13" fillId="0" borderId="20" xfId="2" applyNumberFormat="1" applyFont="1" applyBorder="1" applyAlignment="1">
      <alignment horizontal="right" vertical="center"/>
    </xf>
    <xf numFmtId="178" fontId="13" fillId="0" borderId="86" xfId="2" applyNumberFormat="1" applyFont="1" applyFill="1" applyBorder="1" applyAlignment="1">
      <alignment horizontal="right" vertical="center"/>
    </xf>
    <xf numFmtId="178" fontId="13" fillId="0" borderId="50" xfId="2" applyNumberFormat="1" applyFont="1" applyFill="1" applyBorder="1" applyAlignment="1">
      <alignment horizontal="right" vertical="center"/>
    </xf>
    <xf numFmtId="38" fontId="2" fillId="0" borderId="8" xfId="1" applyFont="1" applyFill="1" applyBorder="1" applyAlignment="1">
      <alignment horizontal="right" vertical="center"/>
    </xf>
    <xf numFmtId="178" fontId="2" fillId="0" borderId="103" xfId="0" applyNumberFormat="1" applyFont="1" applyBorder="1" applyAlignment="1">
      <alignment horizontal="right" vertical="center"/>
    </xf>
    <xf numFmtId="178" fontId="13" fillId="0" borderId="53" xfId="2" applyNumberFormat="1" applyFont="1" applyFill="1" applyBorder="1" applyAlignment="1">
      <alignment horizontal="right" vertical="center"/>
    </xf>
    <xf numFmtId="178" fontId="13" fillId="0" borderId="53" xfId="2" applyNumberFormat="1" applyFont="1" applyFill="1" applyBorder="1" applyAlignment="1">
      <alignment horizontal="right" vertical="center" shrinkToFit="1"/>
    </xf>
    <xf numFmtId="178" fontId="13" fillId="0" borderId="51" xfId="2" applyNumberFormat="1" applyFont="1" applyFill="1" applyBorder="1" applyAlignment="1">
      <alignment horizontal="right" vertical="center"/>
    </xf>
    <xf numFmtId="0" fontId="2" fillId="0" borderId="61" xfId="0" applyFont="1" applyBorder="1" applyAlignment="1">
      <alignment horizontal="right" vertical="center"/>
    </xf>
    <xf numFmtId="178" fontId="2" fillId="0" borderId="28" xfId="0" applyNumberFormat="1" applyFont="1" applyBorder="1" applyAlignment="1">
      <alignment horizontal="right" vertical="center"/>
    </xf>
    <xf numFmtId="0" fontId="2" fillId="0" borderId="46" xfId="0" applyFont="1" applyBorder="1" applyAlignment="1">
      <alignment horizontal="right" vertical="center"/>
    </xf>
    <xf numFmtId="0" fontId="13" fillId="0" borderId="46" xfId="0" applyFont="1" applyBorder="1" applyAlignment="1">
      <alignment horizontal="right" vertical="center"/>
    </xf>
    <xf numFmtId="0" fontId="2" fillId="0" borderId="38" xfId="0" applyFont="1" applyBorder="1" applyAlignment="1">
      <alignment horizontal="right" vertical="center" wrapText="1"/>
    </xf>
    <xf numFmtId="38" fontId="2" fillId="0" borderId="96" xfId="0" applyNumberFormat="1" applyFont="1" applyBorder="1" applyAlignment="1">
      <alignment horizontal="right" vertical="center"/>
    </xf>
    <xf numFmtId="38" fontId="2" fillId="0" borderId="1" xfId="0" applyNumberFormat="1" applyFont="1" applyBorder="1" applyAlignment="1">
      <alignment horizontal="right" vertical="center"/>
    </xf>
    <xf numFmtId="178" fontId="13" fillId="0" borderId="65" xfId="2" applyNumberFormat="1" applyFont="1" applyFill="1" applyBorder="1" applyAlignment="1">
      <alignment horizontal="right" vertical="center"/>
    </xf>
    <xf numFmtId="178" fontId="13" fillId="0" borderId="101" xfId="2" applyNumberFormat="1" applyFont="1" applyFill="1" applyBorder="1" applyAlignment="1">
      <alignment horizontal="right" vertical="center"/>
    </xf>
    <xf numFmtId="0" fontId="13" fillId="0" borderId="64" xfId="0" applyFont="1" applyBorder="1" applyAlignment="1">
      <alignment horizontal="right" vertical="center"/>
    </xf>
    <xf numFmtId="178" fontId="13" fillId="0" borderId="65" xfId="2" applyNumberFormat="1" applyFont="1" applyFill="1" applyBorder="1" applyAlignment="1">
      <alignment horizontal="right" vertical="center" shrinkToFit="1"/>
    </xf>
    <xf numFmtId="178" fontId="13" fillId="0" borderId="89" xfId="2" applyNumberFormat="1" applyFont="1" applyFill="1" applyBorder="1" applyAlignment="1">
      <alignment horizontal="right" vertical="center"/>
    </xf>
    <xf numFmtId="178" fontId="2" fillId="0" borderId="0" xfId="2" applyNumberFormat="1" applyFont="1" applyBorder="1" applyAlignment="1">
      <alignment vertical="center"/>
    </xf>
    <xf numFmtId="178" fontId="13" fillId="0" borderId="38" xfId="2" applyNumberFormat="1" applyFont="1" applyBorder="1" applyAlignment="1">
      <alignment horizontal="right" vertical="center"/>
    </xf>
    <xf numFmtId="0" fontId="2" fillId="0" borderId="82" xfId="0" applyFont="1" applyBorder="1" applyAlignment="1">
      <alignment horizontal="right" wrapText="1"/>
    </xf>
    <xf numFmtId="0" fontId="2" fillId="0" borderId="87" xfId="0" applyFont="1" applyBorder="1" applyAlignment="1">
      <alignment horizontal="right" vertical="center"/>
    </xf>
    <xf numFmtId="0" fontId="2" fillId="0" borderId="78" xfId="0" applyFont="1" applyBorder="1" applyAlignment="1">
      <alignment horizontal="right" wrapText="1"/>
    </xf>
    <xf numFmtId="0" fontId="23" fillId="0" borderId="81" xfId="0" applyFont="1" applyBorder="1" applyAlignment="1">
      <alignment horizontal="right" vertical="center"/>
    </xf>
    <xf numFmtId="38" fontId="2" fillId="0" borderId="96" xfId="0" applyNumberFormat="1" applyFont="1" applyBorder="1" applyAlignment="1">
      <alignment horizontal="right" wrapText="1"/>
    </xf>
    <xf numFmtId="0" fontId="2" fillId="0" borderId="16" xfId="0" applyFont="1" applyBorder="1" applyAlignment="1">
      <alignment horizontal="right" wrapText="1"/>
    </xf>
    <xf numFmtId="38" fontId="2" fillId="0" borderId="93" xfId="0" applyNumberFormat="1" applyFont="1" applyBorder="1" applyAlignment="1">
      <alignment horizontal="right" wrapText="1"/>
    </xf>
    <xf numFmtId="178" fontId="13" fillId="0" borderId="47" xfId="2" applyNumberFormat="1" applyFont="1" applyFill="1" applyBorder="1" applyAlignment="1">
      <alignment horizontal="right" vertical="center"/>
    </xf>
    <xf numFmtId="178" fontId="13" fillId="0" borderId="10" xfId="2" applyNumberFormat="1" applyFont="1" applyFill="1" applyBorder="1" applyAlignment="1">
      <alignment horizontal="right" vertical="center"/>
    </xf>
    <xf numFmtId="0" fontId="2" fillId="0" borderId="35" xfId="0" applyFont="1" applyBorder="1" applyAlignment="1">
      <alignment horizontal="right" wrapText="1"/>
    </xf>
    <xf numFmtId="0" fontId="0" fillId="0" borderId="59" xfId="0" applyBorder="1"/>
    <xf numFmtId="0" fontId="0" fillId="0" borderId="74" xfId="0" applyBorder="1"/>
    <xf numFmtId="0" fontId="29" fillId="0" borderId="74" xfId="3" applyBorder="1"/>
    <xf numFmtId="0" fontId="29" fillId="0" borderId="21" xfId="3" applyBorder="1"/>
    <xf numFmtId="0" fontId="29" fillId="0" borderId="74" xfId="3" quotePrefix="1" applyBorder="1"/>
    <xf numFmtId="0" fontId="29" fillId="0" borderId="0" xfId="3" quotePrefix="1"/>
    <xf numFmtId="0" fontId="29" fillId="0" borderId="73" xfId="3" applyBorder="1"/>
    <xf numFmtId="0" fontId="0" fillId="0" borderId="21" xfId="0" applyBorder="1"/>
    <xf numFmtId="0" fontId="29" fillId="0" borderId="73" xfId="3" quotePrefix="1" applyBorder="1"/>
    <xf numFmtId="0" fontId="29" fillId="0" borderId="21" xfId="3" quotePrefix="1" applyBorder="1"/>
    <xf numFmtId="0" fontId="30" fillId="0" borderId="0" xfId="0" applyFont="1" applyAlignment="1">
      <alignment horizontal="center"/>
    </xf>
    <xf numFmtId="0" fontId="6" fillId="0" borderId="3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20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6" fillId="3" borderId="20" xfId="0" applyFont="1" applyFill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justifyLastLine="1"/>
    </xf>
    <xf numFmtId="0" fontId="2" fillId="0" borderId="2" xfId="0" applyFont="1" applyBorder="1" applyAlignment="1">
      <alignment horizontal="center" vertical="center" justifyLastLine="1"/>
    </xf>
    <xf numFmtId="0" fontId="2" fillId="0" borderId="8" xfId="0" applyFont="1" applyBorder="1" applyAlignment="1">
      <alignment horizontal="center" vertical="center" justifyLastLine="1"/>
    </xf>
    <xf numFmtId="0" fontId="2" fillId="0" borderId="9" xfId="0" applyFont="1" applyBorder="1" applyAlignment="1">
      <alignment horizontal="center" vertical="center" justifyLastLine="1"/>
    </xf>
    <xf numFmtId="0" fontId="2" fillId="0" borderId="35" xfId="0" applyFont="1" applyBorder="1" applyAlignment="1">
      <alignment horizontal="center" vertical="center" justifyLastLine="1"/>
    </xf>
    <xf numFmtId="0" fontId="2" fillId="0" borderId="36" xfId="0" applyFont="1" applyBorder="1" applyAlignment="1">
      <alignment horizontal="center" vertical="center" justifyLastLine="1"/>
    </xf>
    <xf numFmtId="0" fontId="2" fillId="0" borderId="43" xfId="0" applyFont="1" applyBorder="1" applyAlignment="1">
      <alignment horizontal="center" vertical="center" textRotation="255"/>
    </xf>
    <xf numFmtId="0" fontId="2" fillId="0" borderId="47" xfId="0" applyFont="1" applyBorder="1" applyAlignment="1">
      <alignment horizontal="center" vertical="center" textRotation="255"/>
    </xf>
    <xf numFmtId="0" fontId="2" fillId="0" borderId="38" xfId="0" applyFont="1" applyBorder="1" applyAlignment="1">
      <alignment horizontal="center" vertical="center" textRotation="255"/>
    </xf>
    <xf numFmtId="0" fontId="2" fillId="0" borderId="44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2" fillId="0" borderId="59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60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 textRotation="255"/>
    </xf>
    <xf numFmtId="0" fontId="2" fillId="0" borderId="57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4" fillId="0" borderId="59" xfId="0" applyFont="1" applyBorder="1" applyAlignment="1">
      <alignment horizontal="center" vertical="center" shrinkToFit="1"/>
    </xf>
    <xf numFmtId="0" fontId="4" fillId="0" borderId="73" xfId="0" applyFont="1" applyBorder="1" applyAlignment="1">
      <alignment horizontal="center" vertical="center" shrinkToFit="1"/>
    </xf>
    <xf numFmtId="0" fontId="4" fillId="0" borderId="74" xfId="0" applyFont="1" applyBorder="1" applyAlignment="1">
      <alignment horizontal="center" vertical="center" shrinkToFit="1"/>
    </xf>
    <xf numFmtId="0" fontId="4" fillId="0" borderId="75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justifyLastLine="1"/>
    </xf>
    <xf numFmtId="0" fontId="4" fillId="0" borderId="2" xfId="0" applyFont="1" applyBorder="1" applyAlignment="1">
      <alignment horizontal="center" vertical="center" justifyLastLine="1"/>
    </xf>
    <xf numFmtId="0" fontId="4" fillId="0" borderId="35" xfId="0" applyFont="1" applyBorder="1" applyAlignment="1">
      <alignment horizontal="center" vertical="center" justifyLastLine="1"/>
    </xf>
    <xf numFmtId="0" fontId="4" fillId="0" borderId="36" xfId="0" applyFont="1" applyBorder="1" applyAlignment="1">
      <alignment horizontal="center" vertical="center" justifyLastLine="1"/>
    </xf>
    <xf numFmtId="0" fontId="4" fillId="0" borderId="12" xfId="0" applyFont="1" applyBorder="1" applyAlignment="1">
      <alignment horizontal="right" vertical="center" justifyLastLine="1"/>
    </xf>
    <xf numFmtId="0" fontId="4" fillId="0" borderId="38" xfId="0" applyFont="1" applyBorder="1" applyAlignment="1">
      <alignment horizontal="right" vertical="center" justifyLastLine="1"/>
    </xf>
    <xf numFmtId="0" fontId="4" fillId="0" borderId="1" xfId="0" applyFont="1" applyBorder="1" applyAlignment="1">
      <alignment horizontal="right" vertical="center" justifyLastLine="1"/>
    </xf>
    <xf numFmtId="0" fontId="4" fillId="0" borderId="35" xfId="0" applyFont="1" applyBorder="1" applyAlignment="1">
      <alignment horizontal="right" vertical="center" justifyLastLine="1"/>
    </xf>
    <xf numFmtId="0" fontId="4" fillId="0" borderId="25" xfId="0" applyFont="1" applyBorder="1" applyAlignment="1">
      <alignment horizontal="right" vertical="center"/>
    </xf>
    <xf numFmtId="0" fontId="4" fillId="0" borderId="37" xfId="0" applyFont="1" applyBorder="1" applyAlignment="1">
      <alignment horizontal="right" vertical="center"/>
    </xf>
    <xf numFmtId="0" fontId="4" fillId="0" borderId="12" xfId="0" applyFont="1" applyBorder="1" applyAlignment="1">
      <alignment horizontal="right" vertical="center"/>
    </xf>
    <xf numFmtId="0" fontId="4" fillId="0" borderId="38" xfId="0" applyFont="1" applyBorder="1" applyAlignment="1">
      <alignment horizontal="right" vertical="center"/>
    </xf>
    <xf numFmtId="179" fontId="4" fillId="0" borderId="12" xfId="0" applyNumberFormat="1" applyFont="1" applyBorder="1" applyAlignment="1">
      <alignment horizontal="right" vertical="center"/>
    </xf>
    <xf numFmtId="179" fontId="4" fillId="0" borderId="38" xfId="0" applyNumberFormat="1" applyFont="1" applyBorder="1" applyAlignment="1">
      <alignment horizontal="right" vertical="center"/>
    </xf>
    <xf numFmtId="0" fontId="4" fillId="0" borderId="12" xfId="0" applyFont="1" applyBorder="1" applyAlignment="1">
      <alignment horizontal="center" vertical="center" wrapText="1"/>
    </xf>
    <xf numFmtId="0" fontId="4" fillId="0" borderId="47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69" xfId="0" applyFont="1" applyBorder="1" applyAlignment="1">
      <alignment horizontal="center" vertical="center"/>
    </xf>
    <xf numFmtId="0" fontId="4" fillId="0" borderId="70" xfId="0" applyFont="1" applyBorder="1" applyAlignment="1">
      <alignment horizontal="center" vertical="center"/>
    </xf>
    <xf numFmtId="0" fontId="4" fillId="0" borderId="71" xfId="0" applyFont="1" applyBorder="1" applyAlignment="1">
      <alignment horizontal="center" vertical="center"/>
    </xf>
    <xf numFmtId="0" fontId="4" fillId="0" borderId="72" xfId="0" applyFont="1" applyBorder="1" applyAlignment="1">
      <alignment horizontal="center" vertical="center"/>
    </xf>
    <xf numFmtId="0" fontId="4" fillId="0" borderId="73" xfId="0" applyFont="1" applyBorder="1" applyAlignment="1">
      <alignment horizontal="center" vertical="center"/>
    </xf>
    <xf numFmtId="0" fontId="4" fillId="0" borderId="74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72" xfId="0" applyFont="1" applyBorder="1" applyAlignment="1">
      <alignment horizontal="distributed" vertical="center" justifyLastLine="1"/>
    </xf>
    <xf numFmtId="0" fontId="4" fillId="0" borderId="73" xfId="0" applyFont="1" applyBorder="1" applyAlignment="1">
      <alignment horizontal="distributed" vertical="center" justifyLastLine="1"/>
    </xf>
    <xf numFmtId="0" fontId="4" fillId="0" borderId="74" xfId="0" applyFont="1" applyBorder="1" applyAlignment="1">
      <alignment horizontal="distributed" vertical="center" justifyLastLine="1"/>
    </xf>
    <xf numFmtId="0" fontId="4" fillId="0" borderId="43" xfId="0" applyFont="1" applyBorder="1" applyAlignment="1">
      <alignment horizontal="center" vertical="center" textRotation="255"/>
    </xf>
    <xf numFmtId="0" fontId="4" fillId="0" borderId="47" xfId="0" applyFont="1" applyBorder="1" applyAlignment="1">
      <alignment horizontal="center" vertical="center" textRotation="255"/>
    </xf>
    <xf numFmtId="0" fontId="4" fillId="0" borderId="38" xfId="0" applyFont="1" applyBorder="1" applyAlignment="1">
      <alignment horizontal="center" vertical="center" textRotation="255"/>
    </xf>
    <xf numFmtId="0" fontId="4" fillId="0" borderId="43" xfId="0" applyFont="1" applyBorder="1" applyAlignment="1">
      <alignment horizontal="right" vertical="center" wrapText="1"/>
    </xf>
    <xf numFmtId="0" fontId="4" fillId="0" borderId="20" xfId="0" applyFont="1" applyBorder="1" applyAlignment="1">
      <alignment horizontal="right" vertical="center" wrapText="1"/>
    </xf>
    <xf numFmtId="0" fontId="4" fillId="0" borderId="44" xfId="0" applyFont="1" applyBorder="1" applyAlignment="1">
      <alignment horizontal="right" vertical="center" wrapText="1"/>
    </xf>
    <xf numFmtId="0" fontId="4" fillId="0" borderId="16" xfId="0" applyFont="1" applyBorder="1" applyAlignment="1">
      <alignment horizontal="right" vertical="center" wrapText="1"/>
    </xf>
    <xf numFmtId="0" fontId="4" fillId="0" borderId="46" xfId="0" applyFont="1" applyBorder="1" applyAlignment="1">
      <alignment horizontal="right" vertical="center"/>
    </xf>
    <xf numFmtId="0" fontId="4" fillId="0" borderId="62" xfId="0" applyFont="1" applyBorder="1" applyAlignment="1">
      <alignment horizontal="right" vertical="center"/>
    </xf>
    <xf numFmtId="0" fontId="4" fillId="0" borderId="47" xfId="0" applyFont="1" applyBorder="1" applyAlignment="1">
      <alignment horizontal="right" vertical="center"/>
    </xf>
    <xf numFmtId="0" fontId="4" fillId="0" borderId="20" xfId="0" applyFont="1" applyBorder="1" applyAlignment="1">
      <alignment horizontal="right" vertical="center"/>
    </xf>
    <xf numFmtId="0" fontId="4" fillId="0" borderId="12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right" vertical="center" wrapText="1"/>
    </xf>
    <xf numFmtId="0" fontId="4" fillId="0" borderId="20" xfId="0" applyFont="1" applyBorder="1" applyAlignment="1">
      <alignment horizontal="center" vertical="center" textRotation="255"/>
    </xf>
    <xf numFmtId="0" fontId="4" fillId="0" borderId="43" xfId="0" applyFont="1" applyBorder="1" applyAlignment="1">
      <alignment horizontal="center" vertical="center" wrapText="1"/>
    </xf>
    <xf numFmtId="0" fontId="4" fillId="0" borderId="85" xfId="0" applyFont="1" applyBorder="1" applyAlignment="1">
      <alignment horizontal="right" vertical="center"/>
    </xf>
    <xf numFmtId="0" fontId="4" fillId="0" borderId="38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right" vertical="center" wrapText="1"/>
    </xf>
    <xf numFmtId="0" fontId="4" fillId="0" borderId="35" xfId="0" applyFont="1" applyBorder="1" applyAlignment="1">
      <alignment horizontal="right" vertical="center" wrapText="1"/>
    </xf>
    <xf numFmtId="0" fontId="4" fillId="0" borderId="43" xfId="0" applyFont="1" applyBorder="1" applyAlignment="1">
      <alignment horizontal="right" vertical="center"/>
    </xf>
    <xf numFmtId="38" fontId="4" fillId="0" borderId="12" xfId="0" applyNumberFormat="1" applyFont="1" applyBorder="1" applyAlignment="1">
      <alignment horizontal="right" vertical="center" wrapText="1"/>
    </xf>
    <xf numFmtId="0" fontId="4" fillId="0" borderId="64" xfId="0" applyFont="1" applyBorder="1" applyAlignment="1">
      <alignment horizontal="right" vertical="center"/>
    </xf>
    <xf numFmtId="0" fontId="4" fillId="0" borderId="65" xfId="0" applyFont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justifyLastLine="1"/>
    </xf>
    <xf numFmtId="0" fontId="2" fillId="2" borderId="5" xfId="0" applyFont="1" applyFill="1" applyBorder="1" applyAlignment="1">
      <alignment horizontal="center" vertical="center" justifyLastLine="1"/>
    </xf>
    <xf numFmtId="0" fontId="2" fillId="2" borderId="19" xfId="0" applyFont="1" applyFill="1" applyBorder="1" applyAlignment="1">
      <alignment horizontal="center" vertical="center" justifyLastLine="1"/>
    </xf>
    <xf numFmtId="0" fontId="2" fillId="2" borderId="90" xfId="0" applyFont="1" applyFill="1" applyBorder="1" applyAlignment="1">
      <alignment horizontal="center" vertical="center" justifyLastLine="1"/>
    </xf>
    <xf numFmtId="0" fontId="2" fillId="0" borderId="69" xfId="0" applyFont="1" applyBorder="1" applyAlignment="1">
      <alignment horizontal="distributed" vertical="center" justifyLastLine="1"/>
    </xf>
    <xf numFmtId="0" fontId="2" fillId="0" borderId="70" xfId="0" applyFont="1" applyBorder="1" applyAlignment="1">
      <alignment horizontal="distributed" vertical="center" justifyLastLine="1"/>
    </xf>
    <xf numFmtId="0" fontId="2" fillId="0" borderId="71" xfId="0" applyFont="1" applyBorder="1" applyAlignment="1">
      <alignment horizontal="distributed" vertical="center" justifyLastLine="1"/>
    </xf>
    <xf numFmtId="0" fontId="2" fillId="3" borderId="91" xfId="0" applyFont="1" applyFill="1" applyBorder="1" applyAlignment="1">
      <alignment horizontal="center" wrapText="1"/>
    </xf>
    <xf numFmtId="0" fontId="2" fillId="3" borderId="19" xfId="0" applyFont="1" applyFill="1" applyBorder="1" applyAlignment="1">
      <alignment horizontal="center" wrapText="1"/>
    </xf>
    <xf numFmtId="0" fontId="2" fillId="0" borderId="43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0" fillId="0" borderId="70" xfId="0" applyBorder="1"/>
    <xf numFmtId="0" fontId="0" fillId="0" borderId="71" xfId="0" applyBorder="1"/>
    <xf numFmtId="0" fontId="2" fillId="3" borderId="7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47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/>
    </xf>
    <xf numFmtId="0" fontId="2" fillId="4" borderId="4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2" fillId="4" borderId="19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35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77" xfId="0" applyFont="1" applyBorder="1" applyAlignment="1">
      <alignment horizontal="center" vertical="center"/>
    </xf>
    <xf numFmtId="0" fontId="23" fillId="0" borderId="12" xfId="0" applyFont="1" applyBorder="1" applyAlignment="1">
      <alignment horizontal="right" vertical="center" justifyLastLine="1"/>
    </xf>
    <xf numFmtId="0" fontId="23" fillId="0" borderId="38" xfId="0" applyFont="1" applyBorder="1" applyAlignment="1">
      <alignment horizontal="right" vertical="center" justifyLastLine="1"/>
    </xf>
    <xf numFmtId="38" fontId="23" fillId="0" borderId="12" xfId="0" applyNumberFormat="1" applyFont="1" applyBorder="1" applyAlignment="1">
      <alignment horizontal="right" vertical="center" justifyLastLine="1"/>
    </xf>
    <xf numFmtId="0" fontId="2" fillId="0" borderId="25" xfId="0" applyFont="1" applyBorder="1" applyAlignment="1">
      <alignment horizontal="right" vertical="center"/>
    </xf>
    <xf numFmtId="0" fontId="2" fillId="0" borderId="37" xfId="0" applyFont="1" applyBorder="1" applyAlignment="1">
      <alignment horizontal="right" vertical="center"/>
    </xf>
    <xf numFmtId="0" fontId="5" fillId="0" borderId="12" xfId="0" applyFont="1" applyBorder="1" applyAlignment="1">
      <alignment horizontal="center" vertical="center" wrapText="1"/>
    </xf>
    <xf numFmtId="0" fontId="5" fillId="0" borderId="47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2" fillId="0" borderId="69" xfId="0" applyFont="1" applyBorder="1" applyAlignment="1">
      <alignment horizontal="center" vertical="center"/>
    </xf>
    <xf numFmtId="0" fontId="2" fillId="0" borderId="70" xfId="0" applyFont="1" applyBorder="1" applyAlignment="1">
      <alignment horizontal="center" vertical="center"/>
    </xf>
    <xf numFmtId="0" fontId="2" fillId="0" borderId="71" xfId="0" applyFont="1" applyBorder="1" applyAlignment="1">
      <alignment horizontal="center" vertical="center"/>
    </xf>
    <xf numFmtId="0" fontId="2" fillId="0" borderId="107" xfId="0" applyFont="1" applyBorder="1" applyAlignment="1">
      <alignment horizontal="center" vertical="center"/>
    </xf>
    <xf numFmtId="0" fontId="2" fillId="0" borderId="108" xfId="0" applyFont="1" applyBorder="1" applyAlignment="1">
      <alignment horizontal="center" vertical="center"/>
    </xf>
    <xf numFmtId="0" fontId="2" fillId="0" borderId="109" xfId="0" applyFont="1" applyBorder="1" applyAlignment="1">
      <alignment horizontal="center" vertical="center"/>
    </xf>
    <xf numFmtId="0" fontId="5" fillId="5" borderId="25" xfId="0" applyFont="1" applyFill="1" applyBorder="1" applyAlignment="1">
      <alignment horizontal="center" vertical="center" wrapText="1"/>
    </xf>
    <xf numFmtId="0" fontId="5" fillId="5" borderId="62" xfId="0" applyFont="1" applyFill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23" fillId="0" borderId="47" xfId="0" applyFont="1" applyBorder="1" applyAlignment="1">
      <alignment horizontal="right" vertical="center"/>
    </xf>
    <xf numFmtId="0" fontId="23" fillId="0" borderId="20" xfId="0" applyFont="1" applyBorder="1" applyAlignment="1">
      <alignment horizontal="right" vertical="center"/>
    </xf>
    <xf numFmtId="38" fontId="23" fillId="0" borderId="12" xfId="0" applyNumberFormat="1" applyFont="1" applyBorder="1" applyAlignment="1">
      <alignment horizontal="right" vertical="center" wrapText="1"/>
    </xf>
    <xf numFmtId="0" fontId="23" fillId="0" borderId="20" xfId="0" applyFont="1" applyBorder="1" applyAlignment="1">
      <alignment horizontal="right" vertical="center" wrapText="1"/>
    </xf>
    <xf numFmtId="0" fontId="23" fillId="0" borderId="46" xfId="0" applyFont="1" applyBorder="1" applyAlignment="1">
      <alignment horizontal="right" vertical="center"/>
    </xf>
    <xf numFmtId="0" fontId="23" fillId="0" borderId="62" xfId="0" applyFont="1" applyBorder="1" applyAlignment="1">
      <alignment horizontal="right" vertical="center"/>
    </xf>
    <xf numFmtId="38" fontId="23" fillId="0" borderId="43" xfId="0" applyNumberFormat="1" applyFont="1" applyBorder="1" applyAlignment="1">
      <alignment horizontal="right" vertical="center" wrapText="1"/>
    </xf>
    <xf numFmtId="0" fontId="23" fillId="0" borderId="12" xfId="0" applyFont="1" applyBorder="1" applyAlignment="1">
      <alignment horizontal="right" vertical="center"/>
    </xf>
    <xf numFmtId="0" fontId="23" fillId="0" borderId="85" xfId="0" applyFont="1" applyBorder="1" applyAlignment="1">
      <alignment horizontal="right" vertical="center"/>
    </xf>
    <xf numFmtId="0" fontId="23" fillId="0" borderId="38" xfId="0" applyFont="1" applyBorder="1" applyAlignment="1">
      <alignment horizontal="right" vertical="center" wrapText="1"/>
    </xf>
    <xf numFmtId="0" fontId="23" fillId="0" borderId="43" xfId="0" applyFont="1" applyBorder="1" applyAlignment="1">
      <alignment horizontal="right" vertical="center"/>
    </xf>
    <xf numFmtId="0" fontId="23" fillId="0" borderId="25" xfId="0" applyFont="1" applyBorder="1" applyAlignment="1">
      <alignment horizontal="right" vertical="center"/>
    </xf>
    <xf numFmtId="0" fontId="23" fillId="0" borderId="37" xfId="0" applyFont="1" applyBorder="1" applyAlignment="1">
      <alignment horizontal="right" vertical="center"/>
    </xf>
    <xf numFmtId="0" fontId="2" fillId="0" borderId="43" xfId="0" applyFont="1" applyBorder="1" applyAlignment="1">
      <alignment horizontal="right" vertical="center" wrapText="1"/>
    </xf>
    <xf numFmtId="0" fontId="2" fillId="0" borderId="20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16" xfId="0" applyFont="1" applyBorder="1" applyAlignment="1">
      <alignment horizontal="right" vertical="center" wrapText="1"/>
    </xf>
    <xf numFmtId="0" fontId="2" fillId="0" borderId="12" xfId="0" applyFont="1" applyBorder="1" applyAlignment="1">
      <alignment horizontal="right" vertical="center" wrapText="1"/>
    </xf>
    <xf numFmtId="0" fontId="2" fillId="0" borderId="64" xfId="0" applyFont="1" applyBorder="1" applyAlignment="1">
      <alignment horizontal="right" vertical="center"/>
    </xf>
    <xf numFmtId="0" fontId="2" fillId="0" borderId="65" xfId="0" applyFont="1" applyBorder="1" applyAlignment="1">
      <alignment horizontal="right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49" xfId="0" applyFont="1" applyBorder="1" applyAlignment="1">
      <alignment horizontal="center" vertical="center"/>
    </xf>
    <xf numFmtId="0" fontId="5" fillId="4" borderId="11" xfId="0" applyFont="1" applyFill="1" applyBorder="1" applyAlignment="1">
      <alignment horizontal="center" vertical="center" wrapText="1"/>
    </xf>
    <xf numFmtId="0" fontId="5" fillId="4" borderId="62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19" xfId="0" applyFont="1" applyFill="1" applyBorder="1" applyAlignment="1">
      <alignment horizontal="center" vertical="center" wrapText="1"/>
    </xf>
    <xf numFmtId="0" fontId="2" fillId="0" borderId="12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26" xfId="0" applyFont="1" applyBorder="1" applyAlignment="1">
      <alignment horizontal="center" vertical="center" wrapText="1"/>
    </xf>
    <xf numFmtId="0" fontId="1" fillId="0" borderId="46" xfId="0" applyFont="1" applyBorder="1"/>
    <xf numFmtId="0" fontId="1" fillId="0" borderId="62" xfId="0" applyFont="1" applyBorder="1"/>
    <xf numFmtId="0" fontId="2" fillId="0" borderId="127" xfId="0" applyFont="1" applyBorder="1" applyAlignment="1">
      <alignment horizontal="center" vertical="center" wrapText="1"/>
    </xf>
    <xf numFmtId="0" fontId="1" fillId="0" borderId="47" xfId="0" applyFont="1" applyBorder="1"/>
    <xf numFmtId="0" fontId="1" fillId="0" borderId="20" xfId="0" applyFont="1" applyBorder="1"/>
    <xf numFmtId="0" fontId="8" fillId="2" borderId="4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0" borderId="14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2" fillId="0" borderId="138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6" fillId="0" borderId="0" xfId="0" applyFont="1" applyAlignment="1">
      <alignment horizontal="justify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140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 wrapText="1"/>
    </xf>
    <xf numFmtId="0" fontId="26" fillId="0" borderId="0" xfId="0" applyFont="1" applyAlignment="1">
      <alignment horizontal="center" vertical="center" textRotation="255" wrapText="1"/>
    </xf>
    <xf numFmtId="0" fontId="27" fillId="0" borderId="0" xfId="0" applyFont="1" applyAlignment="1">
      <alignment horizontal="center" vertical="center" textRotation="255" wrapText="1"/>
    </xf>
    <xf numFmtId="0" fontId="2" fillId="0" borderId="19" xfId="0" applyFont="1" applyBorder="1" applyAlignment="1">
      <alignment horizontal="center" vertical="center"/>
    </xf>
    <xf numFmtId="0" fontId="2" fillId="0" borderId="90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3" borderId="90" xfId="0" applyFont="1" applyFill="1" applyBorder="1" applyAlignment="1">
      <alignment horizontal="center" vertical="center"/>
    </xf>
    <xf numFmtId="0" fontId="2" fillId="3" borderId="23" xfId="0" applyFont="1" applyFill="1" applyBorder="1" applyAlignment="1">
      <alignment horizontal="center" vertical="center"/>
    </xf>
    <xf numFmtId="38" fontId="4" fillId="0" borderId="12" xfId="0" applyNumberFormat="1" applyFont="1" applyBorder="1" applyAlignment="1">
      <alignment horizontal="right" vertical="center" justifyLastLine="1"/>
    </xf>
    <xf numFmtId="38" fontId="4" fillId="0" borderId="1" xfId="0" applyNumberFormat="1" applyFont="1" applyBorder="1" applyAlignment="1">
      <alignment horizontal="right" vertical="center" justifyLastLine="1"/>
    </xf>
    <xf numFmtId="38" fontId="2" fillId="0" borderId="25" xfId="1" applyFont="1" applyFill="1" applyBorder="1" applyAlignment="1">
      <alignment horizontal="right" vertical="center"/>
    </xf>
    <xf numFmtId="38" fontId="2" fillId="0" borderId="37" xfId="1" applyFont="1" applyFill="1" applyBorder="1" applyAlignment="1">
      <alignment horizontal="right" vertical="center"/>
    </xf>
    <xf numFmtId="38" fontId="2" fillId="0" borderId="12" xfId="1" applyFont="1" applyFill="1" applyBorder="1" applyAlignment="1">
      <alignment horizontal="right" vertical="center"/>
    </xf>
    <xf numFmtId="38" fontId="2" fillId="0" borderId="38" xfId="1" applyFont="1" applyFill="1" applyBorder="1" applyAlignment="1">
      <alignment horizontal="right" vertical="center"/>
    </xf>
    <xf numFmtId="0" fontId="2" fillId="0" borderId="13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2" xfId="0" applyFont="1" applyBorder="1" applyAlignment="1">
      <alignment horizontal="center" vertical="center"/>
    </xf>
    <xf numFmtId="0" fontId="2" fillId="0" borderId="73" xfId="0" applyFont="1" applyBorder="1" applyAlignment="1">
      <alignment horizontal="center" vertical="center"/>
    </xf>
    <xf numFmtId="0" fontId="2" fillId="0" borderId="74" xfId="0" applyFont="1" applyBorder="1" applyAlignment="1">
      <alignment horizontal="center" vertical="center"/>
    </xf>
    <xf numFmtId="38" fontId="28" fillId="0" borderId="43" xfId="0" applyNumberFormat="1" applyFont="1" applyBorder="1" applyAlignment="1">
      <alignment horizontal="right" vertical="center" wrapText="1"/>
    </xf>
    <xf numFmtId="0" fontId="28" fillId="0" borderId="20" xfId="0" applyFont="1" applyBorder="1" applyAlignment="1">
      <alignment horizontal="right" vertical="center" wrapText="1"/>
    </xf>
    <xf numFmtId="38" fontId="2" fillId="0" borderId="85" xfId="1" applyFont="1" applyFill="1" applyBorder="1" applyAlignment="1">
      <alignment horizontal="right" vertical="center"/>
    </xf>
    <xf numFmtId="38" fontId="2" fillId="0" borderId="62" xfId="1" applyFont="1" applyFill="1" applyBorder="1" applyAlignment="1">
      <alignment horizontal="right" vertical="center"/>
    </xf>
    <xf numFmtId="38" fontId="2" fillId="0" borderId="43" xfId="1" applyFont="1" applyFill="1" applyBorder="1" applyAlignment="1">
      <alignment horizontal="right" vertical="center"/>
    </xf>
    <xf numFmtId="38" fontId="2" fillId="0" borderId="20" xfId="1" applyFont="1" applyFill="1" applyBorder="1" applyAlignment="1">
      <alignment horizontal="right" vertical="center"/>
    </xf>
    <xf numFmtId="38" fontId="28" fillId="0" borderId="12" xfId="0" applyNumberFormat="1" applyFont="1" applyBorder="1" applyAlignment="1">
      <alignment horizontal="right" vertical="center" wrapText="1"/>
    </xf>
    <xf numFmtId="38" fontId="2" fillId="0" borderId="25" xfId="1" applyFont="1" applyFill="1" applyBorder="1" applyAlignment="1">
      <alignment horizontal="right" vertical="center" wrapText="1"/>
    </xf>
    <xf numFmtId="38" fontId="2" fillId="0" borderId="62" xfId="1" applyFont="1" applyFill="1" applyBorder="1" applyAlignment="1">
      <alignment horizontal="right" vertical="center" wrapText="1"/>
    </xf>
    <xf numFmtId="38" fontId="2" fillId="0" borderId="12" xfId="1" applyFont="1" applyFill="1" applyBorder="1" applyAlignment="1">
      <alignment horizontal="right" vertical="center" wrapText="1"/>
    </xf>
    <xf numFmtId="38" fontId="2" fillId="0" borderId="20" xfId="1" applyFont="1" applyFill="1" applyBorder="1" applyAlignment="1">
      <alignment horizontal="right" vertical="center" wrapText="1"/>
    </xf>
    <xf numFmtId="38" fontId="2" fillId="0" borderId="21" xfId="1" applyFont="1" applyFill="1" applyBorder="1" applyAlignment="1">
      <alignment horizontal="right" vertical="center"/>
    </xf>
    <xf numFmtId="38" fontId="2" fillId="0" borderId="85" xfId="1" applyFont="1" applyFill="1" applyBorder="1" applyAlignment="1">
      <alignment horizontal="right" vertical="center" wrapText="1"/>
    </xf>
    <xf numFmtId="38" fontId="2" fillId="0" borderId="43" xfId="1" applyFont="1" applyFill="1" applyBorder="1" applyAlignment="1">
      <alignment horizontal="right" vertical="center" wrapText="1"/>
    </xf>
    <xf numFmtId="38" fontId="2" fillId="0" borderId="138" xfId="1" applyFont="1" applyFill="1" applyBorder="1" applyAlignment="1">
      <alignment horizontal="right" vertical="center"/>
    </xf>
    <xf numFmtId="38" fontId="2" fillId="0" borderId="46" xfId="1" applyFont="1" applyFill="1" applyBorder="1" applyAlignment="1">
      <alignment horizontal="right" vertical="center" wrapText="1"/>
    </xf>
    <xf numFmtId="0" fontId="28" fillId="0" borderId="38" xfId="0" applyFont="1" applyBorder="1" applyAlignment="1">
      <alignment horizontal="right" vertical="center" wrapText="1"/>
    </xf>
    <xf numFmtId="38" fontId="2" fillId="0" borderId="37" xfId="1" applyFont="1" applyFill="1" applyBorder="1" applyAlignment="1">
      <alignment horizontal="right" vertical="center" wrapText="1"/>
    </xf>
    <xf numFmtId="38" fontId="2" fillId="0" borderId="9" xfId="1" applyFont="1" applyFill="1" applyBorder="1" applyAlignment="1">
      <alignment horizontal="right" vertical="center" wrapText="1"/>
    </xf>
    <xf numFmtId="38" fontId="2" fillId="0" borderId="17" xfId="1" applyFont="1" applyFill="1" applyBorder="1" applyAlignment="1">
      <alignment horizontal="right" vertical="center" wrapText="1"/>
    </xf>
    <xf numFmtId="38" fontId="2" fillId="0" borderId="140" xfId="1" applyFont="1" applyFill="1" applyBorder="1" applyAlignment="1">
      <alignment horizontal="right" vertical="center"/>
    </xf>
    <xf numFmtId="38" fontId="2" fillId="0" borderId="91" xfId="1" applyFont="1" applyFill="1" applyBorder="1" applyAlignment="1">
      <alignment horizontal="right" vertical="center" wrapText="1"/>
    </xf>
    <xf numFmtId="38" fontId="2" fillId="0" borderId="19" xfId="1" applyFont="1" applyFill="1" applyBorder="1" applyAlignment="1">
      <alignment horizontal="right" vertical="center" wrapText="1"/>
    </xf>
    <xf numFmtId="38" fontId="2" fillId="0" borderId="142" xfId="1" applyFont="1" applyFill="1" applyBorder="1" applyAlignment="1">
      <alignment horizontal="right" vertical="center" wrapText="1"/>
    </xf>
    <xf numFmtId="38" fontId="2" fillId="0" borderId="11" xfId="1" applyFont="1" applyFill="1" applyBorder="1" applyAlignment="1">
      <alignment horizontal="right" vertical="center" wrapText="1"/>
    </xf>
    <xf numFmtId="38" fontId="2" fillId="0" borderId="115" xfId="1" applyFont="1" applyFill="1" applyBorder="1" applyAlignment="1">
      <alignment horizontal="right" vertical="center" wrapText="1"/>
    </xf>
    <xf numFmtId="38" fontId="2" fillId="0" borderId="47" xfId="1" applyFont="1" applyFill="1" applyBorder="1" applyAlignment="1">
      <alignment horizontal="right" vertical="center" wrapText="1"/>
    </xf>
    <xf numFmtId="38" fontId="2" fillId="0" borderId="38" xfId="1" applyFont="1" applyFill="1" applyBorder="1" applyAlignment="1">
      <alignment horizontal="right" vertical="center" wrapText="1"/>
    </xf>
    <xf numFmtId="38" fontId="4" fillId="0" borderId="1" xfId="0" applyNumberFormat="1" applyFont="1" applyBorder="1" applyAlignment="1">
      <alignment horizontal="right" vertical="center" wrapText="1"/>
    </xf>
    <xf numFmtId="38" fontId="2" fillId="0" borderId="46" xfId="1" applyFont="1" applyFill="1" applyBorder="1" applyAlignment="1">
      <alignment horizontal="right" vertical="center"/>
    </xf>
    <xf numFmtId="38" fontId="2" fillId="0" borderId="64" xfId="1" applyFont="1" applyFill="1" applyBorder="1" applyAlignment="1">
      <alignment horizontal="right" vertical="center"/>
    </xf>
    <xf numFmtId="38" fontId="2" fillId="0" borderId="47" xfId="1" applyFont="1" applyFill="1" applyBorder="1" applyAlignment="1">
      <alignment horizontal="right" vertical="center"/>
    </xf>
    <xf numFmtId="38" fontId="2" fillId="0" borderId="65" xfId="1" applyFont="1" applyFill="1" applyBorder="1" applyAlignment="1">
      <alignment horizontal="right" vertical="center"/>
    </xf>
    <xf numFmtId="38" fontId="2" fillId="0" borderId="65" xfId="1" applyFont="1" applyFill="1" applyBorder="1" applyAlignment="1">
      <alignment horizontal="right" vertical="center" wrapText="1"/>
    </xf>
    <xf numFmtId="38" fontId="2" fillId="0" borderId="64" xfId="1" applyFont="1" applyFill="1" applyBorder="1" applyAlignment="1">
      <alignment horizontal="right" vertical="center" wrapText="1"/>
    </xf>
    <xf numFmtId="0" fontId="2" fillId="3" borderId="91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</cellXfs>
  <cellStyles count="4">
    <cellStyle name="パーセント" xfId="2" builtinId="5"/>
    <cellStyle name="ハイパーリンク" xfId="3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fukuipref-my.sharepoint.com/personal/rousei_pref_fukui_lg_jp/Documents/&#21172;&#20685;&#25919;&#31574;&#35506;&#12288;OneDrive/&#9733;&#12471;&#12531;&#12539;&#21172;&#20685;&#29872;&#22659;&#65319;/23%20&#23601;&#26989;&#29872;&#22659;&#22522;&#30990;&#35519;&#26619;/&#65330;&#65303;&#12288;&#22522;&#30990;&#35519;&#26619;/09&#65306;&#22577;&#21578;/HP&#25522;&#36617;&#29992;/R7&#32113;&#35336;&#34920;(&#20840;&#20307;&#29256;).xlsx" TargetMode="External"/><Relationship Id="rId1" Type="http://schemas.openxmlformats.org/officeDocument/2006/relationships/externalLinkPath" Target="R7&#32113;&#35336;&#34920;(&#20840;&#20307;&#29256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目次"/>
      <sheetName val="表1"/>
      <sheetName val="表2"/>
      <sheetName val="表3‐1"/>
      <sheetName val="表3-2"/>
      <sheetName val="表3 形態別内訳(60歳以上 (3)"/>
      <sheetName val="表3-3"/>
      <sheetName val="表4"/>
      <sheetName val="表5-1"/>
      <sheetName val="表5-2"/>
      <sheetName val="表5-3"/>
      <sheetName val="表5-4"/>
      <sheetName val="表5-5"/>
      <sheetName val="表5-6"/>
      <sheetName val="表5-7"/>
      <sheetName val="表5-8"/>
      <sheetName val="表6"/>
      <sheetName val="表7"/>
      <sheetName val="表8"/>
      <sheetName val="表9"/>
      <sheetName val="表10"/>
      <sheetName val="表11"/>
      <sheetName val="表12-1"/>
      <sheetName val="表12-2"/>
      <sheetName val="表12-3"/>
      <sheetName val="表12-4"/>
      <sheetName val="表13"/>
      <sheetName val="表14"/>
      <sheetName val="表15-1"/>
      <sheetName val="表15-2"/>
      <sheetName val="表15-3"/>
      <sheetName val="表15-4"/>
      <sheetName val="表15-5"/>
      <sheetName val="表15-6"/>
      <sheetName val="表16-1"/>
      <sheetName val="表16-2"/>
      <sheetName val="表17"/>
      <sheetName val="表18-1"/>
      <sheetName val="表18-2"/>
      <sheetName val="表19"/>
      <sheetName val="表20"/>
      <sheetName val="表21-1"/>
      <sheetName val="表21-2"/>
      <sheetName val="表21-3"/>
      <sheetName val="表22"/>
      <sheetName val="表23"/>
      <sheetName val="表24-1"/>
      <sheetName val="表24-2"/>
      <sheetName val="表24-3"/>
      <sheetName val="表24-4"/>
      <sheetName val="表24-5"/>
      <sheetName val="表24-6"/>
      <sheetName val="表24-7"/>
      <sheetName val="表24-8"/>
      <sheetName val="表25"/>
      <sheetName val="表26"/>
      <sheetName val="表27-1"/>
      <sheetName val="表27-2"/>
      <sheetName val="表28-1"/>
      <sheetName val="表28-2"/>
      <sheetName val="表29"/>
      <sheetName val="表30-1"/>
      <sheetName val="表30-2"/>
      <sheetName val="表31-1"/>
      <sheetName val="表31-2"/>
      <sheetName val="表32-1"/>
      <sheetName val="表32-2"/>
      <sheetName val="表32-3"/>
      <sheetName val="表32-4"/>
      <sheetName val="表33-1"/>
      <sheetName val="表33-2"/>
      <sheetName val="表33-3"/>
      <sheetName val="表34-1"/>
      <sheetName val="表34-2"/>
      <sheetName val="表34-3"/>
      <sheetName val="表34-4"/>
      <sheetName val="表35-1"/>
      <sheetName val="表35-2"/>
      <sheetName val="表35-3"/>
      <sheetName val="表36"/>
      <sheetName val="表37-1"/>
      <sheetName val="表37-2"/>
      <sheetName val="表37-3"/>
      <sheetName val="表38-1"/>
      <sheetName val="表38-2"/>
      <sheetName val="表39-1"/>
      <sheetName val="表39-2"/>
      <sheetName val="表39-3"/>
      <sheetName val="表39-4"/>
      <sheetName val="表34-2 案②"/>
      <sheetName val="表34-2ボツ２"/>
      <sheetName val="表34-2(ボツ)"/>
    </sheetNames>
    <sheetDataSet>
      <sheetData sheetId="0"/>
      <sheetData sheetId="1">
        <row r="11">
          <cell r="M11">
            <v>392</v>
          </cell>
          <cell r="N11">
            <v>243</v>
          </cell>
          <cell r="S11">
            <v>208</v>
          </cell>
          <cell r="T11">
            <v>425</v>
          </cell>
        </row>
        <row r="13">
          <cell r="M13">
            <v>0.92200000000000004</v>
          </cell>
          <cell r="N13">
            <v>0.57199999999999995</v>
          </cell>
          <cell r="S13">
            <v>0.48899999999999999</v>
          </cell>
        </row>
        <row r="14">
          <cell r="E14">
            <v>54</v>
          </cell>
          <cell r="G14">
            <v>20</v>
          </cell>
          <cell r="M14">
            <v>54</v>
          </cell>
          <cell r="O14">
            <v>6</v>
          </cell>
          <cell r="U14">
            <v>48</v>
          </cell>
          <cell r="W14">
            <v>17</v>
          </cell>
        </row>
        <row r="15">
          <cell r="M15">
            <v>1</v>
          </cell>
          <cell r="N15">
            <v>0.24099999999999999</v>
          </cell>
          <cell r="S15">
            <v>0.24099999999999999</v>
          </cell>
          <cell r="T15">
            <v>1</v>
          </cell>
        </row>
        <row r="17">
          <cell r="E17">
            <v>69</v>
          </cell>
          <cell r="G17">
            <v>55</v>
          </cell>
          <cell r="M17">
            <v>70</v>
          </cell>
          <cell r="N17">
            <v>48</v>
          </cell>
          <cell r="O17">
            <v>34</v>
          </cell>
          <cell r="S17">
            <v>33</v>
          </cell>
          <cell r="T17">
            <v>76</v>
          </cell>
          <cell r="U17">
            <v>71</v>
          </cell>
          <cell r="W17">
            <v>47</v>
          </cell>
        </row>
        <row r="19">
          <cell r="M19">
            <v>0.92100000000000004</v>
          </cell>
          <cell r="N19">
            <v>0.63200000000000001</v>
          </cell>
          <cell r="S19">
            <v>0.434</v>
          </cell>
        </row>
        <row r="20">
          <cell r="E20">
            <v>28</v>
          </cell>
          <cell r="G20">
            <v>15</v>
          </cell>
          <cell r="M20">
            <v>28</v>
          </cell>
          <cell r="O20">
            <v>10</v>
          </cell>
          <cell r="U20">
            <v>27</v>
          </cell>
          <cell r="W20">
            <v>12</v>
          </cell>
        </row>
        <row r="21">
          <cell r="M21">
            <v>1</v>
          </cell>
          <cell r="N21">
            <v>0.57099999999999995</v>
          </cell>
          <cell r="S21">
            <v>0.53600000000000003</v>
          </cell>
          <cell r="T21">
            <v>1</v>
          </cell>
        </row>
        <row r="23">
          <cell r="E23">
            <v>72</v>
          </cell>
          <cell r="G23">
            <v>71</v>
          </cell>
          <cell r="M23">
            <v>77</v>
          </cell>
          <cell r="N23">
            <v>56</v>
          </cell>
          <cell r="O23">
            <v>45</v>
          </cell>
          <cell r="S23">
            <v>37</v>
          </cell>
          <cell r="T23">
            <v>89</v>
          </cell>
          <cell r="U23">
            <v>78</v>
          </cell>
          <cell r="W23">
            <v>65</v>
          </cell>
        </row>
        <row r="25">
          <cell r="M25">
            <v>0.86499999999999999</v>
          </cell>
          <cell r="N25">
            <v>0.629</v>
          </cell>
          <cell r="S25">
            <v>0.41599999999999998</v>
          </cell>
        </row>
        <row r="26">
          <cell r="E26">
            <v>16</v>
          </cell>
          <cell r="G26">
            <v>6</v>
          </cell>
          <cell r="M26">
            <v>16</v>
          </cell>
          <cell r="O26">
            <v>2</v>
          </cell>
          <cell r="U26">
            <v>16</v>
          </cell>
          <cell r="W26">
            <v>6</v>
          </cell>
        </row>
        <row r="27">
          <cell r="M27">
            <v>1</v>
          </cell>
          <cell r="N27">
            <v>0.5</v>
          </cell>
          <cell r="S27">
            <v>0.75</v>
          </cell>
          <cell r="T27">
            <v>1</v>
          </cell>
        </row>
        <row r="29">
          <cell r="E29">
            <v>131</v>
          </cell>
          <cell r="G29">
            <v>132</v>
          </cell>
          <cell r="M29">
            <v>147</v>
          </cell>
          <cell r="N29">
            <v>102</v>
          </cell>
          <cell r="O29">
            <v>87</v>
          </cell>
          <cell r="S29">
            <v>98</v>
          </cell>
          <cell r="T29">
            <v>162</v>
          </cell>
          <cell r="U29">
            <v>151</v>
          </cell>
          <cell r="W29">
            <v>124</v>
          </cell>
        </row>
        <row r="31">
          <cell r="M31">
            <v>0.90700000000000003</v>
          </cell>
          <cell r="N31">
            <v>0.63</v>
          </cell>
          <cell r="S31">
            <v>0.60499999999999998</v>
          </cell>
        </row>
        <row r="32">
          <cell r="E32">
            <v>64</v>
          </cell>
          <cell r="G32">
            <v>43</v>
          </cell>
          <cell r="M32">
            <v>72</v>
          </cell>
          <cell r="O32">
            <v>16</v>
          </cell>
          <cell r="U32">
            <v>72</v>
          </cell>
          <cell r="W32">
            <v>36</v>
          </cell>
        </row>
        <row r="33">
          <cell r="M33">
            <v>0.82799999999999996</v>
          </cell>
          <cell r="N33">
            <v>0.32200000000000001</v>
          </cell>
          <cell r="S33">
            <v>0.36799999999999999</v>
          </cell>
          <cell r="T33">
            <v>1</v>
          </cell>
        </row>
        <row r="35">
          <cell r="E35">
            <v>155</v>
          </cell>
          <cell r="G35">
            <v>129</v>
          </cell>
          <cell r="M35">
            <v>165</v>
          </cell>
          <cell r="O35">
            <v>66</v>
          </cell>
          <cell r="U35">
            <v>164</v>
          </cell>
          <cell r="W35">
            <v>117</v>
          </cell>
        </row>
        <row r="38">
          <cell r="E38">
            <v>46</v>
          </cell>
          <cell r="G38">
            <v>38</v>
          </cell>
          <cell r="M38">
            <v>49</v>
          </cell>
          <cell r="O38">
            <v>28</v>
          </cell>
          <cell r="U38">
            <v>48</v>
          </cell>
          <cell r="W38">
            <v>34</v>
          </cell>
        </row>
        <row r="41">
          <cell r="E41">
            <v>38</v>
          </cell>
          <cell r="G41">
            <v>36</v>
          </cell>
          <cell r="M41">
            <v>39</v>
          </cell>
          <cell r="O41">
            <v>29</v>
          </cell>
          <cell r="U41">
            <v>40</v>
          </cell>
          <cell r="W41">
            <v>34</v>
          </cell>
        </row>
        <row r="44">
          <cell r="E44">
            <v>27</v>
          </cell>
          <cell r="G44">
            <v>24</v>
          </cell>
          <cell r="M44">
            <v>27</v>
          </cell>
          <cell r="O44">
            <v>21</v>
          </cell>
          <cell r="U44">
            <v>27</v>
          </cell>
          <cell r="W44">
            <v>23</v>
          </cell>
        </row>
        <row r="47">
          <cell r="E47">
            <v>40</v>
          </cell>
          <cell r="G47">
            <v>29</v>
          </cell>
          <cell r="M47">
            <v>40</v>
          </cell>
          <cell r="O47">
            <v>24</v>
          </cell>
          <cell r="U47">
            <v>40</v>
          </cell>
          <cell r="W47">
            <v>27</v>
          </cell>
        </row>
      </sheetData>
      <sheetData sheetId="2">
        <row r="18">
          <cell r="I18">
            <v>1314</v>
          </cell>
          <cell r="J18">
            <v>154</v>
          </cell>
          <cell r="O18">
            <v>14</v>
          </cell>
          <cell r="P18">
            <v>32</v>
          </cell>
        </row>
        <row r="21">
          <cell r="I21">
            <v>11772</v>
          </cell>
          <cell r="J21">
            <v>3620</v>
          </cell>
          <cell r="O21">
            <v>320</v>
          </cell>
          <cell r="P21">
            <v>390</v>
          </cell>
        </row>
        <row r="24">
          <cell r="I24">
            <v>1463</v>
          </cell>
          <cell r="J24">
            <v>305</v>
          </cell>
          <cell r="O24">
            <v>167</v>
          </cell>
          <cell r="P24">
            <v>70</v>
          </cell>
        </row>
        <row r="27">
          <cell r="I27">
            <v>1430</v>
          </cell>
          <cell r="J27">
            <v>637</v>
          </cell>
          <cell r="O27">
            <v>450</v>
          </cell>
          <cell r="P27">
            <v>889</v>
          </cell>
        </row>
        <row r="30">
          <cell r="I30">
            <v>1031</v>
          </cell>
          <cell r="J30">
            <v>1647</v>
          </cell>
          <cell r="O30">
            <v>17</v>
          </cell>
          <cell r="P30">
            <v>262</v>
          </cell>
        </row>
        <row r="33">
          <cell r="I33">
            <v>2909</v>
          </cell>
          <cell r="J33">
            <v>5751</v>
          </cell>
          <cell r="O33">
            <v>1065</v>
          </cell>
          <cell r="P33">
            <v>2810</v>
          </cell>
        </row>
        <row r="36">
          <cell r="I36">
            <v>209</v>
          </cell>
          <cell r="J36">
            <v>147</v>
          </cell>
          <cell r="O36">
            <v>45</v>
          </cell>
          <cell r="P36">
            <v>120</v>
          </cell>
        </row>
        <row r="39">
          <cell r="I39">
            <v>1238</v>
          </cell>
          <cell r="J39">
            <v>779</v>
          </cell>
          <cell r="O39">
            <v>235</v>
          </cell>
          <cell r="P39">
            <v>601</v>
          </cell>
        </row>
        <row r="42">
          <cell r="I42">
            <v>683</v>
          </cell>
          <cell r="J42">
            <v>534</v>
          </cell>
          <cell r="O42">
            <v>128</v>
          </cell>
          <cell r="P42">
            <v>424</v>
          </cell>
        </row>
        <row r="45">
          <cell r="I45">
            <v>976</v>
          </cell>
          <cell r="J45">
            <v>792</v>
          </cell>
          <cell r="O45">
            <v>345</v>
          </cell>
          <cell r="P45">
            <v>631</v>
          </cell>
        </row>
        <row r="48">
          <cell r="I48">
            <v>1554</v>
          </cell>
          <cell r="J48">
            <v>1136</v>
          </cell>
          <cell r="O48">
            <v>248</v>
          </cell>
          <cell r="P48">
            <v>532</v>
          </cell>
        </row>
        <row r="51">
          <cell r="I51">
            <v>15259</v>
          </cell>
          <cell r="J51">
            <v>8726</v>
          </cell>
          <cell r="O51">
            <v>1032</v>
          </cell>
          <cell r="P51">
            <v>2145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AD901F-6EE4-4EFB-A65D-CF7C458B6E46}">
  <sheetPr>
    <tabColor rgb="FFFFC000"/>
    <pageSetUpPr fitToPage="1"/>
  </sheetPr>
  <dimension ref="B1:D110"/>
  <sheetViews>
    <sheetView tabSelected="1" view="pageBreakPreview" zoomScale="110" zoomScaleNormal="100" zoomScaleSheetLayoutView="110" workbookViewId="0">
      <selection activeCell="C4" sqref="C4"/>
    </sheetView>
  </sheetViews>
  <sheetFormatPr defaultRowHeight="13.2" x14ac:dyDescent="0.2"/>
  <cols>
    <col min="1" max="1" width="1.44140625" customWidth="1"/>
    <col min="2" max="2" width="3.6640625" customWidth="1"/>
    <col min="3" max="3" width="11.33203125" customWidth="1"/>
    <col min="4" max="4" width="87.6640625" customWidth="1"/>
  </cols>
  <sheetData>
    <row r="1" spans="2:4" ht="24" customHeight="1" x14ac:dyDescent="0.2">
      <c r="B1" s="679" t="s">
        <v>242</v>
      </c>
      <c r="C1" s="679"/>
      <c r="D1" s="679"/>
    </row>
    <row r="2" spans="2:4" ht="10.95" customHeight="1" x14ac:dyDescent="0.2"/>
    <row r="3" spans="2:4" ht="18" customHeight="1" x14ac:dyDescent="0.2">
      <c r="B3" s="669" t="s">
        <v>243</v>
      </c>
      <c r="C3" s="669"/>
      <c r="D3" s="670"/>
    </row>
    <row r="4" spans="2:4" ht="18" customHeight="1" x14ac:dyDescent="0.2">
      <c r="B4" s="669"/>
      <c r="C4" s="671" t="s">
        <v>244</v>
      </c>
      <c r="D4" s="672" t="s">
        <v>245</v>
      </c>
    </row>
    <row r="5" spans="2:4" ht="18" customHeight="1" x14ac:dyDescent="0.2">
      <c r="B5" s="669"/>
      <c r="C5" s="671" t="s">
        <v>246</v>
      </c>
      <c r="D5" s="672" t="s">
        <v>247</v>
      </c>
    </row>
    <row r="6" spans="2:4" ht="18" customHeight="1" x14ac:dyDescent="0.2">
      <c r="B6" s="669"/>
      <c r="C6" s="671" t="s">
        <v>248</v>
      </c>
      <c r="D6" s="672" t="s">
        <v>249</v>
      </c>
    </row>
    <row r="7" spans="2:4" ht="18" customHeight="1" x14ac:dyDescent="0.2">
      <c r="B7" s="669"/>
      <c r="C7" s="671" t="s">
        <v>250</v>
      </c>
      <c r="D7" s="672" t="s">
        <v>251</v>
      </c>
    </row>
    <row r="8" spans="2:4" ht="18" customHeight="1" x14ac:dyDescent="0.2">
      <c r="B8" s="669"/>
      <c r="C8" s="671" t="s">
        <v>252</v>
      </c>
      <c r="D8" s="672" t="s">
        <v>253</v>
      </c>
    </row>
    <row r="9" spans="2:4" ht="18" customHeight="1" x14ac:dyDescent="0.2">
      <c r="B9" s="669"/>
      <c r="C9" s="671" t="s">
        <v>254</v>
      </c>
      <c r="D9" s="672" t="s">
        <v>255</v>
      </c>
    </row>
    <row r="10" spans="2:4" ht="18" customHeight="1" x14ac:dyDescent="0.2">
      <c r="B10" s="669"/>
      <c r="C10" s="671" t="s">
        <v>256</v>
      </c>
      <c r="D10" s="672" t="s">
        <v>257</v>
      </c>
    </row>
    <row r="11" spans="2:4" ht="18" customHeight="1" x14ac:dyDescent="0.2">
      <c r="B11" s="669"/>
      <c r="C11" s="671" t="s">
        <v>258</v>
      </c>
      <c r="D11" s="672" t="s">
        <v>259</v>
      </c>
    </row>
    <row r="12" spans="2:4" ht="18" customHeight="1" x14ac:dyDescent="0.2">
      <c r="B12" s="669"/>
      <c r="C12" s="671" t="s">
        <v>260</v>
      </c>
      <c r="D12" s="672" t="s">
        <v>261</v>
      </c>
    </row>
    <row r="13" spans="2:4" ht="18" customHeight="1" x14ac:dyDescent="0.2">
      <c r="B13" s="669"/>
      <c r="C13" s="671" t="s">
        <v>262</v>
      </c>
      <c r="D13" s="672" t="s">
        <v>263</v>
      </c>
    </row>
    <row r="14" spans="2:4" ht="18" customHeight="1" x14ac:dyDescent="0.2">
      <c r="B14" s="669"/>
      <c r="C14" s="673" t="s">
        <v>264</v>
      </c>
      <c r="D14" s="674" t="s">
        <v>265</v>
      </c>
    </row>
    <row r="15" spans="2:4" ht="18" customHeight="1" x14ac:dyDescent="0.2">
      <c r="B15" s="669"/>
      <c r="C15" s="671" t="s">
        <v>266</v>
      </c>
      <c r="D15" s="672" t="s">
        <v>267</v>
      </c>
    </row>
    <row r="16" spans="2:4" ht="18" customHeight="1" x14ac:dyDescent="0.2">
      <c r="B16" s="669"/>
      <c r="C16" s="671" t="s">
        <v>268</v>
      </c>
      <c r="D16" s="672" t="s">
        <v>269</v>
      </c>
    </row>
    <row r="17" spans="2:4" ht="18" customHeight="1" x14ac:dyDescent="0.2">
      <c r="B17" s="669"/>
      <c r="C17" s="671" t="s">
        <v>270</v>
      </c>
      <c r="D17" s="672" t="s">
        <v>271</v>
      </c>
    </row>
    <row r="18" spans="2:4" ht="18" customHeight="1" x14ac:dyDescent="0.2">
      <c r="B18" s="669" t="s">
        <v>272</v>
      </c>
      <c r="C18" s="669"/>
      <c r="D18" s="670"/>
    </row>
    <row r="19" spans="2:4" ht="18" customHeight="1" x14ac:dyDescent="0.2">
      <c r="B19" s="669"/>
      <c r="C19" s="671" t="s">
        <v>273</v>
      </c>
      <c r="D19" s="672" t="s">
        <v>274</v>
      </c>
    </row>
    <row r="20" spans="2:4" ht="18" customHeight="1" x14ac:dyDescent="0.2">
      <c r="B20" s="669" t="s">
        <v>275</v>
      </c>
      <c r="C20" s="669"/>
      <c r="D20" s="670"/>
    </row>
    <row r="21" spans="2:4" ht="18" customHeight="1" x14ac:dyDescent="0.2">
      <c r="B21" s="669"/>
      <c r="C21" s="671" t="s">
        <v>276</v>
      </c>
      <c r="D21" s="672" t="s">
        <v>277</v>
      </c>
    </row>
    <row r="22" spans="2:4" ht="18" customHeight="1" x14ac:dyDescent="0.2">
      <c r="B22" s="669"/>
      <c r="C22" s="671" t="s">
        <v>278</v>
      </c>
      <c r="D22" s="672" t="s">
        <v>279</v>
      </c>
    </row>
    <row r="23" spans="2:4" ht="18" customHeight="1" x14ac:dyDescent="0.2">
      <c r="B23" s="669"/>
      <c r="C23" s="671" t="s">
        <v>280</v>
      </c>
      <c r="D23" s="672" t="s">
        <v>281</v>
      </c>
    </row>
    <row r="24" spans="2:4" ht="18" customHeight="1" x14ac:dyDescent="0.2">
      <c r="B24" s="669"/>
      <c r="C24" s="671" t="s">
        <v>282</v>
      </c>
      <c r="D24" s="672" t="s">
        <v>283</v>
      </c>
    </row>
    <row r="25" spans="2:4" ht="18" customHeight="1" x14ac:dyDescent="0.2">
      <c r="B25" s="669"/>
      <c r="C25" s="671" t="s">
        <v>284</v>
      </c>
      <c r="D25" s="672" t="s">
        <v>285</v>
      </c>
    </row>
    <row r="26" spans="2:4" ht="18" customHeight="1" x14ac:dyDescent="0.2">
      <c r="B26" s="669" t="s">
        <v>286</v>
      </c>
      <c r="C26" s="669"/>
      <c r="D26" s="670"/>
    </row>
    <row r="27" spans="2:4" ht="18" customHeight="1" x14ac:dyDescent="0.2">
      <c r="B27" s="669"/>
      <c r="C27" s="675" t="s">
        <v>287</v>
      </c>
      <c r="D27" s="671" t="s">
        <v>288</v>
      </c>
    </row>
    <row r="28" spans="2:4" ht="18" customHeight="1" x14ac:dyDescent="0.2">
      <c r="B28" s="669"/>
      <c r="C28" s="671" t="s">
        <v>289</v>
      </c>
      <c r="D28" s="672" t="s">
        <v>290</v>
      </c>
    </row>
    <row r="29" spans="2:4" ht="18" customHeight="1" x14ac:dyDescent="0.2">
      <c r="B29" s="669"/>
      <c r="C29" s="671" t="s">
        <v>291</v>
      </c>
      <c r="D29" s="672" t="s">
        <v>292</v>
      </c>
    </row>
    <row r="30" spans="2:4" ht="18" customHeight="1" x14ac:dyDescent="0.2">
      <c r="B30" s="669"/>
      <c r="C30" s="671" t="s">
        <v>293</v>
      </c>
      <c r="D30" s="672" t="s">
        <v>294</v>
      </c>
    </row>
    <row r="31" spans="2:4" ht="18" customHeight="1" x14ac:dyDescent="0.2">
      <c r="B31" s="669" t="s">
        <v>295</v>
      </c>
      <c r="C31" s="669"/>
      <c r="D31" s="670"/>
    </row>
    <row r="32" spans="2:4" ht="18" customHeight="1" x14ac:dyDescent="0.2">
      <c r="B32" s="669"/>
      <c r="C32" s="671" t="s">
        <v>296</v>
      </c>
      <c r="D32" s="672" t="s">
        <v>297</v>
      </c>
    </row>
    <row r="33" spans="2:4" ht="18" customHeight="1" x14ac:dyDescent="0.2">
      <c r="B33" s="669"/>
      <c r="C33" s="671" t="s">
        <v>298</v>
      </c>
      <c r="D33" s="672" t="s">
        <v>299</v>
      </c>
    </row>
    <row r="34" spans="2:4" ht="18" customHeight="1" x14ac:dyDescent="0.2">
      <c r="B34" s="669"/>
      <c r="C34" s="671" t="s">
        <v>300</v>
      </c>
      <c r="D34" s="672" t="s">
        <v>301</v>
      </c>
    </row>
    <row r="35" spans="2:4" ht="18" customHeight="1" x14ac:dyDescent="0.2">
      <c r="B35" s="669"/>
      <c r="C35" s="671" t="s">
        <v>302</v>
      </c>
      <c r="D35" s="672" t="s">
        <v>303</v>
      </c>
    </row>
    <row r="36" spans="2:4" ht="18" customHeight="1" x14ac:dyDescent="0.2">
      <c r="B36" s="669"/>
      <c r="C36" s="671" t="s">
        <v>304</v>
      </c>
      <c r="D36" s="672" t="s">
        <v>305</v>
      </c>
    </row>
    <row r="37" spans="2:4" ht="18" customHeight="1" x14ac:dyDescent="0.2">
      <c r="B37" s="669"/>
      <c r="C37" s="671" t="s">
        <v>306</v>
      </c>
      <c r="D37" s="672" t="s">
        <v>307</v>
      </c>
    </row>
    <row r="38" spans="2:4" ht="18" customHeight="1" x14ac:dyDescent="0.2">
      <c r="B38" s="669"/>
      <c r="C38" s="671" t="s">
        <v>308</v>
      </c>
      <c r="D38" s="672" t="s">
        <v>309</v>
      </c>
    </row>
    <row r="39" spans="2:4" ht="18" customHeight="1" x14ac:dyDescent="0.2">
      <c r="B39" s="669"/>
      <c r="C39" s="671" t="s">
        <v>310</v>
      </c>
      <c r="D39" s="672" t="s">
        <v>311</v>
      </c>
    </row>
    <row r="40" spans="2:4" ht="18" customHeight="1" x14ac:dyDescent="0.2">
      <c r="B40" s="669"/>
      <c r="C40" s="671" t="s">
        <v>312</v>
      </c>
      <c r="D40" s="672" t="s">
        <v>313</v>
      </c>
    </row>
    <row r="41" spans="2:4" ht="18" customHeight="1" x14ac:dyDescent="0.2">
      <c r="B41" s="669"/>
      <c r="C41" s="671" t="s">
        <v>314</v>
      </c>
      <c r="D41" s="672" t="s">
        <v>315</v>
      </c>
    </row>
    <row r="42" spans="2:4" ht="18" customHeight="1" x14ac:dyDescent="0.2">
      <c r="B42" s="669"/>
      <c r="C42" s="671" t="s">
        <v>316</v>
      </c>
      <c r="D42" s="672" t="s">
        <v>317</v>
      </c>
    </row>
    <row r="43" spans="2:4" ht="18" customHeight="1" x14ac:dyDescent="0.2">
      <c r="B43" s="669"/>
      <c r="C43" s="671" t="s">
        <v>318</v>
      </c>
      <c r="D43" s="672" t="s">
        <v>319</v>
      </c>
    </row>
    <row r="44" spans="2:4" ht="18" customHeight="1" x14ac:dyDescent="0.2">
      <c r="B44" s="669"/>
      <c r="C44" s="671" t="s">
        <v>320</v>
      </c>
      <c r="D44" s="672" t="s">
        <v>321</v>
      </c>
    </row>
    <row r="45" spans="2:4" ht="18" customHeight="1" x14ac:dyDescent="0.2">
      <c r="B45" s="669"/>
      <c r="C45" s="671" t="s">
        <v>322</v>
      </c>
      <c r="D45" s="672" t="s">
        <v>323</v>
      </c>
    </row>
    <row r="46" spans="2:4" ht="18" customHeight="1" x14ac:dyDescent="0.2">
      <c r="B46" s="669"/>
      <c r="C46" s="671" t="s">
        <v>324</v>
      </c>
      <c r="D46" s="672" t="s">
        <v>325</v>
      </c>
    </row>
    <row r="47" spans="2:4" ht="18" customHeight="1" x14ac:dyDescent="0.2">
      <c r="B47" s="669"/>
      <c r="C47" s="671" t="s">
        <v>326</v>
      </c>
      <c r="D47" s="672" t="s">
        <v>327</v>
      </c>
    </row>
    <row r="48" spans="2:4" ht="18" customHeight="1" x14ac:dyDescent="0.2">
      <c r="B48" s="669"/>
      <c r="C48" s="671" t="s">
        <v>328</v>
      </c>
      <c r="D48" s="672" t="s">
        <v>329</v>
      </c>
    </row>
    <row r="49" spans="2:4" ht="18" customHeight="1" x14ac:dyDescent="0.2">
      <c r="B49" s="669"/>
      <c r="C49" s="671" t="s">
        <v>330</v>
      </c>
      <c r="D49" s="672" t="s">
        <v>331</v>
      </c>
    </row>
    <row r="50" spans="2:4" ht="18" customHeight="1" x14ac:dyDescent="0.2">
      <c r="B50" s="669"/>
      <c r="C50" s="671" t="s">
        <v>332</v>
      </c>
      <c r="D50" s="672" t="s">
        <v>333</v>
      </c>
    </row>
    <row r="51" spans="2:4" ht="18" customHeight="1" x14ac:dyDescent="0.2">
      <c r="B51" s="669"/>
      <c r="C51" s="671" t="s">
        <v>334</v>
      </c>
      <c r="D51" s="672" t="s">
        <v>335</v>
      </c>
    </row>
    <row r="52" spans="2:4" ht="18" customHeight="1" x14ac:dyDescent="0.2">
      <c r="B52" s="669" t="s">
        <v>336</v>
      </c>
      <c r="C52" s="669"/>
      <c r="D52" s="670"/>
    </row>
    <row r="53" spans="2:4" ht="18" customHeight="1" x14ac:dyDescent="0.2">
      <c r="B53" s="669"/>
      <c r="C53" s="671" t="s">
        <v>337</v>
      </c>
      <c r="D53" s="672" t="s">
        <v>338</v>
      </c>
    </row>
    <row r="54" spans="2:4" ht="18" customHeight="1" x14ac:dyDescent="0.2">
      <c r="B54" s="669"/>
      <c r="C54" s="671" t="s">
        <v>339</v>
      </c>
      <c r="D54" s="672" t="s">
        <v>340</v>
      </c>
    </row>
    <row r="55" spans="2:4" ht="18" customHeight="1" x14ac:dyDescent="0.2">
      <c r="B55" s="669"/>
      <c r="C55" s="671" t="s">
        <v>341</v>
      </c>
      <c r="D55" s="672" t="s">
        <v>342</v>
      </c>
    </row>
    <row r="56" spans="2:4" ht="18" customHeight="1" x14ac:dyDescent="0.2">
      <c r="B56" s="669"/>
      <c r="C56" s="671" t="s">
        <v>343</v>
      </c>
      <c r="D56" s="672" t="s">
        <v>344</v>
      </c>
    </row>
    <row r="57" spans="2:4" ht="18" customHeight="1" x14ac:dyDescent="0.2">
      <c r="B57" s="669"/>
      <c r="C57" s="671" t="s">
        <v>345</v>
      </c>
      <c r="D57" s="672" t="s">
        <v>346</v>
      </c>
    </row>
    <row r="58" spans="2:4" ht="18" customHeight="1" x14ac:dyDescent="0.2">
      <c r="B58" s="669"/>
      <c r="C58" s="671" t="s">
        <v>347</v>
      </c>
      <c r="D58" s="672" t="s">
        <v>348</v>
      </c>
    </row>
    <row r="59" spans="2:4" ht="18" customHeight="1" x14ac:dyDescent="0.2">
      <c r="B59" s="669"/>
      <c r="C59" s="671" t="s">
        <v>349</v>
      </c>
      <c r="D59" s="672" t="s">
        <v>350</v>
      </c>
    </row>
    <row r="60" spans="2:4" ht="18" customHeight="1" x14ac:dyDescent="0.2">
      <c r="B60" s="669"/>
      <c r="C60" s="671" t="s">
        <v>351</v>
      </c>
      <c r="D60" s="672" t="s">
        <v>352</v>
      </c>
    </row>
    <row r="61" spans="2:4" ht="18" customHeight="1" x14ac:dyDescent="0.2">
      <c r="B61" s="669"/>
      <c r="C61" s="671" t="s">
        <v>353</v>
      </c>
      <c r="D61" s="672" t="s">
        <v>354</v>
      </c>
    </row>
    <row r="62" spans="2:4" ht="18" customHeight="1" x14ac:dyDescent="0.2">
      <c r="B62" s="669"/>
      <c r="C62" s="671" t="s">
        <v>355</v>
      </c>
      <c r="D62" s="672" t="s">
        <v>356</v>
      </c>
    </row>
    <row r="63" spans="2:4" ht="18" customHeight="1" x14ac:dyDescent="0.2">
      <c r="B63" s="669"/>
      <c r="C63" s="671" t="s">
        <v>357</v>
      </c>
      <c r="D63" s="672" t="s">
        <v>358</v>
      </c>
    </row>
    <row r="64" spans="2:4" ht="18" customHeight="1" x14ac:dyDescent="0.2">
      <c r="B64" s="669"/>
      <c r="C64" s="671" t="s">
        <v>359</v>
      </c>
      <c r="D64" s="672" t="s">
        <v>360</v>
      </c>
    </row>
    <row r="65" spans="2:4" ht="18" customHeight="1" x14ac:dyDescent="0.2">
      <c r="B65" s="669"/>
      <c r="C65" s="671" t="s">
        <v>361</v>
      </c>
      <c r="D65" s="672" t="s">
        <v>362</v>
      </c>
    </row>
    <row r="66" spans="2:4" ht="18" customHeight="1" x14ac:dyDescent="0.2">
      <c r="B66" s="669"/>
      <c r="C66" s="671" t="s">
        <v>363</v>
      </c>
      <c r="D66" s="672" t="s">
        <v>364</v>
      </c>
    </row>
    <row r="67" spans="2:4" ht="18" customHeight="1" x14ac:dyDescent="0.2">
      <c r="B67" s="669"/>
      <c r="C67" s="671" t="s">
        <v>365</v>
      </c>
      <c r="D67" s="672" t="s">
        <v>366</v>
      </c>
    </row>
    <row r="68" spans="2:4" ht="18" customHeight="1" x14ac:dyDescent="0.2">
      <c r="B68" s="669"/>
      <c r="C68" s="671" t="s">
        <v>367</v>
      </c>
      <c r="D68" s="672" t="s">
        <v>368</v>
      </c>
    </row>
    <row r="69" spans="2:4" ht="18" customHeight="1" x14ac:dyDescent="0.2">
      <c r="B69" s="669"/>
      <c r="C69" s="671" t="s">
        <v>369</v>
      </c>
      <c r="D69" s="672" t="s">
        <v>370</v>
      </c>
    </row>
    <row r="70" spans="2:4" ht="18" customHeight="1" x14ac:dyDescent="0.2">
      <c r="B70" s="669"/>
      <c r="C70" s="671" t="s">
        <v>371</v>
      </c>
      <c r="D70" s="672" t="s">
        <v>372</v>
      </c>
    </row>
    <row r="71" spans="2:4" ht="18" customHeight="1" x14ac:dyDescent="0.2">
      <c r="B71" s="669"/>
      <c r="C71" s="671" t="s">
        <v>373</v>
      </c>
      <c r="D71" s="672" t="s">
        <v>374</v>
      </c>
    </row>
    <row r="72" spans="2:4" ht="18" customHeight="1" x14ac:dyDescent="0.2">
      <c r="B72" s="669" t="s">
        <v>375</v>
      </c>
      <c r="C72" s="669"/>
      <c r="D72" s="670"/>
    </row>
    <row r="73" spans="2:4" ht="18" customHeight="1" x14ac:dyDescent="0.2">
      <c r="B73" s="669"/>
      <c r="C73" s="671" t="s">
        <v>376</v>
      </c>
      <c r="D73" s="672" t="s">
        <v>377</v>
      </c>
    </row>
    <row r="74" spans="2:4" ht="18" customHeight="1" x14ac:dyDescent="0.2">
      <c r="B74" s="669"/>
      <c r="C74" s="671" t="s">
        <v>378</v>
      </c>
      <c r="D74" s="672" t="s">
        <v>379</v>
      </c>
    </row>
    <row r="75" spans="2:4" ht="18" customHeight="1" x14ac:dyDescent="0.2">
      <c r="B75" s="669" t="s">
        <v>380</v>
      </c>
      <c r="C75" s="669"/>
      <c r="D75" s="670"/>
    </row>
    <row r="76" spans="2:4" ht="18" customHeight="1" x14ac:dyDescent="0.2">
      <c r="B76" s="669"/>
      <c r="C76" s="671" t="s">
        <v>381</v>
      </c>
      <c r="D76" s="672" t="s">
        <v>382</v>
      </c>
    </row>
    <row r="77" spans="2:4" ht="18" customHeight="1" x14ac:dyDescent="0.2">
      <c r="B77" s="669"/>
      <c r="C77" s="671" t="s">
        <v>383</v>
      </c>
      <c r="D77" s="672" t="s">
        <v>384</v>
      </c>
    </row>
    <row r="78" spans="2:4" ht="18" customHeight="1" x14ac:dyDescent="0.2">
      <c r="B78" s="669" t="s">
        <v>385</v>
      </c>
      <c r="C78" s="669"/>
      <c r="D78" s="670"/>
    </row>
    <row r="79" spans="2:4" ht="18" customHeight="1" x14ac:dyDescent="0.2">
      <c r="B79" s="669"/>
      <c r="C79" s="671" t="s">
        <v>386</v>
      </c>
      <c r="D79" s="672" t="s">
        <v>387</v>
      </c>
    </row>
    <row r="80" spans="2:4" ht="18" customHeight="1" x14ac:dyDescent="0.2">
      <c r="B80" s="669"/>
      <c r="C80" s="671" t="s">
        <v>388</v>
      </c>
      <c r="D80" s="672" t="s">
        <v>389</v>
      </c>
    </row>
    <row r="81" spans="2:4" ht="18" customHeight="1" x14ac:dyDescent="0.2">
      <c r="B81" s="669"/>
      <c r="C81" s="671" t="s">
        <v>390</v>
      </c>
      <c r="D81" s="672" t="s">
        <v>391</v>
      </c>
    </row>
    <row r="82" spans="2:4" ht="18" customHeight="1" x14ac:dyDescent="0.2">
      <c r="B82" s="669"/>
      <c r="C82" s="671" t="s">
        <v>392</v>
      </c>
      <c r="D82" s="672" t="s">
        <v>393</v>
      </c>
    </row>
    <row r="83" spans="2:4" ht="18" customHeight="1" x14ac:dyDescent="0.2">
      <c r="B83" s="669"/>
      <c r="C83" s="671" t="s">
        <v>394</v>
      </c>
      <c r="D83" s="672" t="s">
        <v>395</v>
      </c>
    </row>
    <row r="84" spans="2:4" ht="18" customHeight="1" x14ac:dyDescent="0.2">
      <c r="B84" s="669" t="s">
        <v>396</v>
      </c>
      <c r="C84" s="669"/>
      <c r="D84" s="676"/>
    </row>
    <row r="85" spans="2:4" ht="18" customHeight="1" x14ac:dyDescent="0.2">
      <c r="B85" s="669"/>
      <c r="C85" s="671" t="s">
        <v>397</v>
      </c>
      <c r="D85" s="672" t="s">
        <v>398</v>
      </c>
    </row>
    <row r="86" spans="2:4" ht="18" customHeight="1" x14ac:dyDescent="0.2">
      <c r="B86" s="669"/>
      <c r="C86" s="671" t="s">
        <v>399</v>
      </c>
      <c r="D86" s="672" t="s">
        <v>400</v>
      </c>
    </row>
    <row r="87" spans="2:4" ht="18" customHeight="1" x14ac:dyDescent="0.2">
      <c r="B87" s="669"/>
      <c r="C87" s="677" t="s">
        <v>401</v>
      </c>
      <c r="D87" s="678" t="s">
        <v>402</v>
      </c>
    </row>
    <row r="88" spans="2:4" ht="18" customHeight="1" x14ac:dyDescent="0.2">
      <c r="B88" s="669"/>
      <c r="C88" s="677" t="s">
        <v>403</v>
      </c>
      <c r="D88" s="678" t="s">
        <v>404</v>
      </c>
    </row>
    <row r="89" spans="2:4" ht="18" customHeight="1" x14ac:dyDescent="0.2">
      <c r="B89" s="669" t="s">
        <v>405</v>
      </c>
      <c r="C89" s="669"/>
      <c r="D89" s="676"/>
    </row>
    <row r="90" spans="2:4" ht="18" customHeight="1" x14ac:dyDescent="0.2">
      <c r="B90" s="669"/>
      <c r="C90" s="671" t="s">
        <v>406</v>
      </c>
      <c r="D90" s="672" t="s">
        <v>407</v>
      </c>
    </row>
    <row r="91" spans="2:4" ht="18" customHeight="1" x14ac:dyDescent="0.2">
      <c r="B91" s="669"/>
      <c r="C91" s="671" t="s">
        <v>408</v>
      </c>
      <c r="D91" s="672" t="s">
        <v>409</v>
      </c>
    </row>
    <row r="92" spans="2:4" ht="18" customHeight="1" x14ac:dyDescent="0.2">
      <c r="B92" s="669"/>
      <c r="C92" s="671" t="s">
        <v>410</v>
      </c>
      <c r="D92" s="672" t="s">
        <v>411</v>
      </c>
    </row>
    <row r="93" spans="2:4" ht="18" customHeight="1" x14ac:dyDescent="0.2">
      <c r="B93" s="669"/>
      <c r="C93" s="671" t="s">
        <v>412</v>
      </c>
      <c r="D93" s="672" t="s">
        <v>413</v>
      </c>
    </row>
    <row r="94" spans="2:4" ht="18" customHeight="1" x14ac:dyDescent="0.2">
      <c r="B94" s="669"/>
      <c r="C94" s="677" t="s">
        <v>414</v>
      </c>
      <c r="D94" s="678" t="s">
        <v>415</v>
      </c>
    </row>
    <row r="95" spans="2:4" ht="18" customHeight="1" x14ac:dyDescent="0.2">
      <c r="B95" s="669"/>
      <c r="C95" s="677" t="s">
        <v>416</v>
      </c>
      <c r="D95" s="678" t="s">
        <v>417</v>
      </c>
    </row>
    <row r="96" spans="2:4" ht="18" customHeight="1" x14ac:dyDescent="0.2">
      <c r="B96" s="669"/>
      <c r="C96" s="677" t="s">
        <v>418</v>
      </c>
      <c r="D96" s="678" t="s">
        <v>419</v>
      </c>
    </row>
    <row r="97" spans="2:4" ht="18" customHeight="1" x14ac:dyDescent="0.2">
      <c r="B97" s="669"/>
      <c r="C97" s="677" t="s">
        <v>420</v>
      </c>
      <c r="D97" s="678" t="s">
        <v>421</v>
      </c>
    </row>
    <row r="98" spans="2:4" ht="18" customHeight="1" x14ac:dyDescent="0.2">
      <c r="B98" s="669"/>
      <c r="C98" s="677" t="s">
        <v>422</v>
      </c>
      <c r="D98" s="678" t="s">
        <v>423</v>
      </c>
    </row>
    <row r="99" spans="2:4" ht="18" customHeight="1" x14ac:dyDescent="0.2">
      <c r="B99" s="669"/>
      <c r="C99" s="677" t="s">
        <v>424</v>
      </c>
      <c r="D99" s="678" t="s">
        <v>425</v>
      </c>
    </row>
    <row r="100" spans="2:4" ht="18" customHeight="1" x14ac:dyDescent="0.2">
      <c r="B100" s="669"/>
      <c r="C100" s="677" t="s">
        <v>426</v>
      </c>
      <c r="D100" s="678" t="s">
        <v>427</v>
      </c>
    </row>
    <row r="101" spans="2:4" ht="18" customHeight="1" x14ac:dyDescent="0.2">
      <c r="B101" s="669"/>
      <c r="C101" s="677" t="s">
        <v>428</v>
      </c>
      <c r="D101" s="678" t="s">
        <v>429</v>
      </c>
    </row>
    <row r="102" spans="2:4" ht="18" customHeight="1" x14ac:dyDescent="0.2">
      <c r="B102" s="669"/>
      <c r="C102" s="677" t="s">
        <v>430</v>
      </c>
      <c r="D102" s="678" t="s">
        <v>431</v>
      </c>
    </row>
    <row r="103" spans="2:4" ht="18" customHeight="1" x14ac:dyDescent="0.2">
      <c r="B103" s="669"/>
      <c r="C103" s="677" t="s">
        <v>432</v>
      </c>
      <c r="D103" s="678" t="s">
        <v>433</v>
      </c>
    </row>
    <row r="104" spans="2:4" ht="18" customHeight="1" x14ac:dyDescent="0.2">
      <c r="B104" s="669" t="s">
        <v>434</v>
      </c>
      <c r="C104" s="669"/>
      <c r="D104" s="676"/>
    </row>
    <row r="105" spans="2:4" ht="18" customHeight="1" x14ac:dyDescent="0.2">
      <c r="B105" s="669"/>
      <c r="C105" s="671" t="s">
        <v>435</v>
      </c>
      <c r="D105" s="672" t="s">
        <v>446</v>
      </c>
    </row>
    <row r="106" spans="2:4" ht="18" customHeight="1" x14ac:dyDescent="0.2">
      <c r="B106" s="669"/>
      <c r="C106" s="671" t="s">
        <v>436</v>
      </c>
      <c r="D106" s="672" t="s">
        <v>437</v>
      </c>
    </row>
    <row r="107" spans="2:4" ht="18" customHeight="1" x14ac:dyDescent="0.2">
      <c r="B107" s="669"/>
      <c r="C107" s="671" t="s">
        <v>438</v>
      </c>
      <c r="D107" s="672" t="s">
        <v>439</v>
      </c>
    </row>
    <row r="108" spans="2:4" ht="18" customHeight="1" x14ac:dyDescent="0.2">
      <c r="B108" s="669"/>
      <c r="C108" s="671" t="s">
        <v>440</v>
      </c>
      <c r="D108" s="672" t="s">
        <v>441</v>
      </c>
    </row>
    <row r="109" spans="2:4" ht="18" customHeight="1" x14ac:dyDescent="0.2">
      <c r="B109" s="669"/>
      <c r="C109" s="671" t="s">
        <v>442</v>
      </c>
      <c r="D109" s="672" t="s">
        <v>443</v>
      </c>
    </row>
    <row r="110" spans="2:4" ht="18" customHeight="1" x14ac:dyDescent="0.2">
      <c r="B110" s="669"/>
      <c r="C110" s="671" t="s">
        <v>444</v>
      </c>
      <c r="D110" s="672" t="s">
        <v>445</v>
      </c>
    </row>
  </sheetData>
  <mergeCells count="1">
    <mergeCell ref="B1:D1"/>
  </mergeCells>
  <phoneticPr fontId="3"/>
  <hyperlinks>
    <hyperlink ref="C4" location="表1!A1" display="表１" xr:uid="{37C189D3-4F50-4B20-A5D2-EF8371BC3C44}"/>
    <hyperlink ref="C4:D4" location="表1!A1" display="表１" xr:uid="{F2623096-51EA-457A-98D4-298B639041BE}"/>
    <hyperlink ref="C5:D5" location="表2!A1" display="表２" xr:uid="{BCED140E-5FA6-472A-AB17-C549A164DEB4}"/>
    <hyperlink ref="C6:D6" location="表3‐1!A1" display="表３－１" xr:uid="{4C4D451F-58C4-4760-BAA7-04F7CC10EAF1}"/>
    <hyperlink ref="C7:D7" location="'表3-2'!A1" display="表３－２" xr:uid="{A6E646BB-A41C-4AE4-BF4D-B96F8502ED62}"/>
    <hyperlink ref="C8:D8" location="'表3-3'!A1" display="表３－３" xr:uid="{B021AD3D-CFE4-42B4-87B9-A5F23C9B4EF3}"/>
    <hyperlink ref="C9:D9" location="表4!A1" display="表４" xr:uid="{86B0BD0F-9BC3-4A96-817A-4AD2D09E7C77}"/>
    <hyperlink ref="C10:D10" location="'表5-1'!A1" display="表５－１" xr:uid="{B933C243-EB56-4417-A742-1FEA1DB2F92B}"/>
    <hyperlink ref="C11:D11" location="'表5-2'!A1" display="表５－２" xr:uid="{34CFC25C-0679-4AC2-8FCC-1DFA38BC1FB8}"/>
    <hyperlink ref="C16:D16" location="'表5-3'!A1" display="表５－３" xr:uid="{28C64E50-E1E5-44CF-90EF-CCF5FBF977E8}"/>
    <hyperlink ref="C19:D19" location="表6!A1" display="表６" xr:uid="{4170C0F4-ADB6-4FBF-AF3F-AD3AFEC3E1F0}"/>
    <hyperlink ref="C21:D21" location="表7!A1" display="表７" xr:uid="{CDAB70A3-74FA-4381-9A50-5F6C269F1FA4}"/>
    <hyperlink ref="C22:D22" location="表8!A1" display="表８" xr:uid="{5E726337-DAEA-4A63-B095-E844D4FED6F2}"/>
    <hyperlink ref="C23:D23" location="表9!A1" display="表９" xr:uid="{832C9982-7181-4566-B280-C4F00BE9FEBC}"/>
    <hyperlink ref="C24:D24" location="表10!Print_Area" display="表１０" xr:uid="{0C2DA20D-7D32-429F-8440-62466756BFF0}"/>
    <hyperlink ref="C25:D25" location="表11!Print_Area" display="表１１" xr:uid="{457289AB-2077-4DC3-BC3C-52BDE4E5665D}"/>
    <hyperlink ref="C28:D28" location="'表12-1'!A1" display="表１２－１" xr:uid="{D103762A-FDE0-47DC-8883-D7C1003A2510}"/>
    <hyperlink ref="C32:D32" location="表13!A1" display="表１３－１" xr:uid="{4EF0E43B-3053-4EBC-80B4-C86C646C88B7}"/>
    <hyperlink ref="C33:D33" location="表13!A1" display="表１３－２" xr:uid="{06BD5FD6-75E4-41B1-A9A2-2071418EA19F}"/>
    <hyperlink ref="C34:D34" location="表14!A1" display="表１４" xr:uid="{0489BDB0-783A-4886-8330-C8C02BF73CB7}"/>
    <hyperlink ref="C35:D35" location="'表15-1'!A1" display="表１５－１" xr:uid="{A61CFCEF-66E5-4299-977E-7A945E832063}"/>
    <hyperlink ref="C36:D36" location="'表15-2'!A1" display="表１５－２" xr:uid="{DB8B69C1-7AA7-4556-8663-9C8E4FA49EF4}"/>
    <hyperlink ref="C37:D37" location="'表15-3'!A1" display="表１５－３" xr:uid="{12D10455-4E5D-465F-9DC4-C388BC574A39}"/>
    <hyperlink ref="C41:D41" location="'表16-1'!A1" display="表１６－１" xr:uid="{AEF44806-8567-4CA7-BCDB-72AB82571E36}"/>
    <hyperlink ref="C42:D42" location="'表16-2'!A1" display="表１６－２" xr:uid="{1607716B-EA34-4051-9B55-462850CE4B3A}"/>
    <hyperlink ref="C43:D43" location="表17!A1" display="表１７" xr:uid="{C94681ED-C310-409E-95EB-5AB630DF9902}"/>
    <hyperlink ref="C44:D44" location="'表18-1'!A1" display="表１８－１" xr:uid="{E9FBF7BB-5321-473B-AA15-B9041F89E731}"/>
    <hyperlink ref="C45:D45" location="'表18-2'!A1" display="表１８－２" xr:uid="{E3F7B48C-9771-4B37-9AE8-154E2F4FB429}"/>
    <hyperlink ref="C46:D47" location="表20!A1" display="表２０－１" xr:uid="{BD17A91F-F734-46FF-8C08-177BC4F7003D}"/>
    <hyperlink ref="C48:D48" location="表20!A1" display="表２０" xr:uid="{2A53ECEF-0818-4E58-9BDB-4B876BD1B01E}"/>
    <hyperlink ref="C49:D49" location="'表21-1'!A1" display="表２１－１" xr:uid="{23F90A70-BE8F-4B5D-9726-8FE91685185D}"/>
    <hyperlink ref="C50:D50" location="'表21-2'!A1" display="表２１－２" xr:uid="{B00612C9-C116-4EBF-88E2-D40AD117ECC4}"/>
    <hyperlink ref="C51:D51" location="'表21-3'!A1" display="表２１－３" xr:uid="{102BE8E9-C5BD-475B-8473-6AF898EFF526}"/>
    <hyperlink ref="C53:D53" location="表22!A1" display="表２２" xr:uid="{6DE1C4E1-4FCE-42C6-BA19-18E28637247F}"/>
    <hyperlink ref="C54:D54" location="表23!A1" display="表２３－１" xr:uid="{B25F4CD1-B4B9-436F-85CF-52DB5425BDFC}"/>
    <hyperlink ref="C55:D61" location="表24!A1" display="表２４－２" xr:uid="{D783EE48-24F3-479B-963B-62FF1FB16FCF}"/>
    <hyperlink ref="C62:D62" location="'表24-1'!A1" display="表２４－１" xr:uid="{A895E1BA-DA8C-4EAE-84C4-D0FE4A68AED9}"/>
    <hyperlink ref="C63:D63" location="'表24-2'!A1" display="表２４－２" xr:uid="{E23638E6-7382-4D57-902A-FB9D1F1E7D03}"/>
    <hyperlink ref="C64:D64" location="'表24-3'!Print_Area" display="表２４－３" xr:uid="{6B7C2463-C171-41F8-9820-883EEC342611}"/>
    <hyperlink ref="C65:D65" location="'表24-4'!A1" display="表２４－４" xr:uid="{52ECB498-3BEC-4EA3-9039-763478ED54C7}"/>
    <hyperlink ref="C66:D66" location="'表24-5'!A1" display="表２４－５" xr:uid="{50566049-8C9B-4C54-99F6-F545268D9A01}"/>
    <hyperlink ref="C67:D67" location="'表24-6'!A1" display="表２４－６" xr:uid="{CD34306E-2561-46BF-A375-502AC1537F5E}"/>
    <hyperlink ref="C68:D68" location="'表24-7'!A1" display="表２４－７" xr:uid="{5E84BF88-A8A5-4858-91E9-F2E65DE14051}"/>
    <hyperlink ref="C70:D70" location="表25!A1" display="表２５" xr:uid="{CE1EBAFC-CC1A-4EFD-A44E-15DB22D758BB}"/>
    <hyperlink ref="C71:D71" location="表26!A1" display="表２６" xr:uid="{688036B8-3635-401B-9D6B-E047D251D16C}"/>
    <hyperlink ref="C73:D73" location="'表27-1'!A1" display="表２７－１" xr:uid="{192E6A10-6D2A-4E40-88B9-2029D1213705}"/>
    <hyperlink ref="C74:D74" location="'表27-2'!A1" display="表２７－２" xr:uid="{C2F2DCFA-6587-4756-B481-D61DCC4B384C}"/>
    <hyperlink ref="C76:D76" location="'表28-1'!A1" display="表２８－１" xr:uid="{E785D40E-7E09-4E02-AD74-E5589A7CB10C}"/>
    <hyperlink ref="C77:D77" location="'表28-2'!A1" display="表２８－２" xr:uid="{93273454-43B5-4722-9364-B17FE2AC6DB5}"/>
    <hyperlink ref="C79:D79" location="表29!A1" display="表２９" xr:uid="{1EACB1DE-1698-43A2-9012-18957FEDC869}"/>
    <hyperlink ref="C80:D80" location="'表30-1'!A1" display="表３０－１" xr:uid="{006FCB95-6216-4DE6-B056-A36CD3B0D4DA}"/>
    <hyperlink ref="C81:D81" location="'表30-2'!A1" display="表３０－２" xr:uid="{A88F8F2A-2EAE-400D-A2DB-22139FDF014A}"/>
    <hyperlink ref="C82:D82" location="'表31-1'!A1" display="表３１－１" xr:uid="{B1BEE17F-0BB5-49A6-AAC2-814C15A565EA}"/>
    <hyperlink ref="C83:D83" location="'表31-2'!A1" display="表３１－２" xr:uid="{BEFF7A3D-E1E3-4F02-A1BC-14FBB251FC7D}"/>
    <hyperlink ref="C85:D85" location="'表32-1'!A1" display="表３２－１" xr:uid="{0A2448A9-6114-4B77-8BAD-FC09CC0B7E61}"/>
    <hyperlink ref="C86:D86" location="'表32-2'!A1" display="表３２－２" xr:uid="{A2A6F0B4-89B9-455F-A0D9-BE2E6194C70C}"/>
    <hyperlink ref="C90:D90" location="'表33-1'!A1" display="表３３－１" xr:uid="{23AC264F-9C65-4E58-9F98-25AF7BEDD72A}"/>
    <hyperlink ref="C91:D91" location="'表33-2'!A1" display="表３３－２" xr:uid="{C0D26C27-7569-44A4-B6B8-ED9BD75B9F93}"/>
    <hyperlink ref="C92:D92" location="'表33-3'!A1" display="表３３－３" xr:uid="{9DBF6D55-A3A3-432A-B30B-26739F39EC54}"/>
    <hyperlink ref="C93:D93" location="'表33-4'!A1" display="表３３－４" xr:uid="{2932DF55-5751-46EE-AF64-56F7311C75A6}"/>
    <hyperlink ref="C105:D105" location="'表34-1'!A1" display="表３４－１" xr:uid="{37A7051B-2152-428E-95B7-A0D194441BD2}"/>
    <hyperlink ref="C106:D106" location="'表34-2'!A1" display="表３４－２" xr:uid="{974C149F-C7AD-4309-87D4-65AA3DA10534}"/>
    <hyperlink ref="C107:D107" location="表35!A1" display="表３５" xr:uid="{F9037D2E-F82B-4C5D-AE2D-03F0A4865CE7}"/>
    <hyperlink ref="C108:D108" location="表36!A1" display="表３６" xr:uid="{31DB7C35-6BA5-43A3-B6BB-97E53C9F2A24}"/>
    <hyperlink ref="C28" location="'表12-2'!A1" display="表１２－２" xr:uid="{934C8BBB-CA4A-42AE-B1E1-D30F85E9D974}"/>
    <hyperlink ref="C32" location="表13!A1" display="表１３－１" xr:uid="{6F74FCDD-07DD-41B0-9C2A-B3EAAEE5286F}"/>
    <hyperlink ref="C33" location="表13!A1" display="表１３－２" xr:uid="{07221E54-0E60-4AEC-B651-63E50C35712D}"/>
    <hyperlink ref="C34" location="表14!A1" display="表１４" xr:uid="{DAB147A9-D482-4CFE-95FE-6A7A95B7F3D0}"/>
    <hyperlink ref="C35" location="'表15-1'!A1" display="表１５－１" xr:uid="{CCF47FCD-FF2D-4463-8FE5-FE0DB4946C6C}"/>
    <hyperlink ref="C36" location="'表15-2'!A1" display="表１５－２" xr:uid="{7C050878-3ED2-46E5-B643-1A2E3400B4FA}"/>
    <hyperlink ref="C37" location="'表15-3'!A1" display="表１５－３" xr:uid="{6258FEC5-F82D-4F9B-9EB1-8E34F4CE4828}"/>
    <hyperlink ref="C41" location="'表16-1'!A1" display="表１６－１" xr:uid="{60C429F4-13D5-4A11-BFF8-CF9652C7FD77}"/>
    <hyperlink ref="C42" location="'表16-2'!A1" display="表１６－２" xr:uid="{751479C5-208B-439A-99C3-20A928665246}"/>
    <hyperlink ref="C46:D46" location="表19!A1" display="表１９－１" xr:uid="{5797ED6D-0DC1-402C-BB97-49E1C17717C3}"/>
    <hyperlink ref="C47:D47" location="表19!A1" display="表１９－２" xr:uid="{B7925CF6-BB1B-4894-B64C-32845958F86E}"/>
    <hyperlink ref="C55:D55" location="表23!A60" display="表２３－２" xr:uid="{1334BE72-A973-40B1-99CA-3E6476DD507B}"/>
    <hyperlink ref="C56:D56" location="表23!A118" display="表２３－３" xr:uid="{E26BC3C5-F4FA-4495-B294-006D970CBA23}"/>
    <hyperlink ref="C57:D57" location="表23!A176" display="表２３－４" xr:uid="{0E6EDAF5-814E-4CF3-A45B-4B181C45EF11}"/>
    <hyperlink ref="C58:D58" location="表23!A234" display="表２３－５" xr:uid="{C787CF6A-C6A6-4C10-A53D-6EAFB4B1E586}"/>
    <hyperlink ref="C59:D59" location="表23!A292" display="表２３－６" xr:uid="{738FE0CC-66C3-4408-AB4C-12D978D48B64}"/>
    <hyperlink ref="C60:D60" location="表23!A350" display="表２３－７" xr:uid="{4348D8E7-2A60-4BED-BAD3-BEDB8A651FE1}"/>
    <hyperlink ref="C61:D61" location="表23!A408" display="表２３－８" xr:uid="{4DAD1B44-C6E6-47B1-8EA3-E22F340CB8FD}"/>
    <hyperlink ref="D107" location="'表39-1'!A1" display="賃上げ実施の有無" xr:uid="{20A22721-8498-43B2-925D-9B7FCE0D0568}"/>
    <hyperlink ref="C107" location="'表39-1'!A1" display="表３９－１" xr:uid="{110E9CC1-7111-4852-A2CD-FE3EA1CAAED0}"/>
    <hyperlink ref="C108" location="'表39-2'!A1" display="表３９－２" xr:uid="{3F982971-28EE-4A21-8866-5639F24F3ABF}"/>
    <hyperlink ref="D108" location="'表39-2'!A1" display="賃上げ実施事業所における賃上げ幅の昨年度比較" xr:uid="{38701393-65B5-46F8-8823-C0C265A2846A}"/>
    <hyperlink ref="C109:D109" location="表37!A1" display="表３７" xr:uid="{D42AF4B3-16D1-4166-9796-F9B484BBFE57}"/>
    <hyperlink ref="C110:D110" location="表38!A1" display="表３８" xr:uid="{353A8F04-3F0D-4A03-AA2C-D05CF74C85D0}"/>
    <hyperlink ref="D109" location="'表39-3'!A1" display="賃上げ実施事業所における実施理由" xr:uid="{ADB48D6B-0F41-41E4-96BB-C465213DCB1C}"/>
    <hyperlink ref="C109" location="'表39-3'!A1" display="表３９－３" xr:uid="{62C5E7ED-6E14-44B7-98D6-9F29FBE881E4}"/>
    <hyperlink ref="C110" location="'表39-4'!A1" display="表３９－４" xr:uid="{D0421F0B-9B00-4908-A99A-2496B527487B}"/>
    <hyperlink ref="D110" location="'表39-4'!A1" display="賃上げの課題" xr:uid="{8E7B4466-AFE0-4CC4-AB5D-48B2F36D3533}"/>
    <hyperlink ref="D35" location="'表15-1'!A1" display="育児休業を開始した者(開始予定の者も含む)の取得期間別内訳（男女計）" xr:uid="{89AB81CF-C9F2-4D81-8CE7-18D28C46058B}"/>
    <hyperlink ref="C38:C40" location="'表15-3'!A1" display="表１５－３" xr:uid="{D8122670-5F76-46B5-9F03-5952D5E6525A}"/>
    <hyperlink ref="C38:D38" location="'表15-4'!A1" display="表１５－４" xr:uid="{77C67DCD-2979-40ED-984E-E7744BF48F1C}"/>
    <hyperlink ref="C39:D39" location="'表15-5'!A1" display="表１５－５" xr:uid="{2EE99E50-1CE9-4D19-ABD9-7BE94F9B6F3E}"/>
    <hyperlink ref="C40:D40" location="'表15-6'!A1" display="表１５－６" xr:uid="{FA4DF25A-ABE1-4205-8B5F-A33C5EFA5EDF}"/>
    <hyperlink ref="C29:C30" location="表12!A1" display="表１２" xr:uid="{C0580A64-B93D-4F45-AAB5-3CEB0CDF3886}"/>
    <hyperlink ref="D29:D30" location="表12!A1" display="表１２" xr:uid="{B0D5AEC5-D0B6-4309-B59C-1F08CAFEE2E2}"/>
    <hyperlink ref="C29:D29" location="'表12-2'!A1" display="表１２－２" xr:uid="{4C98261E-051E-46D0-A5F8-0594762C7869}"/>
    <hyperlink ref="C30:D30" location="'表12-3'!A1" display="表１２－３" xr:uid="{7657CAF2-98E6-4A43-B592-1B7BBD5EA33C}"/>
    <hyperlink ref="C12:D12" location="'表5-1'!A1" display="表５－１" xr:uid="{3C6916FE-B848-4AB9-8DD4-110965DAA6AF}"/>
    <hyperlink ref="C13:D13" location="'表5-2'!A1" display="表５－２" xr:uid="{6C1E2238-F127-4688-87C2-2C7ADF1B6ED8}"/>
    <hyperlink ref="C14:D14" location="'表5-2'!A1" display="表５－２" xr:uid="{EA6A675C-CE0B-4AA4-952E-910BAA8107EE}"/>
    <hyperlink ref="C15:D15" location="'表5-2'!A1" display="表５－２" xr:uid="{5D766C78-25FE-473F-86BB-0D763FA02EFB}"/>
    <hyperlink ref="C17" location="'表5-8'!A1" display="表５－８" xr:uid="{D100B0A5-C650-4CA7-BC25-13F7A0D32DCF}"/>
    <hyperlink ref="D17" location="'表5-8'!A1" display="平均勤続年数の状況" xr:uid="{86166200-1142-42C4-9B5B-FAC8A5357B02}"/>
    <hyperlink ref="C12" location="'表5-3'!A1" display="表５－３" xr:uid="{7BB222E0-5D97-41D8-9D87-E3840B51BB7E}"/>
    <hyperlink ref="D12" location="'表5-3'!A1" display="新たに管理職となった女性の状況" xr:uid="{EADC76CC-B6CA-4DDF-BFFD-5EB97F682D5F}"/>
    <hyperlink ref="C13" location="'表5-4'!A1" display="表５－４" xr:uid="{319F3585-ED70-4BA4-A7CF-B89B81B20D9D}"/>
    <hyperlink ref="D13" location="'表5-4'!A1" display="新たにリーダーとなった女性の状況" xr:uid="{1EAEEF9F-5D37-4D0D-B7C8-DB6E083531E3}"/>
    <hyperlink ref="C15" location="'表5-6'!A1" display="表５－５" xr:uid="{D873AF71-D644-4B03-BDCD-87007455EA66}"/>
    <hyperlink ref="D15" location="'表5-6'!A1" display="女性管理職およびリーダーを増やすための方法" xr:uid="{23992578-F7F9-49D0-92ED-5EDFB7D6130C}"/>
    <hyperlink ref="C16" location="'表5-7'!A1" display="表５－６" xr:uid="{6673F93E-5F64-432A-9F6E-B5F4717FAC7A}"/>
    <hyperlink ref="D16" location="'表5-7'!A1" display="女性管理職およびリーダーが少ない理由" xr:uid="{7DC9E460-F504-4C25-B532-188F26F049A5}"/>
    <hyperlink ref="D14" location="'表5-5'!A1" display="'表5-5'!A1" xr:uid="{4E2E6E1D-6096-431C-9122-6D8DB1D07229}"/>
    <hyperlink ref="C14" location="'表5-5'!A1" display="'表5-5'!A1" xr:uid="{5E6C0DAC-64E6-49EA-9674-5CBE6471CEB8}"/>
    <hyperlink ref="C87" location="'表32-3'!A1" display="'表32-3'!A1" xr:uid="{D52A7777-6ADF-4421-A0C5-BD9A10EB9F71}"/>
    <hyperlink ref="D87" location="'表32-3'!A1" display="'表32-3'!A1" xr:uid="{44804309-E5A8-476B-9791-8327304C1D5F}"/>
    <hyperlink ref="C88" location="'表32-４'!A1" display="'表32-４'!A1" xr:uid="{33E29FCF-18BF-4407-838D-74D6F6FA59A9}"/>
    <hyperlink ref="D88" location="'表32-４'!A1" display="'表32-４'!A1" xr:uid="{E7C0A9A5-9F65-4EC3-AC46-337298F8CDFC}"/>
    <hyperlink ref="C90" location="'表33-1'!A1" display="表３３－１" xr:uid="{8D2612C2-7296-4B1E-8A97-41E12EAE43FC}"/>
    <hyperlink ref="D90" location="'表33-1'!A1" display="テレワーク（在宅勤務）導入の有無" xr:uid="{EEA4EA9B-3EBB-4926-B61D-073654AB8A52}"/>
    <hyperlink ref="C91" location="'表33-2'!A1" display="表３３－２" xr:uid="{4BA3B998-EFE9-42DE-8EAC-D1F46CF4704C}"/>
    <hyperlink ref="D91" location="'表33-2'!A1" display="導入を検討している、検討したいと考える働き方" xr:uid="{DEF4733C-3A47-4EF5-9187-360B1F19BB0F}"/>
    <hyperlink ref="C92" location="'表33-3'!A1" display="表３３－３" xr:uid="{22F0F5D2-2821-40CA-BB41-77EA6F264436}"/>
    <hyperlink ref="D92" location="'表33-3'!A1" display="多様な働き方の導入における課題" xr:uid="{B4674D21-5ADF-4971-8123-7FC1FF4D4AA7}"/>
    <hyperlink ref="C93" location="'表34-1'!A1" display="表３３－４" xr:uid="{4915AEC5-AA5C-42D6-BE48-A846282F8060}"/>
    <hyperlink ref="D93" location="'表34-1'!A1" display="導入を検討している、検討したいと考える働き方" xr:uid="{A1B7C213-4892-44E7-A646-BDD215600ED3}"/>
    <hyperlink ref="C94" location="'表34-2'!A1" display="'表34-2'!A1" xr:uid="{FA115B1E-A42B-4D97-9AC4-3193E1782A35}"/>
    <hyperlink ref="D94" location="'表34-2'!A1" display="所定労働時間、勤務地、職種・職務を限定した勤務の利用状況（短時間正社員）" xr:uid="{332624EE-876A-4152-9EE1-8F0F97102EEF}"/>
    <hyperlink ref="C97" location="'表35-1'!A1" display="'表35-1'!A1" xr:uid="{2E3CD25F-4FF0-42FB-B629-66760F6AE8F9}"/>
    <hyperlink ref="C98" location="'表35-2'!A1" display="'表35-2'!A1" xr:uid="{5C263B9A-53DD-4A14-9B7E-20DC9D8CA942}"/>
    <hyperlink ref="C99" location="'表35-3'!A1" display="'表35-3'!A1" xr:uid="{0565E018-9854-46F6-BDD9-E65FF4C97CC3}"/>
    <hyperlink ref="C100" location="表36!A1" display="表36!A1" xr:uid="{EB384A11-ADF8-4090-BCB8-37E8998FB708}"/>
    <hyperlink ref="D97" location="'表35-1'!A1" display="'表35-1'!A1" xr:uid="{1210601A-AF81-43B7-A091-1DF127B09F75}"/>
    <hyperlink ref="D98" location="'表35-2'!A1" display="'表35-2'!A1" xr:uid="{3EF7871D-A5AF-48A5-A3AC-C6449D19DBB1}"/>
    <hyperlink ref="D99" location="'表35-3'!A1" display="'表35-3'!A1" xr:uid="{AF8FA83F-E6E9-427D-9E2D-0ADA14B5542D}"/>
    <hyperlink ref="D100" location="表36!A1" display="表36!A1" xr:uid="{FBA66732-0367-4424-B94B-0CF18051181E}"/>
    <hyperlink ref="C105" location="'表38-1'!A1" display="表３８－１" xr:uid="{55037471-26BE-4039-862F-83E8DA7354C0}"/>
    <hyperlink ref="D105" location="'表38-1'!A1" display="公正採用選考人権啓発推進員の有無" xr:uid="{6C57068A-DA0D-450A-8DA7-30A9C1CEC534}"/>
    <hyperlink ref="C106" location="'表38-2'!A1" display="表３８－２" xr:uid="{6843657D-D7FC-4D3B-B2D1-178CD27EAE8A}"/>
    <hyperlink ref="D106" location="'表38-2'!A1" display="公正採用選考人権啓発推進員選任に関する研修会への参加の有無" xr:uid="{6E5CDEFD-A697-444E-B02F-113A33275428}"/>
    <hyperlink ref="C27" location="'表12-1'!A1" display="表１２－１" xr:uid="{EB831513-0D9C-474D-95FC-AEEFE7B0DAB1}"/>
    <hyperlink ref="D27" location="'表12-1'!A1" display="無期転換ルールに該当する非正規従業員の人数" xr:uid="{FBCCE9E8-8E6D-4FC1-9BA6-FEC8B4177A5E}"/>
    <hyperlink ref="D28" location="'表12-2'!A1" display="非正規従業員の正規従業員への転換実績（パートタイム労働者）" xr:uid="{479004B4-E255-4617-B075-FF984BDB8C53}"/>
    <hyperlink ref="D29" location="'表12-3'!A1" display="非正規従業員の正規従業員への転換実績（派遣労働者）" xr:uid="{5D4E513D-8F4B-49DE-81BE-59FD39CFE100}"/>
    <hyperlink ref="C29" location="'表12-3'!A1" display="表１２－３" xr:uid="{ABD6AD10-16CC-424A-A408-2D5C06564B76}"/>
    <hyperlink ref="D30" location="'表12-4'!A1" display="非正規従業員の正規従業員への転換実績（その他）" xr:uid="{A85BA704-669E-4CC7-B8AC-AFCF1E317205}"/>
    <hyperlink ref="C30" location="'表12-4'!A1" display="表１２－４" xr:uid="{70315214-C0CC-4591-B300-87C0F2CDED23}"/>
    <hyperlink ref="C95" location="'表34-3'!A1" display="表３４－３" xr:uid="{EF394188-1A2D-4D69-8555-4636427EE942}"/>
    <hyperlink ref="D95" location="'表34-3'!A1" display="所定労働時間、勤務地、職種・職務を限定した勤務の利用状況（勤務地限定正社員）" xr:uid="{5D6A7A56-E469-49EA-A87F-DD88A457EE68}"/>
    <hyperlink ref="C96" location="'表34-4'!A1" display="表３４－４" xr:uid="{1F1ED5B3-84D4-4417-977B-06BC7599CD20}"/>
    <hyperlink ref="D96" location="'表34-4'!A1" display="所定労働時間、勤務地、職種・職務を限定した勤務の利用状況（職種・職務限定正社員）" xr:uid="{663D6F22-9C1C-4F94-A2C6-191C00AF2071}"/>
    <hyperlink ref="C101" location="'表37-1'!A1" display="表３７－１" xr:uid="{EC3C163E-283E-4907-A947-0EFF8AF181E7}"/>
    <hyperlink ref="C102" location="'表37-2'!A1" display="表３７－２" xr:uid="{D0121AF0-A1D0-4D30-9005-83532F6BC491}"/>
    <hyperlink ref="C103" location="'表37-3'!A1" display="表３７－３" xr:uid="{54E95F1F-CC3A-4F02-8875-699815B0C057}"/>
    <hyperlink ref="D101" location="'表37-1'!A1" display="カスタマーハラスメント発生の有無" xr:uid="{B264BE89-0AD0-473C-9F3E-D5662AB93B79}"/>
    <hyperlink ref="D102" location="'表37-2'!A1" display="カスタマーハラスメント対策の実施状況" xr:uid="{F42E99DA-BBB5-47E6-8D5B-5F662EBDD64E}"/>
    <hyperlink ref="D103" location="'表37-3'!A1" display="カスタマーハラスメント対策を実施している事業所の対策内容" xr:uid="{31AE5658-AE0C-4203-A202-909247306B4D}"/>
    <hyperlink ref="C69" location="'表24-8'!A1" display="表２４－８" xr:uid="{0E29F42F-D112-4B57-89E5-EE770F28B2B6}"/>
    <hyperlink ref="D69" location="'表24-8'!A1" display="育児のための勤務時間短縮等措置の利用状況（１歳以上の子の育休）" xr:uid="{B5B37A93-7D4C-466D-96D7-65BB8CEF4184}"/>
  </hyperlinks>
  <pageMargins left="0.7" right="0.7" top="0.75" bottom="0.75" header="0.3" footer="0.3"/>
  <pageSetup paperSize="9" scale="3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60010D-811C-4DB5-8221-75F3A4B644CF}">
  <sheetPr>
    <tabColor rgb="FF00B0F0"/>
  </sheetPr>
  <dimension ref="B2:S94"/>
  <sheetViews>
    <sheetView view="pageBreakPreview" zoomScale="90" zoomScaleNormal="100" zoomScaleSheetLayoutView="90" workbookViewId="0">
      <pane xSplit="3" ySplit="12" topLeftCell="D13" activePane="bottomRight" state="frozen"/>
      <selection pane="topRight"/>
      <selection pane="bottomLeft"/>
      <selection pane="bottomRight"/>
    </sheetView>
  </sheetViews>
  <sheetFormatPr defaultColWidth="9" defaultRowHeight="13.2" x14ac:dyDescent="0.2"/>
  <cols>
    <col min="1" max="1" width="4.6640625" style="1" customWidth="1"/>
    <col min="2" max="2" width="4.6640625" style="89" customWidth="1"/>
    <col min="3" max="3" width="18.109375" style="1" customWidth="1"/>
    <col min="4" max="4" width="9.33203125" style="1" customWidth="1"/>
    <col min="5" max="11" width="9" style="1"/>
    <col min="12" max="12" width="8.88671875" style="1" customWidth="1"/>
    <col min="13" max="14" width="9" style="1"/>
    <col min="15" max="16" width="9.6640625" style="1" customWidth="1"/>
    <col min="17" max="17" width="8.6640625" style="1" customWidth="1"/>
    <col min="18" max="16384" width="9" style="1"/>
  </cols>
  <sheetData>
    <row r="2" spans="2:19" x14ac:dyDescent="0.2">
      <c r="B2" s="1" t="s">
        <v>130</v>
      </c>
    </row>
    <row r="3" spans="2:19" x14ac:dyDescent="0.2">
      <c r="B3" s="1"/>
    </row>
    <row r="4" spans="2:19" x14ac:dyDescent="0.2">
      <c r="B4" s="1"/>
      <c r="K4" s="340" t="s">
        <v>2</v>
      </c>
    </row>
    <row r="5" spans="2:19" ht="13.5" customHeight="1" x14ac:dyDescent="0.2">
      <c r="B5" s="1"/>
      <c r="K5" s="340" t="s">
        <v>3</v>
      </c>
    </row>
    <row r="6" spans="2:19" ht="15.75" customHeight="1" x14ac:dyDescent="0.2">
      <c r="B6" s="1"/>
      <c r="K6" s="340" t="s">
        <v>131</v>
      </c>
    </row>
    <row r="7" spans="2:19" ht="15.75" customHeight="1" x14ac:dyDescent="0.2">
      <c r="B7" s="1"/>
      <c r="K7" s="340"/>
    </row>
    <row r="8" spans="2:19" ht="21.75" customHeight="1" thickBot="1" x14ac:dyDescent="0.25">
      <c r="B8" s="1" t="s">
        <v>132</v>
      </c>
      <c r="O8" s="4"/>
      <c r="P8" s="4" t="s">
        <v>133</v>
      </c>
    </row>
    <row r="9" spans="2:19" ht="15.75" customHeight="1" x14ac:dyDescent="0.2">
      <c r="B9" s="804"/>
      <c r="C9" s="804"/>
      <c r="D9" s="706" t="s">
        <v>8</v>
      </c>
      <c r="E9" s="805" t="s">
        <v>134</v>
      </c>
      <c r="F9" s="341"/>
      <c r="G9" s="341"/>
      <c r="H9" s="341"/>
      <c r="I9" s="341"/>
      <c r="J9" s="341"/>
      <c r="K9" s="341"/>
      <c r="L9" s="342"/>
      <c r="M9" s="342"/>
      <c r="N9" s="342"/>
      <c r="O9" s="795" t="s">
        <v>135</v>
      </c>
      <c r="P9" s="795" t="s">
        <v>11</v>
      </c>
    </row>
    <row r="10" spans="2:19" ht="15.75" customHeight="1" x14ac:dyDescent="0.2">
      <c r="B10" s="804"/>
      <c r="C10" s="804"/>
      <c r="D10" s="705"/>
      <c r="E10" s="806"/>
      <c r="F10" s="798" t="s">
        <v>136</v>
      </c>
      <c r="G10" s="798" t="s">
        <v>137</v>
      </c>
      <c r="H10" s="798" t="s">
        <v>138</v>
      </c>
      <c r="I10" s="798" t="s">
        <v>139</v>
      </c>
      <c r="J10" s="798" t="s">
        <v>140</v>
      </c>
      <c r="K10" s="798" t="s">
        <v>141</v>
      </c>
      <c r="L10" s="798" t="s">
        <v>142</v>
      </c>
      <c r="M10" s="801" t="s">
        <v>143</v>
      </c>
      <c r="N10" s="801" t="s">
        <v>144</v>
      </c>
      <c r="O10" s="796"/>
      <c r="P10" s="796"/>
    </row>
    <row r="11" spans="2:19" ht="15.75" customHeight="1" x14ac:dyDescent="0.2">
      <c r="B11" s="804"/>
      <c r="C11" s="804"/>
      <c r="D11" s="705"/>
      <c r="E11" s="806"/>
      <c r="F11" s="799"/>
      <c r="G11" s="799"/>
      <c r="H11" s="799"/>
      <c r="I11" s="799"/>
      <c r="J11" s="799"/>
      <c r="K11" s="799"/>
      <c r="L11" s="799"/>
      <c r="M11" s="802"/>
      <c r="N11" s="802"/>
      <c r="O11" s="796"/>
      <c r="P11" s="796"/>
    </row>
    <row r="12" spans="2:19" ht="48" customHeight="1" x14ac:dyDescent="0.2">
      <c r="B12" s="804"/>
      <c r="C12" s="804"/>
      <c r="D12" s="781"/>
      <c r="E12" s="807"/>
      <c r="F12" s="800"/>
      <c r="G12" s="800"/>
      <c r="H12" s="800"/>
      <c r="I12" s="800"/>
      <c r="J12" s="800"/>
      <c r="K12" s="800"/>
      <c r="L12" s="800"/>
      <c r="M12" s="803"/>
      <c r="N12" s="803"/>
      <c r="O12" s="797"/>
      <c r="P12" s="797"/>
      <c r="S12" s="13"/>
    </row>
    <row r="13" spans="2:19" s="347" customFormat="1" ht="15.75" customHeight="1" x14ac:dyDescent="0.2">
      <c r="B13" s="695" t="s">
        <v>18</v>
      </c>
      <c r="C13" s="696"/>
      <c r="D13" s="343">
        <f>D16+D19+D22+D25+D28+D31</f>
        <v>416</v>
      </c>
      <c r="E13" s="344">
        <f>E16+E19+E22+E25+E28+E31</f>
        <v>238</v>
      </c>
      <c r="F13" s="345">
        <f t="shared" ref="F13:N13" si="0">F16+F19+F22+F25+F28+F31</f>
        <v>1</v>
      </c>
      <c r="G13" s="345">
        <f t="shared" si="0"/>
        <v>11</v>
      </c>
      <c r="H13" s="345">
        <f>H16+H19+H22+H25+H28+H31</f>
        <v>148</v>
      </c>
      <c r="I13" s="345">
        <f>I16+I19+I22+I25+I28+I31</f>
        <v>75</v>
      </c>
      <c r="J13" s="345">
        <f>J16+J19+J22+J25+J28+J31</f>
        <v>29</v>
      </c>
      <c r="K13" s="345">
        <f t="shared" si="0"/>
        <v>38</v>
      </c>
      <c r="L13" s="345">
        <f t="shared" si="0"/>
        <v>84</v>
      </c>
      <c r="M13" s="345">
        <f t="shared" si="0"/>
        <v>17</v>
      </c>
      <c r="N13" s="5">
        <f t="shared" si="0"/>
        <v>18</v>
      </c>
      <c r="O13" s="346">
        <f>O16+O19+O22+O25+O28+O31</f>
        <v>133</v>
      </c>
      <c r="P13" s="346">
        <f>P16+P19+P22+P25+P28+P31</f>
        <v>45</v>
      </c>
      <c r="Q13" s="1"/>
      <c r="R13" s="1"/>
      <c r="S13" s="135"/>
    </row>
    <row r="14" spans="2:19" s="347" customFormat="1" ht="15.75" customHeight="1" x14ac:dyDescent="0.2">
      <c r="B14" s="697"/>
      <c r="C14" s="698"/>
      <c r="D14" s="348"/>
      <c r="E14" s="349">
        <f>E13/D13</f>
        <v>0.57211538461538458</v>
      </c>
      <c r="F14" s="350">
        <f>F13/D13</f>
        <v>2.403846153846154E-3</v>
      </c>
      <c r="G14" s="350">
        <f>G13/D13</f>
        <v>2.6442307692307692E-2</v>
      </c>
      <c r="H14" s="350">
        <f>H13/D13</f>
        <v>0.35576923076923078</v>
      </c>
      <c r="I14" s="350">
        <f>I13/D13</f>
        <v>0.18028846153846154</v>
      </c>
      <c r="J14" s="350">
        <f>J13/D13</f>
        <v>6.9711538461538464E-2</v>
      </c>
      <c r="K14" s="350">
        <f>K13/D13</f>
        <v>9.1346153846153841E-2</v>
      </c>
      <c r="L14" s="350">
        <f>L13/D13</f>
        <v>0.20192307692307693</v>
      </c>
      <c r="M14" s="350">
        <f>M13/D13</f>
        <v>4.0865384615384616E-2</v>
      </c>
      <c r="N14" s="351">
        <f>N13/D13</f>
        <v>4.3269230769230768E-2</v>
      </c>
      <c r="O14" s="352">
        <f>O13/D13</f>
        <v>0.31971153846153844</v>
      </c>
      <c r="P14" s="352">
        <f>P13/D13</f>
        <v>0.10817307692307693</v>
      </c>
      <c r="Q14" s="1"/>
      <c r="R14" s="26"/>
      <c r="S14" s="135"/>
    </row>
    <row r="15" spans="2:19" s="347" customFormat="1" ht="15.75" customHeight="1" thickBot="1" x14ac:dyDescent="0.25">
      <c r="B15" s="699"/>
      <c r="C15" s="700"/>
      <c r="D15" s="353"/>
      <c r="E15" s="354"/>
      <c r="F15" s="355">
        <f>F13/E13</f>
        <v>4.2016806722689074E-3</v>
      </c>
      <c r="G15" s="355">
        <f>G13/E13</f>
        <v>4.6218487394957986E-2</v>
      </c>
      <c r="H15" s="355">
        <f>H13/E13</f>
        <v>0.62184873949579833</v>
      </c>
      <c r="I15" s="355">
        <f>I13/E13</f>
        <v>0.31512605042016806</v>
      </c>
      <c r="J15" s="355">
        <f>J13/E13</f>
        <v>0.12184873949579832</v>
      </c>
      <c r="K15" s="355">
        <f>K13/E13</f>
        <v>0.15966386554621848</v>
      </c>
      <c r="L15" s="355">
        <f>L13/E13</f>
        <v>0.35294117647058826</v>
      </c>
      <c r="M15" s="355">
        <f>M13/E13</f>
        <v>7.1428571428571425E-2</v>
      </c>
      <c r="N15" s="356">
        <f>N13/E13</f>
        <v>7.5630252100840331E-2</v>
      </c>
      <c r="O15" s="357"/>
      <c r="P15" s="357"/>
      <c r="Q15" s="1"/>
      <c r="R15" s="358"/>
    </row>
    <row r="16" spans="2:19" s="347" customFormat="1" ht="15.75" customHeight="1" thickTop="1" x14ac:dyDescent="0.2">
      <c r="B16" s="701" t="s">
        <v>86</v>
      </c>
      <c r="C16" s="704" t="s">
        <v>20</v>
      </c>
      <c r="D16" s="41">
        <v>54</v>
      </c>
      <c r="E16" s="359">
        <f>D16-O16-P16</f>
        <v>33</v>
      </c>
      <c r="F16" s="360">
        <v>0</v>
      </c>
      <c r="G16" s="360">
        <v>2</v>
      </c>
      <c r="H16" s="360">
        <v>22</v>
      </c>
      <c r="I16" s="360">
        <v>8</v>
      </c>
      <c r="J16" s="360">
        <v>9</v>
      </c>
      <c r="K16" s="360">
        <v>5</v>
      </c>
      <c r="L16" s="360">
        <v>13</v>
      </c>
      <c r="M16" s="360">
        <v>1</v>
      </c>
      <c r="N16" s="361">
        <v>2</v>
      </c>
      <c r="O16" s="362">
        <v>19</v>
      </c>
      <c r="P16" s="362">
        <v>2</v>
      </c>
      <c r="Q16" s="1"/>
      <c r="R16" s="1"/>
      <c r="S16" s="135"/>
    </row>
    <row r="17" spans="2:19" s="347" customFormat="1" ht="15.75" customHeight="1" x14ac:dyDescent="0.2">
      <c r="B17" s="702"/>
      <c r="C17" s="705"/>
      <c r="D17" s="47"/>
      <c r="E17" s="349">
        <f>E16/D16</f>
        <v>0.61111111111111116</v>
      </c>
      <c r="F17" s="350">
        <f>F16/D16</f>
        <v>0</v>
      </c>
      <c r="G17" s="350">
        <f>G16/D16</f>
        <v>3.7037037037037035E-2</v>
      </c>
      <c r="H17" s="350">
        <f>H16/D16</f>
        <v>0.40740740740740738</v>
      </c>
      <c r="I17" s="350">
        <f>I16/D16</f>
        <v>0.14814814814814814</v>
      </c>
      <c r="J17" s="350">
        <f>J16/D16</f>
        <v>0.16666666666666666</v>
      </c>
      <c r="K17" s="350">
        <f>K16/D16</f>
        <v>9.2592592592592587E-2</v>
      </c>
      <c r="L17" s="350">
        <f>L16/D16</f>
        <v>0.24074074074074073</v>
      </c>
      <c r="M17" s="350">
        <f>M16/D16</f>
        <v>1.8518518518518517E-2</v>
      </c>
      <c r="N17" s="351">
        <f>N16/D16</f>
        <v>3.7037037037037035E-2</v>
      </c>
      <c r="O17" s="352">
        <f>O16/D16</f>
        <v>0.35185185185185186</v>
      </c>
      <c r="P17" s="352">
        <f>P16/D16</f>
        <v>3.7037037037037035E-2</v>
      </c>
      <c r="Q17" s="1"/>
      <c r="R17" s="26"/>
      <c r="S17" s="135"/>
    </row>
    <row r="18" spans="2:19" s="347" customFormat="1" ht="15.75" customHeight="1" x14ac:dyDescent="0.2">
      <c r="B18" s="702"/>
      <c r="C18" s="781"/>
      <c r="D18" s="48"/>
      <c r="E18" s="363"/>
      <c r="F18" s="364">
        <f>F16/E16</f>
        <v>0</v>
      </c>
      <c r="G18" s="364">
        <f>G16/E16</f>
        <v>6.0606060606060608E-2</v>
      </c>
      <c r="H18" s="364">
        <f>H16/E16</f>
        <v>0.66666666666666663</v>
      </c>
      <c r="I18" s="364">
        <f>I16/E16</f>
        <v>0.24242424242424243</v>
      </c>
      <c r="J18" s="364">
        <f>J16/E16</f>
        <v>0.27272727272727271</v>
      </c>
      <c r="K18" s="364">
        <f>K16/E16</f>
        <v>0.15151515151515152</v>
      </c>
      <c r="L18" s="364">
        <f>L16/E16</f>
        <v>0.39393939393939392</v>
      </c>
      <c r="M18" s="364">
        <f>M16/E16</f>
        <v>3.0303030303030304E-2</v>
      </c>
      <c r="N18" s="365">
        <f>N16/E16</f>
        <v>6.0606060606060608E-2</v>
      </c>
      <c r="O18" s="366"/>
      <c r="P18" s="366"/>
      <c r="Q18" s="1"/>
      <c r="R18" s="358"/>
    </row>
    <row r="19" spans="2:19" s="347" customFormat="1" ht="15.75" customHeight="1" x14ac:dyDescent="0.2">
      <c r="B19" s="702"/>
      <c r="C19" s="706" t="s">
        <v>21</v>
      </c>
      <c r="D19" s="55">
        <v>75</v>
      </c>
      <c r="E19" s="367">
        <f>D19-O19-P19</f>
        <v>47</v>
      </c>
      <c r="F19" s="368">
        <v>1</v>
      </c>
      <c r="G19" s="368">
        <v>1</v>
      </c>
      <c r="H19" s="368">
        <v>25</v>
      </c>
      <c r="I19" s="368">
        <v>15</v>
      </c>
      <c r="J19" s="368">
        <v>5</v>
      </c>
      <c r="K19" s="368">
        <v>9</v>
      </c>
      <c r="L19" s="368">
        <v>21</v>
      </c>
      <c r="M19" s="368">
        <v>7</v>
      </c>
      <c r="N19" s="10">
        <v>2</v>
      </c>
      <c r="O19" s="369">
        <v>22</v>
      </c>
      <c r="P19" s="369">
        <v>6</v>
      </c>
      <c r="Q19" s="1"/>
      <c r="R19" s="1"/>
      <c r="S19" s="135"/>
    </row>
    <row r="20" spans="2:19" s="347" customFormat="1" ht="15.75" customHeight="1" x14ac:dyDescent="0.2">
      <c r="B20" s="702"/>
      <c r="C20" s="705"/>
      <c r="D20" s="47"/>
      <c r="E20" s="349">
        <f>E19/D19</f>
        <v>0.62666666666666671</v>
      </c>
      <c r="F20" s="350">
        <f>F19/D19</f>
        <v>1.3333333333333334E-2</v>
      </c>
      <c r="G20" s="350">
        <f>G19/D19</f>
        <v>1.3333333333333334E-2</v>
      </c>
      <c r="H20" s="350">
        <f>H19/D19</f>
        <v>0.33333333333333331</v>
      </c>
      <c r="I20" s="350">
        <f>I19/D19</f>
        <v>0.2</v>
      </c>
      <c r="J20" s="350">
        <f>J19/D19</f>
        <v>6.6666666666666666E-2</v>
      </c>
      <c r="K20" s="350">
        <f>K19/D19</f>
        <v>0.12</v>
      </c>
      <c r="L20" s="350">
        <f>L19/D19</f>
        <v>0.28000000000000003</v>
      </c>
      <c r="M20" s="350">
        <f>M19/D19</f>
        <v>9.3333333333333338E-2</v>
      </c>
      <c r="N20" s="351">
        <f>N19/D19</f>
        <v>2.6666666666666668E-2</v>
      </c>
      <c r="O20" s="352">
        <f>O19/D19</f>
        <v>0.29333333333333333</v>
      </c>
      <c r="P20" s="352">
        <f>P19/D19</f>
        <v>0.08</v>
      </c>
      <c r="Q20" s="1"/>
      <c r="R20" s="26"/>
      <c r="S20" s="135"/>
    </row>
    <row r="21" spans="2:19" s="347" customFormat="1" ht="15.75" customHeight="1" x14ac:dyDescent="0.2">
      <c r="B21" s="702"/>
      <c r="C21" s="781"/>
      <c r="D21" s="58"/>
      <c r="E21" s="363"/>
      <c r="F21" s="364">
        <f>F19/E19</f>
        <v>2.1276595744680851E-2</v>
      </c>
      <c r="G21" s="364">
        <f>G19/E19</f>
        <v>2.1276595744680851E-2</v>
      </c>
      <c r="H21" s="364">
        <f>H19/E19</f>
        <v>0.53191489361702127</v>
      </c>
      <c r="I21" s="364">
        <f>I19/E19</f>
        <v>0.31914893617021278</v>
      </c>
      <c r="J21" s="364">
        <f>J19/E19</f>
        <v>0.10638297872340426</v>
      </c>
      <c r="K21" s="364">
        <f>K19/E19</f>
        <v>0.19148936170212766</v>
      </c>
      <c r="L21" s="364">
        <f>L19/E19</f>
        <v>0.44680851063829785</v>
      </c>
      <c r="M21" s="364">
        <f>M19/E19</f>
        <v>0.14893617021276595</v>
      </c>
      <c r="N21" s="365">
        <f>N19/E19</f>
        <v>4.2553191489361701E-2</v>
      </c>
      <c r="O21" s="366"/>
      <c r="P21" s="366"/>
      <c r="Q21" s="1"/>
      <c r="R21" s="358"/>
    </row>
    <row r="22" spans="2:19" s="347" customFormat="1" ht="15.75" customHeight="1" x14ac:dyDescent="0.2">
      <c r="B22" s="702"/>
      <c r="C22" s="706" t="s">
        <v>89</v>
      </c>
      <c r="D22" s="57">
        <v>28</v>
      </c>
      <c r="E22" s="367">
        <f>D22-O22-P22</f>
        <v>18</v>
      </c>
      <c r="F22" s="368">
        <v>0</v>
      </c>
      <c r="G22" s="368">
        <v>0</v>
      </c>
      <c r="H22" s="368">
        <v>6</v>
      </c>
      <c r="I22" s="368">
        <v>6</v>
      </c>
      <c r="J22" s="368">
        <v>3</v>
      </c>
      <c r="K22" s="368">
        <v>4</v>
      </c>
      <c r="L22" s="368">
        <v>8</v>
      </c>
      <c r="M22" s="368">
        <v>2</v>
      </c>
      <c r="N22" s="10">
        <v>2</v>
      </c>
      <c r="O22" s="369">
        <v>6</v>
      </c>
      <c r="P22" s="369">
        <v>4</v>
      </c>
      <c r="Q22" s="1"/>
      <c r="R22" s="1"/>
      <c r="S22" s="135"/>
    </row>
    <row r="23" spans="2:19" s="347" customFormat="1" ht="15.75" customHeight="1" x14ac:dyDescent="0.2">
      <c r="B23" s="702"/>
      <c r="C23" s="705"/>
      <c r="D23" s="47"/>
      <c r="E23" s="349">
        <f>E22/D22</f>
        <v>0.6428571428571429</v>
      </c>
      <c r="F23" s="350">
        <f>F22/D22</f>
        <v>0</v>
      </c>
      <c r="G23" s="350">
        <f>G22/D22</f>
        <v>0</v>
      </c>
      <c r="H23" s="350">
        <f>H22/D22</f>
        <v>0.21428571428571427</v>
      </c>
      <c r="I23" s="350">
        <f>I22/D22</f>
        <v>0.21428571428571427</v>
      </c>
      <c r="J23" s="350">
        <f>J22/D22</f>
        <v>0.10714285714285714</v>
      </c>
      <c r="K23" s="350">
        <f>K22/D22</f>
        <v>0.14285714285714285</v>
      </c>
      <c r="L23" s="350">
        <f>L22/D22</f>
        <v>0.2857142857142857</v>
      </c>
      <c r="M23" s="350">
        <f>M22/D22</f>
        <v>7.1428571428571425E-2</v>
      </c>
      <c r="N23" s="351">
        <f>N22/D22</f>
        <v>7.1428571428571425E-2</v>
      </c>
      <c r="O23" s="352">
        <f>O22/D22</f>
        <v>0.21428571428571427</v>
      </c>
      <c r="P23" s="352">
        <f>P22/D22</f>
        <v>0.14285714285714285</v>
      </c>
      <c r="Q23" s="1"/>
      <c r="R23" s="26"/>
      <c r="S23" s="135"/>
    </row>
    <row r="24" spans="2:19" s="347" customFormat="1" ht="15.75" customHeight="1" x14ac:dyDescent="0.2">
      <c r="B24" s="702"/>
      <c r="C24" s="781"/>
      <c r="D24" s="58"/>
      <c r="E24" s="363"/>
      <c r="F24" s="364">
        <f>F22/E22</f>
        <v>0</v>
      </c>
      <c r="G24" s="364">
        <f>G22/E22</f>
        <v>0</v>
      </c>
      <c r="H24" s="364">
        <f>H22/E22</f>
        <v>0.33333333333333331</v>
      </c>
      <c r="I24" s="364">
        <f>I22/E22</f>
        <v>0.33333333333333331</v>
      </c>
      <c r="J24" s="364">
        <f>J22/E22</f>
        <v>0.16666666666666666</v>
      </c>
      <c r="K24" s="364">
        <f>K22/E22</f>
        <v>0.22222222222222221</v>
      </c>
      <c r="L24" s="364">
        <f>L22/E22</f>
        <v>0.44444444444444442</v>
      </c>
      <c r="M24" s="364">
        <f>M22/E22</f>
        <v>0.1111111111111111</v>
      </c>
      <c r="N24" s="365">
        <f>N22/E22</f>
        <v>0.1111111111111111</v>
      </c>
      <c r="O24" s="366"/>
      <c r="P24" s="366"/>
      <c r="Q24" s="1"/>
      <c r="R24" s="358"/>
    </row>
    <row r="25" spans="2:19" s="347" customFormat="1" ht="15.75" customHeight="1" x14ac:dyDescent="0.2">
      <c r="B25" s="702"/>
      <c r="C25" s="706" t="s">
        <v>23</v>
      </c>
      <c r="D25" s="57">
        <v>87</v>
      </c>
      <c r="E25" s="367">
        <f>D25-O25-P25</f>
        <v>50</v>
      </c>
      <c r="F25" s="368">
        <v>0</v>
      </c>
      <c r="G25" s="368">
        <v>3</v>
      </c>
      <c r="H25" s="368">
        <v>37</v>
      </c>
      <c r="I25" s="368">
        <v>16</v>
      </c>
      <c r="J25" s="368">
        <v>3</v>
      </c>
      <c r="K25" s="368">
        <v>6</v>
      </c>
      <c r="L25" s="368">
        <v>18</v>
      </c>
      <c r="M25" s="368">
        <v>2</v>
      </c>
      <c r="N25" s="10">
        <v>3</v>
      </c>
      <c r="O25" s="369">
        <v>21</v>
      </c>
      <c r="P25" s="369">
        <v>16</v>
      </c>
      <c r="Q25" s="1"/>
      <c r="R25" s="1"/>
      <c r="S25" s="135"/>
    </row>
    <row r="26" spans="2:19" s="347" customFormat="1" ht="15.75" customHeight="1" x14ac:dyDescent="0.2">
      <c r="B26" s="702"/>
      <c r="C26" s="705"/>
      <c r="D26" s="47"/>
      <c r="E26" s="349">
        <f>E25/D25</f>
        <v>0.57471264367816088</v>
      </c>
      <c r="F26" s="350">
        <f>F25/D25</f>
        <v>0</v>
      </c>
      <c r="G26" s="350">
        <f>G25/D25</f>
        <v>3.4482758620689655E-2</v>
      </c>
      <c r="H26" s="350">
        <f>H25/D25</f>
        <v>0.42528735632183906</v>
      </c>
      <c r="I26" s="350">
        <f>I25/D25</f>
        <v>0.18390804597701149</v>
      </c>
      <c r="J26" s="350">
        <f>J25/D25</f>
        <v>3.4482758620689655E-2</v>
      </c>
      <c r="K26" s="350">
        <f>K25/D25</f>
        <v>6.8965517241379309E-2</v>
      </c>
      <c r="L26" s="350">
        <f>L25/D25</f>
        <v>0.20689655172413793</v>
      </c>
      <c r="M26" s="350">
        <f>M25/D25</f>
        <v>2.2988505747126436E-2</v>
      </c>
      <c r="N26" s="351">
        <f>N25/D25</f>
        <v>3.4482758620689655E-2</v>
      </c>
      <c r="O26" s="352">
        <f>O25/D25</f>
        <v>0.2413793103448276</v>
      </c>
      <c r="P26" s="352">
        <f>P25/D25</f>
        <v>0.18390804597701149</v>
      </c>
      <c r="Q26" s="1"/>
      <c r="R26" s="26"/>
      <c r="S26" s="135"/>
    </row>
    <row r="27" spans="2:19" s="347" customFormat="1" ht="15.75" customHeight="1" x14ac:dyDescent="0.2">
      <c r="B27" s="702"/>
      <c r="C27" s="781"/>
      <c r="D27" s="58"/>
      <c r="E27" s="363"/>
      <c r="F27" s="364">
        <f>F25/E25</f>
        <v>0</v>
      </c>
      <c r="G27" s="364">
        <f>G25/E25</f>
        <v>0.06</v>
      </c>
      <c r="H27" s="364">
        <f>H25/E25</f>
        <v>0.74</v>
      </c>
      <c r="I27" s="364">
        <f>I25/E25</f>
        <v>0.32</v>
      </c>
      <c r="J27" s="364">
        <f>J25/E25</f>
        <v>0.06</v>
      </c>
      <c r="K27" s="364">
        <f>K25/E25</f>
        <v>0.12</v>
      </c>
      <c r="L27" s="364">
        <f>L25/E25</f>
        <v>0.36</v>
      </c>
      <c r="M27" s="364">
        <f>M25/E25</f>
        <v>0.04</v>
      </c>
      <c r="N27" s="365">
        <f>N25/E25</f>
        <v>0.06</v>
      </c>
      <c r="O27" s="366"/>
      <c r="P27" s="366"/>
      <c r="Q27" s="1"/>
      <c r="R27" s="358"/>
    </row>
    <row r="28" spans="2:19" s="347" customFormat="1" ht="15.75" customHeight="1" x14ac:dyDescent="0.2">
      <c r="B28" s="702"/>
      <c r="C28" s="706" t="s">
        <v>24</v>
      </c>
      <c r="D28" s="57">
        <v>16</v>
      </c>
      <c r="E28" s="367">
        <f t="shared" ref="E28" si="1">D28-O28-P28</f>
        <v>11</v>
      </c>
      <c r="F28" s="368">
        <v>0</v>
      </c>
      <c r="G28" s="368">
        <v>2</v>
      </c>
      <c r="H28" s="368">
        <v>8</v>
      </c>
      <c r="I28" s="368">
        <v>4</v>
      </c>
      <c r="J28" s="368">
        <v>0</v>
      </c>
      <c r="K28" s="368">
        <v>4</v>
      </c>
      <c r="L28" s="368">
        <v>3</v>
      </c>
      <c r="M28" s="368">
        <v>4</v>
      </c>
      <c r="N28" s="10">
        <v>1</v>
      </c>
      <c r="O28" s="369">
        <v>5</v>
      </c>
      <c r="P28" s="369">
        <v>0</v>
      </c>
      <c r="Q28" s="1"/>
      <c r="R28" s="1"/>
      <c r="S28" s="135"/>
    </row>
    <row r="29" spans="2:19" s="347" customFormat="1" ht="15.75" customHeight="1" x14ac:dyDescent="0.2">
      <c r="B29" s="702"/>
      <c r="C29" s="705"/>
      <c r="D29" s="47"/>
      <c r="E29" s="349">
        <f>E28/D28</f>
        <v>0.6875</v>
      </c>
      <c r="F29" s="350">
        <f>F28/D28</f>
        <v>0</v>
      </c>
      <c r="G29" s="350">
        <f>G28/D28</f>
        <v>0.125</v>
      </c>
      <c r="H29" s="350">
        <f>H28/D28</f>
        <v>0.5</v>
      </c>
      <c r="I29" s="350">
        <f>I28/D28</f>
        <v>0.25</v>
      </c>
      <c r="J29" s="350">
        <f>J28/D28</f>
        <v>0</v>
      </c>
      <c r="K29" s="350">
        <f>K28/D28</f>
        <v>0.25</v>
      </c>
      <c r="L29" s="350">
        <f>L28/D28</f>
        <v>0.1875</v>
      </c>
      <c r="M29" s="350">
        <f>M28/D28</f>
        <v>0.25</v>
      </c>
      <c r="N29" s="351">
        <f>N28/D28</f>
        <v>6.25E-2</v>
      </c>
      <c r="O29" s="352">
        <f>O28/D28</f>
        <v>0.3125</v>
      </c>
      <c r="P29" s="352">
        <f>P28/D28</f>
        <v>0</v>
      </c>
      <c r="Q29" s="1"/>
      <c r="R29" s="26"/>
      <c r="S29" s="135"/>
    </row>
    <row r="30" spans="2:19" s="347" customFormat="1" ht="15.75" customHeight="1" x14ac:dyDescent="0.2">
      <c r="B30" s="702"/>
      <c r="C30" s="781"/>
      <c r="D30" s="58"/>
      <c r="E30" s="363"/>
      <c r="F30" s="364">
        <f>F28/E28</f>
        <v>0</v>
      </c>
      <c r="G30" s="364">
        <f>G28/E28</f>
        <v>0.18181818181818182</v>
      </c>
      <c r="H30" s="364">
        <f>H28/E28</f>
        <v>0.72727272727272729</v>
      </c>
      <c r="I30" s="364">
        <f>I28/E28</f>
        <v>0.36363636363636365</v>
      </c>
      <c r="J30" s="364">
        <f>J28/E28</f>
        <v>0</v>
      </c>
      <c r="K30" s="364">
        <f>K28/E28</f>
        <v>0.36363636363636365</v>
      </c>
      <c r="L30" s="364">
        <f>L28/E28</f>
        <v>0.27272727272727271</v>
      </c>
      <c r="M30" s="364">
        <f>M28/E28</f>
        <v>0.36363636363636365</v>
      </c>
      <c r="N30" s="365">
        <f>N28/E28</f>
        <v>9.0909090909090912E-2</v>
      </c>
      <c r="O30" s="366"/>
      <c r="P30" s="366"/>
      <c r="Q30" s="1"/>
      <c r="R30" s="358"/>
    </row>
    <row r="31" spans="2:19" s="347" customFormat="1" ht="15.75" customHeight="1" x14ac:dyDescent="0.2">
      <c r="B31" s="702"/>
      <c r="C31" s="706" t="s">
        <v>25</v>
      </c>
      <c r="D31" s="57">
        <v>156</v>
      </c>
      <c r="E31" s="367">
        <f>D31-O31-P31</f>
        <v>79</v>
      </c>
      <c r="F31" s="368">
        <v>0</v>
      </c>
      <c r="G31" s="368">
        <v>3</v>
      </c>
      <c r="H31" s="368">
        <v>50</v>
      </c>
      <c r="I31" s="368">
        <v>26</v>
      </c>
      <c r="J31" s="368">
        <v>9</v>
      </c>
      <c r="K31" s="368">
        <v>10</v>
      </c>
      <c r="L31" s="368">
        <v>21</v>
      </c>
      <c r="M31" s="368">
        <v>1</v>
      </c>
      <c r="N31" s="10">
        <v>8</v>
      </c>
      <c r="O31" s="369">
        <v>60</v>
      </c>
      <c r="P31" s="369">
        <v>17</v>
      </c>
      <c r="Q31" s="1"/>
      <c r="R31" s="1"/>
      <c r="S31" s="135"/>
    </row>
    <row r="32" spans="2:19" s="347" customFormat="1" ht="15.75" customHeight="1" x14ac:dyDescent="0.2">
      <c r="B32" s="702"/>
      <c r="C32" s="705"/>
      <c r="D32" s="47"/>
      <c r="E32" s="349">
        <f>E31/D31</f>
        <v>0.50641025641025639</v>
      </c>
      <c r="F32" s="350">
        <f>F31/D31</f>
        <v>0</v>
      </c>
      <c r="G32" s="350">
        <f>G31/D31</f>
        <v>1.9230769230769232E-2</v>
      </c>
      <c r="H32" s="350">
        <f>H31/D31</f>
        <v>0.32051282051282054</v>
      </c>
      <c r="I32" s="350">
        <f>I31/D31</f>
        <v>0.16666666666666666</v>
      </c>
      <c r="J32" s="350">
        <f>J31/D31</f>
        <v>5.7692307692307696E-2</v>
      </c>
      <c r="K32" s="350">
        <f>K31/D31</f>
        <v>6.4102564102564097E-2</v>
      </c>
      <c r="L32" s="350">
        <f>L31/D31</f>
        <v>0.13461538461538461</v>
      </c>
      <c r="M32" s="350">
        <f>M31/D31</f>
        <v>6.41025641025641E-3</v>
      </c>
      <c r="N32" s="351">
        <f>N31/D31</f>
        <v>5.128205128205128E-2</v>
      </c>
      <c r="O32" s="352">
        <f>O31/D31</f>
        <v>0.38461538461538464</v>
      </c>
      <c r="P32" s="352">
        <f>P31/D31</f>
        <v>0.10897435897435898</v>
      </c>
      <c r="Q32" s="1"/>
      <c r="R32" s="26"/>
      <c r="S32" s="135"/>
    </row>
    <row r="33" spans="2:19" s="347" customFormat="1" ht="15.75" customHeight="1" thickBot="1" x14ac:dyDescent="0.25">
      <c r="B33" s="703"/>
      <c r="C33" s="809"/>
      <c r="D33" s="59"/>
      <c r="E33" s="370"/>
      <c r="F33" s="371">
        <f>F31/E31</f>
        <v>0</v>
      </c>
      <c r="G33" s="371">
        <f>G31/E31</f>
        <v>3.7974683544303799E-2</v>
      </c>
      <c r="H33" s="371">
        <f>H31/E31</f>
        <v>0.63291139240506333</v>
      </c>
      <c r="I33" s="371">
        <f>I31/E31</f>
        <v>0.32911392405063289</v>
      </c>
      <c r="J33" s="371">
        <f>J31/E31</f>
        <v>0.11392405063291139</v>
      </c>
      <c r="K33" s="371">
        <f>K31/E31</f>
        <v>0.12658227848101267</v>
      </c>
      <c r="L33" s="371">
        <f>L31/E31</f>
        <v>0.26582278481012656</v>
      </c>
      <c r="M33" s="371">
        <f>M31/E31</f>
        <v>1.2658227848101266E-2</v>
      </c>
      <c r="N33" s="372">
        <f>N31/E31</f>
        <v>0.10126582278481013</v>
      </c>
      <c r="O33" s="373"/>
      <c r="P33" s="373"/>
      <c r="Q33" s="1"/>
      <c r="R33" s="358"/>
    </row>
    <row r="34" spans="2:19" s="347" customFormat="1" ht="15.75" customHeight="1" thickTop="1" x14ac:dyDescent="0.2">
      <c r="B34" s="701" t="s">
        <v>145</v>
      </c>
      <c r="C34" s="704" t="s">
        <v>93</v>
      </c>
      <c r="D34" s="57">
        <v>81</v>
      </c>
      <c r="E34" s="367">
        <f t="shared" ref="E34" si="2">D34-O34-P34</f>
        <v>38</v>
      </c>
      <c r="F34" s="368">
        <v>0</v>
      </c>
      <c r="G34" s="368">
        <v>2</v>
      </c>
      <c r="H34" s="368">
        <v>28</v>
      </c>
      <c r="I34" s="368">
        <v>16</v>
      </c>
      <c r="J34" s="368">
        <v>3</v>
      </c>
      <c r="K34" s="368">
        <v>7</v>
      </c>
      <c r="L34" s="368">
        <v>9</v>
      </c>
      <c r="M34" s="368">
        <v>2</v>
      </c>
      <c r="N34" s="10">
        <v>3</v>
      </c>
      <c r="O34" s="369">
        <v>26</v>
      </c>
      <c r="P34" s="369">
        <v>17</v>
      </c>
      <c r="Q34" s="1"/>
      <c r="R34" s="1"/>
      <c r="S34" s="135"/>
    </row>
    <row r="35" spans="2:19" s="347" customFormat="1" ht="15.75" customHeight="1" x14ac:dyDescent="0.2">
      <c r="B35" s="702"/>
      <c r="C35" s="705"/>
      <c r="D35" s="47"/>
      <c r="E35" s="349">
        <f>E34/D34</f>
        <v>0.46913580246913578</v>
      </c>
      <c r="F35" s="350">
        <f>F34/D34</f>
        <v>0</v>
      </c>
      <c r="G35" s="350">
        <f>G34/D34</f>
        <v>2.4691358024691357E-2</v>
      </c>
      <c r="H35" s="350">
        <f>H34/D34</f>
        <v>0.34567901234567899</v>
      </c>
      <c r="I35" s="350">
        <f>I34/D34</f>
        <v>0.19753086419753085</v>
      </c>
      <c r="J35" s="350">
        <f>J34/D34</f>
        <v>3.7037037037037035E-2</v>
      </c>
      <c r="K35" s="350">
        <f>K34/D34</f>
        <v>8.6419753086419748E-2</v>
      </c>
      <c r="L35" s="350">
        <f>L34/D34</f>
        <v>0.1111111111111111</v>
      </c>
      <c r="M35" s="350">
        <f>M34/D34</f>
        <v>2.4691358024691357E-2</v>
      </c>
      <c r="N35" s="351">
        <f>N34/D34</f>
        <v>3.7037037037037035E-2</v>
      </c>
      <c r="O35" s="352">
        <f>O34/D34</f>
        <v>0.32098765432098764</v>
      </c>
      <c r="P35" s="352">
        <f>P34/D34</f>
        <v>0.20987654320987653</v>
      </c>
      <c r="Q35" s="1"/>
      <c r="R35" s="26"/>
      <c r="S35" s="135"/>
    </row>
    <row r="36" spans="2:19" s="347" customFormat="1" ht="15.75" customHeight="1" x14ac:dyDescent="0.2">
      <c r="B36" s="702"/>
      <c r="C36" s="781"/>
      <c r="D36" s="58"/>
      <c r="E36" s="363"/>
      <c r="F36" s="364">
        <f>F34/E34</f>
        <v>0</v>
      </c>
      <c r="G36" s="364">
        <f>G34/E34</f>
        <v>5.2631578947368418E-2</v>
      </c>
      <c r="H36" s="364">
        <f>H34/E34</f>
        <v>0.73684210526315785</v>
      </c>
      <c r="I36" s="364">
        <f>I34/E34</f>
        <v>0.42105263157894735</v>
      </c>
      <c r="J36" s="364">
        <f>J34/E34</f>
        <v>7.8947368421052627E-2</v>
      </c>
      <c r="K36" s="364">
        <f>K34/E34</f>
        <v>0.18421052631578946</v>
      </c>
      <c r="L36" s="364">
        <f>L34/E34</f>
        <v>0.23684210526315788</v>
      </c>
      <c r="M36" s="364">
        <f>M34/E34</f>
        <v>5.2631578947368418E-2</v>
      </c>
      <c r="N36" s="365">
        <f>N34/E34</f>
        <v>7.8947368421052627E-2</v>
      </c>
      <c r="O36" s="366"/>
      <c r="P36" s="366"/>
      <c r="Q36" s="1"/>
      <c r="R36" s="358"/>
    </row>
    <row r="37" spans="2:19" s="347" customFormat="1" ht="15.75" customHeight="1" x14ac:dyDescent="0.2">
      <c r="B37" s="702"/>
      <c r="C37" s="706" t="s">
        <v>94</v>
      </c>
      <c r="D37" s="57">
        <v>178</v>
      </c>
      <c r="E37" s="367">
        <f t="shared" ref="E37" si="3">D37-O37-P37</f>
        <v>97</v>
      </c>
      <c r="F37" s="368">
        <v>0</v>
      </c>
      <c r="G37" s="368">
        <v>6</v>
      </c>
      <c r="H37" s="368">
        <v>64</v>
      </c>
      <c r="I37" s="368">
        <v>29</v>
      </c>
      <c r="J37" s="368">
        <v>12</v>
      </c>
      <c r="K37" s="368">
        <v>13</v>
      </c>
      <c r="L37" s="368">
        <v>27</v>
      </c>
      <c r="M37" s="368">
        <v>3</v>
      </c>
      <c r="N37" s="10">
        <v>9</v>
      </c>
      <c r="O37" s="369">
        <v>59</v>
      </c>
      <c r="P37" s="369">
        <v>22</v>
      </c>
      <c r="Q37" s="1"/>
      <c r="R37" s="1"/>
      <c r="S37" s="135"/>
    </row>
    <row r="38" spans="2:19" s="347" customFormat="1" ht="15.75" customHeight="1" x14ac:dyDescent="0.2">
      <c r="B38" s="702"/>
      <c r="C38" s="705"/>
      <c r="D38" s="47"/>
      <c r="E38" s="349">
        <f>E37/D37</f>
        <v>0.5449438202247191</v>
      </c>
      <c r="F38" s="350">
        <f>F37/D37</f>
        <v>0</v>
      </c>
      <c r="G38" s="350">
        <f>G37/D37</f>
        <v>3.3707865168539325E-2</v>
      </c>
      <c r="H38" s="350">
        <f>H37/D37</f>
        <v>0.3595505617977528</v>
      </c>
      <c r="I38" s="350">
        <f>I37/D37</f>
        <v>0.16292134831460675</v>
      </c>
      <c r="J38" s="350">
        <f>J37/D37</f>
        <v>6.741573033707865E-2</v>
      </c>
      <c r="K38" s="350">
        <f>K37/D37</f>
        <v>7.3033707865168537E-2</v>
      </c>
      <c r="L38" s="350">
        <f>L37/D37</f>
        <v>0.15168539325842698</v>
      </c>
      <c r="M38" s="350">
        <f>M37/D37</f>
        <v>1.6853932584269662E-2</v>
      </c>
      <c r="N38" s="351">
        <f>N37/D37</f>
        <v>5.0561797752808987E-2</v>
      </c>
      <c r="O38" s="352">
        <f>O37/D37</f>
        <v>0.33146067415730335</v>
      </c>
      <c r="P38" s="352">
        <f>P37/D37</f>
        <v>0.12359550561797752</v>
      </c>
      <c r="Q38" s="1"/>
      <c r="R38" s="26"/>
      <c r="S38" s="135"/>
    </row>
    <row r="39" spans="2:19" x14ac:dyDescent="0.2">
      <c r="B39" s="702"/>
      <c r="C39" s="781"/>
      <c r="D39" s="58"/>
      <c r="E39" s="363"/>
      <c r="F39" s="364">
        <f>F37/E37</f>
        <v>0</v>
      </c>
      <c r="G39" s="364">
        <f>G37/E37</f>
        <v>6.1855670103092786E-2</v>
      </c>
      <c r="H39" s="364">
        <f>H37/E37</f>
        <v>0.65979381443298968</v>
      </c>
      <c r="I39" s="364">
        <f>I37/E37</f>
        <v>0.29896907216494845</v>
      </c>
      <c r="J39" s="364">
        <f>J37/E37</f>
        <v>0.12371134020618557</v>
      </c>
      <c r="K39" s="364">
        <f>K37/E37</f>
        <v>0.13402061855670103</v>
      </c>
      <c r="L39" s="364">
        <f>L37/E37</f>
        <v>0.27835051546391754</v>
      </c>
      <c r="M39" s="364">
        <f>M37/E37</f>
        <v>3.0927835051546393E-2</v>
      </c>
      <c r="N39" s="365">
        <f>N37/E37</f>
        <v>9.2783505154639179E-2</v>
      </c>
      <c r="O39" s="366"/>
      <c r="P39" s="366"/>
      <c r="R39" s="358"/>
      <c r="S39" s="347"/>
    </row>
    <row r="40" spans="2:19" ht="13.5" customHeight="1" x14ac:dyDescent="0.2">
      <c r="B40" s="702"/>
      <c r="C40" s="706" t="s">
        <v>95</v>
      </c>
      <c r="D40" s="57">
        <v>50</v>
      </c>
      <c r="E40" s="367">
        <f t="shared" ref="E40" si="4">D40-O40-P40</f>
        <v>32</v>
      </c>
      <c r="F40" s="368">
        <v>0</v>
      </c>
      <c r="G40" s="368">
        <v>1</v>
      </c>
      <c r="H40" s="368">
        <v>20</v>
      </c>
      <c r="I40" s="368">
        <v>8</v>
      </c>
      <c r="J40" s="368">
        <v>3</v>
      </c>
      <c r="K40" s="368">
        <v>4</v>
      </c>
      <c r="L40" s="368">
        <v>12</v>
      </c>
      <c r="M40" s="368">
        <v>1</v>
      </c>
      <c r="N40" s="10">
        <v>1</v>
      </c>
      <c r="O40" s="369">
        <v>16</v>
      </c>
      <c r="P40" s="369">
        <v>2</v>
      </c>
      <c r="S40" s="135"/>
    </row>
    <row r="41" spans="2:19" ht="13.5" customHeight="1" x14ac:dyDescent="0.2">
      <c r="B41" s="702"/>
      <c r="C41" s="705"/>
      <c r="D41" s="47"/>
      <c r="E41" s="349">
        <f>E40/D40</f>
        <v>0.64</v>
      </c>
      <c r="F41" s="350">
        <f>F40/D40</f>
        <v>0</v>
      </c>
      <c r="G41" s="350">
        <f>G40/D40</f>
        <v>0.02</v>
      </c>
      <c r="H41" s="350">
        <f>H40/D40</f>
        <v>0.4</v>
      </c>
      <c r="I41" s="350">
        <f>I40/D40</f>
        <v>0.16</v>
      </c>
      <c r="J41" s="350">
        <f>J40/D40</f>
        <v>0.06</v>
      </c>
      <c r="K41" s="350">
        <f>K40/D40</f>
        <v>0.08</v>
      </c>
      <c r="L41" s="350">
        <f>L40/D40</f>
        <v>0.24</v>
      </c>
      <c r="M41" s="350">
        <f>M40/D40</f>
        <v>0.02</v>
      </c>
      <c r="N41" s="351">
        <f>N40/D40</f>
        <v>0.02</v>
      </c>
      <c r="O41" s="352">
        <f>O40/D40</f>
        <v>0.32</v>
      </c>
      <c r="P41" s="352">
        <f>P40/D40</f>
        <v>0.04</v>
      </c>
      <c r="R41" s="26"/>
      <c r="S41" s="135"/>
    </row>
    <row r="42" spans="2:19" ht="13.5" customHeight="1" x14ac:dyDescent="0.2">
      <c r="B42" s="702"/>
      <c r="C42" s="781"/>
      <c r="D42" s="58"/>
      <c r="E42" s="363"/>
      <c r="F42" s="364">
        <f>F40/E40</f>
        <v>0</v>
      </c>
      <c r="G42" s="364">
        <f>G40/E40</f>
        <v>3.125E-2</v>
      </c>
      <c r="H42" s="364">
        <f>H40/E40</f>
        <v>0.625</v>
      </c>
      <c r="I42" s="364">
        <f>I40/E40</f>
        <v>0.25</v>
      </c>
      <c r="J42" s="364">
        <f>J40/E40</f>
        <v>9.375E-2</v>
      </c>
      <c r="K42" s="364">
        <f>K40/E40</f>
        <v>0.125</v>
      </c>
      <c r="L42" s="364">
        <f>L40/E40</f>
        <v>0.375</v>
      </c>
      <c r="M42" s="364">
        <f>M40/E40</f>
        <v>3.125E-2</v>
      </c>
      <c r="N42" s="365">
        <f>N40/E40</f>
        <v>3.125E-2</v>
      </c>
      <c r="O42" s="366"/>
      <c r="P42" s="366"/>
      <c r="R42" s="358"/>
      <c r="S42" s="347"/>
    </row>
    <row r="43" spans="2:19" x14ac:dyDescent="0.2">
      <c r="B43" s="702"/>
      <c r="C43" s="706" t="s">
        <v>96</v>
      </c>
      <c r="D43" s="57">
        <v>40</v>
      </c>
      <c r="E43" s="367">
        <f t="shared" ref="E43" si="5">D43-O43-P43</f>
        <v>27</v>
      </c>
      <c r="F43" s="368">
        <v>0</v>
      </c>
      <c r="G43" s="368">
        <v>1</v>
      </c>
      <c r="H43" s="368">
        <v>16</v>
      </c>
      <c r="I43" s="368">
        <v>9</v>
      </c>
      <c r="J43" s="368">
        <v>5</v>
      </c>
      <c r="K43" s="368">
        <v>6</v>
      </c>
      <c r="L43" s="368">
        <v>14</v>
      </c>
      <c r="M43" s="368">
        <v>3</v>
      </c>
      <c r="N43" s="10">
        <v>3</v>
      </c>
      <c r="O43" s="369">
        <v>10</v>
      </c>
      <c r="P43" s="369">
        <v>3</v>
      </c>
      <c r="S43" s="135"/>
    </row>
    <row r="44" spans="2:19" x14ac:dyDescent="0.2">
      <c r="B44" s="702"/>
      <c r="C44" s="705"/>
      <c r="D44" s="47"/>
      <c r="E44" s="349">
        <f>E43/D43</f>
        <v>0.67500000000000004</v>
      </c>
      <c r="F44" s="350">
        <f>F43/D43</f>
        <v>0</v>
      </c>
      <c r="G44" s="350">
        <f>G43/D43</f>
        <v>2.5000000000000001E-2</v>
      </c>
      <c r="H44" s="350">
        <f>H43/D43</f>
        <v>0.4</v>
      </c>
      <c r="I44" s="350">
        <f>I43/D43</f>
        <v>0.22500000000000001</v>
      </c>
      <c r="J44" s="350">
        <f>J43/D43</f>
        <v>0.125</v>
      </c>
      <c r="K44" s="350">
        <f>K43/D43</f>
        <v>0.15</v>
      </c>
      <c r="L44" s="350">
        <f>L43/D43</f>
        <v>0.35</v>
      </c>
      <c r="M44" s="350">
        <f>M43/D43</f>
        <v>7.4999999999999997E-2</v>
      </c>
      <c r="N44" s="351">
        <f>N43/D43</f>
        <v>7.4999999999999997E-2</v>
      </c>
      <c r="O44" s="352">
        <f>O43/D43</f>
        <v>0.25</v>
      </c>
      <c r="P44" s="352">
        <f>P43/D43</f>
        <v>7.4999999999999997E-2</v>
      </c>
      <c r="R44" s="26"/>
      <c r="S44" s="135"/>
    </row>
    <row r="45" spans="2:19" x14ac:dyDescent="0.2">
      <c r="B45" s="702"/>
      <c r="C45" s="781"/>
      <c r="D45" s="58"/>
      <c r="E45" s="363"/>
      <c r="F45" s="364">
        <f>F43/E43</f>
        <v>0</v>
      </c>
      <c r="G45" s="364">
        <f>G43/E43</f>
        <v>3.7037037037037035E-2</v>
      </c>
      <c r="H45" s="364">
        <f>H43/E43</f>
        <v>0.59259259259259256</v>
      </c>
      <c r="I45" s="364">
        <f>I43/E43</f>
        <v>0.33333333333333331</v>
      </c>
      <c r="J45" s="364">
        <f>J43/E43</f>
        <v>0.18518518518518517</v>
      </c>
      <c r="K45" s="364">
        <f>K43/E43</f>
        <v>0.22222222222222221</v>
      </c>
      <c r="L45" s="364">
        <f>L43/E43</f>
        <v>0.51851851851851849</v>
      </c>
      <c r="M45" s="364">
        <f>M43/E43</f>
        <v>0.1111111111111111</v>
      </c>
      <c r="N45" s="365">
        <f>N43/E43</f>
        <v>0.1111111111111111</v>
      </c>
      <c r="O45" s="366"/>
      <c r="P45" s="366"/>
      <c r="R45" s="358"/>
      <c r="S45" s="347"/>
    </row>
    <row r="46" spans="2:19" x14ac:dyDescent="0.2">
      <c r="B46" s="702"/>
      <c r="C46" s="706" t="s">
        <v>97</v>
      </c>
      <c r="D46" s="57">
        <v>27</v>
      </c>
      <c r="E46" s="367">
        <f t="shared" ref="E46" si="6">D46-O46-P46</f>
        <v>17</v>
      </c>
      <c r="F46" s="368">
        <v>0</v>
      </c>
      <c r="G46" s="368">
        <v>0</v>
      </c>
      <c r="H46" s="368">
        <v>8</v>
      </c>
      <c r="I46" s="368">
        <v>5</v>
      </c>
      <c r="J46" s="368">
        <v>0</v>
      </c>
      <c r="K46" s="368">
        <v>1</v>
      </c>
      <c r="L46" s="368">
        <v>7</v>
      </c>
      <c r="M46" s="368">
        <v>2</v>
      </c>
      <c r="N46" s="10">
        <v>1</v>
      </c>
      <c r="O46" s="369">
        <v>10</v>
      </c>
      <c r="P46" s="369">
        <v>0</v>
      </c>
      <c r="S46" s="135"/>
    </row>
    <row r="47" spans="2:19" x14ac:dyDescent="0.2">
      <c r="B47" s="702"/>
      <c r="C47" s="705"/>
      <c r="D47" s="47"/>
      <c r="E47" s="349">
        <f>E46/D46</f>
        <v>0.62962962962962965</v>
      </c>
      <c r="F47" s="350">
        <f>F46/D46</f>
        <v>0</v>
      </c>
      <c r="G47" s="350">
        <f>G46/D46</f>
        <v>0</v>
      </c>
      <c r="H47" s="350">
        <f>H46/D46</f>
        <v>0.29629629629629628</v>
      </c>
      <c r="I47" s="350">
        <f>I46/D46</f>
        <v>0.18518518518518517</v>
      </c>
      <c r="J47" s="350">
        <f>J46/D46</f>
        <v>0</v>
      </c>
      <c r="K47" s="350">
        <f>K46/D46</f>
        <v>3.7037037037037035E-2</v>
      </c>
      <c r="L47" s="350">
        <f>L46/D46</f>
        <v>0.25925925925925924</v>
      </c>
      <c r="M47" s="350">
        <f>M46/D46</f>
        <v>7.407407407407407E-2</v>
      </c>
      <c r="N47" s="351">
        <f>N46/D46</f>
        <v>3.7037037037037035E-2</v>
      </c>
      <c r="O47" s="352">
        <f>O46/D46</f>
        <v>0.37037037037037035</v>
      </c>
      <c r="P47" s="352">
        <f>P46/D46</f>
        <v>0</v>
      </c>
      <c r="R47" s="26"/>
      <c r="S47" s="135"/>
    </row>
    <row r="48" spans="2:19" x14ac:dyDescent="0.2">
      <c r="B48" s="702"/>
      <c r="C48" s="781"/>
      <c r="D48" s="58"/>
      <c r="E48" s="363"/>
      <c r="F48" s="364">
        <f>F46/E46</f>
        <v>0</v>
      </c>
      <c r="G48" s="364">
        <f>G46/E46</f>
        <v>0</v>
      </c>
      <c r="H48" s="364">
        <f>H46/E46</f>
        <v>0.47058823529411764</v>
      </c>
      <c r="I48" s="364">
        <f>I46/E46</f>
        <v>0.29411764705882354</v>
      </c>
      <c r="J48" s="364">
        <f>J46/E46</f>
        <v>0</v>
      </c>
      <c r="K48" s="364">
        <f>K46/E46</f>
        <v>5.8823529411764705E-2</v>
      </c>
      <c r="L48" s="364">
        <f>L46/E46</f>
        <v>0.41176470588235292</v>
      </c>
      <c r="M48" s="364">
        <f>M46/E46</f>
        <v>0.11764705882352941</v>
      </c>
      <c r="N48" s="365">
        <f>N46/E46</f>
        <v>5.8823529411764705E-2</v>
      </c>
      <c r="O48" s="366"/>
      <c r="P48" s="366"/>
      <c r="R48" s="358"/>
      <c r="S48" s="347"/>
    </row>
    <row r="49" spans="2:19" x14ac:dyDescent="0.2">
      <c r="B49" s="702"/>
      <c r="C49" s="706" t="s">
        <v>98</v>
      </c>
      <c r="D49" s="57">
        <v>40</v>
      </c>
      <c r="E49" s="367">
        <f t="shared" ref="E49" si="7">D49-O49-P49</f>
        <v>27</v>
      </c>
      <c r="F49" s="368">
        <v>1</v>
      </c>
      <c r="G49" s="368">
        <v>1</v>
      </c>
      <c r="H49" s="368">
        <v>12</v>
      </c>
      <c r="I49" s="368">
        <v>8</v>
      </c>
      <c r="J49" s="368">
        <v>6</v>
      </c>
      <c r="K49" s="368">
        <v>7</v>
      </c>
      <c r="L49" s="368">
        <v>15</v>
      </c>
      <c r="M49" s="368">
        <v>6</v>
      </c>
      <c r="N49" s="10">
        <v>1</v>
      </c>
      <c r="O49" s="369">
        <v>12</v>
      </c>
      <c r="P49" s="369">
        <v>1</v>
      </c>
      <c r="S49" s="135"/>
    </row>
    <row r="50" spans="2:19" x14ac:dyDescent="0.2">
      <c r="B50" s="702"/>
      <c r="C50" s="705"/>
      <c r="D50" s="47"/>
      <c r="E50" s="349">
        <f>E49/D49</f>
        <v>0.67500000000000004</v>
      </c>
      <c r="F50" s="350">
        <f>F49/D49</f>
        <v>2.5000000000000001E-2</v>
      </c>
      <c r="G50" s="350">
        <f>G49/D49</f>
        <v>2.5000000000000001E-2</v>
      </c>
      <c r="H50" s="350">
        <f>H49/D49</f>
        <v>0.3</v>
      </c>
      <c r="I50" s="350">
        <f>I49/D49</f>
        <v>0.2</v>
      </c>
      <c r="J50" s="350">
        <f>J49/D49</f>
        <v>0.15</v>
      </c>
      <c r="K50" s="350">
        <f>K49/D49</f>
        <v>0.17499999999999999</v>
      </c>
      <c r="L50" s="350">
        <f>L49/D49</f>
        <v>0.375</v>
      </c>
      <c r="M50" s="350">
        <f>M49/D49</f>
        <v>0.15</v>
      </c>
      <c r="N50" s="351">
        <f>N49/D49</f>
        <v>2.5000000000000001E-2</v>
      </c>
      <c r="O50" s="352">
        <f>O49/D49</f>
        <v>0.3</v>
      </c>
      <c r="P50" s="352">
        <f>P49/D49</f>
        <v>2.5000000000000001E-2</v>
      </c>
      <c r="R50" s="26"/>
      <c r="S50" s="135"/>
    </row>
    <row r="51" spans="2:19" ht="13.8" thickBot="1" x14ac:dyDescent="0.25">
      <c r="B51" s="702"/>
      <c r="C51" s="809"/>
      <c r="D51" s="59"/>
      <c r="E51" s="370"/>
      <c r="F51" s="371">
        <f>F49/E49</f>
        <v>3.7037037037037035E-2</v>
      </c>
      <c r="G51" s="371">
        <f>G49/E49</f>
        <v>3.7037037037037035E-2</v>
      </c>
      <c r="H51" s="371">
        <f>H49/E49</f>
        <v>0.44444444444444442</v>
      </c>
      <c r="I51" s="371">
        <f>I49/E49</f>
        <v>0.29629629629629628</v>
      </c>
      <c r="J51" s="371">
        <f>J49/E49</f>
        <v>0.22222222222222221</v>
      </c>
      <c r="K51" s="371">
        <f>K49/E49</f>
        <v>0.25925925925925924</v>
      </c>
      <c r="L51" s="371">
        <f>L49/E49</f>
        <v>0.55555555555555558</v>
      </c>
      <c r="M51" s="371">
        <f>M49/E49</f>
        <v>0.22222222222222221</v>
      </c>
      <c r="N51" s="372">
        <f>N49/E49</f>
        <v>3.7037037037037035E-2</v>
      </c>
      <c r="O51" s="373"/>
      <c r="P51" s="373"/>
      <c r="R51" s="358"/>
      <c r="S51" s="347"/>
    </row>
    <row r="52" spans="2:19" ht="13.8" thickTop="1" x14ac:dyDescent="0.2">
      <c r="B52" s="702"/>
      <c r="C52" s="209" t="s">
        <v>58</v>
      </c>
      <c r="D52" s="374">
        <f>D37+D40+D43+D46</f>
        <v>295</v>
      </c>
      <c r="E52" s="367">
        <f>E37+E40+E43+E46</f>
        <v>173</v>
      </c>
      <c r="F52" s="368">
        <f t="shared" ref="F52:O52" si="8">F37+F40+F43+F46</f>
        <v>0</v>
      </c>
      <c r="G52" s="368">
        <f t="shared" si="8"/>
        <v>8</v>
      </c>
      <c r="H52" s="368">
        <f>H37+H40+H43+H46</f>
        <v>108</v>
      </c>
      <c r="I52" s="368">
        <f>I37+I40+I43+I46</f>
        <v>51</v>
      </c>
      <c r="J52" s="368">
        <f>J37+J40+J43+J46</f>
        <v>20</v>
      </c>
      <c r="K52" s="368">
        <f t="shared" si="8"/>
        <v>24</v>
      </c>
      <c r="L52" s="368">
        <f t="shared" si="8"/>
        <v>60</v>
      </c>
      <c r="M52" s="368">
        <f t="shared" si="8"/>
        <v>9</v>
      </c>
      <c r="N52" s="10">
        <f t="shared" si="8"/>
        <v>14</v>
      </c>
      <c r="O52" s="369">
        <f t="shared" si="8"/>
        <v>95</v>
      </c>
      <c r="P52" s="369">
        <f>P37+P40+P43+P46</f>
        <v>27</v>
      </c>
      <c r="S52" s="135"/>
    </row>
    <row r="53" spans="2:19" x14ac:dyDescent="0.2">
      <c r="B53" s="702"/>
      <c r="C53" s="375" t="s">
        <v>59</v>
      </c>
      <c r="D53" s="376"/>
      <c r="E53" s="349">
        <f>E52/D52</f>
        <v>0.58644067796610166</v>
      </c>
      <c r="F53" s="350">
        <f>F52/D52</f>
        <v>0</v>
      </c>
      <c r="G53" s="350">
        <f>G52/D52</f>
        <v>2.7118644067796609E-2</v>
      </c>
      <c r="H53" s="350">
        <f>H52/D52</f>
        <v>0.36610169491525424</v>
      </c>
      <c r="I53" s="350">
        <f>I52/D52</f>
        <v>0.17288135593220338</v>
      </c>
      <c r="J53" s="350">
        <f>J52/D52</f>
        <v>6.7796610169491525E-2</v>
      </c>
      <c r="K53" s="350">
        <f>K52/D52</f>
        <v>8.1355932203389825E-2</v>
      </c>
      <c r="L53" s="350">
        <f>L52/D52</f>
        <v>0.20338983050847459</v>
      </c>
      <c r="M53" s="350">
        <f>M52/D52</f>
        <v>3.0508474576271188E-2</v>
      </c>
      <c r="N53" s="351">
        <f>N52/D52</f>
        <v>4.7457627118644069E-2</v>
      </c>
      <c r="O53" s="352">
        <f>O52/D52</f>
        <v>0.32203389830508472</v>
      </c>
      <c r="P53" s="352">
        <f>P52/D52</f>
        <v>9.152542372881356E-2</v>
      </c>
      <c r="R53" s="26"/>
      <c r="S53" s="135"/>
    </row>
    <row r="54" spans="2:19" x14ac:dyDescent="0.2">
      <c r="B54" s="702"/>
      <c r="C54" s="211"/>
      <c r="D54" s="377"/>
      <c r="E54" s="363"/>
      <c r="F54" s="364">
        <f>F52/E52</f>
        <v>0</v>
      </c>
      <c r="G54" s="364">
        <f>G52/E52</f>
        <v>4.6242774566473986E-2</v>
      </c>
      <c r="H54" s="364">
        <f>H52/E52</f>
        <v>0.62427745664739887</v>
      </c>
      <c r="I54" s="364">
        <f>I52/E52</f>
        <v>0.2947976878612717</v>
      </c>
      <c r="J54" s="364">
        <f>J52/E52</f>
        <v>0.11560693641618497</v>
      </c>
      <c r="K54" s="364">
        <f>K52/E52</f>
        <v>0.13872832369942195</v>
      </c>
      <c r="L54" s="364">
        <f>L52/E52</f>
        <v>0.34682080924855491</v>
      </c>
      <c r="M54" s="364">
        <f>M52/E52</f>
        <v>5.2023121387283239E-2</v>
      </c>
      <c r="N54" s="365">
        <f>N52/E52</f>
        <v>8.0924855491329481E-2</v>
      </c>
      <c r="O54" s="366"/>
      <c r="P54" s="366"/>
      <c r="R54" s="358"/>
      <c r="S54" s="347"/>
    </row>
    <row r="55" spans="2:19" x14ac:dyDescent="0.2">
      <c r="B55" s="702"/>
      <c r="C55" s="378" t="s">
        <v>58</v>
      </c>
      <c r="D55" s="379">
        <f>D40+D43+D46+D49</f>
        <v>157</v>
      </c>
      <c r="E55" s="344">
        <f t="shared" ref="E55:P55" si="9">E40+E43+E46+E49</f>
        <v>103</v>
      </c>
      <c r="F55" s="345">
        <f t="shared" si="9"/>
        <v>1</v>
      </c>
      <c r="G55" s="345">
        <f t="shared" si="9"/>
        <v>3</v>
      </c>
      <c r="H55" s="345">
        <f>H40+H43+H46+H49</f>
        <v>56</v>
      </c>
      <c r="I55" s="345">
        <f>I40+I43+I46+I49</f>
        <v>30</v>
      </c>
      <c r="J55" s="345">
        <f>J40+J43+J46+J49</f>
        <v>14</v>
      </c>
      <c r="K55" s="345">
        <f t="shared" si="9"/>
        <v>18</v>
      </c>
      <c r="L55" s="345">
        <f t="shared" si="9"/>
        <v>48</v>
      </c>
      <c r="M55" s="345">
        <f t="shared" si="9"/>
        <v>12</v>
      </c>
      <c r="N55" s="5">
        <f t="shared" si="9"/>
        <v>6</v>
      </c>
      <c r="O55" s="346">
        <f t="shared" si="9"/>
        <v>48</v>
      </c>
      <c r="P55" s="346">
        <f t="shared" si="9"/>
        <v>6</v>
      </c>
      <c r="S55" s="135"/>
    </row>
    <row r="56" spans="2:19" x14ac:dyDescent="0.2">
      <c r="B56" s="702"/>
      <c r="C56" s="375" t="s">
        <v>60</v>
      </c>
      <c r="D56" s="380"/>
      <c r="E56" s="349">
        <f>E55/D55</f>
        <v>0.6560509554140127</v>
      </c>
      <c r="F56" s="350">
        <f>F55/D55</f>
        <v>6.369426751592357E-3</v>
      </c>
      <c r="G56" s="350">
        <f>G55/D55</f>
        <v>1.9108280254777069E-2</v>
      </c>
      <c r="H56" s="350">
        <f>H55/D55</f>
        <v>0.35668789808917195</v>
      </c>
      <c r="I56" s="350">
        <f>I55/D55</f>
        <v>0.19108280254777071</v>
      </c>
      <c r="J56" s="350">
        <f>J55/D55</f>
        <v>8.9171974522292988E-2</v>
      </c>
      <c r="K56" s="350">
        <f>K55/D55</f>
        <v>0.11464968152866242</v>
      </c>
      <c r="L56" s="350">
        <f>L55/D55</f>
        <v>0.30573248407643311</v>
      </c>
      <c r="M56" s="350">
        <f>M55/D55</f>
        <v>7.6433121019108277E-2</v>
      </c>
      <c r="N56" s="351">
        <f>N55/D55</f>
        <v>3.8216560509554139E-2</v>
      </c>
      <c r="O56" s="352">
        <f>O55/D55</f>
        <v>0.30573248407643311</v>
      </c>
      <c r="P56" s="352">
        <f>P55/D55</f>
        <v>3.8216560509554139E-2</v>
      </c>
      <c r="R56" s="26"/>
      <c r="S56" s="135"/>
    </row>
    <row r="57" spans="2:19" ht="13.8" thickBot="1" x14ac:dyDescent="0.25">
      <c r="B57" s="715"/>
      <c r="C57" s="211"/>
      <c r="D57" s="377"/>
      <c r="E57" s="381"/>
      <c r="F57" s="382">
        <f>F55/E55</f>
        <v>9.7087378640776691E-3</v>
      </c>
      <c r="G57" s="382">
        <f>G55/E55</f>
        <v>2.9126213592233011E-2</v>
      </c>
      <c r="H57" s="382">
        <f>H55/E55</f>
        <v>0.5436893203883495</v>
      </c>
      <c r="I57" s="382">
        <f>I55/E55</f>
        <v>0.29126213592233008</v>
      </c>
      <c r="J57" s="382">
        <f>J55/E55</f>
        <v>0.13592233009708737</v>
      </c>
      <c r="K57" s="382">
        <f>K55/E55</f>
        <v>0.17475728155339806</v>
      </c>
      <c r="L57" s="382">
        <f>L55/E55</f>
        <v>0.46601941747572817</v>
      </c>
      <c r="M57" s="382">
        <f>M55/E55</f>
        <v>0.11650485436893204</v>
      </c>
      <c r="N57" s="383">
        <f>N55/E55</f>
        <v>5.8252427184466021E-2</v>
      </c>
      <c r="O57" s="384"/>
      <c r="P57" s="384"/>
      <c r="R57" s="358"/>
      <c r="S57" s="347"/>
    </row>
    <row r="58" spans="2:19" ht="13.2" customHeight="1" x14ac:dyDescent="0.2">
      <c r="B58" s="385"/>
      <c r="C58" s="808" t="s">
        <v>146</v>
      </c>
      <c r="D58" s="808"/>
      <c r="E58" s="808"/>
      <c r="F58" s="808"/>
      <c r="G58" s="808"/>
      <c r="H58" s="385"/>
      <c r="I58" s="385"/>
      <c r="J58" s="385"/>
      <c r="K58" s="385"/>
      <c r="L58" s="385"/>
      <c r="M58" s="385"/>
      <c r="N58" s="385"/>
      <c r="O58" s="385"/>
      <c r="P58" s="385"/>
    </row>
    <row r="59" spans="2:19" x14ac:dyDescent="0.2">
      <c r="B59" s="1"/>
      <c r="C59" s="386"/>
    </row>
    <row r="60" spans="2:19" x14ac:dyDescent="0.2">
      <c r="B60" s="26"/>
      <c r="E60" s="26"/>
      <c r="F60" s="88"/>
      <c r="G60" s="88"/>
      <c r="H60" s="88"/>
      <c r="I60" s="88"/>
      <c r="J60" s="88"/>
      <c r="K60" s="88"/>
      <c r="L60" s="88"/>
      <c r="M60" s="88"/>
      <c r="N60" s="88"/>
      <c r="O60" s="88"/>
      <c r="P60" s="88"/>
    </row>
    <row r="61" spans="2:19" x14ac:dyDescent="0.2">
      <c r="B61" s="26"/>
      <c r="E61" s="26"/>
      <c r="F61" s="88"/>
      <c r="G61" s="88"/>
      <c r="H61" s="88"/>
      <c r="I61" s="88"/>
      <c r="J61" s="88"/>
      <c r="K61" s="88"/>
      <c r="L61" s="88"/>
      <c r="M61" s="88"/>
      <c r="N61" s="88"/>
      <c r="O61" s="88"/>
      <c r="P61" s="88"/>
    </row>
    <row r="63" spans="2:19" x14ac:dyDescent="0.2">
      <c r="B63" s="1"/>
      <c r="C63" s="89"/>
      <c r="D63" s="90"/>
      <c r="E63" s="90"/>
      <c r="F63" s="90"/>
      <c r="G63" s="90"/>
      <c r="H63" s="90"/>
      <c r="I63" s="90"/>
      <c r="J63" s="90"/>
      <c r="K63" s="90"/>
      <c r="L63" s="90"/>
      <c r="M63" s="90"/>
      <c r="N63" s="90"/>
      <c r="O63" s="90"/>
      <c r="P63" s="90"/>
    </row>
    <row r="64" spans="2:19" x14ac:dyDescent="0.2">
      <c r="B64" s="1"/>
      <c r="C64" s="89"/>
      <c r="D64" s="91"/>
      <c r="E64" s="91"/>
      <c r="F64" s="91"/>
      <c r="G64" s="91"/>
      <c r="H64" s="91"/>
      <c r="I64" s="91"/>
      <c r="J64" s="91"/>
      <c r="K64" s="91"/>
      <c r="L64" s="91"/>
      <c r="M64" s="91"/>
      <c r="N64" s="91"/>
      <c r="O64" s="91"/>
      <c r="P64" s="91"/>
    </row>
    <row r="65" spans="2:16" x14ac:dyDescent="0.2">
      <c r="B65" s="1"/>
      <c r="C65" s="89"/>
      <c r="D65" s="89"/>
      <c r="G65" s="90"/>
      <c r="H65" s="90"/>
      <c r="I65" s="90"/>
      <c r="J65" s="90"/>
      <c r="K65" s="90"/>
      <c r="L65" s="90"/>
      <c r="M65" s="90"/>
      <c r="N65" s="90"/>
      <c r="O65" s="90"/>
      <c r="P65" s="90"/>
    </row>
    <row r="66" spans="2:16" x14ac:dyDescent="0.2">
      <c r="B66" s="18"/>
      <c r="C66" s="89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</row>
    <row r="67" spans="2:16" x14ac:dyDescent="0.2">
      <c r="C67" s="89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</row>
    <row r="68" spans="2:16" x14ac:dyDescent="0.2">
      <c r="C68" s="89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</row>
    <row r="69" spans="2:16" x14ac:dyDescent="0.2">
      <c r="C69" s="89"/>
      <c r="D69" s="18"/>
      <c r="E69" s="387"/>
      <c r="F69" s="387"/>
      <c r="G69" s="387"/>
      <c r="H69" s="387"/>
      <c r="I69" s="387"/>
      <c r="J69" s="387"/>
      <c r="K69" s="387"/>
      <c r="L69" s="387"/>
      <c r="M69" s="387"/>
      <c r="N69" s="387"/>
      <c r="O69" s="387"/>
      <c r="P69" s="387"/>
    </row>
    <row r="70" spans="2:16" x14ac:dyDescent="0.2">
      <c r="C70" s="89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</row>
    <row r="71" spans="2:16" x14ac:dyDescent="0.2">
      <c r="C71" s="89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</row>
    <row r="72" spans="2:16" x14ac:dyDescent="0.2">
      <c r="C72" s="89"/>
      <c r="D72" s="89"/>
    </row>
    <row r="73" spans="2:16" x14ac:dyDescent="0.2">
      <c r="C73" s="89"/>
      <c r="D73" s="89"/>
    </row>
    <row r="74" spans="2:16" x14ac:dyDescent="0.2">
      <c r="C74" s="89"/>
      <c r="D74" s="89"/>
    </row>
    <row r="75" spans="2:16" x14ac:dyDescent="0.2">
      <c r="C75" s="89"/>
      <c r="D75" s="89"/>
    </row>
    <row r="76" spans="2:16" x14ac:dyDescent="0.2">
      <c r="C76" s="89"/>
      <c r="D76" s="89"/>
    </row>
    <row r="77" spans="2:16" x14ac:dyDescent="0.2">
      <c r="C77" s="89"/>
      <c r="D77" s="89"/>
    </row>
    <row r="78" spans="2:16" x14ac:dyDescent="0.2">
      <c r="C78" s="89"/>
      <c r="D78" s="89"/>
    </row>
    <row r="79" spans="2:16" x14ac:dyDescent="0.2">
      <c r="C79" s="89"/>
      <c r="D79" s="89"/>
    </row>
    <row r="80" spans="2:16" x14ac:dyDescent="0.2">
      <c r="C80" s="89"/>
      <c r="D80" s="89"/>
    </row>
    <row r="81" spans="2:4" x14ac:dyDescent="0.2">
      <c r="C81" s="89"/>
      <c r="D81" s="89"/>
    </row>
    <row r="82" spans="2:4" x14ac:dyDescent="0.2">
      <c r="C82" s="89"/>
      <c r="D82" s="89"/>
    </row>
    <row r="83" spans="2:4" x14ac:dyDescent="0.2">
      <c r="C83" s="89"/>
      <c r="D83" s="89"/>
    </row>
    <row r="84" spans="2:4" x14ac:dyDescent="0.2">
      <c r="C84" s="89"/>
      <c r="D84" s="89"/>
    </row>
    <row r="85" spans="2:4" x14ac:dyDescent="0.2">
      <c r="C85" s="89"/>
      <c r="D85" s="89"/>
    </row>
    <row r="86" spans="2:4" x14ac:dyDescent="0.2">
      <c r="C86" s="89"/>
      <c r="D86" s="89"/>
    </row>
    <row r="87" spans="2:4" x14ac:dyDescent="0.2">
      <c r="C87" s="89"/>
      <c r="D87" s="89"/>
    </row>
    <row r="88" spans="2:4" x14ac:dyDescent="0.2">
      <c r="C88" s="89"/>
      <c r="D88" s="89"/>
    </row>
    <row r="89" spans="2:4" x14ac:dyDescent="0.2">
      <c r="C89" s="89"/>
      <c r="D89" s="89"/>
    </row>
    <row r="90" spans="2:4" x14ac:dyDescent="0.2">
      <c r="C90" s="89"/>
      <c r="D90" s="89"/>
    </row>
    <row r="91" spans="2:4" x14ac:dyDescent="0.2">
      <c r="C91" s="89"/>
      <c r="D91" s="89"/>
    </row>
    <row r="92" spans="2:4" x14ac:dyDescent="0.2">
      <c r="C92" s="89"/>
      <c r="D92" s="89"/>
    </row>
    <row r="93" spans="2:4" x14ac:dyDescent="0.2">
      <c r="B93" s="1"/>
      <c r="C93" s="89"/>
      <c r="D93" s="89"/>
    </row>
    <row r="94" spans="2:4" x14ac:dyDescent="0.2">
      <c r="B94" s="1" t="e">
        <f>SUM(#REF!)</f>
        <v>#REF!</v>
      </c>
      <c r="C94" s="89"/>
      <c r="D94" s="89"/>
    </row>
  </sheetData>
  <mergeCells count="30">
    <mergeCell ref="C19:C21"/>
    <mergeCell ref="C22:C24"/>
    <mergeCell ref="C25:C27"/>
    <mergeCell ref="B13:C15"/>
    <mergeCell ref="B9:C12"/>
    <mergeCell ref="D9:D12"/>
    <mergeCell ref="E9:E12"/>
    <mergeCell ref="C58:G58"/>
    <mergeCell ref="C28:C30"/>
    <mergeCell ref="C31:C33"/>
    <mergeCell ref="B34:B57"/>
    <mergeCell ref="C34:C36"/>
    <mergeCell ref="C37:C39"/>
    <mergeCell ref="C40:C42"/>
    <mergeCell ref="C43:C45"/>
    <mergeCell ref="C46:C48"/>
    <mergeCell ref="C49:C51"/>
    <mergeCell ref="B16:B33"/>
    <mergeCell ref="C16:C18"/>
    <mergeCell ref="O9:O12"/>
    <mergeCell ref="P9:P12"/>
    <mergeCell ref="F10:F12"/>
    <mergeCell ref="G10:G12"/>
    <mergeCell ref="H10:H12"/>
    <mergeCell ref="I10:I12"/>
    <mergeCell ref="J10:J12"/>
    <mergeCell ref="K10:K12"/>
    <mergeCell ref="L10:L12"/>
    <mergeCell ref="M10:M12"/>
    <mergeCell ref="N10:N12"/>
  </mergeCells>
  <phoneticPr fontId="3"/>
  <pageMargins left="0.76" right="0.32" top="0.62992125984251968" bottom="0.59055118110236227" header="0.35433070866141736" footer="0.43307086614173229"/>
  <pageSetup paperSize="9" scale="65" firstPageNumber="33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412739-F778-4FA1-BBC9-0F485DCAF2AA}">
  <sheetPr>
    <tabColor rgb="FF00B0F0"/>
  </sheetPr>
  <dimension ref="B2:S94"/>
  <sheetViews>
    <sheetView view="pageBreakPreview" zoomScale="90" zoomScaleNormal="100" zoomScaleSheetLayoutView="90" workbookViewId="0"/>
  </sheetViews>
  <sheetFormatPr defaultColWidth="9" defaultRowHeight="13.2" x14ac:dyDescent="0.2"/>
  <cols>
    <col min="1" max="1" width="4.6640625" style="1" customWidth="1"/>
    <col min="2" max="2" width="4.6640625" style="89" customWidth="1"/>
    <col min="3" max="3" width="18.109375" style="1" customWidth="1"/>
    <col min="4" max="4" width="9.33203125" style="1" customWidth="1"/>
    <col min="5" max="11" width="9" style="1"/>
    <col min="12" max="12" width="8.88671875" style="1" customWidth="1"/>
    <col min="13" max="14" width="9" style="1"/>
    <col min="15" max="16" width="9.6640625" style="1" customWidth="1"/>
    <col min="17" max="17" width="8.6640625" style="1" customWidth="1"/>
    <col min="18" max="16384" width="9" style="1"/>
  </cols>
  <sheetData>
    <row r="2" spans="2:19" x14ac:dyDescent="0.2">
      <c r="B2" s="1" t="s">
        <v>147</v>
      </c>
    </row>
    <row r="3" spans="2:19" x14ac:dyDescent="0.2">
      <c r="B3" s="1"/>
    </row>
    <row r="4" spans="2:19" x14ac:dyDescent="0.2">
      <c r="B4" s="1"/>
      <c r="K4" s="340" t="s">
        <v>148</v>
      </c>
    </row>
    <row r="5" spans="2:19" ht="13.5" customHeight="1" x14ac:dyDescent="0.2">
      <c r="B5" s="1"/>
      <c r="K5" s="340" t="s">
        <v>149</v>
      </c>
    </row>
    <row r="6" spans="2:19" ht="15.75" customHeight="1" x14ac:dyDescent="0.2">
      <c r="B6" s="1"/>
      <c r="K6" s="340" t="s">
        <v>150</v>
      </c>
    </row>
    <row r="7" spans="2:19" ht="15.75" customHeight="1" x14ac:dyDescent="0.2">
      <c r="B7" s="1"/>
      <c r="K7" s="340"/>
    </row>
    <row r="8" spans="2:19" ht="21.75" customHeight="1" thickBot="1" x14ac:dyDescent="0.25">
      <c r="B8" s="1" t="s">
        <v>151</v>
      </c>
      <c r="O8" s="4"/>
      <c r="P8" s="4" t="s">
        <v>152</v>
      </c>
    </row>
    <row r="9" spans="2:19" ht="15.75" customHeight="1" x14ac:dyDescent="0.2">
      <c r="B9" s="804"/>
      <c r="C9" s="804"/>
      <c r="D9" s="706" t="s">
        <v>153</v>
      </c>
      <c r="E9" s="805" t="s">
        <v>154</v>
      </c>
      <c r="F9" s="341"/>
      <c r="G9" s="341"/>
      <c r="H9" s="341"/>
      <c r="I9" s="341"/>
      <c r="J9" s="341"/>
      <c r="K9" s="341"/>
      <c r="L9" s="342"/>
      <c r="M9" s="342"/>
      <c r="N9" s="342"/>
      <c r="O9" s="795" t="s">
        <v>155</v>
      </c>
      <c r="P9" s="795" t="s">
        <v>156</v>
      </c>
    </row>
    <row r="10" spans="2:19" ht="15.75" customHeight="1" x14ac:dyDescent="0.2">
      <c r="B10" s="804"/>
      <c r="C10" s="804"/>
      <c r="D10" s="705"/>
      <c r="E10" s="806"/>
      <c r="F10" s="798" t="s">
        <v>157</v>
      </c>
      <c r="G10" s="798" t="s">
        <v>158</v>
      </c>
      <c r="H10" s="798" t="s">
        <v>159</v>
      </c>
      <c r="I10" s="798" t="s">
        <v>160</v>
      </c>
      <c r="J10" s="798" t="s">
        <v>161</v>
      </c>
      <c r="K10" s="798" t="s">
        <v>162</v>
      </c>
      <c r="L10" s="798" t="s">
        <v>163</v>
      </c>
      <c r="M10" s="801" t="s">
        <v>164</v>
      </c>
      <c r="N10" s="801" t="s">
        <v>165</v>
      </c>
      <c r="O10" s="796"/>
      <c r="P10" s="796"/>
    </row>
    <row r="11" spans="2:19" ht="15.75" customHeight="1" x14ac:dyDescent="0.2">
      <c r="B11" s="804"/>
      <c r="C11" s="804"/>
      <c r="D11" s="705"/>
      <c r="E11" s="806"/>
      <c r="F11" s="799"/>
      <c r="G11" s="799"/>
      <c r="H11" s="799"/>
      <c r="I11" s="799"/>
      <c r="J11" s="799"/>
      <c r="K11" s="799"/>
      <c r="L11" s="799"/>
      <c r="M11" s="802"/>
      <c r="N11" s="802"/>
      <c r="O11" s="796"/>
      <c r="P11" s="796"/>
    </row>
    <row r="12" spans="2:19" ht="48" customHeight="1" x14ac:dyDescent="0.2">
      <c r="B12" s="804"/>
      <c r="C12" s="804"/>
      <c r="D12" s="781"/>
      <c r="E12" s="807"/>
      <c r="F12" s="800"/>
      <c r="G12" s="800"/>
      <c r="H12" s="800"/>
      <c r="I12" s="800"/>
      <c r="J12" s="800"/>
      <c r="K12" s="800"/>
      <c r="L12" s="800"/>
      <c r="M12" s="803"/>
      <c r="N12" s="803"/>
      <c r="O12" s="797"/>
      <c r="P12" s="797"/>
      <c r="S12" s="13"/>
    </row>
    <row r="13" spans="2:19" s="347" customFormat="1" ht="15.75" customHeight="1" x14ac:dyDescent="0.2">
      <c r="B13" s="695" t="s">
        <v>85</v>
      </c>
      <c r="C13" s="696"/>
      <c r="D13" s="343">
        <f>SUM(D16:D33)</f>
        <v>416</v>
      </c>
      <c r="E13" s="344">
        <f>E16+E19+E22+E25+E28+E31</f>
        <v>201</v>
      </c>
      <c r="F13" s="345">
        <f t="shared" ref="F13:N13" si="0">F16+F19+F22+F25+F28+F31</f>
        <v>24</v>
      </c>
      <c r="G13" s="345">
        <f t="shared" si="0"/>
        <v>35</v>
      </c>
      <c r="H13" s="345">
        <f>H16+H19+H22+H25+H28+H31</f>
        <v>133</v>
      </c>
      <c r="I13" s="345">
        <f>I16+I19+I22+I25+I28+I31</f>
        <v>46</v>
      </c>
      <c r="J13" s="345">
        <f>J16+J19+J22+J25+J28+J31</f>
        <v>17</v>
      </c>
      <c r="K13" s="345">
        <f t="shared" si="0"/>
        <v>9</v>
      </c>
      <c r="L13" s="345">
        <f t="shared" si="0"/>
        <v>25</v>
      </c>
      <c r="M13" s="345">
        <f t="shared" si="0"/>
        <v>3</v>
      </c>
      <c r="N13" s="5">
        <f t="shared" si="0"/>
        <v>20</v>
      </c>
      <c r="O13" s="346">
        <f>O16+O19+O22+O25+O28+O31</f>
        <v>165</v>
      </c>
      <c r="P13" s="346">
        <f>P16+P19+P22+P25+P28+P31</f>
        <v>50</v>
      </c>
      <c r="Q13" s="1"/>
      <c r="R13" s="1"/>
      <c r="S13" s="135"/>
    </row>
    <row r="14" spans="2:19" s="347" customFormat="1" ht="15.75" customHeight="1" x14ac:dyDescent="0.2">
      <c r="B14" s="697"/>
      <c r="C14" s="698"/>
      <c r="D14" s="348"/>
      <c r="E14" s="349">
        <f>E13/D13</f>
        <v>0.48317307692307693</v>
      </c>
      <c r="F14" s="350">
        <f>F13/D13</f>
        <v>5.7692307692307696E-2</v>
      </c>
      <c r="G14" s="350">
        <f>G13/D13</f>
        <v>8.4134615384615391E-2</v>
      </c>
      <c r="H14" s="350">
        <f>H13/D13</f>
        <v>0.31971153846153844</v>
      </c>
      <c r="I14" s="350">
        <f>I13/D13</f>
        <v>0.11057692307692307</v>
      </c>
      <c r="J14" s="350">
        <f>J13/D13</f>
        <v>4.0865384615384616E-2</v>
      </c>
      <c r="K14" s="350">
        <f>K13/D13</f>
        <v>2.1634615384615384E-2</v>
      </c>
      <c r="L14" s="350">
        <f>L13/D13</f>
        <v>6.0096153846153848E-2</v>
      </c>
      <c r="M14" s="350">
        <f>M13/D13</f>
        <v>7.2115384615384619E-3</v>
      </c>
      <c r="N14" s="351">
        <f>N13/D13</f>
        <v>4.807692307692308E-2</v>
      </c>
      <c r="O14" s="352">
        <f>O13/D13</f>
        <v>0.39663461538461536</v>
      </c>
      <c r="P14" s="352">
        <f>P13/D13</f>
        <v>0.1201923076923077</v>
      </c>
      <c r="Q14" s="1"/>
      <c r="R14" s="26"/>
      <c r="S14" s="135"/>
    </row>
    <row r="15" spans="2:19" s="347" customFormat="1" ht="15.75" customHeight="1" thickBot="1" x14ac:dyDescent="0.25">
      <c r="B15" s="699"/>
      <c r="C15" s="700"/>
      <c r="D15" s="353"/>
      <c r="E15" s="354"/>
      <c r="F15" s="355">
        <f>F13/E13</f>
        <v>0.11940298507462686</v>
      </c>
      <c r="G15" s="355">
        <f>G13/E13</f>
        <v>0.17412935323383086</v>
      </c>
      <c r="H15" s="355">
        <f>H13/E13</f>
        <v>0.6616915422885572</v>
      </c>
      <c r="I15" s="355">
        <f>I13/E13</f>
        <v>0.22885572139303484</v>
      </c>
      <c r="J15" s="355">
        <f>J13/E13</f>
        <v>8.45771144278607E-2</v>
      </c>
      <c r="K15" s="355">
        <f>K13/E13</f>
        <v>4.4776119402985072E-2</v>
      </c>
      <c r="L15" s="355">
        <f>L13/E13</f>
        <v>0.12437810945273632</v>
      </c>
      <c r="M15" s="355">
        <f>M13/E13</f>
        <v>1.4925373134328358E-2</v>
      </c>
      <c r="N15" s="356">
        <f>N13/E13</f>
        <v>9.950248756218906E-2</v>
      </c>
      <c r="O15" s="357"/>
      <c r="P15" s="357"/>
      <c r="Q15" s="1"/>
      <c r="R15" s="358"/>
    </row>
    <row r="16" spans="2:19" s="347" customFormat="1" ht="15.75" customHeight="1" thickTop="1" x14ac:dyDescent="0.2">
      <c r="B16" s="701" t="s">
        <v>104</v>
      </c>
      <c r="C16" s="791" t="s">
        <v>87</v>
      </c>
      <c r="D16" s="41">
        <v>54</v>
      </c>
      <c r="E16" s="359">
        <f>D16-O16-P16</f>
        <v>25</v>
      </c>
      <c r="F16" s="360">
        <v>1</v>
      </c>
      <c r="G16" s="360">
        <v>7</v>
      </c>
      <c r="H16" s="360">
        <v>15</v>
      </c>
      <c r="I16" s="360">
        <v>5</v>
      </c>
      <c r="J16" s="360">
        <v>3</v>
      </c>
      <c r="K16" s="360">
        <v>1</v>
      </c>
      <c r="L16" s="360">
        <v>5</v>
      </c>
      <c r="M16" s="360">
        <v>0</v>
      </c>
      <c r="N16" s="361">
        <v>3</v>
      </c>
      <c r="O16" s="362">
        <v>23</v>
      </c>
      <c r="P16" s="362">
        <v>6</v>
      </c>
      <c r="Q16" s="1"/>
      <c r="R16" s="1"/>
      <c r="S16" s="135"/>
    </row>
    <row r="17" spans="2:19" s="347" customFormat="1" ht="15.75" customHeight="1" x14ac:dyDescent="0.2">
      <c r="B17" s="702"/>
      <c r="C17" s="779"/>
      <c r="D17" s="47"/>
      <c r="E17" s="349">
        <f>E16/D16</f>
        <v>0.46296296296296297</v>
      </c>
      <c r="F17" s="350">
        <f>F16/D16</f>
        <v>1.8518518518518517E-2</v>
      </c>
      <c r="G17" s="350">
        <f>G16/D16</f>
        <v>0.12962962962962962</v>
      </c>
      <c r="H17" s="350">
        <f>H16/D16</f>
        <v>0.27777777777777779</v>
      </c>
      <c r="I17" s="350">
        <f>I16/D16</f>
        <v>9.2592592592592587E-2</v>
      </c>
      <c r="J17" s="350">
        <f>J16/D16</f>
        <v>5.5555555555555552E-2</v>
      </c>
      <c r="K17" s="350">
        <f>K16/D16</f>
        <v>1.8518518518518517E-2</v>
      </c>
      <c r="L17" s="350">
        <f>L16/D16</f>
        <v>9.2592592592592587E-2</v>
      </c>
      <c r="M17" s="350">
        <f>M16/D16</f>
        <v>0</v>
      </c>
      <c r="N17" s="351">
        <f>N16/D16</f>
        <v>5.5555555555555552E-2</v>
      </c>
      <c r="O17" s="352">
        <f>O16/D16</f>
        <v>0.42592592592592593</v>
      </c>
      <c r="P17" s="352">
        <f>P16/D16</f>
        <v>0.1111111111111111</v>
      </c>
      <c r="Q17" s="1"/>
      <c r="R17" s="26"/>
      <c r="S17" s="135"/>
    </row>
    <row r="18" spans="2:19" s="347" customFormat="1" ht="15.75" customHeight="1" x14ac:dyDescent="0.2">
      <c r="B18" s="702"/>
      <c r="C18" s="780"/>
      <c r="D18" s="48"/>
      <c r="E18" s="363"/>
      <c r="F18" s="364">
        <f>F16/E16</f>
        <v>0.04</v>
      </c>
      <c r="G18" s="364">
        <f>G16/E16</f>
        <v>0.28000000000000003</v>
      </c>
      <c r="H18" s="364">
        <f>H16/E16</f>
        <v>0.6</v>
      </c>
      <c r="I18" s="364">
        <f>I16/E16</f>
        <v>0.2</v>
      </c>
      <c r="J18" s="364">
        <f>J16/E16</f>
        <v>0.12</v>
      </c>
      <c r="K18" s="364">
        <f>K16/E16</f>
        <v>0.04</v>
      </c>
      <c r="L18" s="364">
        <f>L16/E16</f>
        <v>0.2</v>
      </c>
      <c r="M18" s="364">
        <f>M16/E16</f>
        <v>0</v>
      </c>
      <c r="N18" s="365">
        <f>N16/E16</f>
        <v>0.12</v>
      </c>
      <c r="O18" s="366"/>
      <c r="P18" s="366"/>
      <c r="Q18" s="1"/>
      <c r="R18" s="358"/>
    </row>
    <row r="19" spans="2:19" s="347" customFormat="1" ht="15.75" customHeight="1" x14ac:dyDescent="0.2">
      <c r="B19" s="702"/>
      <c r="C19" s="778" t="s">
        <v>88</v>
      </c>
      <c r="D19" s="55">
        <v>75</v>
      </c>
      <c r="E19" s="367">
        <f t="shared" ref="E19" si="1">D19-O19-P19</f>
        <v>35</v>
      </c>
      <c r="F19" s="368">
        <v>3</v>
      </c>
      <c r="G19" s="368">
        <v>4</v>
      </c>
      <c r="H19" s="368">
        <v>21</v>
      </c>
      <c r="I19" s="368">
        <v>7</v>
      </c>
      <c r="J19" s="368">
        <v>1</v>
      </c>
      <c r="K19" s="368">
        <v>2</v>
      </c>
      <c r="L19" s="368">
        <v>2</v>
      </c>
      <c r="M19" s="368">
        <v>3</v>
      </c>
      <c r="N19" s="10">
        <v>4</v>
      </c>
      <c r="O19" s="369">
        <v>30</v>
      </c>
      <c r="P19" s="369">
        <v>10</v>
      </c>
      <c r="Q19" s="1"/>
      <c r="R19" s="1"/>
      <c r="S19" s="135"/>
    </row>
    <row r="20" spans="2:19" s="347" customFormat="1" ht="15.75" customHeight="1" x14ac:dyDescent="0.2">
      <c r="B20" s="702"/>
      <c r="C20" s="779"/>
      <c r="D20" s="47"/>
      <c r="E20" s="349">
        <f>E19/D19</f>
        <v>0.46666666666666667</v>
      </c>
      <c r="F20" s="350">
        <f>F19/D19</f>
        <v>0.04</v>
      </c>
      <c r="G20" s="350">
        <f>G19/D19</f>
        <v>5.3333333333333337E-2</v>
      </c>
      <c r="H20" s="350">
        <f>H19/D19</f>
        <v>0.28000000000000003</v>
      </c>
      <c r="I20" s="350">
        <f>I19/D19</f>
        <v>9.3333333333333338E-2</v>
      </c>
      <c r="J20" s="350">
        <f>J19/D19</f>
        <v>1.3333333333333334E-2</v>
      </c>
      <c r="K20" s="350">
        <f>K19/D19</f>
        <v>2.6666666666666668E-2</v>
      </c>
      <c r="L20" s="350">
        <f>L19/D19</f>
        <v>2.6666666666666668E-2</v>
      </c>
      <c r="M20" s="350">
        <f>M19/D19</f>
        <v>0.04</v>
      </c>
      <c r="N20" s="351">
        <f>N19/D19</f>
        <v>5.3333333333333337E-2</v>
      </c>
      <c r="O20" s="352">
        <f>O19/D19</f>
        <v>0.4</v>
      </c>
      <c r="P20" s="352">
        <f>P19/D19</f>
        <v>0.13333333333333333</v>
      </c>
      <c r="Q20" s="1"/>
      <c r="R20" s="26"/>
      <c r="S20" s="135"/>
    </row>
    <row r="21" spans="2:19" s="347" customFormat="1" ht="15.75" customHeight="1" x14ac:dyDescent="0.2">
      <c r="B21" s="702"/>
      <c r="C21" s="780"/>
      <c r="D21" s="58"/>
      <c r="E21" s="363"/>
      <c r="F21" s="364">
        <f>F19/E19</f>
        <v>8.5714285714285715E-2</v>
      </c>
      <c r="G21" s="364">
        <f>G19/E19</f>
        <v>0.11428571428571428</v>
      </c>
      <c r="H21" s="364">
        <f>H19/E19</f>
        <v>0.6</v>
      </c>
      <c r="I21" s="364">
        <f>I19/E19</f>
        <v>0.2</v>
      </c>
      <c r="J21" s="364">
        <f>J19/E19</f>
        <v>2.8571428571428571E-2</v>
      </c>
      <c r="K21" s="364">
        <f>K19/E19</f>
        <v>5.7142857142857141E-2</v>
      </c>
      <c r="L21" s="364">
        <f>L19/E19</f>
        <v>5.7142857142857141E-2</v>
      </c>
      <c r="M21" s="364">
        <f>M19/E19</f>
        <v>8.5714285714285715E-2</v>
      </c>
      <c r="N21" s="365">
        <f>N19/E19</f>
        <v>0.11428571428571428</v>
      </c>
      <c r="O21" s="366"/>
      <c r="P21" s="366"/>
      <c r="Q21" s="1"/>
      <c r="R21" s="358"/>
    </row>
    <row r="22" spans="2:19" s="347" customFormat="1" ht="15.75" customHeight="1" x14ac:dyDescent="0.2">
      <c r="B22" s="702"/>
      <c r="C22" s="778" t="s">
        <v>105</v>
      </c>
      <c r="D22" s="57">
        <v>28</v>
      </c>
      <c r="E22" s="367">
        <f t="shared" ref="E22" si="2">D22-O22-P22</f>
        <v>12</v>
      </c>
      <c r="F22" s="368">
        <v>1</v>
      </c>
      <c r="G22" s="368">
        <v>2</v>
      </c>
      <c r="H22" s="368">
        <v>5</v>
      </c>
      <c r="I22" s="368">
        <v>2</v>
      </c>
      <c r="J22" s="368">
        <v>2</v>
      </c>
      <c r="K22" s="368">
        <v>2</v>
      </c>
      <c r="L22" s="368">
        <v>3</v>
      </c>
      <c r="M22" s="368">
        <v>0</v>
      </c>
      <c r="N22" s="10">
        <v>3</v>
      </c>
      <c r="O22" s="369">
        <v>11</v>
      </c>
      <c r="P22" s="369">
        <v>5</v>
      </c>
      <c r="Q22" s="1"/>
      <c r="R22" s="1"/>
      <c r="S22" s="135"/>
    </row>
    <row r="23" spans="2:19" s="347" customFormat="1" ht="15.75" customHeight="1" x14ac:dyDescent="0.2">
      <c r="B23" s="702"/>
      <c r="C23" s="779"/>
      <c r="D23" s="47"/>
      <c r="E23" s="349">
        <f>E22/D22</f>
        <v>0.42857142857142855</v>
      </c>
      <c r="F23" s="350">
        <f>F22/D22</f>
        <v>3.5714285714285712E-2</v>
      </c>
      <c r="G23" s="350">
        <f>G22/D22</f>
        <v>7.1428571428571425E-2</v>
      </c>
      <c r="H23" s="350">
        <f>H22/D22</f>
        <v>0.17857142857142858</v>
      </c>
      <c r="I23" s="350">
        <f>I22/D22</f>
        <v>7.1428571428571425E-2</v>
      </c>
      <c r="J23" s="350">
        <f>J22/D22</f>
        <v>7.1428571428571425E-2</v>
      </c>
      <c r="K23" s="350">
        <f>K22/D22</f>
        <v>7.1428571428571425E-2</v>
      </c>
      <c r="L23" s="350">
        <f>L22/D22</f>
        <v>0.10714285714285714</v>
      </c>
      <c r="M23" s="350">
        <f>M22/D22</f>
        <v>0</v>
      </c>
      <c r="N23" s="351">
        <f>N22/D22</f>
        <v>0.10714285714285714</v>
      </c>
      <c r="O23" s="352">
        <f>O22/D22</f>
        <v>0.39285714285714285</v>
      </c>
      <c r="P23" s="352">
        <f>P22/D22</f>
        <v>0.17857142857142858</v>
      </c>
      <c r="Q23" s="1"/>
      <c r="R23" s="26"/>
      <c r="S23" s="135"/>
    </row>
    <row r="24" spans="2:19" s="347" customFormat="1" ht="15.75" customHeight="1" x14ac:dyDescent="0.2">
      <c r="B24" s="702"/>
      <c r="C24" s="780"/>
      <c r="D24" s="58"/>
      <c r="E24" s="363"/>
      <c r="F24" s="364">
        <f>F22/E22</f>
        <v>8.3333333333333329E-2</v>
      </c>
      <c r="G24" s="364">
        <f>G22/E22</f>
        <v>0.16666666666666666</v>
      </c>
      <c r="H24" s="364">
        <f>H22/E22</f>
        <v>0.41666666666666669</v>
      </c>
      <c r="I24" s="364">
        <f>I22/E22</f>
        <v>0.16666666666666666</v>
      </c>
      <c r="J24" s="364">
        <f>J22/E22</f>
        <v>0.16666666666666666</v>
      </c>
      <c r="K24" s="364">
        <f>K22/E22</f>
        <v>0.16666666666666666</v>
      </c>
      <c r="L24" s="364">
        <f>L22/E22</f>
        <v>0.25</v>
      </c>
      <c r="M24" s="364">
        <f>M22/E22</f>
        <v>0</v>
      </c>
      <c r="N24" s="365">
        <f>N22/E22</f>
        <v>0.25</v>
      </c>
      <c r="O24" s="366"/>
      <c r="P24" s="366"/>
      <c r="Q24" s="1"/>
      <c r="R24" s="358"/>
    </row>
    <row r="25" spans="2:19" s="347" customFormat="1" ht="15.75" customHeight="1" x14ac:dyDescent="0.2">
      <c r="B25" s="702"/>
      <c r="C25" s="778" t="s">
        <v>166</v>
      </c>
      <c r="D25" s="57">
        <v>87</v>
      </c>
      <c r="E25" s="367">
        <f t="shared" ref="E25" si="3">D25-O25-P25</f>
        <v>46</v>
      </c>
      <c r="F25" s="368">
        <v>5</v>
      </c>
      <c r="G25" s="368">
        <v>6</v>
      </c>
      <c r="H25" s="368">
        <v>34</v>
      </c>
      <c r="I25" s="368">
        <v>10</v>
      </c>
      <c r="J25" s="368">
        <v>3</v>
      </c>
      <c r="K25" s="368">
        <v>1</v>
      </c>
      <c r="L25" s="368">
        <v>5</v>
      </c>
      <c r="M25" s="368">
        <v>0</v>
      </c>
      <c r="N25" s="10">
        <v>3</v>
      </c>
      <c r="O25" s="369">
        <v>23</v>
      </c>
      <c r="P25" s="369">
        <v>18</v>
      </c>
      <c r="Q25" s="1"/>
      <c r="R25" s="1"/>
      <c r="S25" s="135"/>
    </row>
    <row r="26" spans="2:19" s="347" customFormat="1" ht="15.75" customHeight="1" x14ac:dyDescent="0.2">
      <c r="B26" s="702"/>
      <c r="C26" s="779"/>
      <c r="D26" s="47"/>
      <c r="E26" s="349">
        <f>E25/D25</f>
        <v>0.52873563218390807</v>
      </c>
      <c r="F26" s="350">
        <f>F25/D25</f>
        <v>5.7471264367816091E-2</v>
      </c>
      <c r="G26" s="350">
        <f>G25/D25</f>
        <v>6.8965517241379309E-2</v>
      </c>
      <c r="H26" s="350">
        <f>H25/D25</f>
        <v>0.39080459770114945</v>
      </c>
      <c r="I26" s="350">
        <f>I25/D25</f>
        <v>0.11494252873563218</v>
      </c>
      <c r="J26" s="350">
        <f>J25/D25</f>
        <v>3.4482758620689655E-2</v>
      </c>
      <c r="K26" s="350">
        <f>K25/D25</f>
        <v>1.1494252873563218E-2</v>
      </c>
      <c r="L26" s="350">
        <f>L25/D25</f>
        <v>5.7471264367816091E-2</v>
      </c>
      <c r="M26" s="350">
        <f>M25/D25</f>
        <v>0</v>
      </c>
      <c r="N26" s="351">
        <f>N25/D25</f>
        <v>3.4482758620689655E-2</v>
      </c>
      <c r="O26" s="352">
        <f>O25/D25</f>
        <v>0.26436781609195403</v>
      </c>
      <c r="P26" s="352">
        <f>P25/D25</f>
        <v>0.20689655172413793</v>
      </c>
      <c r="Q26" s="1"/>
      <c r="R26" s="26"/>
      <c r="S26" s="135"/>
    </row>
    <row r="27" spans="2:19" s="347" customFormat="1" ht="15.75" customHeight="1" x14ac:dyDescent="0.2">
      <c r="B27" s="702"/>
      <c r="C27" s="780"/>
      <c r="D27" s="58"/>
      <c r="E27" s="363"/>
      <c r="F27" s="364">
        <f>F25/E25</f>
        <v>0.10869565217391304</v>
      </c>
      <c r="G27" s="364">
        <f>G25/E25</f>
        <v>0.13043478260869565</v>
      </c>
      <c r="H27" s="364">
        <f>H25/E25</f>
        <v>0.73913043478260865</v>
      </c>
      <c r="I27" s="364">
        <f>I25/E25</f>
        <v>0.21739130434782608</v>
      </c>
      <c r="J27" s="364">
        <f>J25/E25</f>
        <v>6.5217391304347824E-2</v>
      </c>
      <c r="K27" s="364">
        <f>K25/E25</f>
        <v>2.1739130434782608E-2</v>
      </c>
      <c r="L27" s="364">
        <f>L25/E25</f>
        <v>0.10869565217391304</v>
      </c>
      <c r="M27" s="364">
        <f>M25/E25</f>
        <v>0</v>
      </c>
      <c r="N27" s="365">
        <f>N25/E25</f>
        <v>6.5217391304347824E-2</v>
      </c>
      <c r="O27" s="366"/>
      <c r="P27" s="366"/>
      <c r="Q27" s="1"/>
      <c r="R27" s="358"/>
    </row>
    <row r="28" spans="2:19" s="347" customFormat="1" ht="15.75" customHeight="1" x14ac:dyDescent="0.2">
      <c r="B28" s="702"/>
      <c r="C28" s="778" t="s">
        <v>167</v>
      </c>
      <c r="D28" s="57">
        <v>16</v>
      </c>
      <c r="E28" s="344">
        <f t="shared" ref="E28" si="4">D28-O28-P28</f>
        <v>7</v>
      </c>
      <c r="F28" s="368">
        <v>0</v>
      </c>
      <c r="G28" s="368">
        <v>4</v>
      </c>
      <c r="H28" s="368">
        <v>6</v>
      </c>
      <c r="I28" s="368">
        <v>1</v>
      </c>
      <c r="J28" s="368">
        <v>0</v>
      </c>
      <c r="K28" s="368">
        <v>0</v>
      </c>
      <c r="L28" s="368">
        <v>0</v>
      </c>
      <c r="M28" s="368">
        <v>0</v>
      </c>
      <c r="N28" s="10">
        <v>1</v>
      </c>
      <c r="O28" s="369">
        <v>8</v>
      </c>
      <c r="P28" s="369">
        <v>1</v>
      </c>
      <c r="Q28" s="1"/>
      <c r="R28" s="1"/>
      <c r="S28" s="135"/>
    </row>
    <row r="29" spans="2:19" s="347" customFormat="1" ht="15.75" customHeight="1" x14ac:dyDescent="0.2">
      <c r="B29" s="702"/>
      <c r="C29" s="779"/>
      <c r="D29" s="47"/>
      <c r="E29" s="349">
        <f>E28/D28</f>
        <v>0.4375</v>
      </c>
      <c r="F29" s="350">
        <f>F28/D28</f>
        <v>0</v>
      </c>
      <c r="G29" s="350">
        <f>G28/D28</f>
        <v>0.25</v>
      </c>
      <c r="H29" s="350">
        <f>H28/D28</f>
        <v>0.375</v>
      </c>
      <c r="I29" s="350">
        <f>I28/D28</f>
        <v>6.25E-2</v>
      </c>
      <c r="J29" s="350">
        <f>J28/D28</f>
        <v>0</v>
      </c>
      <c r="K29" s="350">
        <f>K28/D28</f>
        <v>0</v>
      </c>
      <c r="L29" s="350">
        <f>L28/D28</f>
        <v>0</v>
      </c>
      <c r="M29" s="350">
        <f>M28/D28</f>
        <v>0</v>
      </c>
      <c r="N29" s="351">
        <f>N28/D28</f>
        <v>6.25E-2</v>
      </c>
      <c r="O29" s="352">
        <f>O28/D28</f>
        <v>0.5</v>
      </c>
      <c r="P29" s="352">
        <f>P28/D28</f>
        <v>6.25E-2</v>
      </c>
      <c r="Q29" s="1"/>
      <c r="R29" s="26"/>
      <c r="S29" s="135"/>
    </row>
    <row r="30" spans="2:19" s="347" customFormat="1" ht="15.75" customHeight="1" x14ac:dyDescent="0.2">
      <c r="B30" s="702"/>
      <c r="C30" s="780"/>
      <c r="D30" s="58"/>
      <c r="E30" s="363"/>
      <c r="F30" s="364">
        <f>F28/E28</f>
        <v>0</v>
      </c>
      <c r="G30" s="364">
        <f>G28/E28</f>
        <v>0.5714285714285714</v>
      </c>
      <c r="H30" s="364">
        <f>H28/E28</f>
        <v>0.8571428571428571</v>
      </c>
      <c r="I30" s="364">
        <f>I28/E28</f>
        <v>0.14285714285714285</v>
      </c>
      <c r="J30" s="364">
        <f>J28/E28</f>
        <v>0</v>
      </c>
      <c r="K30" s="364">
        <f>K28/E28</f>
        <v>0</v>
      </c>
      <c r="L30" s="364">
        <f>L28/E28</f>
        <v>0</v>
      </c>
      <c r="M30" s="364">
        <f>M28/E28</f>
        <v>0</v>
      </c>
      <c r="N30" s="365">
        <f>N28/E28</f>
        <v>0.14285714285714285</v>
      </c>
      <c r="O30" s="366"/>
      <c r="P30" s="366"/>
      <c r="Q30" s="1"/>
      <c r="R30" s="358"/>
    </row>
    <row r="31" spans="2:19" s="347" customFormat="1" ht="15.75" customHeight="1" x14ac:dyDescent="0.2">
      <c r="B31" s="702"/>
      <c r="C31" s="778" t="s">
        <v>92</v>
      </c>
      <c r="D31" s="57">
        <v>156</v>
      </c>
      <c r="E31" s="367">
        <f t="shared" ref="E31" si="5">D31-O31-P31</f>
        <v>76</v>
      </c>
      <c r="F31" s="368">
        <v>14</v>
      </c>
      <c r="G31" s="368">
        <v>12</v>
      </c>
      <c r="H31" s="368">
        <v>52</v>
      </c>
      <c r="I31" s="368">
        <v>21</v>
      </c>
      <c r="J31" s="368">
        <v>8</v>
      </c>
      <c r="K31" s="368">
        <v>3</v>
      </c>
      <c r="L31" s="368">
        <v>10</v>
      </c>
      <c r="M31" s="368">
        <v>0</v>
      </c>
      <c r="N31" s="10">
        <v>6</v>
      </c>
      <c r="O31" s="369">
        <v>70</v>
      </c>
      <c r="P31" s="369">
        <v>10</v>
      </c>
      <c r="Q31" s="1"/>
      <c r="R31" s="1"/>
      <c r="S31" s="135"/>
    </row>
    <row r="32" spans="2:19" s="347" customFormat="1" ht="15.75" customHeight="1" x14ac:dyDescent="0.2">
      <c r="B32" s="702"/>
      <c r="C32" s="779"/>
      <c r="D32" s="47"/>
      <c r="E32" s="349">
        <f>E31/D31</f>
        <v>0.48717948717948717</v>
      </c>
      <c r="F32" s="350">
        <f>F31/D31</f>
        <v>8.9743589743589744E-2</v>
      </c>
      <c r="G32" s="350">
        <f>G31/D31</f>
        <v>7.6923076923076927E-2</v>
      </c>
      <c r="H32" s="350">
        <f>H31/D31</f>
        <v>0.33333333333333331</v>
      </c>
      <c r="I32" s="350">
        <f>I31/D31</f>
        <v>0.13461538461538461</v>
      </c>
      <c r="J32" s="350">
        <f>J31/D31</f>
        <v>5.128205128205128E-2</v>
      </c>
      <c r="K32" s="350">
        <f>K31/D31</f>
        <v>1.9230769230769232E-2</v>
      </c>
      <c r="L32" s="350">
        <f>L31/D31</f>
        <v>6.4102564102564097E-2</v>
      </c>
      <c r="M32" s="350">
        <f>M31/D31</f>
        <v>0</v>
      </c>
      <c r="N32" s="351">
        <f>N31/D31</f>
        <v>3.8461538461538464E-2</v>
      </c>
      <c r="O32" s="352">
        <f>O31/D31</f>
        <v>0.44871794871794873</v>
      </c>
      <c r="P32" s="352">
        <f>P31/D31</f>
        <v>6.4102564102564097E-2</v>
      </c>
      <c r="Q32" s="1"/>
      <c r="R32" s="26"/>
      <c r="S32" s="135"/>
    </row>
    <row r="33" spans="2:19" s="347" customFormat="1" ht="15.75" customHeight="1" thickBot="1" x14ac:dyDescent="0.25">
      <c r="B33" s="703"/>
      <c r="C33" s="792"/>
      <c r="D33" s="59"/>
      <c r="E33" s="370"/>
      <c r="F33" s="371">
        <f>F31/E31</f>
        <v>0.18421052631578946</v>
      </c>
      <c r="G33" s="371">
        <f>G31/E31</f>
        <v>0.15789473684210525</v>
      </c>
      <c r="H33" s="371">
        <f>H31/E31</f>
        <v>0.68421052631578949</v>
      </c>
      <c r="I33" s="371">
        <f>I31/E31</f>
        <v>0.27631578947368424</v>
      </c>
      <c r="J33" s="371">
        <f>J31/E31</f>
        <v>0.10526315789473684</v>
      </c>
      <c r="K33" s="371">
        <f>K31/E31</f>
        <v>3.9473684210526314E-2</v>
      </c>
      <c r="L33" s="371">
        <f>L31/E31</f>
        <v>0.13157894736842105</v>
      </c>
      <c r="M33" s="371">
        <f>M31/E31</f>
        <v>0</v>
      </c>
      <c r="N33" s="372">
        <f>N31/E31</f>
        <v>7.8947368421052627E-2</v>
      </c>
      <c r="O33" s="373"/>
      <c r="P33" s="373"/>
      <c r="Q33" s="1"/>
      <c r="R33" s="358"/>
    </row>
    <row r="34" spans="2:19" s="347" customFormat="1" ht="15.75" customHeight="1" thickTop="1" x14ac:dyDescent="0.2">
      <c r="B34" s="701" t="s">
        <v>106</v>
      </c>
      <c r="C34" s="791" t="s">
        <v>107</v>
      </c>
      <c r="D34" s="57">
        <v>81</v>
      </c>
      <c r="E34" s="367">
        <f t="shared" ref="E34" si="6">D34-O34-P34</f>
        <v>33</v>
      </c>
      <c r="F34" s="368">
        <v>5</v>
      </c>
      <c r="G34" s="368">
        <v>7</v>
      </c>
      <c r="H34" s="368">
        <v>24</v>
      </c>
      <c r="I34" s="368">
        <v>11</v>
      </c>
      <c r="J34" s="368">
        <v>3</v>
      </c>
      <c r="K34" s="368">
        <v>2</v>
      </c>
      <c r="L34" s="368">
        <v>4</v>
      </c>
      <c r="M34" s="368">
        <v>1</v>
      </c>
      <c r="N34" s="10">
        <v>3</v>
      </c>
      <c r="O34" s="369">
        <v>30</v>
      </c>
      <c r="P34" s="369">
        <v>18</v>
      </c>
      <c r="Q34" s="1"/>
      <c r="R34" s="1"/>
      <c r="S34" s="135"/>
    </row>
    <row r="35" spans="2:19" s="347" customFormat="1" ht="15.75" customHeight="1" x14ac:dyDescent="0.2">
      <c r="B35" s="702"/>
      <c r="C35" s="779"/>
      <c r="D35" s="47"/>
      <c r="E35" s="349">
        <f>E34/D34</f>
        <v>0.40740740740740738</v>
      </c>
      <c r="F35" s="350">
        <f>F34/D34</f>
        <v>6.1728395061728392E-2</v>
      </c>
      <c r="G35" s="350">
        <f>G34/D34</f>
        <v>8.6419753086419748E-2</v>
      </c>
      <c r="H35" s="350">
        <f>H34/D34</f>
        <v>0.29629629629629628</v>
      </c>
      <c r="I35" s="350">
        <f>I34/D34</f>
        <v>0.13580246913580246</v>
      </c>
      <c r="J35" s="350">
        <f>J34/D34</f>
        <v>3.7037037037037035E-2</v>
      </c>
      <c r="K35" s="350">
        <f>K34/D34</f>
        <v>2.4691358024691357E-2</v>
      </c>
      <c r="L35" s="350">
        <f>L34/D34</f>
        <v>4.9382716049382713E-2</v>
      </c>
      <c r="M35" s="350">
        <f>M34/D34</f>
        <v>1.2345679012345678E-2</v>
      </c>
      <c r="N35" s="351">
        <f>N34/D34</f>
        <v>3.7037037037037035E-2</v>
      </c>
      <c r="O35" s="352">
        <f>O34/D34</f>
        <v>0.37037037037037035</v>
      </c>
      <c r="P35" s="352">
        <f>P34/D34</f>
        <v>0.22222222222222221</v>
      </c>
      <c r="Q35" s="1"/>
      <c r="R35" s="26"/>
      <c r="S35" s="135"/>
    </row>
    <row r="36" spans="2:19" s="347" customFormat="1" ht="15.75" customHeight="1" x14ac:dyDescent="0.2">
      <c r="B36" s="702"/>
      <c r="C36" s="780"/>
      <c r="D36" s="58"/>
      <c r="E36" s="363"/>
      <c r="F36" s="364">
        <f>F34/E34</f>
        <v>0.15151515151515152</v>
      </c>
      <c r="G36" s="364">
        <f>G34/E34</f>
        <v>0.21212121212121213</v>
      </c>
      <c r="H36" s="364">
        <f>H34/E34</f>
        <v>0.72727272727272729</v>
      </c>
      <c r="I36" s="364">
        <f>I34/E34</f>
        <v>0.33333333333333331</v>
      </c>
      <c r="J36" s="364">
        <f>J34/E34</f>
        <v>9.0909090909090912E-2</v>
      </c>
      <c r="K36" s="364">
        <f>K34/E34</f>
        <v>6.0606060606060608E-2</v>
      </c>
      <c r="L36" s="364">
        <f>L34/E34</f>
        <v>0.12121212121212122</v>
      </c>
      <c r="M36" s="364">
        <f>M34/E34</f>
        <v>3.0303030303030304E-2</v>
      </c>
      <c r="N36" s="365">
        <f>N34/E34</f>
        <v>9.0909090909090912E-2</v>
      </c>
      <c r="O36" s="366"/>
      <c r="P36" s="366"/>
      <c r="Q36" s="1"/>
      <c r="R36" s="358"/>
    </row>
    <row r="37" spans="2:19" s="347" customFormat="1" ht="15.75" customHeight="1" x14ac:dyDescent="0.2">
      <c r="B37" s="702"/>
      <c r="C37" s="778" t="s">
        <v>108</v>
      </c>
      <c r="D37" s="57">
        <v>178</v>
      </c>
      <c r="E37" s="367">
        <f t="shared" ref="E37" si="7">D37-O37-P37</f>
        <v>88</v>
      </c>
      <c r="F37" s="368">
        <v>10</v>
      </c>
      <c r="G37" s="368">
        <v>13</v>
      </c>
      <c r="H37" s="368">
        <v>54</v>
      </c>
      <c r="I37" s="368">
        <v>19</v>
      </c>
      <c r="J37" s="368">
        <v>8</v>
      </c>
      <c r="K37" s="368">
        <v>3</v>
      </c>
      <c r="L37" s="368">
        <v>11</v>
      </c>
      <c r="M37" s="368">
        <v>1</v>
      </c>
      <c r="N37" s="10">
        <v>11</v>
      </c>
      <c r="O37" s="369">
        <v>70</v>
      </c>
      <c r="P37" s="369">
        <v>20</v>
      </c>
      <c r="Q37" s="1"/>
      <c r="R37" s="1"/>
      <c r="S37" s="135"/>
    </row>
    <row r="38" spans="2:19" s="347" customFormat="1" ht="15.75" customHeight="1" x14ac:dyDescent="0.2">
      <c r="B38" s="702"/>
      <c r="C38" s="779"/>
      <c r="D38" s="47"/>
      <c r="E38" s="349">
        <f>E37/D37</f>
        <v>0.4943820224719101</v>
      </c>
      <c r="F38" s="350">
        <f>F37/D37</f>
        <v>5.6179775280898875E-2</v>
      </c>
      <c r="G38" s="350">
        <f>G37/D37</f>
        <v>7.3033707865168537E-2</v>
      </c>
      <c r="H38" s="350">
        <f>H37/D37</f>
        <v>0.30337078651685395</v>
      </c>
      <c r="I38" s="350">
        <f>I37/D37</f>
        <v>0.10674157303370786</v>
      </c>
      <c r="J38" s="350">
        <f>J37/D37</f>
        <v>4.49438202247191E-2</v>
      </c>
      <c r="K38" s="350">
        <f>K37/D37</f>
        <v>1.6853932584269662E-2</v>
      </c>
      <c r="L38" s="350">
        <f>L37/D37</f>
        <v>6.1797752808988762E-2</v>
      </c>
      <c r="M38" s="350">
        <f>M37/D37</f>
        <v>5.6179775280898875E-3</v>
      </c>
      <c r="N38" s="351">
        <f>N37/D37</f>
        <v>6.1797752808988762E-2</v>
      </c>
      <c r="O38" s="352">
        <f>O37/D37</f>
        <v>0.39325842696629215</v>
      </c>
      <c r="P38" s="352">
        <f>P37/D37</f>
        <v>0.11235955056179775</v>
      </c>
      <c r="Q38" s="1"/>
      <c r="R38" s="26"/>
      <c r="S38" s="135"/>
    </row>
    <row r="39" spans="2:19" x14ac:dyDescent="0.2">
      <c r="B39" s="702"/>
      <c r="C39" s="780"/>
      <c r="D39" s="58"/>
      <c r="E39" s="363"/>
      <c r="F39" s="364">
        <f>F37/E37</f>
        <v>0.11363636363636363</v>
      </c>
      <c r="G39" s="364">
        <f>G37/E37</f>
        <v>0.14772727272727273</v>
      </c>
      <c r="H39" s="364">
        <f>H37/E37</f>
        <v>0.61363636363636365</v>
      </c>
      <c r="I39" s="364">
        <f>I37/E37</f>
        <v>0.21590909090909091</v>
      </c>
      <c r="J39" s="364">
        <f>J37/E37</f>
        <v>9.0909090909090912E-2</v>
      </c>
      <c r="K39" s="364">
        <f>K37/E37</f>
        <v>3.4090909090909088E-2</v>
      </c>
      <c r="L39" s="364">
        <f>L37/E37</f>
        <v>0.125</v>
      </c>
      <c r="M39" s="364">
        <f>M37/E37</f>
        <v>1.1363636363636364E-2</v>
      </c>
      <c r="N39" s="365">
        <f>N37/E37</f>
        <v>0.125</v>
      </c>
      <c r="O39" s="366"/>
      <c r="P39" s="366"/>
      <c r="R39" s="358"/>
      <c r="S39" s="347"/>
    </row>
    <row r="40" spans="2:19" ht="13.5" customHeight="1" x14ac:dyDescent="0.2">
      <c r="B40" s="702"/>
      <c r="C40" s="778" t="s">
        <v>109</v>
      </c>
      <c r="D40" s="57">
        <v>50</v>
      </c>
      <c r="E40" s="344">
        <f t="shared" ref="E40" si="8">D40-O40-P40</f>
        <v>27</v>
      </c>
      <c r="F40" s="368">
        <v>4</v>
      </c>
      <c r="G40" s="368">
        <v>3</v>
      </c>
      <c r="H40" s="368">
        <v>18</v>
      </c>
      <c r="I40" s="368">
        <v>4</v>
      </c>
      <c r="J40" s="368">
        <v>2</v>
      </c>
      <c r="K40" s="368">
        <v>0</v>
      </c>
      <c r="L40" s="368">
        <v>3</v>
      </c>
      <c r="M40" s="368">
        <v>0</v>
      </c>
      <c r="N40" s="10">
        <v>1</v>
      </c>
      <c r="O40" s="369">
        <v>17</v>
      </c>
      <c r="P40" s="369">
        <v>6</v>
      </c>
      <c r="S40" s="135"/>
    </row>
    <row r="41" spans="2:19" ht="13.5" customHeight="1" x14ac:dyDescent="0.2">
      <c r="B41" s="702"/>
      <c r="C41" s="779"/>
      <c r="D41" s="47"/>
      <c r="E41" s="349">
        <f>E40/D40</f>
        <v>0.54</v>
      </c>
      <c r="F41" s="350">
        <f>F40/D40</f>
        <v>0.08</v>
      </c>
      <c r="G41" s="350">
        <f>G40/D40</f>
        <v>0.06</v>
      </c>
      <c r="H41" s="350">
        <f>H40/D40</f>
        <v>0.36</v>
      </c>
      <c r="I41" s="350">
        <f>I40/D40</f>
        <v>0.08</v>
      </c>
      <c r="J41" s="350">
        <f>J40/D40</f>
        <v>0.04</v>
      </c>
      <c r="K41" s="350">
        <f>K40/D40</f>
        <v>0</v>
      </c>
      <c r="L41" s="350">
        <f>L40/D40</f>
        <v>0.06</v>
      </c>
      <c r="M41" s="350">
        <f>M40/D40</f>
        <v>0</v>
      </c>
      <c r="N41" s="351">
        <f>N40/D40</f>
        <v>0.02</v>
      </c>
      <c r="O41" s="352">
        <f>O40/D40</f>
        <v>0.34</v>
      </c>
      <c r="P41" s="352">
        <f>P40/D40</f>
        <v>0.12</v>
      </c>
      <c r="R41" s="26"/>
      <c r="S41" s="135"/>
    </row>
    <row r="42" spans="2:19" ht="12.75" customHeight="1" x14ac:dyDescent="0.2">
      <c r="B42" s="702"/>
      <c r="C42" s="780"/>
      <c r="D42" s="58"/>
      <c r="E42" s="363"/>
      <c r="F42" s="364">
        <f>F40/E40</f>
        <v>0.14814814814814814</v>
      </c>
      <c r="G42" s="364">
        <f>G40/E40</f>
        <v>0.1111111111111111</v>
      </c>
      <c r="H42" s="364">
        <f>H40/E40</f>
        <v>0.66666666666666663</v>
      </c>
      <c r="I42" s="364">
        <f>I40/E40</f>
        <v>0.14814814814814814</v>
      </c>
      <c r="J42" s="364">
        <f>J40/E40</f>
        <v>7.407407407407407E-2</v>
      </c>
      <c r="K42" s="364">
        <f>K40/E40</f>
        <v>0</v>
      </c>
      <c r="L42" s="364">
        <f>L40/E40</f>
        <v>0.1111111111111111</v>
      </c>
      <c r="M42" s="364">
        <f>M40/E40</f>
        <v>0</v>
      </c>
      <c r="N42" s="365">
        <f>N40/E40</f>
        <v>3.7037037037037035E-2</v>
      </c>
      <c r="O42" s="366"/>
      <c r="P42" s="366"/>
      <c r="R42" s="358"/>
      <c r="S42" s="347"/>
    </row>
    <row r="43" spans="2:19" x14ac:dyDescent="0.2">
      <c r="B43" s="702"/>
      <c r="C43" s="778" t="s">
        <v>110</v>
      </c>
      <c r="D43" s="57">
        <v>40</v>
      </c>
      <c r="E43" s="344">
        <f t="shared" ref="E43" si="9">D43-O43-P43</f>
        <v>24</v>
      </c>
      <c r="F43" s="368">
        <v>4</v>
      </c>
      <c r="G43" s="368">
        <v>6</v>
      </c>
      <c r="H43" s="368">
        <v>15</v>
      </c>
      <c r="I43" s="368">
        <v>5</v>
      </c>
      <c r="J43" s="368">
        <v>2</v>
      </c>
      <c r="K43" s="368">
        <v>2</v>
      </c>
      <c r="L43" s="368">
        <v>3</v>
      </c>
      <c r="M43" s="368">
        <v>0</v>
      </c>
      <c r="N43" s="10">
        <v>3</v>
      </c>
      <c r="O43" s="369">
        <v>13</v>
      </c>
      <c r="P43" s="369">
        <v>3</v>
      </c>
      <c r="S43" s="135"/>
    </row>
    <row r="44" spans="2:19" x14ac:dyDescent="0.2">
      <c r="B44" s="702"/>
      <c r="C44" s="779"/>
      <c r="D44" s="47"/>
      <c r="E44" s="349">
        <f>E43/D43</f>
        <v>0.6</v>
      </c>
      <c r="F44" s="350">
        <f>F43/D43</f>
        <v>0.1</v>
      </c>
      <c r="G44" s="350">
        <f>G43/D43</f>
        <v>0.15</v>
      </c>
      <c r="H44" s="350">
        <f>H43/D43</f>
        <v>0.375</v>
      </c>
      <c r="I44" s="350">
        <f>I43/D43</f>
        <v>0.125</v>
      </c>
      <c r="J44" s="350">
        <f>J43/D43</f>
        <v>0.05</v>
      </c>
      <c r="K44" s="350">
        <f>K43/D43</f>
        <v>0.05</v>
      </c>
      <c r="L44" s="350">
        <f>L43/D43</f>
        <v>7.4999999999999997E-2</v>
      </c>
      <c r="M44" s="350">
        <f>M43/D43</f>
        <v>0</v>
      </c>
      <c r="N44" s="351">
        <f>N43/D43</f>
        <v>7.4999999999999997E-2</v>
      </c>
      <c r="O44" s="352">
        <f>O43/D43</f>
        <v>0.32500000000000001</v>
      </c>
      <c r="P44" s="352">
        <f>P43/D43</f>
        <v>7.4999999999999997E-2</v>
      </c>
      <c r="R44" s="26"/>
      <c r="S44" s="135"/>
    </row>
    <row r="45" spans="2:19" x14ac:dyDescent="0.2">
      <c r="B45" s="702"/>
      <c r="C45" s="780"/>
      <c r="D45" s="58"/>
      <c r="E45" s="363"/>
      <c r="F45" s="364">
        <f>F43/E43</f>
        <v>0.16666666666666666</v>
      </c>
      <c r="G45" s="364">
        <f>G43/E43</f>
        <v>0.25</v>
      </c>
      <c r="H45" s="364">
        <f>H43/E43</f>
        <v>0.625</v>
      </c>
      <c r="I45" s="364">
        <f>I43/E43</f>
        <v>0.20833333333333334</v>
      </c>
      <c r="J45" s="364">
        <f>J43/E43</f>
        <v>8.3333333333333329E-2</v>
      </c>
      <c r="K45" s="364">
        <f>K43/E43</f>
        <v>8.3333333333333329E-2</v>
      </c>
      <c r="L45" s="364">
        <f>L43/E43</f>
        <v>0.125</v>
      </c>
      <c r="M45" s="364">
        <f>M43/E43</f>
        <v>0</v>
      </c>
      <c r="N45" s="365">
        <f>N43/E43</f>
        <v>0.125</v>
      </c>
      <c r="O45" s="366"/>
      <c r="P45" s="366"/>
      <c r="R45" s="358"/>
      <c r="S45" s="347"/>
    </row>
    <row r="46" spans="2:19" x14ac:dyDescent="0.2">
      <c r="B46" s="702"/>
      <c r="C46" s="778" t="s">
        <v>31</v>
      </c>
      <c r="D46" s="57">
        <v>27</v>
      </c>
      <c r="E46" s="344">
        <f t="shared" ref="E46" si="10">D46-O46-P46</f>
        <v>11</v>
      </c>
      <c r="F46" s="368">
        <v>1</v>
      </c>
      <c r="G46" s="368">
        <v>1</v>
      </c>
      <c r="H46" s="368">
        <v>10</v>
      </c>
      <c r="I46" s="368">
        <v>3</v>
      </c>
      <c r="J46" s="368">
        <v>0</v>
      </c>
      <c r="K46" s="368">
        <v>0</v>
      </c>
      <c r="L46" s="368">
        <v>2</v>
      </c>
      <c r="M46" s="368">
        <v>0</v>
      </c>
      <c r="N46" s="10">
        <v>1</v>
      </c>
      <c r="O46" s="369">
        <v>14</v>
      </c>
      <c r="P46" s="369">
        <v>2</v>
      </c>
      <c r="S46" s="135"/>
    </row>
    <row r="47" spans="2:19" x14ac:dyDescent="0.2">
      <c r="B47" s="702"/>
      <c r="C47" s="779"/>
      <c r="D47" s="47"/>
      <c r="E47" s="349">
        <f>E46/D46</f>
        <v>0.40740740740740738</v>
      </c>
      <c r="F47" s="350">
        <f>F46/D46</f>
        <v>3.7037037037037035E-2</v>
      </c>
      <c r="G47" s="350">
        <f>G46/D46</f>
        <v>3.7037037037037035E-2</v>
      </c>
      <c r="H47" s="350">
        <f>H46/D46</f>
        <v>0.37037037037037035</v>
      </c>
      <c r="I47" s="350">
        <f>I46/D46</f>
        <v>0.1111111111111111</v>
      </c>
      <c r="J47" s="350">
        <f>J46/D46</f>
        <v>0</v>
      </c>
      <c r="K47" s="350">
        <f>K46/D46</f>
        <v>0</v>
      </c>
      <c r="L47" s="350">
        <f>L46/D46</f>
        <v>7.407407407407407E-2</v>
      </c>
      <c r="M47" s="350">
        <f>M46/D46</f>
        <v>0</v>
      </c>
      <c r="N47" s="351">
        <f>N46/D46</f>
        <v>3.7037037037037035E-2</v>
      </c>
      <c r="O47" s="352">
        <f>O46/D46</f>
        <v>0.51851851851851849</v>
      </c>
      <c r="P47" s="352">
        <f>P46/D46</f>
        <v>7.407407407407407E-2</v>
      </c>
      <c r="R47" s="26"/>
      <c r="S47" s="135"/>
    </row>
    <row r="48" spans="2:19" x14ac:dyDescent="0.2">
      <c r="B48" s="702"/>
      <c r="C48" s="780"/>
      <c r="D48" s="58"/>
      <c r="E48" s="363"/>
      <c r="F48" s="364">
        <f>F46/E46</f>
        <v>9.0909090909090912E-2</v>
      </c>
      <c r="G48" s="364">
        <f>G46/E46</f>
        <v>9.0909090909090912E-2</v>
      </c>
      <c r="H48" s="364">
        <f>H46/E46</f>
        <v>0.90909090909090906</v>
      </c>
      <c r="I48" s="364">
        <f>I46/E46</f>
        <v>0.27272727272727271</v>
      </c>
      <c r="J48" s="364">
        <f>J46/E46</f>
        <v>0</v>
      </c>
      <c r="K48" s="364">
        <f>K46/E46</f>
        <v>0</v>
      </c>
      <c r="L48" s="364">
        <f>L46/E46</f>
        <v>0.18181818181818182</v>
      </c>
      <c r="M48" s="364">
        <f>M46/E46</f>
        <v>0</v>
      </c>
      <c r="N48" s="365">
        <f>N46/E46</f>
        <v>9.0909090909090912E-2</v>
      </c>
      <c r="O48" s="366"/>
      <c r="P48" s="366"/>
      <c r="R48" s="358"/>
      <c r="S48" s="347"/>
    </row>
    <row r="49" spans="2:19" x14ac:dyDescent="0.2">
      <c r="B49" s="702"/>
      <c r="C49" s="778" t="s">
        <v>111</v>
      </c>
      <c r="D49" s="57">
        <v>40</v>
      </c>
      <c r="E49" s="344">
        <f t="shared" ref="E49" si="11">D49-O49-P49</f>
        <v>18</v>
      </c>
      <c r="F49" s="368">
        <v>0</v>
      </c>
      <c r="G49" s="368">
        <v>5</v>
      </c>
      <c r="H49" s="368">
        <v>12</v>
      </c>
      <c r="I49" s="368">
        <v>4</v>
      </c>
      <c r="J49" s="368">
        <v>2</v>
      </c>
      <c r="K49" s="368">
        <v>2</v>
      </c>
      <c r="L49" s="368">
        <v>2</v>
      </c>
      <c r="M49" s="368">
        <v>1</v>
      </c>
      <c r="N49" s="10">
        <v>1</v>
      </c>
      <c r="O49" s="369">
        <v>21</v>
      </c>
      <c r="P49" s="369">
        <v>1</v>
      </c>
      <c r="S49" s="135"/>
    </row>
    <row r="50" spans="2:19" x14ac:dyDescent="0.2">
      <c r="B50" s="702"/>
      <c r="C50" s="779"/>
      <c r="D50" s="47"/>
      <c r="E50" s="349">
        <f>E49/D49</f>
        <v>0.45</v>
      </c>
      <c r="F50" s="350">
        <f>F49/D49</f>
        <v>0</v>
      </c>
      <c r="G50" s="350">
        <f>G49/D49</f>
        <v>0.125</v>
      </c>
      <c r="H50" s="350">
        <f>H49/D49</f>
        <v>0.3</v>
      </c>
      <c r="I50" s="350">
        <f>I49/D49</f>
        <v>0.1</v>
      </c>
      <c r="J50" s="350">
        <f>J49/D49</f>
        <v>0.05</v>
      </c>
      <c r="K50" s="350">
        <f>K49/D49</f>
        <v>0.05</v>
      </c>
      <c r="L50" s="350">
        <f>L49/D49</f>
        <v>0.05</v>
      </c>
      <c r="M50" s="350">
        <f>M49/D49</f>
        <v>2.5000000000000001E-2</v>
      </c>
      <c r="N50" s="351">
        <f>N49/D49</f>
        <v>2.5000000000000001E-2</v>
      </c>
      <c r="O50" s="352">
        <f>O49/D49</f>
        <v>0.52500000000000002</v>
      </c>
      <c r="P50" s="352">
        <f>P49/D49</f>
        <v>2.5000000000000001E-2</v>
      </c>
      <c r="R50" s="26"/>
      <c r="S50" s="135"/>
    </row>
    <row r="51" spans="2:19" ht="13.8" thickBot="1" x14ac:dyDescent="0.25">
      <c r="B51" s="702"/>
      <c r="C51" s="792"/>
      <c r="D51" s="59"/>
      <c r="E51" s="370"/>
      <c r="F51" s="371">
        <f>F49/E49</f>
        <v>0</v>
      </c>
      <c r="G51" s="371">
        <f>G49/E49</f>
        <v>0.27777777777777779</v>
      </c>
      <c r="H51" s="371">
        <f>H49/E49</f>
        <v>0.66666666666666663</v>
      </c>
      <c r="I51" s="371">
        <f>I49/E49</f>
        <v>0.22222222222222221</v>
      </c>
      <c r="J51" s="371">
        <f>J49/E49</f>
        <v>0.1111111111111111</v>
      </c>
      <c r="K51" s="371">
        <f>K49/E49</f>
        <v>0.1111111111111111</v>
      </c>
      <c r="L51" s="371">
        <f>L49/E49</f>
        <v>0.1111111111111111</v>
      </c>
      <c r="M51" s="371">
        <f>M49/E49</f>
        <v>5.5555555555555552E-2</v>
      </c>
      <c r="N51" s="372">
        <f>N49/E49</f>
        <v>5.5555555555555552E-2</v>
      </c>
      <c r="O51" s="373"/>
      <c r="P51" s="373"/>
      <c r="R51" s="358"/>
      <c r="S51" s="347"/>
    </row>
    <row r="52" spans="2:19" ht="13.8" thickTop="1" x14ac:dyDescent="0.2">
      <c r="B52" s="702"/>
      <c r="C52" s="209" t="s">
        <v>112</v>
      </c>
      <c r="D52" s="388">
        <f>D37+D40+D43+D46</f>
        <v>295</v>
      </c>
      <c r="E52" s="367">
        <f>E37+E40+E43+E46</f>
        <v>150</v>
      </c>
      <c r="F52" s="368">
        <f>F37+F40+F43+F46</f>
        <v>19</v>
      </c>
      <c r="G52" s="368">
        <f t="shared" ref="G52:O52" si="12">G37+G40+G43+G46</f>
        <v>23</v>
      </c>
      <c r="H52" s="368">
        <f>H37+H40+H43+H46</f>
        <v>97</v>
      </c>
      <c r="I52" s="368">
        <f>I37+I40+I43+I46</f>
        <v>31</v>
      </c>
      <c r="J52" s="368">
        <f>J37+J40+J43+J46</f>
        <v>12</v>
      </c>
      <c r="K52" s="368">
        <f t="shared" si="12"/>
        <v>5</v>
      </c>
      <c r="L52" s="368">
        <f t="shared" si="12"/>
        <v>19</v>
      </c>
      <c r="M52" s="368">
        <f t="shared" si="12"/>
        <v>1</v>
      </c>
      <c r="N52" s="10">
        <f t="shared" si="12"/>
        <v>16</v>
      </c>
      <c r="O52" s="369">
        <f t="shared" si="12"/>
        <v>114</v>
      </c>
      <c r="P52" s="369">
        <f>P37+P40+P43+P46</f>
        <v>31</v>
      </c>
      <c r="S52" s="135"/>
    </row>
    <row r="53" spans="2:19" x14ac:dyDescent="0.2">
      <c r="B53" s="702"/>
      <c r="C53" s="375" t="s">
        <v>34</v>
      </c>
      <c r="D53" s="376"/>
      <c r="E53" s="349">
        <f>E52/D52</f>
        <v>0.50847457627118642</v>
      </c>
      <c r="F53" s="350">
        <f>F52/D52</f>
        <v>6.4406779661016947E-2</v>
      </c>
      <c r="G53" s="350">
        <f>G52/D52</f>
        <v>7.796610169491526E-2</v>
      </c>
      <c r="H53" s="350">
        <f>H52/D52</f>
        <v>0.32881355932203388</v>
      </c>
      <c r="I53" s="350">
        <f>I52/D52</f>
        <v>0.10508474576271186</v>
      </c>
      <c r="J53" s="350">
        <f>J52/D52</f>
        <v>4.0677966101694912E-2</v>
      </c>
      <c r="K53" s="350">
        <f>K52/D52</f>
        <v>1.6949152542372881E-2</v>
      </c>
      <c r="L53" s="350">
        <f>L52/D52</f>
        <v>6.4406779661016947E-2</v>
      </c>
      <c r="M53" s="350">
        <f>M52/D52</f>
        <v>3.3898305084745762E-3</v>
      </c>
      <c r="N53" s="351">
        <f>N52/D52</f>
        <v>5.4237288135593219E-2</v>
      </c>
      <c r="O53" s="352">
        <f>O52/D52</f>
        <v>0.38644067796610171</v>
      </c>
      <c r="P53" s="352">
        <f>P52/D52</f>
        <v>0.10508474576271186</v>
      </c>
      <c r="R53" s="26"/>
      <c r="S53" s="135"/>
    </row>
    <row r="54" spans="2:19" x14ac:dyDescent="0.2">
      <c r="B54" s="702"/>
      <c r="C54" s="211"/>
      <c r="D54" s="377"/>
      <c r="E54" s="363"/>
      <c r="F54" s="364">
        <f>F52/E52</f>
        <v>0.12666666666666668</v>
      </c>
      <c r="G54" s="364">
        <f>G52/E52</f>
        <v>0.15333333333333332</v>
      </c>
      <c r="H54" s="364">
        <f>H52/E52</f>
        <v>0.64666666666666661</v>
      </c>
      <c r="I54" s="364">
        <f>I52/E52</f>
        <v>0.20666666666666667</v>
      </c>
      <c r="J54" s="364">
        <f>J52/E52</f>
        <v>0.08</v>
      </c>
      <c r="K54" s="364">
        <f>K52/E52</f>
        <v>3.3333333333333333E-2</v>
      </c>
      <c r="L54" s="364">
        <f>L52/E52</f>
        <v>0.12666666666666668</v>
      </c>
      <c r="M54" s="364">
        <f>M52/E52</f>
        <v>6.6666666666666671E-3</v>
      </c>
      <c r="N54" s="365">
        <f>N52/E52</f>
        <v>0.10666666666666667</v>
      </c>
      <c r="O54" s="366"/>
      <c r="P54" s="366"/>
      <c r="R54" s="358"/>
      <c r="S54" s="347"/>
    </row>
    <row r="55" spans="2:19" x14ac:dyDescent="0.2">
      <c r="B55" s="702"/>
      <c r="C55" s="378" t="s">
        <v>112</v>
      </c>
      <c r="D55" s="379">
        <f>D40+D43+D46+D49</f>
        <v>157</v>
      </c>
      <c r="E55" s="344">
        <f t="shared" ref="E55:P55" si="13">E40+E43+E46+E49</f>
        <v>80</v>
      </c>
      <c r="F55" s="345">
        <f t="shared" si="13"/>
        <v>9</v>
      </c>
      <c r="G55" s="345">
        <f t="shared" si="13"/>
        <v>15</v>
      </c>
      <c r="H55" s="345">
        <f>H40+H43+H46+H49</f>
        <v>55</v>
      </c>
      <c r="I55" s="345">
        <f>I40+I43+I46+I49</f>
        <v>16</v>
      </c>
      <c r="J55" s="345">
        <f>J40+J43+J46+J49</f>
        <v>6</v>
      </c>
      <c r="K55" s="345">
        <f t="shared" si="13"/>
        <v>4</v>
      </c>
      <c r="L55" s="345">
        <f t="shared" si="13"/>
        <v>10</v>
      </c>
      <c r="M55" s="345">
        <f t="shared" si="13"/>
        <v>1</v>
      </c>
      <c r="N55" s="5">
        <f t="shared" si="13"/>
        <v>6</v>
      </c>
      <c r="O55" s="346">
        <f t="shared" si="13"/>
        <v>65</v>
      </c>
      <c r="P55" s="346">
        <f t="shared" si="13"/>
        <v>12</v>
      </c>
      <c r="S55" s="135"/>
    </row>
    <row r="56" spans="2:19" x14ac:dyDescent="0.2">
      <c r="B56" s="702"/>
      <c r="C56" s="375" t="s">
        <v>113</v>
      </c>
      <c r="D56" s="380"/>
      <c r="E56" s="349">
        <f>E55/D55</f>
        <v>0.50955414012738853</v>
      </c>
      <c r="F56" s="350">
        <f>F55/D55</f>
        <v>5.7324840764331211E-2</v>
      </c>
      <c r="G56" s="350">
        <f>G55/D55</f>
        <v>9.5541401273885357E-2</v>
      </c>
      <c r="H56" s="350">
        <f>H55/D55</f>
        <v>0.3503184713375796</v>
      </c>
      <c r="I56" s="350">
        <f>I55/D55</f>
        <v>0.10191082802547771</v>
      </c>
      <c r="J56" s="350">
        <f>J55/D55</f>
        <v>3.8216560509554139E-2</v>
      </c>
      <c r="K56" s="350">
        <f>K55/D55</f>
        <v>2.5477707006369428E-2</v>
      </c>
      <c r="L56" s="350">
        <f>L55/D55</f>
        <v>6.3694267515923567E-2</v>
      </c>
      <c r="M56" s="350">
        <f>M55/D55</f>
        <v>6.369426751592357E-3</v>
      </c>
      <c r="N56" s="351">
        <f>N55/D55</f>
        <v>3.8216560509554139E-2</v>
      </c>
      <c r="O56" s="352">
        <f>O55/D55</f>
        <v>0.4140127388535032</v>
      </c>
      <c r="P56" s="352">
        <f>P55/D55</f>
        <v>7.6433121019108277E-2</v>
      </c>
      <c r="R56" s="26"/>
      <c r="S56" s="135"/>
    </row>
    <row r="57" spans="2:19" ht="13.8" thickBot="1" x14ac:dyDescent="0.25">
      <c r="B57" s="715"/>
      <c r="C57" s="211"/>
      <c r="D57" s="377"/>
      <c r="E57" s="381"/>
      <c r="F57" s="382">
        <f>F55/E55</f>
        <v>0.1125</v>
      </c>
      <c r="G57" s="382">
        <f>G55/E55</f>
        <v>0.1875</v>
      </c>
      <c r="H57" s="382">
        <f>H55/E55</f>
        <v>0.6875</v>
      </c>
      <c r="I57" s="382">
        <f>I55/E55</f>
        <v>0.2</v>
      </c>
      <c r="J57" s="382">
        <f>J55/E55</f>
        <v>7.4999999999999997E-2</v>
      </c>
      <c r="K57" s="382">
        <f>K55/E55</f>
        <v>0.05</v>
      </c>
      <c r="L57" s="382">
        <f>L55/E55</f>
        <v>0.125</v>
      </c>
      <c r="M57" s="382">
        <f>M55/E55</f>
        <v>1.2500000000000001E-2</v>
      </c>
      <c r="N57" s="383">
        <f>N55/E55</f>
        <v>7.4999999999999997E-2</v>
      </c>
      <c r="O57" s="384"/>
      <c r="P57" s="384"/>
      <c r="R57" s="358"/>
      <c r="S57" s="347"/>
    </row>
    <row r="58" spans="2:19" x14ac:dyDescent="0.2">
      <c r="B58" s="389"/>
      <c r="C58" s="808" t="s">
        <v>168</v>
      </c>
      <c r="D58" s="808"/>
      <c r="E58" s="808"/>
      <c r="F58" s="808"/>
      <c r="G58" s="385"/>
      <c r="H58" s="385"/>
      <c r="I58" s="385"/>
      <c r="J58" s="385"/>
      <c r="K58" s="385"/>
      <c r="L58" s="385"/>
      <c r="M58" s="385"/>
      <c r="N58" s="385"/>
      <c r="O58" s="385"/>
      <c r="P58" s="390"/>
    </row>
    <row r="59" spans="2:19" x14ac:dyDescent="0.2">
      <c r="B59" s="1"/>
      <c r="C59" s="386"/>
    </row>
    <row r="60" spans="2:19" x14ac:dyDescent="0.2">
      <c r="B60" s="26"/>
      <c r="E60" s="26"/>
      <c r="F60" s="88"/>
      <c r="G60" s="88"/>
      <c r="H60" s="88"/>
      <c r="I60" s="88"/>
      <c r="J60" s="88"/>
      <c r="K60" s="88"/>
      <c r="L60" s="88"/>
      <c r="M60" s="88"/>
      <c r="N60" s="88"/>
      <c r="O60" s="88"/>
      <c r="P60" s="88"/>
    </row>
    <row r="61" spans="2:19" x14ac:dyDescent="0.2">
      <c r="B61" s="26"/>
      <c r="E61" s="26"/>
      <c r="F61" s="88"/>
      <c r="G61" s="88"/>
      <c r="H61" s="88"/>
      <c r="I61" s="88"/>
      <c r="J61" s="88"/>
      <c r="K61" s="88"/>
      <c r="L61" s="88"/>
      <c r="M61" s="88"/>
      <c r="N61" s="88"/>
      <c r="O61" s="88"/>
      <c r="P61" s="88"/>
    </row>
    <row r="63" spans="2:19" x14ac:dyDescent="0.2">
      <c r="B63" s="1"/>
      <c r="C63" s="89"/>
      <c r="D63" s="90"/>
      <c r="E63" s="90"/>
      <c r="F63" s="90"/>
      <c r="G63" s="90"/>
      <c r="H63" s="90"/>
      <c r="I63" s="90"/>
      <c r="J63" s="90"/>
      <c r="K63" s="90"/>
      <c r="L63" s="90"/>
      <c r="M63" s="90"/>
      <c r="N63" s="90"/>
      <c r="O63" s="90"/>
      <c r="P63" s="90"/>
    </row>
    <row r="64" spans="2:19" x14ac:dyDescent="0.2">
      <c r="B64" s="1"/>
      <c r="C64" s="89"/>
      <c r="D64" s="91"/>
      <c r="E64" s="91"/>
      <c r="F64" s="91"/>
      <c r="G64" s="91"/>
      <c r="H64" s="91"/>
      <c r="I64" s="91"/>
      <c r="J64" s="91"/>
      <c r="K64" s="91"/>
      <c r="L64" s="91"/>
      <c r="M64" s="91"/>
      <c r="N64" s="91"/>
      <c r="O64" s="91"/>
      <c r="P64" s="91"/>
    </row>
    <row r="65" spans="2:16" x14ac:dyDescent="0.2">
      <c r="B65" s="1"/>
      <c r="C65" s="89"/>
      <c r="D65" s="89"/>
      <c r="G65" s="90"/>
      <c r="H65" s="90"/>
      <c r="I65" s="90"/>
      <c r="J65" s="90"/>
      <c r="K65" s="90"/>
      <c r="L65" s="90"/>
      <c r="M65" s="90"/>
      <c r="N65" s="90"/>
      <c r="O65" s="90"/>
      <c r="P65" s="90"/>
    </row>
    <row r="66" spans="2:16" x14ac:dyDescent="0.2">
      <c r="B66" s="18"/>
      <c r="C66" s="89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</row>
    <row r="67" spans="2:16" x14ac:dyDescent="0.2">
      <c r="C67" s="89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</row>
    <row r="68" spans="2:16" x14ac:dyDescent="0.2">
      <c r="C68" s="89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</row>
    <row r="69" spans="2:16" x14ac:dyDescent="0.2">
      <c r="C69" s="89"/>
      <c r="D69" s="18"/>
      <c r="E69" s="387"/>
      <c r="F69" s="387"/>
      <c r="G69" s="387"/>
      <c r="H69" s="387"/>
      <c r="I69" s="387"/>
      <c r="J69" s="387"/>
      <c r="K69" s="387"/>
      <c r="L69" s="387"/>
      <c r="M69" s="387"/>
      <c r="N69" s="387"/>
      <c r="O69" s="387"/>
      <c r="P69" s="387"/>
    </row>
    <row r="70" spans="2:16" x14ac:dyDescent="0.2">
      <c r="C70" s="89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</row>
    <row r="71" spans="2:16" x14ac:dyDescent="0.2">
      <c r="C71" s="89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</row>
    <row r="72" spans="2:16" x14ac:dyDescent="0.2">
      <c r="C72" s="89"/>
      <c r="D72" s="89"/>
    </row>
    <row r="73" spans="2:16" x14ac:dyDescent="0.2">
      <c r="C73" s="89"/>
      <c r="D73" s="89"/>
    </row>
    <row r="74" spans="2:16" x14ac:dyDescent="0.2">
      <c r="C74" s="89"/>
      <c r="D74" s="89"/>
    </row>
    <row r="75" spans="2:16" x14ac:dyDescent="0.2">
      <c r="C75" s="89"/>
      <c r="D75" s="89"/>
    </row>
    <row r="76" spans="2:16" x14ac:dyDescent="0.2">
      <c r="C76" s="89"/>
      <c r="D76" s="89"/>
    </row>
    <row r="77" spans="2:16" x14ac:dyDescent="0.2">
      <c r="C77" s="89"/>
      <c r="D77" s="89"/>
    </row>
    <row r="78" spans="2:16" x14ac:dyDescent="0.2">
      <c r="C78" s="89"/>
      <c r="D78" s="89"/>
    </row>
    <row r="79" spans="2:16" x14ac:dyDescent="0.2">
      <c r="C79" s="89"/>
      <c r="D79" s="89"/>
    </row>
    <row r="80" spans="2:16" x14ac:dyDescent="0.2">
      <c r="C80" s="89"/>
      <c r="D80" s="89"/>
    </row>
    <row r="81" spans="2:4" x14ac:dyDescent="0.2">
      <c r="C81" s="89"/>
      <c r="D81" s="89"/>
    </row>
    <row r="82" spans="2:4" x14ac:dyDescent="0.2">
      <c r="C82" s="89"/>
      <c r="D82" s="89"/>
    </row>
    <row r="83" spans="2:4" x14ac:dyDescent="0.2">
      <c r="C83" s="89"/>
      <c r="D83" s="89"/>
    </row>
    <row r="84" spans="2:4" x14ac:dyDescent="0.2">
      <c r="C84" s="89"/>
      <c r="D84" s="89"/>
    </row>
    <row r="85" spans="2:4" x14ac:dyDescent="0.2">
      <c r="C85" s="89"/>
      <c r="D85" s="89"/>
    </row>
    <row r="86" spans="2:4" x14ac:dyDescent="0.2">
      <c r="C86" s="89"/>
      <c r="D86" s="89"/>
    </row>
    <row r="87" spans="2:4" x14ac:dyDescent="0.2">
      <c r="C87" s="89"/>
      <c r="D87" s="89"/>
    </row>
    <row r="88" spans="2:4" x14ac:dyDescent="0.2">
      <c r="C88" s="89"/>
      <c r="D88" s="89"/>
    </row>
    <row r="89" spans="2:4" x14ac:dyDescent="0.2">
      <c r="C89" s="89"/>
      <c r="D89" s="89"/>
    </row>
    <row r="90" spans="2:4" x14ac:dyDescent="0.2">
      <c r="C90" s="89"/>
      <c r="D90" s="89"/>
    </row>
    <row r="91" spans="2:4" x14ac:dyDescent="0.2">
      <c r="C91" s="89"/>
      <c r="D91" s="89"/>
    </row>
    <row r="92" spans="2:4" x14ac:dyDescent="0.2">
      <c r="C92" s="89"/>
      <c r="D92" s="89"/>
    </row>
    <row r="93" spans="2:4" x14ac:dyDescent="0.2">
      <c r="B93" s="1"/>
      <c r="C93" s="89"/>
      <c r="D93" s="89"/>
    </row>
    <row r="94" spans="2:4" x14ac:dyDescent="0.2">
      <c r="B94" s="1" t="e">
        <f>SUM(#REF!)</f>
        <v>#REF!</v>
      </c>
      <c r="C94" s="89"/>
      <c r="D94" s="89"/>
    </row>
  </sheetData>
  <mergeCells count="30">
    <mergeCell ref="C19:C21"/>
    <mergeCell ref="C22:C24"/>
    <mergeCell ref="C25:C27"/>
    <mergeCell ref="B13:C15"/>
    <mergeCell ref="B9:C12"/>
    <mergeCell ref="D9:D12"/>
    <mergeCell ref="E9:E12"/>
    <mergeCell ref="C58:F58"/>
    <mergeCell ref="C28:C30"/>
    <mergeCell ref="C31:C33"/>
    <mergeCell ref="B34:B57"/>
    <mergeCell ref="C34:C36"/>
    <mergeCell ref="C37:C39"/>
    <mergeCell ref="C40:C42"/>
    <mergeCell ref="C43:C45"/>
    <mergeCell ref="C46:C48"/>
    <mergeCell ref="C49:C51"/>
    <mergeCell ref="B16:B33"/>
    <mergeCell ref="C16:C18"/>
    <mergeCell ref="O9:O12"/>
    <mergeCell ref="P9:P12"/>
    <mergeCell ref="F10:F12"/>
    <mergeCell ref="G10:G12"/>
    <mergeCell ref="H10:H12"/>
    <mergeCell ref="I10:I12"/>
    <mergeCell ref="J10:J12"/>
    <mergeCell ref="K10:K12"/>
    <mergeCell ref="L10:L12"/>
    <mergeCell ref="M10:M12"/>
    <mergeCell ref="N10:N12"/>
  </mergeCells>
  <phoneticPr fontId="3"/>
  <pageMargins left="0.76" right="0.32" top="0.62992125984251968" bottom="0.59055118110236227" header="0.35433070866141736" footer="0.43307086614173229"/>
  <pageSetup paperSize="9" scale="65" firstPageNumber="33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FAA24E-7A31-4260-B63E-A5C1DC51166E}">
  <sheetPr>
    <tabColor rgb="FF00B0F0"/>
  </sheetPr>
  <dimension ref="B2:M76"/>
  <sheetViews>
    <sheetView view="pageBreakPreview" zoomScaleNormal="100" zoomScaleSheetLayoutView="100" workbookViewId="0"/>
  </sheetViews>
  <sheetFormatPr defaultColWidth="9" defaultRowHeight="13.2" x14ac:dyDescent="0.2"/>
  <cols>
    <col min="1" max="1" width="4.6640625" style="1" customWidth="1"/>
    <col min="2" max="2" width="5.33203125" style="1" customWidth="1"/>
    <col min="3" max="3" width="23" style="1" customWidth="1"/>
    <col min="4" max="8" width="12.33203125" style="1" customWidth="1"/>
    <col min="9" max="9" width="12.33203125" style="89" customWidth="1"/>
    <col min="10" max="10" width="12.33203125" style="1" customWidth="1"/>
    <col min="11" max="12" width="12.33203125" style="89" customWidth="1"/>
    <col min="13" max="13" width="13.109375" style="1" customWidth="1"/>
    <col min="14" max="16384" width="9" style="1"/>
  </cols>
  <sheetData>
    <row r="2" spans="2:13" x14ac:dyDescent="0.2">
      <c r="B2" s="1" t="s">
        <v>169</v>
      </c>
      <c r="I2" s="1"/>
    </row>
    <row r="3" spans="2:13" x14ac:dyDescent="0.2">
      <c r="K3" s="340" t="s">
        <v>170</v>
      </c>
    </row>
    <row r="4" spans="2:13" x14ac:dyDescent="0.2">
      <c r="K4" s="340" t="s">
        <v>171</v>
      </c>
    </row>
    <row r="5" spans="2:13" ht="13.5" customHeight="1" thickBot="1" x14ac:dyDescent="0.25">
      <c r="M5" s="4" t="s">
        <v>39</v>
      </c>
    </row>
    <row r="6" spans="2:13" ht="15.75" customHeight="1" x14ac:dyDescent="0.2">
      <c r="B6" s="5"/>
      <c r="C6" s="6"/>
      <c r="D6" s="817" t="s">
        <v>172</v>
      </c>
      <c r="E6" s="709" t="s">
        <v>173</v>
      </c>
      <c r="F6" s="820" t="s">
        <v>174</v>
      </c>
      <c r="G6" s="821"/>
      <c r="H6" s="821"/>
      <c r="I6" s="822"/>
      <c r="J6" s="823" t="s">
        <v>175</v>
      </c>
      <c r="K6" s="824"/>
      <c r="L6" s="824"/>
      <c r="M6" s="825"/>
    </row>
    <row r="7" spans="2:13" ht="15.75" customHeight="1" x14ac:dyDescent="0.2">
      <c r="B7" s="10"/>
      <c r="C7" s="11"/>
      <c r="D7" s="818"/>
      <c r="E7" s="710"/>
      <c r="F7" s="826" t="s">
        <v>176</v>
      </c>
      <c r="G7" s="709" t="s">
        <v>177</v>
      </c>
      <c r="H7" s="810" t="s">
        <v>178</v>
      </c>
      <c r="I7" s="828" t="s">
        <v>18</v>
      </c>
      <c r="J7" s="826" t="s">
        <v>176</v>
      </c>
      <c r="K7" s="709" t="s">
        <v>177</v>
      </c>
      <c r="L7" s="810" t="s">
        <v>178</v>
      </c>
      <c r="M7" s="811" t="s">
        <v>18</v>
      </c>
    </row>
    <row r="8" spans="2:13" ht="28.5" customHeight="1" x14ac:dyDescent="0.2">
      <c r="B8" s="14"/>
      <c r="C8" s="15"/>
      <c r="D8" s="819"/>
      <c r="E8" s="711"/>
      <c r="F8" s="827"/>
      <c r="G8" s="711"/>
      <c r="H8" s="810"/>
      <c r="I8" s="829"/>
      <c r="J8" s="827"/>
      <c r="K8" s="711"/>
      <c r="L8" s="810"/>
      <c r="M8" s="811"/>
    </row>
    <row r="9" spans="2:13" s="347" customFormat="1" ht="15.75" customHeight="1" x14ac:dyDescent="0.2">
      <c r="B9" s="695" t="s">
        <v>18</v>
      </c>
      <c r="C9" s="696"/>
      <c r="D9" s="812">
        <f>SUM(D11:D22)</f>
        <v>370</v>
      </c>
      <c r="E9" s="814">
        <f>SUM(E11:E22)</f>
        <v>299</v>
      </c>
      <c r="F9" s="815">
        <f>SUM(F11:F22)</f>
        <v>445</v>
      </c>
      <c r="G9" s="150">
        <f>G11+G13+G15+G17+G19+G21</f>
        <v>2</v>
      </c>
      <c r="H9" s="150">
        <f>H11+H13+H15+H17+H19+H21</f>
        <v>16</v>
      </c>
      <c r="I9" s="152">
        <f t="shared" ref="I9:M9" si="0">I11+I13+I15+I17+I19+I21</f>
        <v>18</v>
      </c>
      <c r="J9" s="815">
        <f>SUM(J11:J22)</f>
        <v>55</v>
      </c>
      <c r="K9" s="150">
        <f>K11+K13+K15+K17+K19+K21</f>
        <v>6</v>
      </c>
      <c r="L9" s="150">
        <f>L11+L13+L15+L17+L19+L21</f>
        <v>3</v>
      </c>
      <c r="M9" s="152">
        <f t="shared" si="0"/>
        <v>9</v>
      </c>
    </row>
    <row r="10" spans="2:13" s="347" customFormat="1" ht="15.75" customHeight="1" thickBot="1" x14ac:dyDescent="0.25">
      <c r="B10" s="699"/>
      <c r="C10" s="700"/>
      <c r="D10" s="813"/>
      <c r="E10" s="813"/>
      <c r="F10" s="816"/>
      <c r="G10" s="391"/>
      <c r="H10" s="392">
        <f>H9/F9</f>
        <v>3.5955056179775284E-2</v>
      </c>
      <c r="I10" s="393"/>
      <c r="J10" s="816"/>
      <c r="K10" s="391"/>
      <c r="L10" s="371">
        <f>L9/J9</f>
        <v>5.4545454545454543E-2</v>
      </c>
      <c r="M10" s="393"/>
    </row>
    <row r="11" spans="2:13" s="347" customFormat="1" ht="15.75" customHeight="1" thickTop="1" x14ac:dyDescent="0.2">
      <c r="B11" s="701" t="s">
        <v>19</v>
      </c>
      <c r="C11" s="779" t="s">
        <v>20</v>
      </c>
      <c r="D11" s="836">
        <f>表13!E15</f>
        <v>54</v>
      </c>
      <c r="E11" s="836">
        <f>表13!R15</f>
        <v>20</v>
      </c>
      <c r="F11" s="834">
        <f>表14!S12</f>
        <v>8</v>
      </c>
      <c r="G11" s="394">
        <v>0</v>
      </c>
      <c r="H11" s="395">
        <v>0</v>
      </c>
      <c r="I11" s="396">
        <f>G11+H11</f>
        <v>0</v>
      </c>
      <c r="J11" s="830">
        <f>表14!T12</f>
        <v>1</v>
      </c>
      <c r="K11" s="394">
        <v>0</v>
      </c>
      <c r="L11" s="394">
        <v>0</v>
      </c>
      <c r="M11" s="396">
        <f>K11+L11</f>
        <v>0</v>
      </c>
    </row>
    <row r="12" spans="2:13" s="347" customFormat="1" ht="15.75" customHeight="1" x14ac:dyDescent="0.2">
      <c r="B12" s="702"/>
      <c r="C12" s="779"/>
      <c r="D12" s="833"/>
      <c r="E12" s="833"/>
      <c r="F12" s="835"/>
      <c r="G12" s="397"/>
      <c r="H12" s="398">
        <f>H11/F11</f>
        <v>0</v>
      </c>
      <c r="I12" s="399"/>
      <c r="J12" s="831"/>
      <c r="K12" s="397"/>
      <c r="L12" s="400">
        <f>IFERROR(L11/J11,0)</f>
        <v>0</v>
      </c>
      <c r="M12" s="399"/>
    </row>
    <row r="13" spans="2:13" s="347" customFormat="1" ht="15.75" customHeight="1" x14ac:dyDescent="0.2">
      <c r="B13" s="702"/>
      <c r="C13" s="778" t="s">
        <v>21</v>
      </c>
      <c r="D13" s="832">
        <f>表13!E18</f>
        <v>69</v>
      </c>
      <c r="E13" s="832">
        <f>表13!R18</f>
        <v>55</v>
      </c>
      <c r="F13" s="834">
        <f>表14!S14</f>
        <v>110</v>
      </c>
      <c r="G13" s="394">
        <v>0</v>
      </c>
      <c r="H13" s="401">
        <v>2</v>
      </c>
      <c r="I13" s="396">
        <f t="shared" ref="I13" si="1">G13+H13</f>
        <v>2</v>
      </c>
      <c r="J13" s="837">
        <f>表14!T14</f>
        <v>7</v>
      </c>
      <c r="K13" s="394">
        <v>0</v>
      </c>
      <c r="L13" s="394">
        <v>1</v>
      </c>
      <c r="M13" s="402">
        <f t="shared" ref="M13" si="2">K13+L13</f>
        <v>1</v>
      </c>
    </row>
    <row r="14" spans="2:13" s="347" customFormat="1" ht="15.75" customHeight="1" x14ac:dyDescent="0.2">
      <c r="B14" s="702"/>
      <c r="C14" s="779"/>
      <c r="D14" s="833"/>
      <c r="E14" s="833"/>
      <c r="F14" s="835"/>
      <c r="G14" s="397"/>
      <c r="H14" s="398">
        <f>H13/F13</f>
        <v>1.8181818181818181E-2</v>
      </c>
      <c r="I14" s="399"/>
      <c r="J14" s="831"/>
      <c r="K14" s="397"/>
      <c r="L14" s="400">
        <f>L13/J13</f>
        <v>0.14285714285714285</v>
      </c>
      <c r="M14" s="399"/>
    </row>
    <row r="15" spans="2:13" s="347" customFormat="1" ht="15.75" customHeight="1" x14ac:dyDescent="0.2">
      <c r="B15" s="702"/>
      <c r="C15" s="778" t="s">
        <v>105</v>
      </c>
      <c r="D15" s="832">
        <f>表13!E21</f>
        <v>28</v>
      </c>
      <c r="E15" s="832">
        <f>表13!R21</f>
        <v>15</v>
      </c>
      <c r="F15" s="834">
        <f>表14!S16</f>
        <v>7</v>
      </c>
      <c r="G15" s="394">
        <v>1</v>
      </c>
      <c r="H15" s="401">
        <v>0</v>
      </c>
      <c r="I15" s="402">
        <f t="shared" ref="I15" si="3">G15+H15</f>
        <v>1</v>
      </c>
      <c r="J15" s="837">
        <f>表14!T16</f>
        <v>0</v>
      </c>
      <c r="K15" s="394">
        <f>SUM(K2:K4)</f>
        <v>0</v>
      </c>
      <c r="L15" s="394">
        <f t="shared" ref="L15" si="4">SUM(L2:L4)</f>
        <v>0</v>
      </c>
      <c r="M15" s="402">
        <f t="shared" ref="M15" si="5">K15+L15</f>
        <v>0</v>
      </c>
    </row>
    <row r="16" spans="2:13" s="347" customFormat="1" ht="15.75" customHeight="1" x14ac:dyDescent="0.2">
      <c r="B16" s="702"/>
      <c r="C16" s="779"/>
      <c r="D16" s="833"/>
      <c r="E16" s="833"/>
      <c r="F16" s="835"/>
      <c r="G16" s="397"/>
      <c r="H16" s="398">
        <f t="shared" ref="H16" si="6">H15/F15</f>
        <v>0</v>
      </c>
      <c r="I16" s="399"/>
      <c r="J16" s="831"/>
      <c r="K16" s="397"/>
      <c r="L16" s="400">
        <f>IFERROR(L15/J15,0)</f>
        <v>0</v>
      </c>
      <c r="M16" s="399"/>
    </row>
    <row r="17" spans="2:13" s="347" customFormat="1" ht="15.75" customHeight="1" x14ac:dyDescent="0.2">
      <c r="B17" s="702"/>
      <c r="C17" s="778" t="s">
        <v>90</v>
      </c>
      <c r="D17" s="832">
        <f>表13!E24</f>
        <v>72</v>
      </c>
      <c r="E17" s="832">
        <f>表13!R24</f>
        <v>71</v>
      </c>
      <c r="F17" s="834">
        <f>表14!S18</f>
        <v>28</v>
      </c>
      <c r="G17" s="394">
        <v>0</v>
      </c>
      <c r="H17" s="401">
        <v>3</v>
      </c>
      <c r="I17" s="402">
        <f t="shared" ref="I17" si="7">G17+H17</f>
        <v>3</v>
      </c>
      <c r="J17" s="837">
        <f>表14!T18</f>
        <v>2</v>
      </c>
      <c r="K17" s="394">
        <v>0</v>
      </c>
      <c r="L17" s="401">
        <v>0</v>
      </c>
      <c r="M17" s="402">
        <f t="shared" ref="M17" si="8">K17+L17</f>
        <v>0</v>
      </c>
    </row>
    <row r="18" spans="2:13" s="347" customFormat="1" ht="15.75" customHeight="1" x14ac:dyDescent="0.2">
      <c r="B18" s="702"/>
      <c r="C18" s="779"/>
      <c r="D18" s="833"/>
      <c r="E18" s="833"/>
      <c r="F18" s="835"/>
      <c r="G18" s="397"/>
      <c r="H18" s="398">
        <f t="shared" ref="H18" si="9">H17/F17</f>
        <v>0.10714285714285714</v>
      </c>
      <c r="I18" s="399"/>
      <c r="J18" s="831"/>
      <c r="K18" s="397"/>
      <c r="L18" s="400">
        <f>L17/J17</f>
        <v>0</v>
      </c>
      <c r="M18" s="399"/>
    </row>
    <row r="19" spans="2:13" s="347" customFormat="1" ht="15.75" customHeight="1" x14ac:dyDescent="0.2">
      <c r="B19" s="702"/>
      <c r="C19" s="778" t="s">
        <v>91</v>
      </c>
      <c r="D19" s="832">
        <f>表13!E27</f>
        <v>16</v>
      </c>
      <c r="E19" s="832">
        <f>表13!R27</f>
        <v>6</v>
      </c>
      <c r="F19" s="834">
        <f>表14!S20</f>
        <v>34</v>
      </c>
      <c r="G19" s="394">
        <v>0</v>
      </c>
      <c r="H19" s="401">
        <v>1</v>
      </c>
      <c r="I19" s="402">
        <f t="shared" ref="I19" si="10">G19+H19</f>
        <v>1</v>
      </c>
      <c r="J19" s="837">
        <f>表14!T20</f>
        <v>5</v>
      </c>
      <c r="K19" s="394">
        <v>0</v>
      </c>
      <c r="L19" s="401">
        <v>0</v>
      </c>
      <c r="M19" s="402">
        <f t="shared" ref="M19" si="11">K19+L19</f>
        <v>0</v>
      </c>
    </row>
    <row r="20" spans="2:13" s="347" customFormat="1" ht="15.75" customHeight="1" x14ac:dyDescent="0.2">
      <c r="B20" s="702"/>
      <c r="C20" s="779"/>
      <c r="D20" s="833"/>
      <c r="E20" s="833"/>
      <c r="F20" s="835"/>
      <c r="G20" s="397"/>
      <c r="H20" s="398">
        <f t="shared" ref="H20" si="12">H19/F19</f>
        <v>2.9411764705882353E-2</v>
      </c>
      <c r="I20" s="399"/>
      <c r="J20" s="831"/>
      <c r="K20" s="397"/>
      <c r="L20" s="400">
        <f>L19/J19</f>
        <v>0</v>
      </c>
      <c r="M20" s="399"/>
    </row>
    <row r="21" spans="2:13" s="347" customFormat="1" ht="15.75" customHeight="1" x14ac:dyDescent="0.2">
      <c r="B21" s="702"/>
      <c r="C21" s="778" t="s">
        <v>25</v>
      </c>
      <c r="D21" s="832">
        <f>表13!E30</f>
        <v>131</v>
      </c>
      <c r="E21" s="832">
        <f>表13!R30</f>
        <v>132</v>
      </c>
      <c r="F21" s="834">
        <f>表14!S22</f>
        <v>258</v>
      </c>
      <c r="G21" s="394">
        <v>1</v>
      </c>
      <c r="H21" s="401">
        <v>10</v>
      </c>
      <c r="I21" s="402">
        <f t="shared" ref="I21" si="13">G21+H21</f>
        <v>11</v>
      </c>
      <c r="J21" s="837">
        <f>表14!T22</f>
        <v>40</v>
      </c>
      <c r="K21" s="394">
        <v>6</v>
      </c>
      <c r="L21" s="394">
        <v>2</v>
      </c>
      <c r="M21" s="402">
        <f t="shared" ref="M21" si="14">K21+L21</f>
        <v>8</v>
      </c>
    </row>
    <row r="22" spans="2:13" s="347" customFormat="1" ht="15.75" customHeight="1" thickBot="1" x14ac:dyDescent="0.25">
      <c r="B22" s="703"/>
      <c r="C22" s="779"/>
      <c r="D22" s="833"/>
      <c r="E22" s="839"/>
      <c r="F22" s="835"/>
      <c r="G22" s="397"/>
      <c r="H22" s="398">
        <f t="shared" ref="H22" si="15">H21/F21</f>
        <v>3.875968992248062E-2</v>
      </c>
      <c r="I22" s="399"/>
      <c r="J22" s="831"/>
      <c r="K22" s="403"/>
      <c r="L22" s="400">
        <f>L21/J21</f>
        <v>0.05</v>
      </c>
      <c r="M22" s="399"/>
    </row>
    <row r="23" spans="2:13" s="347" customFormat="1" ht="15.75" customHeight="1" thickTop="1" x14ac:dyDescent="0.2">
      <c r="B23" s="701" t="s">
        <v>26</v>
      </c>
      <c r="C23" s="791" t="s">
        <v>51</v>
      </c>
      <c r="D23" s="836">
        <f>表13!E33</f>
        <v>64</v>
      </c>
      <c r="E23" s="836">
        <f>表13!R33</f>
        <v>43</v>
      </c>
      <c r="F23" s="838">
        <f>表14!S24</f>
        <v>7</v>
      </c>
      <c r="G23" s="404">
        <v>0</v>
      </c>
      <c r="H23" s="404">
        <v>1</v>
      </c>
      <c r="I23" s="405">
        <f t="shared" ref="I23" si="16">G23+H23</f>
        <v>1</v>
      </c>
      <c r="J23" s="840">
        <f>表14!T24</f>
        <v>0</v>
      </c>
      <c r="K23" s="404">
        <v>0</v>
      </c>
      <c r="L23" s="404">
        <v>0</v>
      </c>
      <c r="M23" s="405">
        <f>K23+L23</f>
        <v>0</v>
      </c>
    </row>
    <row r="24" spans="2:13" s="347" customFormat="1" ht="15.75" customHeight="1" x14ac:dyDescent="0.2">
      <c r="B24" s="702"/>
      <c r="C24" s="779"/>
      <c r="D24" s="833"/>
      <c r="E24" s="833"/>
      <c r="F24" s="835"/>
      <c r="G24" s="398"/>
      <c r="H24" s="398">
        <f>H23/F23</f>
        <v>0.14285714285714285</v>
      </c>
      <c r="I24" s="399"/>
      <c r="J24" s="831"/>
      <c r="K24" s="397"/>
      <c r="L24" s="406">
        <f>IF(L23,L23/J23,0)</f>
        <v>0</v>
      </c>
      <c r="M24" s="399"/>
    </row>
    <row r="25" spans="2:13" s="347" customFormat="1" ht="15.75" customHeight="1" x14ac:dyDescent="0.2">
      <c r="B25" s="702"/>
      <c r="C25" s="778" t="s">
        <v>52</v>
      </c>
      <c r="D25" s="832">
        <f>表13!E36</f>
        <v>155</v>
      </c>
      <c r="E25" s="832">
        <f>表13!R36</f>
        <v>129</v>
      </c>
      <c r="F25" s="841">
        <f>表14!S26</f>
        <v>23</v>
      </c>
      <c r="G25" s="394">
        <v>0</v>
      </c>
      <c r="H25" s="401">
        <v>1</v>
      </c>
      <c r="I25" s="402">
        <f t="shared" ref="I25" si="17">G25+H25</f>
        <v>1</v>
      </c>
      <c r="J25" s="841">
        <f>表14!T26</f>
        <v>3</v>
      </c>
      <c r="K25" s="394">
        <v>6</v>
      </c>
      <c r="L25" s="401">
        <v>0</v>
      </c>
      <c r="M25" s="402">
        <f t="shared" ref="M25" si="18">K25+L25</f>
        <v>6</v>
      </c>
    </row>
    <row r="26" spans="2:13" s="347" customFormat="1" ht="15.75" customHeight="1" x14ac:dyDescent="0.2">
      <c r="B26" s="702"/>
      <c r="C26" s="779"/>
      <c r="D26" s="833"/>
      <c r="E26" s="833"/>
      <c r="F26" s="835"/>
      <c r="G26" s="398"/>
      <c r="H26" s="398">
        <f t="shared" ref="H26" si="19">H25/F25</f>
        <v>4.3478260869565216E-2</v>
      </c>
      <c r="I26" s="399"/>
      <c r="J26" s="835"/>
      <c r="K26" s="397"/>
      <c r="L26" s="400">
        <f t="shared" ref="L26" si="20">L25/J25</f>
        <v>0</v>
      </c>
      <c r="M26" s="399"/>
    </row>
    <row r="27" spans="2:13" s="347" customFormat="1" ht="15.75" customHeight="1" x14ac:dyDescent="0.2">
      <c r="B27" s="702"/>
      <c r="C27" s="778" t="s">
        <v>53</v>
      </c>
      <c r="D27" s="832">
        <f>表13!E39</f>
        <v>46</v>
      </c>
      <c r="E27" s="832">
        <f>表13!R39</f>
        <v>38</v>
      </c>
      <c r="F27" s="841">
        <f>表14!S28</f>
        <v>19</v>
      </c>
      <c r="G27" s="394">
        <v>0</v>
      </c>
      <c r="H27" s="401">
        <v>1</v>
      </c>
      <c r="I27" s="402">
        <f t="shared" ref="I27" si="21">G27+H27</f>
        <v>1</v>
      </c>
      <c r="J27" s="841">
        <f>表14!T28</f>
        <v>8</v>
      </c>
      <c r="K27" s="394">
        <v>0</v>
      </c>
      <c r="L27" s="401">
        <v>0</v>
      </c>
      <c r="M27" s="402">
        <f t="shared" ref="M27" si="22">K27+L27</f>
        <v>0</v>
      </c>
    </row>
    <row r="28" spans="2:13" s="347" customFormat="1" ht="15.75" customHeight="1" x14ac:dyDescent="0.2">
      <c r="B28" s="702"/>
      <c r="C28" s="779"/>
      <c r="D28" s="833"/>
      <c r="E28" s="833"/>
      <c r="F28" s="835"/>
      <c r="G28" s="398"/>
      <c r="H28" s="398">
        <f t="shared" ref="H28" si="23">H27/F27</f>
        <v>5.2631578947368418E-2</v>
      </c>
      <c r="I28" s="399"/>
      <c r="J28" s="835"/>
      <c r="K28" s="397"/>
      <c r="L28" s="400">
        <f t="shared" ref="L28" si="24">L27/J27</f>
        <v>0</v>
      </c>
      <c r="M28" s="399"/>
    </row>
    <row r="29" spans="2:13" s="347" customFormat="1" ht="15.75" customHeight="1" x14ac:dyDescent="0.2">
      <c r="B29" s="702"/>
      <c r="C29" s="778" t="s">
        <v>54</v>
      </c>
      <c r="D29" s="832">
        <f>表13!E42</f>
        <v>38</v>
      </c>
      <c r="E29" s="832">
        <f>表13!R42</f>
        <v>36</v>
      </c>
      <c r="F29" s="841">
        <f>表14!S30</f>
        <v>27</v>
      </c>
      <c r="G29" s="395">
        <v>2</v>
      </c>
      <c r="H29" s="407">
        <v>3</v>
      </c>
      <c r="I29" s="408">
        <f t="shared" ref="I29" si="25">G29+H29</f>
        <v>5</v>
      </c>
      <c r="J29" s="841">
        <f>表14!T30</f>
        <v>3</v>
      </c>
      <c r="K29" s="394">
        <v>0</v>
      </c>
      <c r="L29" s="401">
        <v>0</v>
      </c>
      <c r="M29" s="402">
        <f t="shared" ref="M29" si="26">K29+L29</f>
        <v>0</v>
      </c>
    </row>
    <row r="30" spans="2:13" s="347" customFormat="1" ht="15.75" customHeight="1" x14ac:dyDescent="0.2">
      <c r="B30" s="702"/>
      <c r="C30" s="779"/>
      <c r="D30" s="833"/>
      <c r="E30" s="833"/>
      <c r="F30" s="835"/>
      <c r="G30" s="398"/>
      <c r="H30" s="398">
        <f t="shared" ref="H30" si="27">H29/F29</f>
        <v>0.1111111111111111</v>
      </c>
      <c r="I30" s="399"/>
      <c r="J30" s="835"/>
      <c r="K30" s="397"/>
      <c r="L30" s="400">
        <f t="shared" ref="L30" si="28">L29/J29</f>
        <v>0</v>
      </c>
      <c r="M30" s="399"/>
    </row>
    <row r="31" spans="2:13" s="347" customFormat="1" ht="15.75" customHeight="1" x14ac:dyDescent="0.2">
      <c r="B31" s="702"/>
      <c r="C31" s="778" t="s">
        <v>55</v>
      </c>
      <c r="D31" s="832">
        <f>表13!E45</f>
        <v>27</v>
      </c>
      <c r="E31" s="832">
        <f>表13!R45</f>
        <v>24</v>
      </c>
      <c r="F31" s="841">
        <f>表14!S32</f>
        <v>38</v>
      </c>
      <c r="G31" s="395">
        <v>0</v>
      </c>
      <c r="H31" s="407">
        <v>1</v>
      </c>
      <c r="I31" s="408">
        <f t="shared" ref="I31" si="29">G31+H31</f>
        <v>1</v>
      </c>
      <c r="J31" s="841">
        <f>表14!T32</f>
        <v>4</v>
      </c>
      <c r="K31" s="394">
        <v>0</v>
      </c>
      <c r="L31" s="401">
        <v>0</v>
      </c>
      <c r="M31" s="402">
        <f t="shared" ref="M31" si="30">K31+L31</f>
        <v>0</v>
      </c>
    </row>
    <row r="32" spans="2:13" s="347" customFormat="1" ht="15.75" customHeight="1" x14ac:dyDescent="0.2">
      <c r="B32" s="702"/>
      <c r="C32" s="779"/>
      <c r="D32" s="833"/>
      <c r="E32" s="833"/>
      <c r="F32" s="835"/>
      <c r="G32" s="398"/>
      <c r="H32" s="398">
        <f t="shared" ref="H32" si="31">H31/F31</f>
        <v>2.6315789473684209E-2</v>
      </c>
      <c r="I32" s="399"/>
      <c r="J32" s="835"/>
      <c r="K32" s="397"/>
      <c r="L32" s="400">
        <f t="shared" ref="L32" si="32">L31/J31</f>
        <v>0</v>
      </c>
      <c r="M32" s="399"/>
    </row>
    <row r="33" spans="2:13" s="347" customFormat="1" ht="15.75" customHeight="1" x14ac:dyDescent="0.2">
      <c r="B33" s="702"/>
      <c r="C33" s="778" t="s">
        <v>57</v>
      </c>
      <c r="D33" s="832">
        <f>表13!E48</f>
        <v>40</v>
      </c>
      <c r="E33" s="832">
        <f>表13!R48</f>
        <v>29</v>
      </c>
      <c r="F33" s="841">
        <f>表14!S34</f>
        <v>331</v>
      </c>
      <c r="G33" s="394">
        <v>0</v>
      </c>
      <c r="H33" s="401">
        <v>9</v>
      </c>
      <c r="I33" s="402">
        <f t="shared" ref="I33" si="33">G33+H33</f>
        <v>9</v>
      </c>
      <c r="J33" s="841">
        <f>表14!T34</f>
        <v>37</v>
      </c>
      <c r="K33" s="394">
        <v>0</v>
      </c>
      <c r="L33" s="401">
        <v>3</v>
      </c>
      <c r="M33" s="402">
        <f t="shared" ref="M33" si="34">K33+L33</f>
        <v>3</v>
      </c>
    </row>
    <row r="34" spans="2:13" s="347" customFormat="1" ht="15.75" customHeight="1" thickBot="1" x14ac:dyDescent="0.25">
      <c r="B34" s="702"/>
      <c r="C34" s="792"/>
      <c r="D34" s="839"/>
      <c r="E34" s="839"/>
      <c r="F34" s="842"/>
      <c r="G34" s="392"/>
      <c r="H34" s="392">
        <f>H33/F33</f>
        <v>2.7190332326283987E-2</v>
      </c>
      <c r="I34" s="409"/>
      <c r="J34" s="842"/>
      <c r="K34" s="403"/>
      <c r="L34" s="410">
        <f t="shared" ref="L34" si="35">L33/J33</f>
        <v>8.1081081081081086E-2</v>
      </c>
      <c r="M34" s="411"/>
    </row>
    <row r="35" spans="2:13" s="347" customFormat="1" ht="15.75" customHeight="1" thickTop="1" x14ac:dyDescent="0.2">
      <c r="B35" s="702"/>
      <c r="C35" s="209" t="s">
        <v>58</v>
      </c>
      <c r="D35" s="843">
        <f>D25+D27+D29+D31</f>
        <v>266</v>
      </c>
      <c r="E35" s="845">
        <f>E25+E27+E29+E31</f>
        <v>227</v>
      </c>
      <c r="F35" s="834">
        <f t="shared" ref="F35:M35" si="36">F25+F27+F29+F31</f>
        <v>107</v>
      </c>
      <c r="G35" s="395">
        <f t="shared" si="36"/>
        <v>2</v>
      </c>
      <c r="H35" s="395">
        <f>H25+H27+H29+H31</f>
        <v>6</v>
      </c>
      <c r="I35" s="412">
        <f t="shared" si="36"/>
        <v>8</v>
      </c>
      <c r="J35" s="830">
        <f>J25+J27+J29+J31</f>
        <v>18</v>
      </c>
      <c r="K35" s="394">
        <f t="shared" si="36"/>
        <v>6</v>
      </c>
      <c r="L35" s="394">
        <f t="shared" si="36"/>
        <v>0</v>
      </c>
      <c r="M35" s="396">
        <f t="shared" si="36"/>
        <v>6</v>
      </c>
    </row>
    <row r="36" spans="2:13" s="347" customFormat="1" ht="15.75" customHeight="1" x14ac:dyDescent="0.2">
      <c r="B36" s="702"/>
      <c r="C36" s="211" t="s">
        <v>59</v>
      </c>
      <c r="D36" s="844"/>
      <c r="E36" s="846"/>
      <c r="F36" s="835"/>
      <c r="G36" s="413"/>
      <c r="H36" s="398">
        <f>H35/F35</f>
        <v>5.6074766355140186E-2</v>
      </c>
      <c r="I36" s="399"/>
      <c r="J36" s="831"/>
      <c r="K36" s="397"/>
      <c r="L36" s="400">
        <f>L35/J35</f>
        <v>0</v>
      </c>
      <c r="M36" s="399"/>
    </row>
    <row r="37" spans="2:13" s="347" customFormat="1" ht="15.75" customHeight="1" x14ac:dyDescent="0.2">
      <c r="B37" s="702"/>
      <c r="C37" s="209" t="s">
        <v>58</v>
      </c>
      <c r="D37" s="847">
        <f>D27+D29+D31+D33</f>
        <v>151</v>
      </c>
      <c r="E37" s="845">
        <f>E27+E29+E31+E33</f>
        <v>127</v>
      </c>
      <c r="F37" s="834">
        <f t="shared" ref="F37:M37" si="37">F27+F29+F31+F33</f>
        <v>415</v>
      </c>
      <c r="G37" s="394">
        <f t="shared" si="37"/>
        <v>2</v>
      </c>
      <c r="H37" s="394">
        <f>H27+H29+H31+H33</f>
        <v>14</v>
      </c>
      <c r="I37" s="396">
        <f t="shared" si="37"/>
        <v>16</v>
      </c>
      <c r="J37" s="830">
        <f>J27+J29+J31+J33</f>
        <v>52</v>
      </c>
      <c r="K37" s="394">
        <f t="shared" si="37"/>
        <v>0</v>
      </c>
      <c r="L37" s="394">
        <f t="shared" si="37"/>
        <v>3</v>
      </c>
      <c r="M37" s="396">
        <f t="shared" si="37"/>
        <v>3</v>
      </c>
    </row>
    <row r="38" spans="2:13" s="347" customFormat="1" ht="15.75" customHeight="1" thickBot="1" x14ac:dyDescent="0.25">
      <c r="B38" s="715"/>
      <c r="C38" s="211" t="s">
        <v>60</v>
      </c>
      <c r="D38" s="844"/>
      <c r="E38" s="846"/>
      <c r="F38" s="848"/>
      <c r="G38" s="414"/>
      <c r="H38" s="415">
        <f>H37/F37</f>
        <v>3.3734939759036145E-2</v>
      </c>
      <c r="I38" s="416"/>
      <c r="J38" s="849"/>
      <c r="K38" s="414"/>
      <c r="L38" s="417">
        <f>L37/J37</f>
        <v>5.7692307692307696E-2</v>
      </c>
      <c r="M38" s="416"/>
    </row>
    <row r="39" spans="2:13" ht="13.5" customHeight="1" x14ac:dyDescent="0.2">
      <c r="B39" s="1" t="s">
        <v>179</v>
      </c>
      <c r="I39" s="1"/>
      <c r="K39" s="1"/>
      <c r="L39" s="1"/>
    </row>
    <row r="40" spans="2:13" ht="13.5" customHeight="1" x14ac:dyDescent="0.2">
      <c r="B40" s="1" t="s">
        <v>180</v>
      </c>
      <c r="K40" s="1"/>
      <c r="L40" s="1"/>
    </row>
    <row r="41" spans="2:13" ht="13.5" customHeight="1" x14ac:dyDescent="0.2">
      <c r="B41" s="1" t="s">
        <v>181</v>
      </c>
    </row>
    <row r="42" spans="2:13" ht="19.5" customHeight="1" x14ac:dyDescent="0.2"/>
    <row r="43" spans="2:13" x14ac:dyDescent="0.2">
      <c r="I43" s="1"/>
      <c r="K43" s="1"/>
      <c r="L43" s="1"/>
    </row>
    <row r="44" spans="2:13" x14ac:dyDescent="0.2">
      <c r="B44"/>
      <c r="G44" s="26"/>
      <c r="H44" s="26"/>
      <c r="I44" s="26"/>
      <c r="K44" s="26"/>
      <c r="L44" s="26"/>
      <c r="M44" s="26"/>
    </row>
    <row r="45" spans="2:13" x14ac:dyDescent="0.2">
      <c r="B45"/>
    </row>
    <row r="46" spans="2:13" x14ac:dyDescent="0.2">
      <c r="B46"/>
      <c r="I46" s="1"/>
      <c r="K46" s="1"/>
      <c r="L46" s="1"/>
    </row>
    <row r="47" spans="2:13" x14ac:dyDescent="0.2">
      <c r="B47"/>
      <c r="I47" s="1"/>
      <c r="K47" s="1"/>
      <c r="L47" s="1"/>
    </row>
    <row r="48" spans="2:13" x14ac:dyDescent="0.2">
      <c r="B48"/>
    </row>
    <row r="49" spans="2:13" x14ac:dyDescent="0.2">
      <c r="B49" s="134"/>
      <c r="D49" s="135"/>
      <c r="E49" s="135"/>
      <c r="F49" s="135"/>
      <c r="G49" s="135"/>
      <c r="H49" s="135"/>
      <c r="I49" s="135"/>
      <c r="J49" s="135"/>
      <c r="K49" s="135"/>
      <c r="L49" s="135"/>
      <c r="M49" s="135"/>
    </row>
    <row r="50" spans="2:13" x14ac:dyDescent="0.2">
      <c r="D50" s="135"/>
      <c r="E50" s="135"/>
      <c r="F50" s="135"/>
      <c r="G50" s="135"/>
      <c r="H50" s="135"/>
      <c r="I50" s="135"/>
      <c r="J50" s="135"/>
      <c r="K50" s="135"/>
      <c r="L50" s="135"/>
      <c r="M50" s="135"/>
    </row>
    <row r="51" spans="2:13" x14ac:dyDescent="0.2">
      <c r="D51" s="135"/>
      <c r="E51" s="135"/>
      <c r="F51" s="135"/>
      <c r="G51" s="135"/>
      <c r="H51" s="135"/>
      <c r="I51" s="135"/>
      <c r="J51" s="135"/>
      <c r="K51" s="135"/>
      <c r="L51" s="135"/>
      <c r="M51" s="135"/>
    </row>
    <row r="52" spans="2:13" x14ac:dyDescent="0.2">
      <c r="D52" s="135"/>
      <c r="E52" s="135"/>
      <c r="F52" s="135"/>
      <c r="G52" s="135"/>
      <c r="H52" s="135"/>
      <c r="I52" s="135"/>
      <c r="J52" s="135"/>
      <c r="K52" s="135"/>
      <c r="L52" s="135"/>
      <c r="M52" s="135"/>
    </row>
    <row r="53" spans="2:13" x14ac:dyDescent="0.2">
      <c r="D53" s="135"/>
      <c r="E53" s="135"/>
      <c r="F53" s="135"/>
      <c r="G53" s="135"/>
      <c r="H53" s="135"/>
      <c r="I53" s="135"/>
      <c r="J53" s="135"/>
      <c r="K53" s="135"/>
      <c r="L53" s="135"/>
      <c r="M53" s="135"/>
    </row>
    <row r="75" spans="6:13" x14ac:dyDescent="0.2">
      <c r="M75" s="89"/>
    </row>
    <row r="76" spans="6:13" x14ac:dyDescent="0.2">
      <c r="F76" s="1" t="e">
        <f>SUM(#REF!)</f>
        <v>#REF!</v>
      </c>
      <c r="G76" s="1" t="e">
        <f>SUM(#REF!)</f>
        <v>#REF!</v>
      </c>
      <c r="H76" s="1" t="e">
        <f>SUM(#REF!)</f>
        <v>#REF!</v>
      </c>
      <c r="I76" s="1" t="e">
        <f>SUM(#REF!)</f>
        <v>#REF!</v>
      </c>
      <c r="J76" s="1" t="e">
        <f>SUM(#REF!)</f>
        <v>#REF!</v>
      </c>
      <c r="K76" s="1" t="e">
        <f>SUM(#REF!)</f>
        <v>#REF!</v>
      </c>
      <c r="L76" s="1"/>
    </row>
  </sheetData>
  <mergeCells count="87">
    <mergeCell ref="J35:J36"/>
    <mergeCell ref="D37:D38"/>
    <mergeCell ref="E37:E38"/>
    <mergeCell ref="F37:F38"/>
    <mergeCell ref="J37:J38"/>
    <mergeCell ref="J33:J34"/>
    <mergeCell ref="C31:C32"/>
    <mergeCell ref="D31:D32"/>
    <mergeCell ref="E31:E32"/>
    <mergeCell ref="F31:F32"/>
    <mergeCell ref="J31:J32"/>
    <mergeCell ref="J29:J30"/>
    <mergeCell ref="C27:C28"/>
    <mergeCell ref="D27:D28"/>
    <mergeCell ref="E27:E28"/>
    <mergeCell ref="F27:F28"/>
    <mergeCell ref="J27:J28"/>
    <mergeCell ref="J21:J22"/>
    <mergeCell ref="J23:J24"/>
    <mergeCell ref="C25:C26"/>
    <mergeCell ref="D25:D26"/>
    <mergeCell ref="E25:E26"/>
    <mergeCell ref="F25:F26"/>
    <mergeCell ref="J25:J26"/>
    <mergeCell ref="B23:B38"/>
    <mergeCell ref="C23:C24"/>
    <mergeCell ref="D23:D24"/>
    <mergeCell ref="E23:E24"/>
    <mergeCell ref="F23:F24"/>
    <mergeCell ref="C29:C30"/>
    <mergeCell ref="D29:D30"/>
    <mergeCell ref="E29:E30"/>
    <mergeCell ref="F29:F30"/>
    <mergeCell ref="C33:C34"/>
    <mergeCell ref="D33:D34"/>
    <mergeCell ref="E33:E34"/>
    <mergeCell ref="F33:F34"/>
    <mergeCell ref="D35:D36"/>
    <mergeCell ref="E35:E36"/>
    <mergeCell ref="F35:F36"/>
    <mergeCell ref="J15:J16"/>
    <mergeCell ref="C19:C20"/>
    <mergeCell ref="D19:D20"/>
    <mergeCell ref="E19:E20"/>
    <mergeCell ref="F19:F20"/>
    <mergeCell ref="J19:J20"/>
    <mergeCell ref="C17:C18"/>
    <mergeCell ref="D17:D18"/>
    <mergeCell ref="E17:E18"/>
    <mergeCell ref="F17:F18"/>
    <mergeCell ref="J17:J18"/>
    <mergeCell ref="B11:B22"/>
    <mergeCell ref="C11:C12"/>
    <mergeCell ref="D11:D12"/>
    <mergeCell ref="E11:E12"/>
    <mergeCell ref="F11:F12"/>
    <mergeCell ref="C15:C16"/>
    <mergeCell ref="D15:D16"/>
    <mergeCell ref="E15:E16"/>
    <mergeCell ref="F15:F16"/>
    <mergeCell ref="C21:C22"/>
    <mergeCell ref="D21:D22"/>
    <mergeCell ref="E21:E22"/>
    <mergeCell ref="F21:F22"/>
    <mergeCell ref="J7:J8"/>
    <mergeCell ref="J11:J12"/>
    <mergeCell ref="C13:C14"/>
    <mergeCell ref="D13:D14"/>
    <mergeCell ref="E13:E14"/>
    <mergeCell ref="F13:F14"/>
    <mergeCell ref="J13:J14"/>
    <mergeCell ref="K7:K8"/>
    <mergeCell ref="L7:L8"/>
    <mergeCell ref="M7:M8"/>
    <mergeCell ref="B9:C10"/>
    <mergeCell ref="D9:D10"/>
    <mergeCell ref="E9:E10"/>
    <mergeCell ref="F9:F10"/>
    <mergeCell ref="J9:J10"/>
    <mergeCell ref="D6:D8"/>
    <mergeCell ref="E6:E8"/>
    <mergeCell ref="F6:I6"/>
    <mergeCell ref="J6:M6"/>
    <mergeCell ref="F7:F8"/>
    <mergeCell ref="G7:G8"/>
    <mergeCell ref="H7:H8"/>
    <mergeCell ref="I7:I8"/>
  </mergeCells>
  <phoneticPr fontId="3"/>
  <pageMargins left="1.07" right="0.32" top="0.63" bottom="0.59" header="0.34" footer="0.44"/>
  <pageSetup paperSize="9" scale="85" firstPageNumber="33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83E079-1FDD-4CBF-A237-35D42317B587}">
  <sheetPr>
    <tabColor rgb="FF00B0F0"/>
    <pageSetUpPr fitToPage="1"/>
  </sheetPr>
  <dimension ref="B2:R70"/>
  <sheetViews>
    <sheetView view="pageBreakPreview" zoomScale="90" zoomScaleNormal="100" zoomScaleSheetLayoutView="90" workbookViewId="0">
      <pane xSplit="3" ySplit="11" topLeftCell="D12" activePane="bottomRight" state="frozen"/>
      <selection pane="topRight"/>
      <selection pane="bottomLeft"/>
      <selection pane="bottomRight"/>
    </sheetView>
  </sheetViews>
  <sheetFormatPr defaultColWidth="9" defaultRowHeight="13.2" x14ac:dyDescent="0.2"/>
  <cols>
    <col min="1" max="1" width="9" style="1"/>
    <col min="2" max="2" width="4.33203125" style="1" customWidth="1"/>
    <col min="3" max="3" width="16.6640625" style="1" customWidth="1"/>
    <col min="4" max="13" width="8.33203125" style="1" customWidth="1"/>
    <col min="14" max="16384" width="9" style="1"/>
  </cols>
  <sheetData>
    <row r="2" spans="2:18" x14ac:dyDescent="0.2">
      <c r="B2" s="1" t="s">
        <v>182</v>
      </c>
    </row>
    <row r="4" spans="2:18" x14ac:dyDescent="0.2">
      <c r="J4" s="418" t="s">
        <v>2</v>
      </c>
    </row>
    <row r="5" spans="2:18" x14ac:dyDescent="0.2">
      <c r="J5" s="418" t="s">
        <v>3</v>
      </c>
    </row>
    <row r="6" spans="2:18" ht="14.25" customHeight="1" x14ac:dyDescent="0.2">
      <c r="J6" s="418" t="s">
        <v>183</v>
      </c>
    </row>
    <row r="7" spans="2:18" ht="14.25" customHeight="1" x14ac:dyDescent="0.2">
      <c r="J7" s="418"/>
    </row>
    <row r="8" spans="2:18" ht="13.8" thickBot="1" x14ac:dyDescent="0.25">
      <c r="L8" s="4"/>
      <c r="M8" s="4" t="s">
        <v>6</v>
      </c>
    </row>
    <row r="9" spans="2:18" ht="7.5" customHeight="1" x14ac:dyDescent="0.2">
      <c r="B9" s="5"/>
      <c r="C9" s="6"/>
      <c r="D9" s="850" t="s">
        <v>8</v>
      </c>
      <c r="E9" s="419"/>
      <c r="F9" s="420"/>
      <c r="G9" s="420"/>
      <c r="H9" s="421"/>
      <c r="I9" s="422"/>
      <c r="J9" s="423"/>
      <c r="K9" s="423"/>
      <c r="L9" s="424"/>
      <c r="M9" s="853" t="s">
        <v>11</v>
      </c>
    </row>
    <row r="10" spans="2:18" ht="7.5" customHeight="1" x14ac:dyDescent="0.2">
      <c r="B10" s="10"/>
      <c r="C10" s="11"/>
      <c r="D10" s="851"/>
      <c r="E10" s="855" t="s">
        <v>184</v>
      </c>
      <c r="F10" s="425"/>
      <c r="G10" s="426"/>
      <c r="H10" s="427"/>
      <c r="I10" s="857" t="s">
        <v>185</v>
      </c>
      <c r="J10" s="428"/>
      <c r="K10" s="428"/>
      <c r="L10" s="429"/>
      <c r="M10" s="854"/>
    </row>
    <row r="11" spans="2:18" ht="73.5" customHeight="1" x14ac:dyDescent="0.2">
      <c r="B11" s="14"/>
      <c r="C11" s="15"/>
      <c r="D11" s="852"/>
      <c r="E11" s="856"/>
      <c r="F11" s="430" t="s">
        <v>186</v>
      </c>
      <c r="G11" s="431" t="s">
        <v>187</v>
      </c>
      <c r="H11" s="432" t="s">
        <v>188</v>
      </c>
      <c r="I11" s="858"/>
      <c r="J11" s="433" t="s">
        <v>189</v>
      </c>
      <c r="K11" s="434" t="s">
        <v>190</v>
      </c>
      <c r="L11" s="146" t="s">
        <v>191</v>
      </c>
      <c r="M11" s="829"/>
      <c r="Q11" s="13"/>
    </row>
    <row r="12" spans="2:18" ht="15.9" customHeight="1" x14ac:dyDescent="0.2">
      <c r="B12" s="695" t="s">
        <v>18</v>
      </c>
      <c r="C12" s="696"/>
      <c r="D12" s="343">
        <f>D15+D18+D21+D24+D27+D30</f>
        <v>416</v>
      </c>
      <c r="E12" s="20">
        <f>E15+E18+E21+E24+E27+E30</f>
        <v>60</v>
      </c>
      <c r="F12" s="435">
        <f>F15+F18+F21+F24+F27+F30</f>
        <v>47</v>
      </c>
      <c r="G12" s="21">
        <f t="shared" ref="G12:M12" si="0">G15+G18+G21+G24+G27+G30</f>
        <v>7</v>
      </c>
      <c r="H12" s="436">
        <f t="shared" si="0"/>
        <v>6</v>
      </c>
      <c r="I12" s="437">
        <f t="shared" si="0"/>
        <v>312</v>
      </c>
      <c r="J12" s="436">
        <f t="shared" si="0"/>
        <v>101</v>
      </c>
      <c r="K12" s="436">
        <f t="shared" si="0"/>
        <v>130</v>
      </c>
      <c r="L12" s="438">
        <f t="shared" si="0"/>
        <v>81</v>
      </c>
      <c r="M12" s="23">
        <f t="shared" si="0"/>
        <v>44</v>
      </c>
      <c r="Q12" s="18"/>
      <c r="R12" s="18"/>
    </row>
    <row r="13" spans="2:18" ht="15.9" customHeight="1" x14ac:dyDescent="0.2">
      <c r="B13" s="697"/>
      <c r="C13" s="698"/>
      <c r="D13" s="348"/>
      <c r="E13" s="28">
        <f>E12/D12</f>
        <v>0.14423076923076922</v>
      </c>
      <c r="F13" s="439">
        <f>F12/D12</f>
        <v>0.11298076923076923</v>
      </c>
      <c r="G13" s="439">
        <f>G12/D12</f>
        <v>1.6826923076923076E-2</v>
      </c>
      <c r="H13" s="440">
        <f>H12/D12</f>
        <v>1.4423076923076924E-2</v>
      </c>
      <c r="I13" s="441">
        <f>I12/D12</f>
        <v>0.75</v>
      </c>
      <c r="J13" s="440">
        <f>J12/D12</f>
        <v>0.24278846153846154</v>
      </c>
      <c r="K13" s="440">
        <f>K12/D12</f>
        <v>0.3125</v>
      </c>
      <c r="L13" s="442">
        <f>L12/D12</f>
        <v>0.19471153846153846</v>
      </c>
      <c r="M13" s="31">
        <f>M12/D12</f>
        <v>0.10576923076923077</v>
      </c>
      <c r="N13" s="26"/>
      <c r="O13" s="26"/>
      <c r="P13" s="26"/>
      <c r="Q13" s="18"/>
      <c r="R13" s="18"/>
    </row>
    <row r="14" spans="2:18" ht="15.9" customHeight="1" thickBot="1" x14ac:dyDescent="0.25">
      <c r="B14" s="699"/>
      <c r="C14" s="700"/>
      <c r="D14" s="353"/>
      <c r="E14" s="35"/>
      <c r="F14" s="443">
        <f>F12/E12</f>
        <v>0.78333333333333333</v>
      </c>
      <c r="G14" s="36">
        <f>G12/E12</f>
        <v>0.11666666666666667</v>
      </c>
      <c r="H14" s="444">
        <f>H12/E12</f>
        <v>0.1</v>
      </c>
      <c r="I14" s="445"/>
      <c r="J14" s="446">
        <f>J12/I12</f>
        <v>0.32371794871794873</v>
      </c>
      <c r="K14" s="446">
        <f>K12/I12</f>
        <v>0.41666666666666669</v>
      </c>
      <c r="L14" s="447">
        <f>L12/I12</f>
        <v>0.25961538461538464</v>
      </c>
      <c r="M14" s="38"/>
      <c r="O14" s="26"/>
      <c r="P14" s="26"/>
      <c r="Q14" s="18"/>
      <c r="R14" s="18"/>
    </row>
    <row r="15" spans="2:18" ht="15.9" customHeight="1" thickTop="1" x14ac:dyDescent="0.2">
      <c r="B15" s="701" t="s">
        <v>19</v>
      </c>
      <c r="C15" s="704" t="s">
        <v>20</v>
      </c>
      <c r="D15" s="448">
        <v>54</v>
      </c>
      <c r="E15" s="449">
        <f>SUM(F15:H15)</f>
        <v>5</v>
      </c>
      <c r="F15" s="450">
        <v>5</v>
      </c>
      <c r="G15" s="43">
        <v>0</v>
      </c>
      <c r="H15" s="451">
        <v>0</v>
      </c>
      <c r="I15" s="452">
        <f>SUM(J15:L15)</f>
        <v>45</v>
      </c>
      <c r="J15" s="451">
        <v>11</v>
      </c>
      <c r="K15" s="451">
        <v>21</v>
      </c>
      <c r="L15" s="453">
        <v>13</v>
      </c>
      <c r="M15" s="45">
        <v>4</v>
      </c>
      <c r="Q15" s="18"/>
      <c r="R15" s="18"/>
    </row>
    <row r="16" spans="2:18" ht="15.9" customHeight="1" x14ac:dyDescent="0.2">
      <c r="B16" s="702"/>
      <c r="C16" s="705"/>
      <c r="D16" s="47"/>
      <c r="E16" s="28">
        <f>E15/D15</f>
        <v>9.2592592592592587E-2</v>
      </c>
      <c r="F16" s="439">
        <f>F15/D15</f>
        <v>9.2592592592592587E-2</v>
      </c>
      <c r="G16" s="29">
        <f>G15/D15</f>
        <v>0</v>
      </c>
      <c r="H16" s="440">
        <f>H15/D15</f>
        <v>0</v>
      </c>
      <c r="I16" s="441">
        <f>I15/D15</f>
        <v>0.83333333333333337</v>
      </c>
      <c r="J16" s="440">
        <f>J15/D15</f>
        <v>0.20370370370370369</v>
      </c>
      <c r="K16" s="440">
        <f>K15/D15</f>
        <v>0.3888888888888889</v>
      </c>
      <c r="L16" s="442">
        <f>L15/D15</f>
        <v>0.24074074074074073</v>
      </c>
      <c r="M16" s="31">
        <f>M15/D15</f>
        <v>7.407407407407407E-2</v>
      </c>
      <c r="O16" s="26"/>
      <c r="P16" s="26"/>
      <c r="Q16" s="18"/>
      <c r="R16" s="18"/>
    </row>
    <row r="17" spans="2:18" ht="15.9" customHeight="1" x14ac:dyDescent="0.2">
      <c r="B17" s="702"/>
      <c r="C17" s="705"/>
      <c r="D17" s="48"/>
      <c r="E17" s="49"/>
      <c r="F17" s="454">
        <f>F15/E15</f>
        <v>1</v>
      </c>
      <c r="G17" s="454">
        <f>G15/E15</f>
        <v>0</v>
      </c>
      <c r="H17" s="455">
        <f>H15/E15</f>
        <v>0</v>
      </c>
      <c r="I17" s="456"/>
      <c r="J17" s="457">
        <f>J15/I15</f>
        <v>0.24444444444444444</v>
      </c>
      <c r="K17" s="457">
        <f>K15/I15</f>
        <v>0.46666666666666667</v>
      </c>
      <c r="L17" s="458">
        <f>L15/I15</f>
        <v>0.28888888888888886</v>
      </c>
      <c r="M17" s="52"/>
      <c r="O17" s="26"/>
      <c r="P17" s="26"/>
      <c r="Q17" s="18"/>
      <c r="R17" s="18"/>
    </row>
    <row r="18" spans="2:18" ht="15.9" customHeight="1" x14ac:dyDescent="0.2">
      <c r="B18" s="702"/>
      <c r="C18" s="706" t="s">
        <v>21</v>
      </c>
      <c r="D18" s="459">
        <v>75</v>
      </c>
      <c r="E18" s="20">
        <f>SUM(F18:H18)</f>
        <v>12</v>
      </c>
      <c r="F18" s="450">
        <v>12</v>
      </c>
      <c r="G18" s="43">
        <v>0</v>
      </c>
      <c r="H18" s="451">
        <v>0</v>
      </c>
      <c r="I18" s="452">
        <f>SUM(J18:L18)</f>
        <v>56</v>
      </c>
      <c r="J18" s="451">
        <v>17</v>
      </c>
      <c r="K18" s="451">
        <v>20</v>
      </c>
      <c r="L18" s="453">
        <v>19</v>
      </c>
      <c r="M18" s="23">
        <v>7</v>
      </c>
      <c r="Q18" s="18"/>
      <c r="R18" s="18"/>
    </row>
    <row r="19" spans="2:18" ht="15.9" customHeight="1" x14ac:dyDescent="0.2">
      <c r="B19" s="702"/>
      <c r="C19" s="705"/>
      <c r="D19" s="47"/>
      <c r="E19" s="28">
        <f>E18/D18</f>
        <v>0.16</v>
      </c>
      <c r="F19" s="439">
        <f>F18/D18</f>
        <v>0.16</v>
      </c>
      <c r="G19" s="29">
        <f>G18/D18</f>
        <v>0</v>
      </c>
      <c r="H19" s="440">
        <f>H18/D18</f>
        <v>0</v>
      </c>
      <c r="I19" s="441">
        <f>I18/D18</f>
        <v>0.7466666666666667</v>
      </c>
      <c r="J19" s="440">
        <f>J18/D18</f>
        <v>0.22666666666666666</v>
      </c>
      <c r="K19" s="440">
        <f>K18/D18</f>
        <v>0.26666666666666666</v>
      </c>
      <c r="L19" s="442">
        <f>L18/D18</f>
        <v>0.25333333333333335</v>
      </c>
      <c r="M19" s="31">
        <f>M18/D18</f>
        <v>9.3333333333333338E-2</v>
      </c>
      <c r="O19" s="26"/>
      <c r="P19" s="26"/>
      <c r="Q19" s="18"/>
      <c r="R19" s="18"/>
    </row>
    <row r="20" spans="2:18" ht="15.9" customHeight="1" x14ac:dyDescent="0.2">
      <c r="B20" s="702"/>
      <c r="C20" s="705"/>
      <c r="D20" s="58"/>
      <c r="E20" s="49"/>
      <c r="F20" s="454">
        <f>F18/E18</f>
        <v>1</v>
      </c>
      <c r="G20" s="454">
        <f>G18/E18</f>
        <v>0</v>
      </c>
      <c r="H20" s="455">
        <f>H18/E18</f>
        <v>0</v>
      </c>
      <c r="I20" s="456"/>
      <c r="J20" s="457">
        <f>J18/I18</f>
        <v>0.30357142857142855</v>
      </c>
      <c r="K20" s="457">
        <f>K18/I18</f>
        <v>0.35714285714285715</v>
      </c>
      <c r="L20" s="458">
        <f>L18/I18</f>
        <v>0.3392857142857143</v>
      </c>
      <c r="M20" s="52"/>
      <c r="O20" s="26"/>
      <c r="P20" s="26"/>
      <c r="Q20" s="18"/>
      <c r="R20" s="18"/>
    </row>
    <row r="21" spans="2:18" ht="15.9" customHeight="1" x14ac:dyDescent="0.2">
      <c r="B21" s="702"/>
      <c r="C21" s="706" t="s">
        <v>22</v>
      </c>
      <c r="D21" s="460">
        <v>28</v>
      </c>
      <c r="E21" s="20">
        <f>SUM(F21:H21)</f>
        <v>5</v>
      </c>
      <c r="F21" s="450">
        <v>4</v>
      </c>
      <c r="G21" s="43">
        <v>1</v>
      </c>
      <c r="H21" s="451">
        <v>0</v>
      </c>
      <c r="I21" s="452">
        <f>SUM(J21:L21)</f>
        <v>19</v>
      </c>
      <c r="J21" s="451">
        <v>6</v>
      </c>
      <c r="K21" s="451">
        <v>9</v>
      </c>
      <c r="L21" s="453">
        <v>4</v>
      </c>
      <c r="M21" s="23">
        <v>4</v>
      </c>
      <c r="Q21" s="18"/>
      <c r="R21" s="18"/>
    </row>
    <row r="22" spans="2:18" ht="15.9" customHeight="1" x14ac:dyDescent="0.2">
      <c r="B22" s="702"/>
      <c r="C22" s="705"/>
      <c r="D22" s="47"/>
      <c r="E22" s="28">
        <f>E21/D21</f>
        <v>0.17857142857142858</v>
      </c>
      <c r="F22" s="439">
        <f>F21/D21</f>
        <v>0.14285714285714285</v>
      </c>
      <c r="G22" s="29">
        <f>G21/D21</f>
        <v>3.5714285714285712E-2</v>
      </c>
      <c r="H22" s="440">
        <f>H21/D21</f>
        <v>0</v>
      </c>
      <c r="I22" s="441">
        <f>I21/D21</f>
        <v>0.6785714285714286</v>
      </c>
      <c r="J22" s="440">
        <f>J21/D21</f>
        <v>0.21428571428571427</v>
      </c>
      <c r="K22" s="440">
        <f>K21/D21</f>
        <v>0.32142857142857145</v>
      </c>
      <c r="L22" s="442">
        <f>L21/D21</f>
        <v>0.14285714285714285</v>
      </c>
      <c r="M22" s="31">
        <f>M21/D21</f>
        <v>0.14285714285714285</v>
      </c>
      <c r="O22" s="26"/>
      <c r="P22" s="26"/>
      <c r="Q22" s="18"/>
      <c r="R22" s="18"/>
    </row>
    <row r="23" spans="2:18" ht="15.9" customHeight="1" x14ac:dyDescent="0.2">
      <c r="B23" s="702"/>
      <c r="C23" s="705"/>
      <c r="D23" s="58"/>
      <c r="E23" s="49"/>
      <c r="F23" s="454">
        <f>F21/E21</f>
        <v>0.8</v>
      </c>
      <c r="G23" s="454">
        <f>G21/E21</f>
        <v>0.2</v>
      </c>
      <c r="H23" s="455">
        <f>H21/E21</f>
        <v>0</v>
      </c>
      <c r="I23" s="456"/>
      <c r="J23" s="457">
        <f>J21/I21</f>
        <v>0.31578947368421051</v>
      </c>
      <c r="K23" s="457">
        <f>K21/I21</f>
        <v>0.47368421052631576</v>
      </c>
      <c r="L23" s="458">
        <f>L21/I21</f>
        <v>0.21052631578947367</v>
      </c>
      <c r="M23" s="52"/>
      <c r="O23" s="26"/>
      <c r="P23" s="26"/>
      <c r="Q23" s="18"/>
      <c r="R23" s="18"/>
    </row>
    <row r="24" spans="2:18" ht="15.9" customHeight="1" x14ac:dyDescent="0.2">
      <c r="B24" s="702"/>
      <c r="C24" s="706" t="s">
        <v>192</v>
      </c>
      <c r="D24" s="460">
        <v>87</v>
      </c>
      <c r="E24" s="20">
        <f>SUM(F24:H24)</f>
        <v>12</v>
      </c>
      <c r="F24" s="450">
        <v>7</v>
      </c>
      <c r="G24" s="43">
        <v>2</v>
      </c>
      <c r="H24" s="451">
        <v>3</v>
      </c>
      <c r="I24" s="452">
        <f>SUM(J24:L24)</f>
        <v>62</v>
      </c>
      <c r="J24" s="451">
        <v>21</v>
      </c>
      <c r="K24" s="451">
        <v>24</v>
      </c>
      <c r="L24" s="453">
        <v>17</v>
      </c>
      <c r="M24" s="23">
        <v>13</v>
      </c>
      <c r="Q24" s="18"/>
      <c r="R24" s="18"/>
    </row>
    <row r="25" spans="2:18" ht="15.9" customHeight="1" x14ac:dyDescent="0.2">
      <c r="B25" s="702"/>
      <c r="C25" s="705"/>
      <c r="D25" s="47"/>
      <c r="E25" s="28">
        <f>E24/D24</f>
        <v>0.13793103448275862</v>
      </c>
      <c r="F25" s="439">
        <f>F24/D24</f>
        <v>8.0459770114942528E-2</v>
      </c>
      <c r="G25" s="29">
        <f>G24/D24</f>
        <v>2.2988505747126436E-2</v>
      </c>
      <c r="H25" s="440">
        <f>H24/D24</f>
        <v>3.4482758620689655E-2</v>
      </c>
      <c r="I25" s="441">
        <f>I24/D24</f>
        <v>0.71264367816091956</v>
      </c>
      <c r="J25" s="440">
        <f>J24/D24</f>
        <v>0.2413793103448276</v>
      </c>
      <c r="K25" s="440">
        <f>K24/D24</f>
        <v>0.27586206896551724</v>
      </c>
      <c r="L25" s="442">
        <f>L24/D24</f>
        <v>0.19540229885057472</v>
      </c>
      <c r="M25" s="31">
        <f>M24/D24</f>
        <v>0.14942528735632185</v>
      </c>
      <c r="O25" s="26"/>
      <c r="P25" s="26"/>
      <c r="Q25" s="18"/>
      <c r="R25" s="18"/>
    </row>
    <row r="26" spans="2:18" ht="15.9" customHeight="1" x14ac:dyDescent="0.2">
      <c r="B26" s="702"/>
      <c r="C26" s="781"/>
      <c r="D26" s="58"/>
      <c r="E26" s="49"/>
      <c r="F26" s="454">
        <f>F24/E24</f>
        <v>0.58333333333333337</v>
      </c>
      <c r="G26" s="454">
        <f>G24/E24</f>
        <v>0.16666666666666666</v>
      </c>
      <c r="H26" s="455">
        <f>H24/E24</f>
        <v>0.25</v>
      </c>
      <c r="I26" s="456"/>
      <c r="J26" s="457">
        <f>J24/I24</f>
        <v>0.33870967741935482</v>
      </c>
      <c r="K26" s="457">
        <f>K24/I24</f>
        <v>0.38709677419354838</v>
      </c>
      <c r="L26" s="458">
        <f>L24/I24</f>
        <v>0.27419354838709675</v>
      </c>
      <c r="M26" s="52"/>
      <c r="O26" s="26"/>
      <c r="P26" s="26"/>
      <c r="Q26" s="18"/>
      <c r="R26" s="18"/>
    </row>
    <row r="27" spans="2:18" ht="15.9" customHeight="1" x14ac:dyDescent="0.2">
      <c r="B27" s="702"/>
      <c r="C27" s="706" t="s">
        <v>24</v>
      </c>
      <c r="D27" s="460">
        <v>16</v>
      </c>
      <c r="E27" s="20">
        <f>SUM(F27:H27)</f>
        <v>7</v>
      </c>
      <c r="F27" s="450">
        <v>5</v>
      </c>
      <c r="G27" s="43">
        <v>2</v>
      </c>
      <c r="H27" s="451">
        <v>0</v>
      </c>
      <c r="I27" s="452">
        <f>SUM(J27:L27)</f>
        <v>8</v>
      </c>
      <c r="J27" s="451">
        <v>1</v>
      </c>
      <c r="K27" s="451">
        <v>5</v>
      </c>
      <c r="L27" s="453">
        <v>2</v>
      </c>
      <c r="M27" s="23">
        <v>1</v>
      </c>
      <c r="Q27" s="18"/>
      <c r="R27" s="18"/>
    </row>
    <row r="28" spans="2:18" ht="15.9" customHeight="1" x14ac:dyDescent="0.2">
      <c r="B28" s="702"/>
      <c r="C28" s="705"/>
      <c r="D28" s="47"/>
      <c r="E28" s="28">
        <f>E27/D27</f>
        <v>0.4375</v>
      </c>
      <c r="F28" s="439">
        <f>F27/D27</f>
        <v>0.3125</v>
      </c>
      <c r="G28" s="29">
        <f>G27/D27</f>
        <v>0.125</v>
      </c>
      <c r="H28" s="440">
        <f>H27/D27</f>
        <v>0</v>
      </c>
      <c r="I28" s="441">
        <f>I27/D27</f>
        <v>0.5</v>
      </c>
      <c r="J28" s="440">
        <f>J27/D27</f>
        <v>6.25E-2</v>
      </c>
      <c r="K28" s="440">
        <f>K27/D27</f>
        <v>0.3125</v>
      </c>
      <c r="L28" s="442">
        <f>L27/D27</f>
        <v>0.125</v>
      </c>
      <c r="M28" s="31">
        <f>M27/D27</f>
        <v>6.25E-2</v>
      </c>
      <c r="O28" s="26"/>
      <c r="P28" s="26"/>
      <c r="Q28" s="18"/>
      <c r="R28" s="18"/>
    </row>
    <row r="29" spans="2:18" ht="15.9" customHeight="1" x14ac:dyDescent="0.2">
      <c r="B29" s="702"/>
      <c r="C29" s="705"/>
      <c r="D29" s="58"/>
      <c r="E29" s="49"/>
      <c r="F29" s="454">
        <f>F27/E27</f>
        <v>0.7142857142857143</v>
      </c>
      <c r="G29" s="454">
        <f>G27/E27</f>
        <v>0.2857142857142857</v>
      </c>
      <c r="H29" s="455">
        <f>H27/E27</f>
        <v>0</v>
      </c>
      <c r="I29" s="456"/>
      <c r="J29" s="457">
        <f>J27/I27</f>
        <v>0.125</v>
      </c>
      <c r="K29" s="457">
        <f>K27/I27</f>
        <v>0.625</v>
      </c>
      <c r="L29" s="458">
        <f>L27/I27</f>
        <v>0.25</v>
      </c>
      <c r="M29" s="52"/>
      <c r="O29" s="26"/>
      <c r="P29" s="26"/>
      <c r="Q29" s="18"/>
      <c r="R29" s="18"/>
    </row>
    <row r="30" spans="2:18" ht="15.9" customHeight="1" x14ac:dyDescent="0.2">
      <c r="B30" s="702"/>
      <c r="C30" s="706" t="s">
        <v>25</v>
      </c>
      <c r="D30" s="460">
        <v>156</v>
      </c>
      <c r="E30" s="20">
        <f>SUM(F30:H30)</f>
        <v>19</v>
      </c>
      <c r="F30" s="450">
        <v>14</v>
      </c>
      <c r="G30" s="43">
        <v>2</v>
      </c>
      <c r="H30" s="451">
        <v>3</v>
      </c>
      <c r="I30" s="452">
        <f>SUM(J30:L30)</f>
        <v>122</v>
      </c>
      <c r="J30" s="451">
        <v>45</v>
      </c>
      <c r="K30" s="451">
        <v>51</v>
      </c>
      <c r="L30" s="453">
        <v>26</v>
      </c>
      <c r="M30" s="23">
        <v>15</v>
      </c>
      <c r="Q30" s="18"/>
      <c r="R30" s="18"/>
    </row>
    <row r="31" spans="2:18" ht="15.9" customHeight="1" x14ac:dyDescent="0.2">
      <c r="B31" s="702"/>
      <c r="C31" s="705"/>
      <c r="D31" s="47"/>
      <c r="E31" s="28">
        <f>E30/D30</f>
        <v>0.12179487179487179</v>
      </c>
      <c r="F31" s="439">
        <f>F30/D30</f>
        <v>8.9743589743589744E-2</v>
      </c>
      <c r="G31" s="29">
        <f>G30/D30</f>
        <v>1.282051282051282E-2</v>
      </c>
      <c r="H31" s="440">
        <f>H30/D30</f>
        <v>1.9230769230769232E-2</v>
      </c>
      <c r="I31" s="441">
        <f>I30/D30</f>
        <v>0.78205128205128205</v>
      </c>
      <c r="J31" s="440">
        <f>J30/D30</f>
        <v>0.28846153846153844</v>
      </c>
      <c r="K31" s="440">
        <f>K30/D30</f>
        <v>0.32692307692307693</v>
      </c>
      <c r="L31" s="442">
        <f>L30/D30</f>
        <v>0.16666666666666666</v>
      </c>
      <c r="M31" s="31">
        <f>M30/D30</f>
        <v>9.6153846153846159E-2</v>
      </c>
      <c r="O31" s="26"/>
      <c r="P31" s="26"/>
      <c r="Q31" s="18"/>
      <c r="R31" s="18"/>
    </row>
    <row r="32" spans="2:18" ht="15.9" customHeight="1" thickBot="1" x14ac:dyDescent="0.25">
      <c r="B32" s="703"/>
      <c r="C32" s="705"/>
      <c r="D32" s="59"/>
      <c r="E32" s="72"/>
      <c r="F32" s="454">
        <f>F30/E30</f>
        <v>0.73684210526315785</v>
      </c>
      <c r="G32" s="454">
        <f>G30/E30</f>
        <v>0.10526315789473684</v>
      </c>
      <c r="H32" s="455">
        <f>H30/E30</f>
        <v>0.15789473684210525</v>
      </c>
      <c r="I32" s="60"/>
      <c r="J32" s="457">
        <f>J30/I30</f>
        <v>0.36885245901639346</v>
      </c>
      <c r="K32" s="457">
        <f>K30/I30</f>
        <v>0.41803278688524592</v>
      </c>
      <c r="L32" s="458">
        <f>L30/I30</f>
        <v>0.21311475409836064</v>
      </c>
      <c r="M32" s="75"/>
      <c r="O32" s="26"/>
      <c r="P32" s="26"/>
      <c r="Q32" s="18"/>
      <c r="R32" s="18"/>
    </row>
    <row r="33" spans="2:18" ht="15.9" customHeight="1" thickTop="1" x14ac:dyDescent="0.2">
      <c r="B33" s="701" t="s">
        <v>26</v>
      </c>
      <c r="C33" s="716" t="s">
        <v>27</v>
      </c>
      <c r="D33" s="460">
        <v>81</v>
      </c>
      <c r="E33" s="449">
        <f>SUM(F33:H33)</f>
        <v>8</v>
      </c>
      <c r="F33" s="461">
        <v>5</v>
      </c>
      <c r="G33" s="462">
        <v>2</v>
      </c>
      <c r="H33" s="463">
        <v>1</v>
      </c>
      <c r="I33" s="452">
        <f>SUM(J33:L33)</f>
        <v>57</v>
      </c>
      <c r="J33" s="463">
        <v>11</v>
      </c>
      <c r="K33" s="463">
        <v>24</v>
      </c>
      <c r="L33" s="464">
        <v>22</v>
      </c>
      <c r="M33" s="465">
        <v>16</v>
      </c>
      <c r="Q33" s="18"/>
      <c r="R33" s="18"/>
    </row>
    <row r="34" spans="2:18" ht="15.9" customHeight="1" x14ac:dyDescent="0.2">
      <c r="B34" s="702"/>
      <c r="C34" s="717"/>
      <c r="D34" s="47"/>
      <c r="E34" s="28">
        <f>E33/D33</f>
        <v>9.8765432098765427E-2</v>
      </c>
      <c r="F34" s="439">
        <f>F33/D33</f>
        <v>6.1728395061728392E-2</v>
      </c>
      <c r="G34" s="29">
        <f>G33/D33</f>
        <v>2.4691358024691357E-2</v>
      </c>
      <c r="H34" s="440">
        <f>H33/D33</f>
        <v>1.2345679012345678E-2</v>
      </c>
      <c r="I34" s="441">
        <f>I33/D33</f>
        <v>0.70370370370370372</v>
      </c>
      <c r="J34" s="440">
        <f>J33/D33</f>
        <v>0.13580246913580246</v>
      </c>
      <c r="K34" s="440">
        <f>K33/D33</f>
        <v>0.29629629629629628</v>
      </c>
      <c r="L34" s="442">
        <f>L33/D33</f>
        <v>0.27160493827160492</v>
      </c>
      <c r="M34" s="31">
        <f>M33/D33</f>
        <v>0.19753086419753085</v>
      </c>
      <c r="O34" s="26"/>
      <c r="P34" s="26"/>
      <c r="Q34" s="18"/>
      <c r="R34" s="18"/>
    </row>
    <row r="35" spans="2:18" ht="15.9" customHeight="1" x14ac:dyDescent="0.2">
      <c r="B35" s="702"/>
      <c r="C35" s="712"/>
      <c r="D35" s="58"/>
      <c r="E35" s="49"/>
      <c r="F35" s="454">
        <f>F33/E33</f>
        <v>0.625</v>
      </c>
      <c r="G35" s="454">
        <f>G33/E33</f>
        <v>0.25</v>
      </c>
      <c r="H35" s="455">
        <f>H33/E33</f>
        <v>0.125</v>
      </c>
      <c r="I35" s="456"/>
      <c r="J35" s="457">
        <f>J33/I33</f>
        <v>0.19298245614035087</v>
      </c>
      <c r="K35" s="457">
        <f>K33/I33</f>
        <v>0.42105263157894735</v>
      </c>
      <c r="L35" s="458">
        <f>L33/I33</f>
        <v>0.38596491228070173</v>
      </c>
      <c r="M35" s="52"/>
      <c r="O35" s="26"/>
      <c r="P35" s="26"/>
      <c r="Q35" s="18"/>
      <c r="R35" s="18"/>
    </row>
    <row r="36" spans="2:18" ht="15.9" customHeight="1" x14ac:dyDescent="0.2">
      <c r="B36" s="702"/>
      <c r="C36" s="712" t="s">
        <v>28</v>
      </c>
      <c r="D36" s="460">
        <v>178</v>
      </c>
      <c r="E36" s="20">
        <f>SUM(F36:H36)</f>
        <v>24</v>
      </c>
      <c r="F36" s="450">
        <v>22</v>
      </c>
      <c r="G36" s="43">
        <v>0</v>
      </c>
      <c r="H36" s="451">
        <v>2</v>
      </c>
      <c r="I36" s="452">
        <f>SUM(J36:L36)</f>
        <v>134</v>
      </c>
      <c r="J36" s="451">
        <v>47</v>
      </c>
      <c r="K36" s="451">
        <v>60</v>
      </c>
      <c r="L36" s="453">
        <v>27</v>
      </c>
      <c r="M36" s="23">
        <v>20</v>
      </c>
      <c r="Q36" s="18"/>
      <c r="R36" s="18"/>
    </row>
    <row r="37" spans="2:18" ht="15.9" customHeight="1" x14ac:dyDescent="0.2">
      <c r="B37" s="702"/>
      <c r="C37" s="712"/>
      <c r="D37" s="47"/>
      <c r="E37" s="28">
        <f>E36/D36</f>
        <v>0.1348314606741573</v>
      </c>
      <c r="F37" s="439">
        <f>F36/D36</f>
        <v>0.12359550561797752</v>
      </c>
      <c r="G37" s="29">
        <f>G36/D36</f>
        <v>0</v>
      </c>
      <c r="H37" s="440">
        <f>H36/D36</f>
        <v>1.1235955056179775E-2</v>
      </c>
      <c r="I37" s="441">
        <f>I36/D36</f>
        <v>0.7528089887640449</v>
      </c>
      <c r="J37" s="440">
        <f>J36/D36</f>
        <v>0.2640449438202247</v>
      </c>
      <c r="K37" s="440">
        <f>K36/D36</f>
        <v>0.33707865168539325</v>
      </c>
      <c r="L37" s="442">
        <f>L36/D36</f>
        <v>0.15168539325842698</v>
      </c>
      <c r="M37" s="31">
        <f>M36/D36</f>
        <v>0.11235955056179775</v>
      </c>
      <c r="O37" s="26"/>
      <c r="P37" s="26"/>
      <c r="Q37" s="18"/>
      <c r="R37" s="18"/>
    </row>
    <row r="38" spans="2:18" ht="15.9" customHeight="1" x14ac:dyDescent="0.2">
      <c r="B38" s="702"/>
      <c r="C38" s="712"/>
      <c r="D38" s="58"/>
      <c r="E38" s="49"/>
      <c r="F38" s="454">
        <f>F36/E36</f>
        <v>0.91666666666666663</v>
      </c>
      <c r="G38" s="454">
        <f>G36/E36</f>
        <v>0</v>
      </c>
      <c r="H38" s="455">
        <f>H36/E36</f>
        <v>8.3333333333333329E-2</v>
      </c>
      <c r="I38" s="456"/>
      <c r="J38" s="457">
        <f>J36/I36</f>
        <v>0.35074626865671643</v>
      </c>
      <c r="K38" s="457">
        <f>K36/I36</f>
        <v>0.44776119402985076</v>
      </c>
      <c r="L38" s="458">
        <f>L36/I36</f>
        <v>0.20149253731343283</v>
      </c>
      <c r="M38" s="52"/>
      <c r="O38" s="26"/>
      <c r="P38" s="26"/>
      <c r="Q38" s="18"/>
      <c r="R38" s="18"/>
    </row>
    <row r="39" spans="2:18" ht="15.9" customHeight="1" x14ac:dyDescent="0.2">
      <c r="B39" s="702"/>
      <c r="C39" s="717" t="s">
        <v>29</v>
      </c>
      <c r="D39" s="460">
        <v>50</v>
      </c>
      <c r="E39" s="20">
        <f>SUM(F39:H39)</f>
        <v>8</v>
      </c>
      <c r="F39" s="450">
        <v>5</v>
      </c>
      <c r="G39" s="43">
        <v>1</v>
      </c>
      <c r="H39" s="451">
        <v>2</v>
      </c>
      <c r="I39" s="452">
        <f>SUM(J39:L39)</f>
        <v>36</v>
      </c>
      <c r="J39" s="451">
        <v>11</v>
      </c>
      <c r="K39" s="451">
        <v>17</v>
      </c>
      <c r="L39" s="453">
        <v>8</v>
      </c>
      <c r="M39" s="23">
        <v>6</v>
      </c>
      <c r="Q39" s="18"/>
      <c r="R39" s="18"/>
    </row>
    <row r="40" spans="2:18" ht="15.9" customHeight="1" x14ac:dyDescent="0.2">
      <c r="B40" s="702"/>
      <c r="C40" s="712"/>
      <c r="D40" s="47"/>
      <c r="E40" s="28">
        <f>E39/D39</f>
        <v>0.16</v>
      </c>
      <c r="F40" s="439">
        <f>F39/D39</f>
        <v>0.1</v>
      </c>
      <c r="G40" s="29">
        <f>G39/D39</f>
        <v>0.02</v>
      </c>
      <c r="H40" s="440">
        <f>H39/D39</f>
        <v>0.04</v>
      </c>
      <c r="I40" s="441">
        <f>I39/D39</f>
        <v>0.72</v>
      </c>
      <c r="J40" s="440">
        <f>J39/D39</f>
        <v>0.22</v>
      </c>
      <c r="K40" s="440">
        <f>K39/D39</f>
        <v>0.34</v>
      </c>
      <c r="L40" s="442">
        <f>L39/D39</f>
        <v>0.16</v>
      </c>
      <c r="M40" s="31">
        <f>M39/D39</f>
        <v>0.12</v>
      </c>
      <c r="O40" s="26"/>
      <c r="P40" s="26"/>
      <c r="Q40" s="18"/>
      <c r="R40" s="18"/>
    </row>
    <row r="41" spans="2:18" ht="15.9" customHeight="1" x14ac:dyDescent="0.2">
      <c r="B41" s="702"/>
      <c r="C41" s="712"/>
      <c r="D41" s="58"/>
      <c r="E41" s="49"/>
      <c r="F41" s="454">
        <f>F39/E39</f>
        <v>0.625</v>
      </c>
      <c r="G41" s="454">
        <f>G39/E39</f>
        <v>0.125</v>
      </c>
      <c r="H41" s="455">
        <f>H39/E39</f>
        <v>0.25</v>
      </c>
      <c r="I41" s="456"/>
      <c r="J41" s="457">
        <f>J39/I39</f>
        <v>0.30555555555555558</v>
      </c>
      <c r="K41" s="457">
        <f>K39/I39</f>
        <v>0.47222222222222221</v>
      </c>
      <c r="L41" s="458">
        <f>L39/I39</f>
        <v>0.22222222222222221</v>
      </c>
      <c r="M41" s="52"/>
      <c r="O41" s="26"/>
      <c r="P41" s="26"/>
      <c r="Q41" s="18"/>
      <c r="R41" s="18"/>
    </row>
    <row r="42" spans="2:18" ht="15.9" customHeight="1" x14ac:dyDescent="0.2">
      <c r="B42" s="702"/>
      <c r="C42" s="712" t="s">
        <v>30</v>
      </c>
      <c r="D42" s="460">
        <v>40</v>
      </c>
      <c r="E42" s="20">
        <f>SUM(F42:H42)</f>
        <v>4</v>
      </c>
      <c r="F42" s="450">
        <v>3</v>
      </c>
      <c r="G42" s="43">
        <v>1</v>
      </c>
      <c r="H42" s="451">
        <v>0</v>
      </c>
      <c r="I42" s="452">
        <f>SUM(J42:L42)</f>
        <v>35</v>
      </c>
      <c r="J42" s="451">
        <v>15</v>
      </c>
      <c r="K42" s="451">
        <v>15</v>
      </c>
      <c r="L42" s="453">
        <v>5</v>
      </c>
      <c r="M42" s="23">
        <v>1</v>
      </c>
      <c r="Q42" s="18"/>
      <c r="R42" s="18"/>
    </row>
    <row r="43" spans="2:18" ht="15.9" customHeight="1" x14ac:dyDescent="0.2">
      <c r="B43" s="702"/>
      <c r="C43" s="712"/>
      <c r="D43" s="47"/>
      <c r="E43" s="28">
        <f>E42/D42</f>
        <v>0.1</v>
      </c>
      <c r="F43" s="439">
        <f>F42/D42</f>
        <v>7.4999999999999997E-2</v>
      </c>
      <c r="G43" s="29">
        <f>G42/D42</f>
        <v>2.5000000000000001E-2</v>
      </c>
      <c r="H43" s="440">
        <f>H42/D42</f>
        <v>0</v>
      </c>
      <c r="I43" s="441">
        <f>I42/D42</f>
        <v>0.875</v>
      </c>
      <c r="J43" s="440">
        <f>J42/D42</f>
        <v>0.375</v>
      </c>
      <c r="K43" s="440">
        <f>K42/D42</f>
        <v>0.375</v>
      </c>
      <c r="L43" s="442">
        <f>L42/D42</f>
        <v>0.125</v>
      </c>
      <c r="M43" s="31">
        <f>M42/D42</f>
        <v>2.5000000000000001E-2</v>
      </c>
      <c r="O43" s="26"/>
      <c r="P43" s="26"/>
      <c r="Q43" s="18"/>
      <c r="R43" s="18"/>
    </row>
    <row r="44" spans="2:18" ht="15.9" customHeight="1" x14ac:dyDescent="0.2">
      <c r="B44" s="702"/>
      <c r="C44" s="712"/>
      <c r="D44" s="58"/>
      <c r="E44" s="49"/>
      <c r="F44" s="454">
        <f>F42/E42</f>
        <v>0.75</v>
      </c>
      <c r="G44" s="454">
        <f>G42/E42</f>
        <v>0.25</v>
      </c>
      <c r="H44" s="455">
        <f>H42/E42</f>
        <v>0</v>
      </c>
      <c r="I44" s="456"/>
      <c r="J44" s="457">
        <f>J42/I42</f>
        <v>0.42857142857142855</v>
      </c>
      <c r="K44" s="457">
        <f>K42/I42</f>
        <v>0.42857142857142855</v>
      </c>
      <c r="L44" s="458">
        <f>L42/I42</f>
        <v>0.14285714285714285</v>
      </c>
      <c r="M44" s="52"/>
      <c r="O44" s="26"/>
      <c r="P44" s="26"/>
      <c r="Q44" s="18"/>
      <c r="R44" s="18"/>
    </row>
    <row r="45" spans="2:18" ht="15.9" customHeight="1" x14ac:dyDescent="0.2">
      <c r="B45" s="702"/>
      <c r="C45" s="712" t="s">
        <v>31</v>
      </c>
      <c r="D45" s="460">
        <v>27</v>
      </c>
      <c r="E45" s="20">
        <f>SUM(F45:H45)</f>
        <v>1</v>
      </c>
      <c r="F45" s="450">
        <v>1</v>
      </c>
      <c r="G45" s="43">
        <v>0</v>
      </c>
      <c r="H45" s="451">
        <v>0</v>
      </c>
      <c r="I45" s="452">
        <f>SUM(J45:L45)</f>
        <v>25</v>
      </c>
      <c r="J45" s="451">
        <v>6</v>
      </c>
      <c r="K45" s="451">
        <v>12</v>
      </c>
      <c r="L45" s="453">
        <v>7</v>
      </c>
      <c r="M45" s="23">
        <v>1</v>
      </c>
      <c r="Q45" s="18"/>
      <c r="R45" s="18"/>
    </row>
    <row r="46" spans="2:18" ht="15.9" customHeight="1" x14ac:dyDescent="0.2">
      <c r="B46" s="702"/>
      <c r="C46" s="713"/>
      <c r="D46" s="47"/>
      <c r="E46" s="28">
        <f>E45/D45</f>
        <v>3.7037037037037035E-2</v>
      </c>
      <c r="F46" s="439">
        <f>F45/D45</f>
        <v>3.7037037037037035E-2</v>
      </c>
      <c r="G46" s="29">
        <f>G45/D45</f>
        <v>0</v>
      </c>
      <c r="H46" s="440">
        <f>H45/D45</f>
        <v>0</v>
      </c>
      <c r="I46" s="441">
        <f>I45/D45</f>
        <v>0.92592592592592593</v>
      </c>
      <c r="J46" s="440">
        <f>J45/D45</f>
        <v>0.22222222222222221</v>
      </c>
      <c r="K46" s="440">
        <f>K45/D45</f>
        <v>0.44444444444444442</v>
      </c>
      <c r="L46" s="442">
        <f>L45/D45</f>
        <v>0.25925925925925924</v>
      </c>
      <c r="M46" s="31">
        <f>M45/D45</f>
        <v>3.7037037037037035E-2</v>
      </c>
      <c r="O46" s="26"/>
      <c r="P46" s="26"/>
      <c r="Q46" s="18"/>
      <c r="R46" s="18"/>
    </row>
    <row r="47" spans="2:18" ht="15.9" customHeight="1" x14ac:dyDescent="0.2">
      <c r="B47" s="702"/>
      <c r="C47" s="713"/>
      <c r="D47" s="58"/>
      <c r="E47" s="49"/>
      <c r="F47" s="454">
        <f>F45/E45</f>
        <v>1</v>
      </c>
      <c r="G47" s="454">
        <f>G45/E45</f>
        <v>0</v>
      </c>
      <c r="H47" s="455">
        <f>H45/E45</f>
        <v>0</v>
      </c>
      <c r="I47" s="456"/>
      <c r="J47" s="457">
        <f>J45/I45</f>
        <v>0.24</v>
      </c>
      <c r="K47" s="457">
        <f>K45/I45</f>
        <v>0.48</v>
      </c>
      <c r="L47" s="458">
        <f>L45/I45</f>
        <v>0.28000000000000003</v>
      </c>
      <c r="M47" s="52"/>
      <c r="O47" s="26"/>
      <c r="P47" s="26"/>
      <c r="Q47" s="18"/>
      <c r="R47" s="18"/>
    </row>
    <row r="48" spans="2:18" ht="15.9" customHeight="1" x14ac:dyDescent="0.2">
      <c r="B48" s="702"/>
      <c r="C48" s="712" t="s">
        <v>32</v>
      </c>
      <c r="D48" s="460">
        <v>40</v>
      </c>
      <c r="E48" s="20">
        <f>SUM(F48:H48)</f>
        <v>15</v>
      </c>
      <c r="F48" s="450">
        <v>11</v>
      </c>
      <c r="G48" s="43">
        <v>3</v>
      </c>
      <c r="H48" s="451">
        <v>1</v>
      </c>
      <c r="I48" s="452">
        <f>SUM(J48:L48)</f>
        <v>25</v>
      </c>
      <c r="J48" s="451">
        <v>11</v>
      </c>
      <c r="K48" s="451">
        <v>2</v>
      </c>
      <c r="L48" s="453">
        <v>12</v>
      </c>
      <c r="M48" s="23">
        <v>0</v>
      </c>
      <c r="Q48" s="18"/>
      <c r="R48" s="18"/>
    </row>
    <row r="49" spans="2:18" ht="15.9" customHeight="1" x14ac:dyDescent="0.2">
      <c r="B49" s="702"/>
      <c r="C49" s="713"/>
      <c r="D49" s="47"/>
      <c r="E49" s="28">
        <f>E48/D48</f>
        <v>0.375</v>
      </c>
      <c r="F49" s="439">
        <f>F48/D48</f>
        <v>0.27500000000000002</v>
      </c>
      <c r="G49" s="29">
        <f>G48/D48</f>
        <v>7.4999999999999997E-2</v>
      </c>
      <c r="H49" s="440">
        <f>H48/D48</f>
        <v>2.5000000000000001E-2</v>
      </c>
      <c r="I49" s="441">
        <f>I48/D48</f>
        <v>0.625</v>
      </c>
      <c r="J49" s="440">
        <f>J48/D48</f>
        <v>0.27500000000000002</v>
      </c>
      <c r="K49" s="440">
        <f>K48/D48</f>
        <v>0.05</v>
      </c>
      <c r="L49" s="442">
        <f>L48/D48</f>
        <v>0.3</v>
      </c>
      <c r="M49" s="31">
        <f>M48/D48</f>
        <v>0</v>
      </c>
      <c r="O49" s="26"/>
      <c r="P49" s="26"/>
      <c r="Q49" s="18"/>
      <c r="R49" s="18"/>
    </row>
    <row r="50" spans="2:18" ht="15.9" customHeight="1" thickBot="1" x14ac:dyDescent="0.25">
      <c r="B50" s="702"/>
      <c r="C50" s="714"/>
      <c r="D50" s="59"/>
      <c r="E50" s="35"/>
      <c r="F50" s="61">
        <f>F48/E48</f>
        <v>0.73333333333333328</v>
      </c>
      <c r="G50" s="61">
        <f>G48/E48</f>
        <v>0.2</v>
      </c>
      <c r="H50" s="466">
        <f>H48/E48</f>
        <v>6.6666666666666666E-2</v>
      </c>
      <c r="I50" s="467"/>
      <c r="J50" s="468">
        <f>J48/I48</f>
        <v>0.44</v>
      </c>
      <c r="K50" s="468">
        <f>K48/I48</f>
        <v>0.08</v>
      </c>
      <c r="L50" s="469">
        <f>L48/I48</f>
        <v>0.48</v>
      </c>
      <c r="M50" s="38"/>
      <c r="O50" s="26"/>
      <c r="P50" s="26"/>
      <c r="Q50" s="18"/>
      <c r="R50" s="18"/>
    </row>
    <row r="51" spans="2:18" ht="15.9" customHeight="1" thickTop="1" x14ac:dyDescent="0.2">
      <c r="B51" s="702"/>
      <c r="C51" s="68" t="s">
        <v>33</v>
      </c>
      <c r="D51" s="388">
        <f>D36+D39+D42+D45</f>
        <v>295</v>
      </c>
      <c r="E51" s="42">
        <f t="shared" ref="E51:M51" si="1">E36+E39+E42+E45</f>
        <v>37</v>
      </c>
      <c r="F51" s="450">
        <f t="shared" si="1"/>
        <v>31</v>
      </c>
      <c r="G51" s="43">
        <f t="shared" si="1"/>
        <v>2</v>
      </c>
      <c r="H51" s="451">
        <f t="shared" si="1"/>
        <v>4</v>
      </c>
      <c r="I51" s="452">
        <f t="shared" si="1"/>
        <v>230</v>
      </c>
      <c r="J51" s="451">
        <f t="shared" si="1"/>
        <v>79</v>
      </c>
      <c r="K51" s="451">
        <f t="shared" si="1"/>
        <v>104</v>
      </c>
      <c r="L51" s="453">
        <f t="shared" si="1"/>
        <v>47</v>
      </c>
      <c r="M51" s="45">
        <f t="shared" si="1"/>
        <v>28</v>
      </c>
      <c r="Q51" s="18"/>
      <c r="R51" s="18"/>
    </row>
    <row r="52" spans="2:18" ht="15.9" customHeight="1" x14ac:dyDescent="0.2">
      <c r="B52" s="702"/>
      <c r="C52" s="70" t="s">
        <v>34</v>
      </c>
      <c r="D52" s="376"/>
      <c r="E52" s="28">
        <f>E51/D51</f>
        <v>0.12542372881355932</v>
      </c>
      <c r="F52" s="439">
        <f>F51/D51</f>
        <v>0.10508474576271186</v>
      </c>
      <c r="G52" s="29">
        <f>G51/D51</f>
        <v>6.7796610169491523E-3</v>
      </c>
      <c r="H52" s="440">
        <f>H51/D51</f>
        <v>1.3559322033898305E-2</v>
      </c>
      <c r="I52" s="441">
        <f>I51/D51</f>
        <v>0.77966101694915257</v>
      </c>
      <c r="J52" s="440">
        <f>J51/D51</f>
        <v>0.26779661016949152</v>
      </c>
      <c r="K52" s="440">
        <f>K51/D51</f>
        <v>0.35254237288135593</v>
      </c>
      <c r="L52" s="442">
        <f>L51/D51</f>
        <v>0.15932203389830507</v>
      </c>
      <c r="M52" s="31">
        <f>M51/D51</f>
        <v>9.4915254237288138E-2</v>
      </c>
      <c r="O52" s="26"/>
      <c r="P52" s="26"/>
      <c r="Q52" s="18"/>
      <c r="R52" s="18"/>
    </row>
    <row r="53" spans="2:18" ht="15.9" customHeight="1" x14ac:dyDescent="0.2">
      <c r="B53" s="702"/>
      <c r="C53" s="77"/>
      <c r="D53" s="377"/>
      <c r="E53" s="470"/>
      <c r="F53" s="454">
        <f>F51/E51</f>
        <v>0.83783783783783783</v>
      </c>
      <c r="G53" s="454">
        <f>G51/E51</f>
        <v>5.4054054054054057E-2</v>
      </c>
      <c r="H53" s="455">
        <f>H51/E51</f>
        <v>0.10810810810810811</v>
      </c>
      <c r="I53" s="456"/>
      <c r="J53" s="457">
        <f>J51/I51</f>
        <v>0.34347826086956523</v>
      </c>
      <c r="K53" s="457">
        <f>K51/I51</f>
        <v>0.45217391304347826</v>
      </c>
      <c r="L53" s="458">
        <f>L51/I51</f>
        <v>0.20434782608695654</v>
      </c>
      <c r="M53" s="471"/>
      <c r="O53" s="26"/>
      <c r="P53" s="26"/>
      <c r="Q53" s="18"/>
      <c r="R53" s="18"/>
    </row>
    <row r="54" spans="2:18" ht="15.9" customHeight="1" x14ac:dyDescent="0.2">
      <c r="B54" s="702"/>
      <c r="C54" s="79" t="s">
        <v>33</v>
      </c>
      <c r="D54" s="388">
        <f>D39+D42+D45+D48</f>
        <v>157</v>
      </c>
      <c r="E54" s="472">
        <f t="shared" ref="E54:M54" si="2">E39+E42+E45+E48</f>
        <v>28</v>
      </c>
      <c r="F54" s="450">
        <f t="shared" si="2"/>
        <v>20</v>
      </c>
      <c r="G54" s="43">
        <f t="shared" si="2"/>
        <v>5</v>
      </c>
      <c r="H54" s="451">
        <f t="shared" si="2"/>
        <v>3</v>
      </c>
      <c r="I54" s="452">
        <f t="shared" si="2"/>
        <v>121</v>
      </c>
      <c r="J54" s="451">
        <f t="shared" si="2"/>
        <v>43</v>
      </c>
      <c r="K54" s="451">
        <f t="shared" si="2"/>
        <v>46</v>
      </c>
      <c r="L54" s="453">
        <f t="shared" si="2"/>
        <v>32</v>
      </c>
      <c r="M54" s="45">
        <f t="shared" si="2"/>
        <v>8</v>
      </c>
      <c r="Q54" s="18"/>
      <c r="R54" s="18"/>
    </row>
    <row r="55" spans="2:18" ht="15.9" customHeight="1" x14ac:dyDescent="0.2">
      <c r="B55" s="702"/>
      <c r="C55" s="70" t="s">
        <v>35</v>
      </c>
      <c r="D55" s="376"/>
      <c r="E55" s="28">
        <f>E54/D54</f>
        <v>0.17834394904458598</v>
      </c>
      <c r="F55" s="439">
        <f>F54/D54</f>
        <v>0.12738853503184713</v>
      </c>
      <c r="G55" s="29">
        <f>G54/D54</f>
        <v>3.1847133757961783E-2</v>
      </c>
      <c r="H55" s="440">
        <f>H54/D54</f>
        <v>1.9108280254777069E-2</v>
      </c>
      <c r="I55" s="441">
        <f>I54/D54</f>
        <v>0.77070063694267521</v>
      </c>
      <c r="J55" s="440">
        <f>J54/D54</f>
        <v>0.27388535031847133</v>
      </c>
      <c r="K55" s="440">
        <f>K54/D54</f>
        <v>0.2929936305732484</v>
      </c>
      <c r="L55" s="442">
        <f>L54/D54</f>
        <v>0.20382165605095542</v>
      </c>
      <c r="M55" s="31">
        <f>M54/D54</f>
        <v>5.0955414012738856E-2</v>
      </c>
      <c r="O55" s="26"/>
      <c r="P55" s="26"/>
      <c r="Q55" s="18"/>
      <c r="R55" s="18"/>
    </row>
    <row r="56" spans="2:18" ht="15.9" customHeight="1" thickBot="1" x14ac:dyDescent="0.25">
      <c r="B56" s="715"/>
      <c r="C56" s="77"/>
      <c r="D56" s="377"/>
      <c r="E56" s="80"/>
      <c r="F56" s="473">
        <f>F54/E54</f>
        <v>0.7142857142857143</v>
      </c>
      <c r="G56" s="473">
        <f>G54/E54</f>
        <v>0.17857142857142858</v>
      </c>
      <c r="H56" s="474">
        <f>H54/E54</f>
        <v>0.10714285714285714</v>
      </c>
      <c r="I56" s="475"/>
      <c r="J56" s="476">
        <f>J54/I54</f>
        <v>0.35537190082644626</v>
      </c>
      <c r="K56" s="476">
        <f>K54/I54</f>
        <v>0.38016528925619836</v>
      </c>
      <c r="L56" s="477">
        <f>L54/I54</f>
        <v>0.26446280991735538</v>
      </c>
      <c r="M56" s="83"/>
      <c r="O56" s="26"/>
      <c r="P56" s="26"/>
      <c r="Q56" s="18"/>
      <c r="R56" s="18"/>
    </row>
    <row r="57" spans="2:18" ht="15" customHeight="1" x14ac:dyDescent="0.2">
      <c r="C57" s="85"/>
      <c r="D57" s="86"/>
      <c r="E57" s="87"/>
      <c r="F57" s="87"/>
      <c r="G57" s="87"/>
      <c r="H57" s="87"/>
      <c r="I57" s="87"/>
      <c r="J57" s="87"/>
      <c r="K57" s="87"/>
      <c r="L57" s="87"/>
      <c r="M57" s="87"/>
    </row>
    <row r="59" spans="2:18" x14ac:dyDescent="0.2">
      <c r="B59" s="26"/>
      <c r="E59" s="88"/>
      <c r="F59" s="88"/>
      <c r="G59" s="88"/>
      <c r="H59" s="88"/>
      <c r="I59" s="88"/>
      <c r="J59" s="88"/>
      <c r="K59" s="88"/>
      <c r="L59" s="88"/>
      <c r="M59" s="88"/>
    </row>
    <row r="60" spans="2:18" x14ac:dyDescent="0.2">
      <c r="B60" s="26"/>
      <c r="E60" s="88"/>
      <c r="F60" s="88"/>
      <c r="G60" s="88"/>
      <c r="H60" s="88"/>
      <c r="I60" s="88"/>
      <c r="J60" s="88"/>
      <c r="K60" s="88"/>
      <c r="L60" s="88"/>
      <c r="M60" s="88"/>
    </row>
    <row r="61" spans="2:18" x14ac:dyDescent="0.2">
      <c r="B61" s="89"/>
      <c r="E61" s="88"/>
      <c r="F61" s="88"/>
      <c r="G61" s="88"/>
      <c r="H61" s="88"/>
      <c r="I61" s="88"/>
      <c r="J61" s="88"/>
      <c r="K61" s="88"/>
      <c r="L61" s="88"/>
      <c r="M61" s="88"/>
    </row>
    <row r="62" spans="2:18" x14ac:dyDescent="0.2">
      <c r="D62" s="90"/>
      <c r="E62" s="90"/>
      <c r="F62" s="90"/>
      <c r="G62" s="90"/>
      <c r="H62" s="90"/>
      <c r="I62" s="90"/>
      <c r="J62" s="90"/>
      <c r="K62" s="90"/>
      <c r="L62" s="90"/>
      <c r="M62" s="90"/>
    </row>
    <row r="63" spans="2:18" x14ac:dyDescent="0.2">
      <c r="D63" s="91"/>
      <c r="E63" s="91"/>
      <c r="F63" s="91"/>
      <c r="G63" s="91"/>
      <c r="H63" s="91"/>
      <c r="I63" s="91"/>
      <c r="J63" s="91"/>
      <c r="K63" s="91"/>
      <c r="L63" s="91"/>
      <c r="M63" s="91"/>
    </row>
    <row r="65" spans="2:13" x14ac:dyDescent="0.2">
      <c r="B65" s="18"/>
      <c r="D65" s="18"/>
      <c r="E65" s="18"/>
      <c r="F65" s="18"/>
      <c r="G65" s="18"/>
      <c r="H65" s="18"/>
      <c r="I65" s="18"/>
      <c r="J65" s="18"/>
      <c r="K65" s="18"/>
      <c r="L65" s="18"/>
      <c r="M65" s="18"/>
    </row>
    <row r="66" spans="2:13" x14ac:dyDescent="0.2">
      <c r="D66" s="18"/>
      <c r="E66" s="18"/>
      <c r="F66" s="18"/>
      <c r="G66" s="18"/>
      <c r="H66" s="18"/>
      <c r="I66" s="18"/>
      <c r="J66" s="18"/>
      <c r="K66" s="18"/>
      <c r="L66" s="18"/>
      <c r="M66" s="18"/>
    </row>
    <row r="67" spans="2:13" x14ac:dyDescent="0.2">
      <c r="D67" s="18"/>
      <c r="E67" s="18"/>
      <c r="F67" s="18"/>
      <c r="G67" s="18"/>
      <c r="H67" s="18"/>
      <c r="I67" s="18"/>
      <c r="J67" s="18"/>
      <c r="K67" s="18"/>
      <c r="L67" s="18"/>
      <c r="M67" s="18"/>
    </row>
    <row r="68" spans="2:13" x14ac:dyDescent="0.2">
      <c r="D68" s="18"/>
      <c r="E68" s="18"/>
      <c r="F68" s="18"/>
      <c r="G68" s="18"/>
      <c r="H68" s="18"/>
      <c r="I68" s="18"/>
      <c r="J68" s="18"/>
      <c r="K68" s="18"/>
      <c r="L68" s="18"/>
      <c r="M68" s="18"/>
    </row>
    <row r="69" spans="2:13" x14ac:dyDescent="0.2">
      <c r="D69" s="18"/>
      <c r="E69" s="18"/>
      <c r="F69" s="18"/>
      <c r="G69" s="18"/>
      <c r="H69" s="18"/>
      <c r="I69" s="18"/>
      <c r="J69" s="18"/>
      <c r="K69" s="18"/>
      <c r="L69" s="18"/>
      <c r="M69" s="18"/>
    </row>
    <row r="70" spans="2:13" x14ac:dyDescent="0.2">
      <c r="D70" s="18"/>
      <c r="E70" s="18"/>
      <c r="F70" s="18"/>
      <c r="G70" s="18"/>
      <c r="H70" s="18"/>
      <c r="I70" s="18"/>
      <c r="J70" s="18"/>
      <c r="K70" s="18"/>
      <c r="L70" s="18"/>
      <c r="M70" s="18"/>
    </row>
  </sheetData>
  <mergeCells count="19">
    <mergeCell ref="C27:C29"/>
    <mergeCell ref="C30:C32"/>
    <mergeCell ref="B33:B56"/>
    <mergeCell ref="C33:C35"/>
    <mergeCell ref="C36:C38"/>
    <mergeCell ref="C39:C41"/>
    <mergeCell ref="C42:C44"/>
    <mergeCell ref="C45:C47"/>
    <mergeCell ref="C48:C50"/>
    <mergeCell ref="B15:B32"/>
    <mergeCell ref="C15:C17"/>
    <mergeCell ref="C18:C20"/>
    <mergeCell ref="C21:C23"/>
    <mergeCell ref="C24:C26"/>
    <mergeCell ref="D9:D11"/>
    <mergeCell ref="M9:M11"/>
    <mergeCell ref="E10:E11"/>
    <mergeCell ref="I10:I11"/>
    <mergeCell ref="B12:C14"/>
  </mergeCells>
  <phoneticPr fontId="3"/>
  <pageMargins left="0.78740157480314965" right="0.51181102362204722" top="0.78740157480314965" bottom="0.35433070866141736" header="0.19685039370078741" footer="0.19685039370078741"/>
  <pageSetup paperSize="9" scale="87" firstPageNumber="20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AE99A3-64F9-411B-B33D-4329BC55457A}">
  <sheetPr>
    <tabColor rgb="FF00B0F0"/>
    <pageSetUpPr fitToPage="1"/>
  </sheetPr>
  <dimension ref="B2:N52"/>
  <sheetViews>
    <sheetView view="pageBreakPreview" zoomScaleNormal="100" zoomScaleSheetLayoutView="100" workbookViewId="0"/>
  </sheetViews>
  <sheetFormatPr defaultColWidth="9" defaultRowHeight="13.2" x14ac:dyDescent="0.2"/>
  <cols>
    <col min="1" max="1" width="9" style="1"/>
    <col min="2" max="2" width="4.33203125" style="1" customWidth="1"/>
    <col min="3" max="3" width="16.6640625" style="1" customWidth="1"/>
    <col min="4" max="4" width="17.88671875" style="1" customWidth="1"/>
    <col min="5" max="7" width="19" style="1" customWidth="1"/>
    <col min="8" max="8" width="19.44140625" style="1" customWidth="1"/>
    <col min="9" max="9" width="17.88671875" style="1" customWidth="1"/>
    <col min="10" max="14" width="8.33203125" style="1" customWidth="1"/>
    <col min="15" max="16384" width="9" style="1"/>
  </cols>
  <sheetData>
    <row r="2" spans="2:13" x14ac:dyDescent="0.2">
      <c r="B2" s="1" t="s">
        <v>193</v>
      </c>
    </row>
    <row r="4" spans="2:13" x14ac:dyDescent="0.2">
      <c r="H4" s="418" t="s">
        <v>2</v>
      </c>
    </row>
    <row r="5" spans="2:13" x14ac:dyDescent="0.2">
      <c r="H5" s="418" t="s">
        <v>3</v>
      </c>
    </row>
    <row r="6" spans="2:13" ht="10.5" customHeight="1" x14ac:dyDescent="0.2">
      <c r="H6" s="418"/>
    </row>
    <row r="7" spans="2:13" ht="13.8" thickBot="1" x14ac:dyDescent="0.25">
      <c r="I7" s="4" t="s">
        <v>6</v>
      </c>
      <c r="M7" s="4"/>
    </row>
    <row r="8" spans="2:13" ht="7.5" customHeight="1" x14ac:dyDescent="0.2">
      <c r="B8" s="5"/>
      <c r="C8" s="6"/>
      <c r="D8" s="862" t="s">
        <v>194</v>
      </c>
      <c r="E8" s="863" t="s">
        <v>195</v>
      </c>
      <c r="F8" s="866" t="s">
        <v>196</v>
      </c>
      <c r="G8" s="866" t="s">
        <v>197</v>
      </c>
      <c r="H8" s="866" t="s">
        <v>198</v>
      </c>
      <c r="I8" s="859" t="s">
        <v>11</v>
      </c>
    </row>
    <row r="9" spans="2:13" ht="7.5" customHeight="1" x14ac:dyDescent="0.2">
      <c r="B9" s="10"/>
      <c r="C9" s="11"/>
      <c r="D9" s="860"/>
      <c r="E9" s="864"/>
      <c r="F9" s="867"/>
      <c r="G9" s="867"/>
      <c r="H9" s="867"/>
      <c r="I9" s="860"/>
    </row>
    <row r="10" spans="2:13" ht="66.75" customHeight="1" x14ac:dyDescent="0.2">
      <c r="B10" s="14"/>
      <c r="C10" s="15"/>
      <c r="D10" s="861"/>
      <c r="E10" s="865"/>
      <c r="F10" s="868"/>
      <c r="G10" s="868"/>
      <c r="H10" s="868"/>
      <c r="I10" s="861"/>
      <c r="L10" s="13"/>
    </row>
    <row r="11" spans="2:13" ht="20.100000000000001" customHeight="1" x14ac:dyDescent="0.2">
      <c r="B11" s="695" t="s">
        <v>18</v>
      </c>
      <c r="C11" s="696"/>
      <c r="D11" s="25">
        <f>SUM(D13:D24)</f>
        <v>161</v>
      </c>
      <c r="E11" s="20">
        <f>E13+E15+E17+E19+E21+E23</f>
        <v>8</v>
      </c>
      <c r="F11" s="435">
        <f>F13+F15+F17+F19+F21+F23</f>
        <v>7</v>
      </c>
      <c r="G11" s="435">
        <f>G13+G15+G17+G19+G21+G23</f>
        <v>3</v>
      </c>
      <c r="H11" s="21">
        <f>H13+H15+H17+H19+H21+H23</f>
        <v>129</v>
      </c>
      <c r="I11" s="438">
        <f>I13+I15+I17+I19+I21+I23</f>
        <v>14</v>
      </c>
      <c r="L11" s="18"/>
    </row>
    <row r="12" spans="2:13" ht="20.100000000000001" customHeight="1" thickBot="1" x14ac:dyDescent="0.25">
      <c r="B12" s="697"/>
      <c r="C12" s="698"/>
      <c r="D12" s="478"/>
      <c r="E12" s="479">
        <f>E11/D11</f>
        <v>4.9689440993788817E-2</v>
      </c>
      <c r="F12" s="480">
        <f t="shared" ref="F12" si="0">F11/D11</f>
        <v>4.3478260869565216E-2</v>
      </c>
      <c r="G12" s="480">
        <f t="shared" ref="G12" si="1">G11/D11</f>
        <v>1.8633540372670808E-2</v>
      </c>
      <c r="H12" s="481">
        <f t="shared" ref="H12" si="2">H11/D11</f>
        <v>0.80124223602484468</v>
      </c>
      <c r="I12" s="482">
        <f>I11/D11</f>
        <v>8.6956521739130432E-2</v>
      </c>
      <c r="J12" s="26"/>
      <c r="K12" s="26"/>
      <c r="L12" s="18"/>
    </row>
    <row r="13" spans="2:13" ht="20.100000000000001" customHeight="1" thickTop="1" x14ac:dyDescent="0.2">
      <c r="B13" s="701" t="s">
        <v>19</v>
      </c>
      <c r="C13" s="704" t="s">
        <v>20</v>
      </c>
      <c r="D13" s="483">
        <f>SUM(E13:I13)</f>
        <v>16</v>
      </c>
      <c r="E13" s="449">
        <v>0</v>
      </c>
      <c r="F13" s="461">
        <v>0</v>
      </c>
      <c r="G13" s="461">
        <v>0</v>
      </c>
      <c r="H13" s="462">
        <v>16</v>
      </c>
      <c r="I13" s="464">
        <v>0</v>
      </c>
      <c r="L13" s="18"/>
    </row>
    <row r="14" spans="2:13" ht="20.100000000000001" customHeight="1" x14ac:dyDescent="0.2">
      <c r="B14" s="702"/>
      <c r="C14" s="705"/>
      <c r="D14" s="478"/>
      <c r="E14" s="484">
        <f>E13/D13</f>
        <v>0</v>
      </c>
      <c r="F14" s="485">
        <f t="shared" ref="F14" si="3">F13/D13</f>
        <v>0</v>
      </c>
      <c r="G14" s="485">
        <f t="shared" ref="G14" si="4">G13/D13</f>
        <v>0</v>
      </c>
      <c r="H14" s="486">
        <f t="shared" ref="H14" si="5">H13/D13</f>
        <v>1</v>
      </c>
      <c r="I14" s="487">
        <f>I13/D13</f>
        <v>0</v>
      </c>
      <c r="K14" s="26"/>
      <c r="L14" s="18"/>
    </row>
    <row r="15" spans="2:13" ht="20.100000000000001" customHeight="1" x14ac:dyDescent="0.2">
      <c r="B15" s="702"/>
      <c r="C15" s="706" t="s">
        <v>21</v>
      </c>
      <c r="D15" s="25">
        <f>SUM(E15:I15)</f>
        <v>29</v>
      </c>
      <c r="E15" s="20">
        <v>1</v>
      </c>
      <c r="F15" s="435">
        <v>1</v>
      </c>
      <c r="G15" s="435">
        <v>1</v>
      </c>
      <c r="H15" s="21">
        <v>23</v>
      </c>
      <c r="I15" s="438">
        <v>3</v>
      </c>
      <c r="L15" s="18"/>
    </row>
    <row r="16" spans="2:13" ht="20.100000000000001" customHeight="1" x14ac:dyDescent="0.2">
      <c r="B16" s="702"/>
      <c r="C16" s="705"/>
      <c r="D16" s="488"/>
      <c r="E16" s="484">
        <f>E15/D15</f>
        <v>3.4482758620689655E-2</v>
      </c>
      <c r="F16" s="485">
        <f t="shared" ref="F16" si="6">F15/D15</f>
        <v>3.4482758620689655E-2</v>
      </c>
      <c r="G16" s="485">
        <f t="shared" ref="G16" si="7">G15/D15</f>
        <v>3.4482758620689655E-2</v>
      </c>
      <c r="H16" s="486">
        <f t="shared" ref="H16" si="8">H15/D15</f>
        <v>0.7931034482758621</v>
      </c>
      <c r="I16" s="487">
        <f>I15/D15</f>
        <v>0.10344827586206896</v>
      </c>
      <c r="K16" s="26"/>
      <c r="L16" s="18"/>
    </row>
    <row r="17" spans="2:12" ht="20.100000000000001" customHeight="1" x14ac:dyDescent="0.2">
      <c r="B17" s="702"/>
      <c r="C17" s="706" t="s">
        <v>22</v>
      </c>
      <c r="D17" s="25">
        <f>SUM(E17:I17)</f>
        <v>11</v>
      </c>
      <c r="E17" s="20">
        <v>0</v>
      </c>
      <c r="F17" s="435">
        <v>0</v>
      </c>
      <c r="G17" s="435">
        <v>0</v>
      </c>
      <c r="H17" s="21">
        <v>9</v>
      </c>
      <c r="I17" s="438">
        <v>2</v>
      </c>
      <c r="L17" s="18"/>
    </row>
    <row r="18" spans="2:12" ht="20.100000000000001" customHeight="1" x14ac:dyDescent="0.2">
      <c r="B18" s="702"/>
      <c r="C18" s="705"/>
      <c r="D18" s="488"/>
      <c r="E18" s="484">
        <f>E17/D17</f>
        <v>0</v>
      </c>
      <c r="F18" s="485">
        <f t="shared" ref="F18" si="9">F17/D17</f>
        <v>0</v>
      </c>
      <c r="G18" s="485">
        <f t="shared" ref="G18" si="10">G17/D17</f>
        <v>0</v>
      </c>
      <c r="H18" s="486">
        <f t="shared" ref="H18" si="11">H17/D17</f>
        <v>0.81818181818181823</v>
      </c>
      <c r="I18" s="487">
        <f>I17/D17</f>
        <v>0.18181818181818182</v>
      </c>
      <c r="K18" s="26"/>
      <c r="L18" s="18"/>
    </row>
    <row r="19" spans="2:12" ht="20.100000000000001" customHeight="1" x14ac:dyDescent="0.2">
      <c r="B19" s="702"/>
      <c r="C19" s="706" t="s">
        <v>23</v>
      </c>
      <c r="D19" s="25">
        <f>SUM(E19:I19)</f>
        <v>33</v>
      </c>
      <c r="E19" s="20">
        <v>3</v>
      </c>
      <c r="F19" s="435">
        <v>3</v>
      </c>
      <c r="G19" s="435">
        <v>0</v>
      </c>
      <c r="H19" s="21">
        <v>23</v>
      </c>
      <c r="I19" s="438">
        <v>4</v>
      </c>
      <c r="L19" s="18"/>
    </row>
    <row r="20" spans="2:12" ht="20.100000000000001" customHeight="1" x14ac:dyDescent="0.2">
      <c r="B20" s="702"/>
      <c r="C20" s="705"/>
      <c r="D20" s="488"/>
      <c r="E20" s="484">
        <f>E19/D19</f>
        <v>9.0909090909090912E-2</v>
      </c>
      <c r="F20" s="485">
        <f t="shared" ref="F20" si="12">F19/D19</f>
        <v>9.0909090909090912E-2</v>
      </c>
      <c r="G20" s="485">
        <f t="shared" ref="G20" si="13">G19/D19</f>
        <v>0</v>
      </c>
      <c r="H20" s="486">
        <f t="shared" ref="H20" si="14">H19/D19</f>
        <v>0.69696969696969702</v>
      </c>
      <c r="I20" s="487">
        <f>I19/D19</f>
        <v>0.12121212121212122</v>
      </c>
      <c r="K20" s="26"/>
      <c r="L20" s="18"/>
    </row>
    <row r="21" spans="2:12" ht="20.100000000000001" customHeight="1" x14ac:dyDescent="0.2">
      <c r="B21" s="702"/>
      <c r="C21" s="706" t="s">
        <v>24</v>
      </c>
      <c r="D21" s="25">
        <f>SUM(E21:I21)</f>
        <v>8</v>
      </c>
      <c r="E21" s="20">
        <v>0</v>
      </c>
      <c r="F21" s="435">
        <v>1</v>
      </c>
      <c r="G21" s="435">
        <v>0</v>
      </c>
      <c r="H21" s="21">
        <v>7</v>
      </c>
      <c r="I21" s="438">
        <v>0</v>
      </c>
      <c r="L21" s="18"/>
    </row>
    <row r="22" spans="2:12" ht="20.100000000000001" customHeight="1" x14ac:dyDescent="0.2">
      <c r="B22" s="702"/>
      <c r="C22" s="705"/>
      <c r="D22" s="488"/>
      <c r="E22" s="484">
        <f>E21/D21</f>
        <v>0</v>
      </c>
      <c r="F22" s="485">
        <f t="shared" ref="F22" si="15">F21/D21</f>
        <v>0.125</v>
      </c>
      <c r="G22" s="485">
        <f t="shared" ref="G22" si="16">G21/D21</f>
        <v>0</v>
      </c>
      <c r="H22" s="486">
        <f t="shared" ref="H22" si="17">H21/D21</f>
        <v>0.875</v>
      </c>
      <c r="I22" s="487">
        <f>I21/D21</f>
        <v>0</v>
      </c>
      <c r="K22" s="26"/>
      <c r="L22" s="18"/>
    </row>
    <row r="23" spans="2:12" ht="20.100000000000001" customHeight="1" x14ac:dyDescent="0.2">
      <c r="B23" s="702"/>
      <c r="C23" s="706" t="s">
        <v>25</v>
      </c>
      <c r="D23" s="25">
        <f>SUM(E23:I23)</f>
        <v>64</v>
      </c>
      <c r="E23" s="42">
        <v>4</v>
      </c>
      <c r="F23" s="450">
        <v>2</v>
      </c>
      <c r="G23" s="450">
        <v>2</v>
      </c>
      <c r="H23" s="43">
        <v>51</v>
      </c>
      <c r="I23" s="453">
        <v>5</v>
      </c>
      <c r="L23" s="18"/>
    </row>
    <row r="24" spans="2:12" ht="20.100000000000001" customHeight="1" thickBot="1" x14ac:dyDescent="0.25">
      <c r="B24" s="702"/>
      <c r="C24" s="705"/>
      <c r="D24" s="489"/>
      <c r="E24" s="28">
        <f>E23/D23</f>
        <v>6.25E-2</v>
      </c>
      <c r="F24" s="439">
        <f t="shared" ref="F24" si="18">F23/D23</f>
        <v>3.125E-2</v>
      </c>
      <c r="G24" s="439">
        <f t="shared" ref="G24" si="19">G23/D23</f>
        <v>3.125E-2</v>
      </c>
      <c r="H24" s="29">
        <f t="shared" ref="H24" si="20">H23/D23</f>
        <v>0.796875</v>
      </c>
      <c r="I24" s="442">
        <f>I23/D23</f>
        <v>7.8125E-2</v>
      </c>
      <c r="K24" s="26"/>
      <c r="L24" s="18"/>
    </row>
    <row r="25" spans="2:12" ht="20.100000000000001" customHeight="1" thickTop="1" x14ac:dyDescent="0.2">
      <c r="B25" s="701" t="s">
        <v>26</v>
      </c>
      <c r="C25" s="716" t="s">
        <v>27</v>
      </c>
      <c r="D25" s="483">
        <f>SUM(E25:I25)</f>
        <v>19</v>
      </c>
      <c r="E25" s="449">
        <v>1</v>
      </c>
      <c r="F25" s="461">
        <v>0</v>
      </c>
      <c r="G25" s="461">
        <v>0</v>
      </c>
      <c r="H25" s="462">
        <v>16</v>
      </c>
      <c r="I25" s="464">
        <v>2</v>
      </c>
      <c r="L25" s="18"/>
    </row>
    <row r="26" spans="2:12" ht="20.100000000000001" customHeight="1" x14ac:dyDescent="0.2">
      <c r="B26" s="702"/>
      <c r="C26" s="717"/>
      <c r="D26" s="488"/>
      <c r="E26" s="484">
        <f>E25/D25</f>
        <v>5.2631578947368418E-2</v>
      </c>
      <c r="F26" s="485">
        <f t="shared" ref="F26" si="21">F25/D25</f>
        <v>0</v>
      </c>
      <c r="G26" s="485">
        <f t="shared" ref="G26" si="22">G25/D25</f>
        <v>0</v>
      </c>
      <c r="H26" s="486">
        <f t="shared" ref="H26" si="23">H25/D25</f>
        <v>0.84210526315789469</v>
      </c>
      <c r="I26" s="487">
        <f>I25/D25</f>
        <v>0.10526315789473684</v>
      </c>
      <c r="K26" s="26"/>
      <c r="L26" s="18"/>
    </row>
    <row r="27" spans="2:12" ht="20.100000000000001" customHeight="1" x14ac:dyDescent="0.2">
      <c r="B27" s="702"/>
      <c r="C27" s="717" t="s">
        <v>28</v>
      </c>
      <c r="D27" s="490">
        <f>SUM(E27:I27)</f>
        <v>71</v>
      </c>
      <c r="E27" s="42">
        <v>4</v>
      </c>
      <c r="F27" s="450">
        <v>3</v>
      </c>
      <c r="G27" s="450">
        <v>0</v>
      </c>
      <c r="H27" s="43">
        <v>56</v>
      </c>
      <c r="I27" s="453">
        <v>8</v>
      </c>
      <c r="L27" s="18"/>
    </row>
    <row r="28" spans="2:12" ht="20.100000000000001" customHeight="1" x14ac:dyDescent="0.2">
      <c r="B28" s="702"/>
      <c r="C28" s="712"/>
      <c r="D28" s="488"/>
      <c r="E28" s="484">
        <f>E27/D27</f>
        <v>5.6338028169014086E-2</v>
      </c>
      <c r="F28" s="485">
        <f t="shared" ref="F28" si="24">F27/D27</f>
        <v>4.2253521126760563E-2</v>
      </c>
      <c r="G28" s="485">
        <f t="shared" ref="G28" si="25">G27/D27</f>
        <v>0</v>
      </c>
      <c r="H28" s="486">
        <f t="shared" ref="H28" si="26">H27/D27</f>
        <v>0.78873239436619713</v>
      </c>
      <c r="I28" s="487">
        <f>I27/D27</f>
        <v>0.11267605633802817</v>
      </c>
      <c r="K28" s="26"/>
      <c r="L28" s="18"/>
    </row>
    <row r="29" spans="2:12" ht="20.100000000000001" customHeight="1" x14ac:dyDescent="0.2">
      <c r="B29" s="702"/>
      <c r="C29" s="717" t="s">
        <v>29</v>
      </c>
      <c r="D29" s="490">
        <f>SUM(E29:I29)</f>
        <v>19</v>
      </c>
      <c r="E29" s="42">
        <v>0</v>
      </c>
      <c r="F29" s="450">
        <v>2</v>
      </c>
      <c r="G29" s="450">
        <v>0</v>
      </c>
      <c r="H29" s="43">
        <v>15</v>
      </c>
      <c r="I29" s="453">
        <v>2</v>
      </c>
      <c r="L29" s="18"/>
    </row>
    <row r="30" spans="2:12" ht="20.100000000000001" customHeight="1" x14ac:dyDescent="0.2">
      <c r="B30" s="702"/>
      <c r="C30" s="712"/>
      <c r="D30" s="488"/>
      <c r="E30" s="484">
        <f>E29/D29</f>
        <v>0</v>
      </c>
      <c r="F30" s="485">
        <f t="shared" ref="F30" si="27">F29/D29</f>
        <v>0.10526315789473684</v>
      </c>
      <c r="G30" s="485">
        <f t="shared" ref="G30" si="28">G29/D29</f>
        <v>0</v>
      </c>
      <c r="H30" s="486">
        <f t="shared" ref="H30" si="29">H29/D29</f>
        <v>0.78947368421052633</v>
      </c>
      <c r="I30" s="487">
        <f>I29/D29</f>
        <v>0.10526315789473684</v>
      </c>
      <c r="K30" s="26"/>
      <c r="L30" s="18"/>
    </row>
    <row r="31" spans="2:12" ht="20.100000000000001" customHeight="1" x14ac:dyDescent="0.2">
      <c r="B31" s="702"/>
      <c r="C31" s="717" t="s">
        <v>30</v>
      </c>
      <c r="D31" s="490">
        <f>SUM(E31:I31)</f>
        <v>19</v>
      </c>
      <c r="E31" s="42">
        <v>0</v>
      </c>
      <c r="F31" s="450">
        <v>1</v>
      </c>
      <c r="G31" s="450">
        <v>2</v>
      </c>
      <c r="H31" s="43">
        <v>15</v>
      </c>
      <c r="I31" s="453">
        <v>1</v>
      </c>
      <c r="L31" s="18"/>
    </row>
    <row r="32" spans="2:12" ht="20.100000000000001" customHeight="1" x14ac:dyDescent="0.2">
      <c r="B32" s="702"/>
      <c r="C32" s="712"/>
      <c r="D32" s="488"/>
      <c r="E32" s="484">
        <f>E31/D31</f>
        <v>0</v>
      </c>
      <c r="F32" s="485">
        <f t="shared" ref="F32" si="30">F31/D31</f>
        <v>5.2631578947368418E-2</v>
      </c>
      <c r="G32" s="485">
        <f t="shared" ref="G32" si="31">G31/D31</f>
        <v>0.10526315789473684</v>
      </c>
      <c r="H32" s="486">
        <f t="shared" ref="H32" si="32">H31/D31</f>
        <v>0.78947368421052633</v>
      </c>
      <c r="I32" s="487">
        <f>I31/D31</f>
        <v>5.2631578947368418E-2</v>
      </c>
      <c r="K32" s="26"/>
      <c r="L32" s="18"/>
    </row>
    <row r="33" spans="2:14" ht="20.100000000000001" customHeight="1" x14ac:dyDescent="0.2">
      <c r="B33" s="702"/>
      <c r="C33" s="717" t="s">
        <v>31</v>
      </c>
      <c r="D33" s="490">
        <f>SUM(E33:I33)</f>
        <v>7</v>
      </c>
      <c r="E33" s="42">
        <v>1</v>
      </c>
      <c r="F33" s="450">
        <v>0</v>
      </c>
      <c r="G33" s="450">
        <v>0</v>
      </c>
      <c r="H33" s="43">
        <v>6</v>
      </c>
      <c r="I33" s="453">
        <v>0</v>
      </c>
      <c r="L33" s="18"/>
    </row>
    <row r="34" spans="2:14" ht="20.100000000000001" customHeight="1" x14ac:dyDescent="0.2">
      <c r="B34" s="702"/>
      <c r="C34" s="712"/>
      <c r="D34" s="488"/>
      <c r="E34" s="484">
        <f>E33/D33</f>
        <v>0.14285714285714285</v>
      </c>
      <c r="F34" s="485">
        <f t="shared" ref="F34" si="33">F33/D33</f>
        <v>0</v>
      </c>
      <c r="G34" s="485">
        <f t="shared" ref="G34" si="34">G33/D33</f>
        <v>0</v>
      </c>
      <c r="H34" s="486">
        <f t="shared" ref="H34" si="35">H33/D33</f>
        <v>0.8571428571428571</v>
      </c>
      <c r="I34" s="487">
        <f>I33/D33</f>
        <v>0</v>
      </c>
      <c r="K34" s="26"/>
      <c r="L34" s="18"/>
    </row>
    <row r="35" spans="2:14" ht="20.100000000000001" customHeight="1" x14ac:dyDescent="0.2">
      <c r="B35" s="702"/>
      <c r="C35" s="717" t="s">
        <v>32</v>
      </c>
      <c r="D35" s="490">
        <f>SUM(E35:I35)</f>
        <v>26</v>
      </c>
      <c r="E35" s="42">
        <v>2</v>
      </c>
      <c r="F35" s="450">
        <v>1</v>
      </c>
      <c r="G35" s="450">
        <v>1</v>
      </c>
      <c r="H35" s="43">
        <v>21</v>
      </c>
      <c r="I35" s="453">
        <v>1</v>
      </c>
      <c r="L35" s="18"/>
    </row>
    <row r="36" spans="2:14" ht="20.100000000000001" customHeight="1" thickBot="1" x14ac:dyDescent="0.25">
      <c r="B36" s="702"/>
      <c r="C36" s="714"/>
      <c r="D36" s="489"/>
      <c r="E36" s="491">
        <f>E35/D35</f>
        <v>7.6923076923076927E-2</v>
      </c>
      <c r="F36" s="492">
        <f t="shared" ref="F36" si="36">F35/D35</f>
        <v>3.8461538461538464E-2</v>
      </c>
      <c r="G36" s="492">
        <f t="shared" ref="G36" si="37">G35/D35</f>
        <v>3.8461538461538464E-2</v>
      </c>
      <c r="H36" s="493">
        <f t="shared" ref="H36" si="38">H35/D35</f>
        <v>0.80769230769230771</v>
      </c>
      <c r="I36" s="494">
        <f>I35/D35</f>
        <v>3.8461538461538464E-2</v>
      </c>
      <c r="K36" s="26"/>
      <c r="L36" s="18"/>
    </row>
    <row r="37" spans="2:14" ht="20.100000000000001" customHeight="1" thickTop="1" x14ac:dyDescent="0.2">
      <c r="B37" s="702"/>
      <c r="C37" s="79" t="s">
        <v>33</v>
      </c>
      <c r="D37" s="490">
        <f>SUM(D27:D33)</f>
        <v>116</v>
      </c>
      <c r="E37" s="495">
        <f>E27+E29+E31+E33</f>
        <v>5</v>
      </c>
      <c r="F37" s="461">
        <f>F27+F29+F31+F33</f>
        <v>6</v>
      </c>
      <c r="G37" s="461">
        <f>G27+G29+G31+G33</f>
        <v>2</v>
      </c>
      <c r="H37" s="462">
        <f>H27+H29+H31+H33</f>
        <v>92</v>
      </c>
      <c r="I37" s="464">
        <f>I27+I29+I31+I33</f>
        <v>11</v>
      </c>
      <c r="L37" s="18"/>
    </row>
    <row r="38" spans="2:14" ht="20.100000000000001" customHeight="1" x14ac:dyDescent="0.2">
      <c r="B38" s="702"/>
      <c r="C38" s="77" t="s">
        <v>34</v>
      </c>
      <c r="D38" s="488"/>
      <c r="E38" s="484">
        <f>E37/D37</f>
        <v>4.3103448275862072E-2</v>
      </c>
      <c r="F38" s="485">
        <f t="shared" ref="F38" si="39">F37/D37</f>
        <v>5.1724137931034482E-2</v>
      </c>
      <c r="G38" s="485">
        <f t="shared" ref="G38" si="40">G37/D37</f>
        <v>1.7241379310344827E-2</v>
      </c>
      <c r="H38" s="486">
        <f t="shared" ref="H38" si="41">H37/D37</f>
        <v>0.7931034482758621</v>
      </c>
      <c r="I38" s="487">
        <f>I37/D37</f>
        <v>9.4827586206896547E-2</v>
      </c>
      <c r="K38" s="26"/>
      <c r="L38" s="18"/>
    </row>
    <row r="39" spans="2:14" ht="20.100000000000001" customHeight="1" x14ac:dyDescent="0.2">
      <c r="B39" s="702"/>
      <c r="C39" s="79" t="s">
        <v>33</v>
      </c>
      <c r="D39" s="490">
        <f>SUM(D29:D35)</f>
        <v>71</v>
      </c>
      <c r="E39" s="42">
        <f>E29+E31+E33+E35</f>
        <v>3</v>
      </c>
      <c r="F39" s="450">
        <f>F29+F31+F33+F35</f>
        <v>4</v>
      </c>
      <c r="G39" s="450">
        <f>G29+G31+G33+G35</f>
        <v>3</v>
      </c>
      <c r="H39" s="43">
        <f>H29+H31+H33+H35</f>
        <v>57</v>
      </c>
      <c r="I39" s="453">
        <f>I29+I31+I33+I35</f>
        <v>4</v>
      </c>
      <c r="L39" s="18"/>
    </row>
    <row r="40" spans="2:14" ht="20.100000000000001" customHeight="1" thickBot="1" x14ac:dyDescent="0.25">
      <c r="B40" s="715"/>
      <c r="C40" s="77" t="s">
        <v>35</v>
      </c>
      <c r="D40" s="488"/>
      <c r="E40" s="496">
        <f>E39/D39</f>
        <v>4.2253521126760563E-2</v>
      </c>
      <c r="F40" s="497">
        <f t="shared" ref="F40" si="42">F39/D39</f>
        <v>5.6338028169014086E-2</v>
      </c>
      <c r="G40" s="497">
        <f t="shared" ref="G40" si="43">G39/D39</f>
        <v>4.2253521126760563E-2</v>
      </c>
      <c r="H40" s="498">
        <f t="shared" ref="H40" si="44">H39/D39</f>
        <v>0.80281690140845074</v>
      </c>
      <c r="I40" s="499">
        <f>I39/D39</f>
        <v>5.6338028169014086E-2</v>
      </c>
      <c r="K40" s="26"/>
      <c r="L40" s="18"/>
    </row>
    <row r="41" spans="2:14" ht="19.5" customHeight="1" x14ac:dyDescent="0.2">
      <c r="C41" s="85"/>
      <c r="D41" s="86"/>
      <c r="E41" s="87"/>
      <c r="F41" s="87"/>
      <c r="G41" s="87"/>
      <c r="H41" s="87"/>
      <c r="I41" s="87"/>
    </row>
    <row r="43" spans="2:14" x14ac:dyDescent="0.2">
      <c r="B43"/>
      <c r="E43" s="88"/>
      <c r="F43" s="88"/>
      <c r="G43" s="88"/>
      <c r="H43" s="88"/>
      <c r="I43" s="88"/>
      <c r="J43" s="88"/>
      <c r="K43" s="88"/>
      <c r="L43" s="88"/>
      <c r="M43" s="88"/>
      <c r="N43" s="88"/>
    </row>
    <row r="44" spans="2:14" x14ac:dyDescent="0.2">
      <c r="B44"/>
      <c r="E44" s="88"/>
      <c r="F44" s="88"/>
      <c r="G44" s="88"/>
      <c r="H44" s="88"/>
      <c r="I44" s="88"/>
      <c r="J44" s="88"/>
      <c r="K44" s="88"/>
      <c r="L44" s="88"/>
      <c r="M44" s="88"/>
      <c r="N44" s="88"/>
    </row>
    <row r="45" spans="2:14" x14ac:dyDescent="0.2">
      <c r="B45"/>
      <c r="D45" s="90"/>
      <c r="E45" s="90"/>
      <c r="F45" s="90"/>
      <c r="G45" s="90"/>
      <c r="H45" s="90"/>
      <c r="I45" s="90"/>
    </row>
    <row r="46" spans="2:14" x14ac:dyDescent="0.2">
      <c r="B46"/>
      <c r="D46" s="91"/>
      <c r="E46" s="91"/>
      <c r="F46" s="91"/>
      <c r="G46" s="91"/>
      <c r="H46" s="91"/>
      <c r="I46" s="91"/>
    </row>
    <row r="47" spans="2:14" x14ac:dyDescent="0.2">
      <c r="B47"/>
    </row>
    <row r="48" spans="2:14" x14ac:dyDescent="0.2">
      <c r="B48" s="134"/>
      <c r="D48" s="18"/>
      <c r="E48" s="18"/>
      <c r="F48" s="18"/>
      <c r="G48" s="18"/>
      <c r="H48" s="18"/>
      <c r="I48" s="18"/>
      <c r="J48" s="90"/>
      <c r="K48" s="90"/>
      <c r="L48" s="90"/>
      <c r="M48" s="90"/>
      <c r="N48" s="90"/>
    </row>
    <row r="49" spans="4:14" x14ac:dyDescent="0.2">
      <c r="D49" s="18"/>
      <c r="E49" s="18"/>
      <c r="F49" s="18"/>
      <c r="G49" s="18"/>
      <c r="H49" s="18"/>
      <c r="I49" s="18"/>
      <c r="J49" s="91"/>
      <c r="K49" s="91"/>
      <c r="L49" s="91"/>
      <c r="M49" s="91"/>
      <c r="N49" s="91"/>
    </row>
    <row r="50" spans="4:14" x14ac:dyDescent="0.2">
      <c r="D50" s="18"/>
      <c r="E50" s="18"/>
      <c r="F50" s="18"/>
      <c r="G50" s="18"/>
      <c r="H50" s="18"/>
      <c r="I50" s="18"/>
    </row>
    <row r="51" spans="4:14" x14ac:dyDescent="0.2">
      <c r="D51" s="18"/>
      <c r="E51" s="18"/>
      <c r="F51" s="18"/>
      <c r="G51" s="18"/>
      <c r="H51" s="18"/>
      <c r="I51" s="18"/>
    </row>
    <row r="52" spans="4:14" x14ac:dyDescent="0.2">
      <c r="D52" s="18"/>
      <c r="E52" s="18"/>
      <c r="F52" s="18"/>
      <c r="G52" s="18"/>
      <c r="H52" s="18"/>
      <c r="I52" s="18"/>
    </row>
  </sheetData>
  <mergeCells count="21">
    <mergeCell ref="B25:B40"/>
    <mergeCell ref="C25:C26"/>
    <mergeCell ref="C27:C28"/>
    <mergeCell ref="C29:C30"/>
    <mergeCell ref="C31:C32"/>
    <mergeCell ref="C33:C34"/>
    <mergeCell ref="C35:C36"/>
    <mergeCell ref="B11:C12"/>
    <mergeCell ref="B13:B24"/>
    <mergeCell ref="C13:C14"/>
    <mergeCell ref="C15:C16"/>
    <mergeCell ref="C17:C18"/>
    <mergeCell ref="C19:C20"/>
    <mergeCell ref="C21:C22"/>
    <mergeCell ref="C23:C24"/>
    <mergeCell ref="I8:I10"/>
    <mergeCell ref="D8:D10"/>
    <mergeCell ref="E8:E10"/>
    <mergeCell ref="F8:F10"/>
    <mergeCell ref="G8:G10"/>
    <mergeCell ref="H8:H10"/>
  </mergeCells>
  <phoneticPr fontId="3"/>
  <pageMargins left="0.94488188976377963" right="0.6692913385826772" top="0.78740157480314965" bottom="0.35433070866141736" header="0.19685039370078741" footer="0.19685039370078741"/>
  <pageSetup paperSize="9" scale="65" firstPageNumber="20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F716F6-CB97-467E-ACE0-B2A0BD0C9E61}">
  <sheetPr>
    <tabColor rgb="FF00B0F0"/>
  </sheetPr>
  <dimension ref="A1:AI81"/>
  <sheetViews>
    <sheetView view="pageBreakPreview" zoomScale="90" zoomScaleNormal="100" zoomScaleSheetLayoutView="90" workbookViewId="0"/>
  </sheetViews>
  <sheetFormatPr defaultColWidth="9" defaultRowHeight="13.2" x14ac:dyDescent="0.2"/>
  <cols>
    <col min="1" max="1" width="9" style="500"/>
    <col min="2" max="2" width="11.33203125" style="500" customWidth="1"/>
    <col min="3" max="3" width="5.33203125" style="500" customWidth="1"/>
    <col min="4" max="4" width="4.33203125" style="500" customWidth="1"/>
    <col min="5" max="5" width="15.44140625" style="500" customWidth="1"/>
    <col min="6" max="13" width="7.33203125" style="500" customWidth="1"/>
    <col min="14" max="14" width="8.6640625" style="500" customWidth="1"/>
    <col min="15" max="17" width="7.33203125" style="500" customWidth="1"/>
    <col min="18" max="18" width="3.33203125" style="500" hidden="1" customWidth="1"/>
    <col min="19" max="19" width="4.33203125" style="500" customWidth="1"/>
    <col min="20" max="20" width="15.44140625" style="500" customWidth="1"/>
    <col min="21" max="28" width="7.33203125" style="500" customWidth="1"/>
    <col min="29" max="29" width="8.33203125" style="500" customWidth="1"/>
    <col min="30" max="32" width="7.33203125" style="500" customWidth="1"/>
    <col min="33" max="16384" width="9" style="500"/>
  </cols>
  <sheetData>
    <row r="1" spans="1:35" x14ac:dyDescent="0.2">
      <c r="H1" s="500">
        <v>2</v>
      </c>
      <c r="I1" s="500">
        <v>3</v>
      </c>
      <c r="K1" s="500">
        <v>4</v>
      </c>
      <c r="M1" s="500">
        <v>5</v>
      </c>
      <c r="N1" s="500">
        <v>6</v>
      </c>
      <c r="P1" s="500">
        <v>7</v>
      </c>
      <c r="W1" s="500">
        <v>2</v>
      </c>
      <c r="X1" s="500">
        <v>3</v>
      </c>
      <c r="Z1" s="500">
        <v>4</v>
      </c>
      <c r="AB1" s="500">
        <v>5</v>
      </c>
      <c r="AC1" s="500">
        <v>6</v>
      </c>
      <c r="AE1" s="500">
        <v>7</v>
      </c>
    </row>
    <row r="2" spans="1:35" ht="17.100000000000001" customHeight="1" x14ac:dyDescent="0.2">
      <c r="D2" s="501" t="s">
        <v>199</v>
      </c>
      <c r="S2" s="501" t="s">
        <v>200</v>
      </c>
    </row>
    <row r="4" spans="1:35" x14ac:dyDescent="0.2">
      <c r="K4" s="502" t="s">
        <v>2</v>
      </c>
      <c r="Y4" s="502"/>
      <c r="Z4" s="502" t="s">
        <v>2</v>
      </c>
    </row>
    <row r="5" spans="1:35" x14ac:dyDescent="0.2">
      <c r="K5" s="502" t="s">
        <v>3</v>
      </c>
      <c r="Y5" s="502"/>
      <c r="Z5" s="502" t="s">
        <v>3</v>
      </c>
    </row>
    <row r="6" spans="1:35" x14ac:dyDescent="0.2">
      <c r="K6" s="502" t="s">
        <v>201</v>
      </c>
      <c r="Y6" s="502"/>
      <c r="Z6" s="502" t="s">
        <v>201</v>
      </c>
    </row>
    <row r="8" spans="1:35" ht="13.8" thickBot="1" x14ac:dyDescent="0.25">
      <c r="D8" s="500" t="s">
        <v>202</v>
      </c>
      <c r="P8" s="503"/>
      <c r="Q8" s="503" t="s">
        <v>152</v>
      </c>
      <c r="S8" s="500" t="s">
        <v>203</v>
      </c>
      <c r="AE8" s="503"/>
      <c r="AF8" s="503" t="s">
        <v>152</v>
      </c>
    </row>
    <row r="9" spans="1:35" ht="9" customHeight="1" x14ac:dyDescent="0.2">
      <c r="D9" s="19"/>
      <c r="E9" s="504"/>
      <c r="F9" s="680" t="s">
        <v>8</v>
      </c>
      <c r="G9" s="869" t="s">
        <v>204</v>
      </c>
      <c r="H9" s="505"/>
      <c r="I9" s="505"/>
      <c r="J9" s="505"/>
      <c r="K9" s="505"/>
      <c r="L9" s="505"/>
      <c r="M9" s="505"/>
      <c r="N9" s="506"/>
      <c r="O9" s="507"/>
      <c r="P9" s="872" t="s">
        <v>205</v>
      </c>
      <c r="Q9" s="872" t="s">
        <v>11</v>
      </c>
      <c r="S9" s="19"/>
      <c r="T9" s="504"/>
      <c r="U9" s="680" t="s">
        <v>8</v>
      </c>
      <c r="V9" s="869" t="s">
        <v>204</v>
      </c>
      <c r="W9" s="505"/>
      <c r="X9" s="505"/>
      <c r="Y9" s="505"/>
      <c r="Z9" s="505"/>
      <c r="AA9" s="505"/>
      <c r="AB9" s="505"/>
      <c r="AC9" s="506"/>
      <c r="AD9" s="507"/>
      <c r="AE9" s="872" t="s">
        <v>205</v>
      </c>
      <c r="AF9" s="872" t="s">
        <v>11</v>
      </c>
    </row>
    <row r="10" spans="1:35" ht="9" customHeight="1" x14ac:dyDescent="0.2">
      <c r="D10" s="508"/>
      <c r="E10" s="509"/>
      <c r="F10" s="681"/>
      <c r="G10" s="870"/>
      <c r="H10" s="689" t="s">
        <v>206</v>
      </c>
      <c r="I10" s="510"/>
      <c r="J10" s="12"/>
      <c r="K10" s="12"/>
      <c r="L10" s="12"/>
      <c r="M10" s="12"/>
      <c r="N10" s="12"/>
      <c r="O10" s="875" t="s">
        <v>207</v>
      </c>
      <c r="P10" s="873"/>
      <c r="Q10" s="873"/>
      <c r="S10" s="508"/>
      <c r="T10" s="509"/>
      <c r="U10" s="681"/>
      <c r="V10" s="870"/>
      <c r="W10" s="689" t="s">
        <v>206</v>
      </c>
      <c r="X10" s="510"/>
      <c r="Y10" s="12"/>
      <c r="Z10" s="12"/>
      <c r="AA10" s="12"/>
      <c r="AB10" s="12"/>
      <c r="AC10" s="12"/>
      <c r="AD10" s="875" t="s">
        <v>207</v>
      </c>
      <c r="AE10" s="873"/>
      <c r="AF10" s="873"/>
    </row>
    <row r="11" spans="1:35" ht="63" customHeight="1" x14ac:dyDescent="0.2">
      <c r="A11" s="511"/>
      <c r="D11" s="377"/>
      <c r="E11" s="512"/>
      <c r="F11" s="682"/>
      <c r="G11" s="871"/>
      <c r="H11" s="690"/>
      <c r="I11" s="16" t="s">
        <v>208</v>
      </c>
      <c r="J11" s="16" t="s">
        <v>209</v>
      </c>
      <c r="K11" s="16" t="s">
        <v>210</v>
      </c>
      <c r="L11" s="16" t="s">
        <v>211</v>
      </c>
      <c r="M11" s="16" t="s">
        <v>212</v>
      </c>
      <c r="N11" s="513" t="s">
        <v>213</v>
      </c>
      <c r="O11" s="876"/>
      <c r="P11" s="874"/>
      <c r="Q11" s="874"/>
      <c r="S11" s="377"/>
      <c r="T11" s="512"/>
      <c r="U11" s="682"/>
      <c r="V11" s="871"/>
      <c r="W11" s="690"/>
      <c r="X11" s="16" t="s">
        <v>208</v>
      </c>
      <c r="Y11" s="16" t="s">
        <v>209</v>
      </c>
      <c r="Z11" s="16" t="s">
        <v>210</v>
      </c>
      <c r="AA11" s="16" t="s">
        <v>211</v>
      </c>
      <c r="AB11" s="16" t="s">
        <v>212</v>
      </c>
      <c r="AC11" s="513" t="s">
        <v>213</v>
      </c>
      <c r="AD11" s="876"/>
      <c r="AE11" s="874"/>
      <c r="AF11" s="874"/>
      <c r="AI11" s="511"/>
    </row>
    <row r="12" spans="1:35" ht="18" customHeight="1" x14ac:dyDescent="0.2">
      <c r="A12" s="514"/>
      <c r="D12" s="695" t="s">
        <v>85</v>
      </c>
      <c r="E12" s="696"/>
      <c r="F12" s="515">
        <f>F15+F18+F21+F24+F27+F30</f>
        <v>370</v>
      </c>
      <c r="G12" s="516">
        <f>G15+G18+G21+G24+G27+G30</f>
        <v>297</v>
      </c>
      <c r="H12" s="517">
        <f>H15+H18+H21+H24+H27+H30</f>
        <v>231</v>
      </c>
      <c r="I12" s="517">
        <f t="shared" ref="I12:L12" si="0">I15+I18+I21+I24+I27+I30</f>
        <v>22</v>
      </c>
      <c r="J12" s="517">
        <f t="shared" si="0"/>
        <v>6</v>
      </c>
      <c r="K12" s="517">
        <f t="shared" si="0"/>
        <v>3</v>
      </c>
      <c r="L12" s="517">
        <f t="shared" si="0"/>
        <v>11</v>
      </c>
      <c r="M12" s="517">
        <f>M15+M18+M21+M24+M27+M30</f>
        <v>8</v>
      </c>
      <c r="N12" s="518">
        <f>N15+N18+N21+N24+N27+N30</f>
        <v>16</v>
      </c>
      <c r="O12" s="519">
        <f>O15+O18+O21+O24+O27+O30</f>
        <v>66</v>
      </c>
      <c r="P12" s="520">
        <f>P15+P18+P21+P24+P27+P30</f>
        <v>57</v>
      </c>
      <c r="Q12" s="520">
        <f>Q15+Q18+Q21+Q24+Q27+Q30</f>
        <v>16</v>
      </c>
      <c r="S12" s="695" t="s">
        <v>85</v>
      </c>
      <c r="T12" s="696"/>
      <c r="U12" s="515">
        <f>U15+U18+U21+U24+U27+U30</f>
        <v>299</v>
      </c>
      <c r="V12" s="516">
        <f>V15+V18+V21+V24+V27+V30</f>
        <v>186</v>
      </c>
      <c r="W12" s="521">
        <f>W15+W18+W21+W24+W27+W30</f>
        <v>155</v>
      </c>
      <c r="X12" s="517">
        <f t="shared" ref="X12:AF12" si="1">X15+X18+X21+X24+X27+X30</f>
        <v>10</v>
      </c>
      <c r="Y12" s="517">
        <f t="shared" si="1"/>
        <v>3</v>
      </c>
      <c r="Z12" s="517">
        <f t="shared" si="1"/>
        <v>0</v>
      </c>
      <c r="AA12" s="517">
        <f t="shared" si="1"/>
        <v>4</v>
      </c>
      <c r="AB12" s="517">
        <f t="shared" si="1"/>
        <v>2</v>
      </c>
      <c r="AC12" s="518">
        <f t="shared" si="1"/>
        <v>12</v>
      </c>
      <c r="AD12" s="519">
        <f t="shared" si="1"/>
        <v>31</v>
      </c>
      <c r="AE12" s="520">
        <f t="shared" si="1"/>
        <v>79</v>
      </c>
      <c r="AF12" s="520">
        <f t="shared" si="1"/>
        <v>34</v>
      </c>
      <c r="AI12" s="514"/>
    </row>
    <row r="13" spans="1:35" ht="18" customHeight="1" x14ac:dyDescent="0.2">
      <c r="A13" s="514"/>
      <c r="B13" s="522"/>
      <c r="D13" s="697"/>
      <c r="E13" s="698"/>
      <c r="F13" s="523"/>
      <c r="G13" s="524">
        <f>G12/F12</f>
        <v>0.80270270270270272</v>
      </c>
      <c r="H13" s="525">
        <f>H12/F12</f>
        <v>0.62432432432432428</v>
      </c>
      <c r="I13" s="525">
        <f>I12/F12</f>
        <v>5.9459459459459463E-2</v>
      </c>
      <c r="J13" s="525">
        <f>J12/F12</f>
        <v>1.6216216216216217E-2</v>
      </c>
      <c r="K13" s="525">
        <f>K12/F12</f>
        <v>8.1081081081081086E-3</v>
      </c>
      <c r="L13" s="525">
        <f>L12/F12</f>
        <v>2.9729729729729731E-2</v>
      </c>
      <c r="M13" s="525">
        <f>M12/F12</f>
        <v>2.1621621621621623E-2</v>
      </c>
      <c r="N13" s="526">
        <f>N12/F12</f>
        <v>4.3243243243243246E-2</v>
      </c>
      <c r="O13" s="527">
        <f>O12/F12</f>
        <v>0.17837837837837839</v>
      </c>
      <c r="P13" s="528">
        <f>P12/F12</f>
        <v>0.15405405405405406</v>
      </c>
      <c r="Q13" s="528">
        <f>Q12/F12</f>
        <v>4.3243243243243246E-2</v>
      </c>
      <c r="S13" s="697"/>
      <c r="T13" s="698"/>
      <c r="U13" s="523"/>
      <c r="V13" s="524">
        <f>V12/U12</f>
        <v>0.62207357859531776</v>
      </c>
      <c r="W13" s="525">
        <f>W12/U12</f>
        <v>0.51839464882943143</v>
      </c>
      <c r="X13" s="525">
        <f>X12/U12</f>
        <v>3.3444816053511704E-2</v>
      </c>
      <c r="Y13" s="525">
        <f>Y12/U12</f>
        <v>1.0033444816053512E-2</v>
      </c>
      <c r="Z13" s="525">
        <f>Z12/U12</f>
        <v>0</v>
      </c>
      <c r="AA13" s="525">
        <f>AA12/U12</f>
        <v>1.3377926421404682E-2</v>
      </c>
      <c r="AB13" s="525">
        <f>AB12/U12</f>
        <v>6.688963210702341E-3</v>
      </c>
      <c r="AC13" s="526">
        <f>AC12/U12</f>
        <v>4.0133779264214048E-2</v>
      </c>
      <c r="AD13" s="527">
        <f>AD12/U12</f>
        <v>0.10367892976588629</v>
      </c>
      <c r="AE13" s="528">
        <f>AE12/U12</f>
        <v>0.26421404682274247</v>
      </c>
      <c r="AF13" s="528">
        <f>AF12/U12</f>
        <v>0.11371237458193979</v>
      </c>
      <c r="AH13" s="522"/>
      <c r="AI13" s="514"/>
    </row>
    <row r="14" spans="1:35" ht="18" customHeight="1" thickBot="1" x14ac:dyDescent="0.25">
      <c r="A14" s="514"/>
      <c r="B14" s="522"/>
      <c r="D14" s="699"/>
      <c r="E14" s="700"/>
      <c r="F14" s="529"/>
      <c r="G14" s="530"/>
      <c r="H14" s="531">
        <f>H12/G12</f>
        <v>0.77777777777777779</v>
      </c>
      <c r="I14" s="531">
        <f>I12/G12</f>
        <v>7.407407407407407E-2</v>
      </c>
      <c r="J14" s="531">
        <f>J12/G12</f>
        <v>2.0202020202020204E-2</v>
      </c>
      <c r="K14" s="531">
        <f>K12/G12</f>
        <v>1.0101010101010102E-2</v>
      </c>
      <c r="L14" s="531">
        <f>L12/G12</f>
        <v>3.7037037037037035E-2</v>
      </c>
      <c r="M14" s="531">
        <f>M12/G12</f>
        <v>2.6936026936026935E-2</v>
      </c>
      <c r="N14" s="532">
        <f>N12/G12</f>
        <v>5.387205387205387E-2</v>
      </c>
      <c r="O14" s="533">
        <f>O12/G12</f>
        <v>0.22222222222222221</v>
      </c>
      <c r="P14" s="534"/>
      <c r="Q14" s="534"/>
      <c r="S14" s="699"/>
      <c r="T14" s="700"/>
      <c r="U14" s="529"/>
      <c r="V14" s="530"/>
      <c r="W14" s="531">
        <f>W12/V12</f>
        <v>0.83333333333333337</v>
      </c>
      <c r="X14" s="531">
        <f>X12/V12</f>
        <v>5.3763440860215055E-2</v>
      </c>
      <c r="Y14" s="531">
        <f>Y12/V12</f>
        <v>1.6129032258064516E-2</v>
      </c>
      <c r="Z14" s="531">
        <f>Z12/V12</f>
        <v>0</v>
      </c>
      <c r="AA14" s="531">
        <f>AA12/V12</f>
        <v>2.1505376344086023E-2</v>
      </c>
      <c r="AB14" s="531">
        <f>AB12/V12</f>
        <v>1.0752688172043012E-2</v>
      </c>
      <c r="AC14" s="532">
        <f>AC12/V12</f>
        <v>6.4516129032258063E-2</v>
      </c>
      <c r="AD14" s="533">
        <f>AD12/V12</f>
        <v>0.16666666666666666</v>
      </c>
      <c r="AE14" s="534"/>
      <c r="AF14" s="534"/>
      <c r="AH14" s="522"/>
      <c r="AI14" s="514"/>
    </row>
    <row r="15" spans="1:35" ht="18" customHeight="1" thickTop="1" x14ac:dyDescent="0.2">
      <c r="A15" s="514"/>
      <c r="D15" s="701" t="s">
        <v>86</v>
      </c>
      <c r="E15" s="791" t="s">
        <v>87</v>
      </c>
      <c r="F15" s="448">
        <f>[1]表1!E14</f>
        <v>54</v>
      </c>
      <c r="G15" s="535">
        <f>SUM(H15:N15)</f>
        <v>42</v>
      </c>
      <c r="H15" s="536">
        <v>31</v>
      </c>
      <c r="I15" s="536">
        <v>6</v>
      </c>
      <c r="J15" s="536">
        <v>0</v>
      </c>
      <c r="K15" s="536">
        <v>1</v>
      </c>
      <c r="L15" s="536">
        <v>0</v>
      </c>
      <c r="M15" s="536">
        <v>0</v>
      </c>
      <c r="N15" s="537">
        <v>4</v>
      </c>
      <c r="O15" s="538">
        <f>SUM(I15:N15)</f>
        <v>11</v>
      </c>
      <c r="P15" s="539">
        <v>11</v>
      </c>
      <c r="Q15" s="539">
        <v>1</v>
      </c>
      <c r="S15" s="701" t="s">
        <v>86</v>
      </c>
      <c r="T15" s="791" t="s">
        <v>87</v>
      </c>
      <c r="U15" s="41">
        <f>[1]表1!G14</f>
        <v>20</v>
      </c>
      <c r="V15" s="535">
        <f>SUM(W15:AC15)</f>
        <v>13</v>
      </c>
      <c r="W15" s="540">
        <v>10</v>
      </c>
      <c r="X15" s="540">
        <v>3</v>
      </c>
      <c r="Y15" s="541">
        <v>0</v>
      </c>
      <c r="Z15" s="536">
        <v>0</v>
      </c>
      <c r="AA15" s="536">
        <v>0</v>
      </c>
      <c r="AB15" s="536">
        <v>0</v>
      </c>
      <c r="AC15" s="537">
        <v>0</v>
      </c>
      <c r="AD15" s="538">
        <f>SUM(X15:AC15)</f>
        <v>3</v>
      </c>
      <c r="AE15" s="539">
        <v>7</v>
      </c>
      <c r="AF15" s="539">
        <v>0</v>
      </c>
      <c r="AI15" s="514"/>
    </row>
    <row r="16" spans="1:35" ht="18" customHeight="1" x14ac:dyDescent="0.2">
      <c r="A16" s="514"/>
      <c r="B16" s="522"/>
      <c r="D16" s="702"/>
      <c r="E16" s="779"/>
      <c r="F16" s="47"/>
      <c r="G16" s="524">
        <f>G15/F15</f>
        <v>0.77777777777777779</v>
      </c>
      <c r="H16" s="525">
        <f>H15/F15</f>
        <v>0.57407407407407407</v>
      </c>
      <c r="I16" s="525">
        <f>I15/F15</f>
        <v>0.1111111111111111</v>
      </c>
      <c r="J16" s="525">
        <f>J15/F15</f>
        <v>0</v>
      </c>
      <c r="K16" s="525">
        <f>K15/F15</f>
        <v>1.8518518518518517E-2</v>
      </c>
      <c r="L16" s="525">
        <f>L15/G15</f>
        <v>0</v>
      </c>
      <c r="M16" s="525">
        <f>M15/G15</f>
        <v>0</v>
      </c>
      <c r="N16" s="526">
        <f>N15/F15</f>
        <v>7.407407407407407E-2</v>
      </c>
      <c r="O16" s="527">
        <f>O15/F15</f>
        <v>0.20370370370370369</v>
      </c>
      <c r="P16" s="528">
        <f>P15/F15</f>
        <v>0.20370370370370369</v>
      </c>
      <c r="Q16" s="528">
        <f>Q15/F15</f>
        <v>1.8518518518518517E-2</v>
      </c>
      <c r="S16" s="702"/>
      <c r="T16" s="779"/>
      <c r="U16" s="47"/>
      <c r="V16" s="524">
        <f>V15/U15</f>
        <v>0.65</v>
      </c>
      <c r="W16" s="542">
        <f>W15/U15</f>
        <v>0.5</v>
      </c>
      <c r="X16" s="542">
        <f>X15/U15</f>
        <v>0.15</v>
      </c>
      <c r="Y16" s="525">
        <f>Y15/U15</f>
        <v>0</v>
      </c>
      <c r="Z16" s="525">
        <f>Z15/U15</f>
        <v>0</v>
      </c>
      <c r="AA16" s="525">
        <f>AA15/U15</f>
        <v>0</v>
      </c>
      <c r="AB16" s="525">
        <f>AB15/U15</f>
        <v>0</v>
      </c>
      <c r="AC16" s="526">
        <f>AC15/U15</f>
        <v>0</v>
      </c>
      <c r="AD16" s="527">
        <f>AD15/U15</f>
        <v>0.15</v>
      </c>
      <c r="AE16" s="528">
        <f>AE15/U15</f>
        <v>0.35</v>
      </c>
      <c r="AF16" s="528">
        <f>AF15/U15</f>
        <v>0</v>
      </c>
      <c r="AG16" s="543"/>
      <c r="AH16" s="522"/>
      <c r="AI16" s="514"/>
    </row>
    <row r="17" spans="1:35" ht="18" customHeight="1" x14ac:dyDescent="0.2">
      <c r="A17" s="514"/>
      <c r="B17" s="522"/>
      <c r="D17" s="702"/>
      <c r="E17" s="779"/>
      <c r="F17" s="48"/>
      <c r="G17" s="544"/>
      <c r="H17" s="545">
        <f>H15/G15</f>
        <v>0.73809523809523814</v>
      </c>
      <c r="I17" s="545">
        <f>I15/G15</f>
        <v>0.14285714285714285</v>
      </c>
      <c r="J17" s="545">
        <f>J15/G15</f>
        <v>0</v>
      </c>
      <c r="K17" s="545">
        <f>K15/G15</f>
        <v>2.3809523809523808E-2</v>
      </c>
      <c r="L17" s="545">
        <f>L15/G15</f>
        <v>0</v>
      </c>
      <c r="M17" s="545">
        <f>M15/G15</f>
        <v>0</v>
      </c>
      <c r="N17" s="546">
        <f>N15/G15</f>
        <v>9.5238095238095233E-2</v>
      </c>
      <c r="O17" s="547">
        <f>O15/G15</f>
        <v>0.26190476190476192</v>
      </c>
      <c r="P17" s="548"/>
      <c r="Q17" s="548"/>
      <c r="S17" s="702"/>
      <c r="T17" s="779"/>
      <c r="U17" s="54"/>
      <c r="V17" s="544"/>
      <c r="W17" s="545">
        <f>W15/V15</f>
        <v>0.76923076923076927</v>
      </c>
      <c r="X17" s="545">
        <f>X15/V15</f>
        <v>0.23076923076923078</v>
      </c>
      <c r="Y17" s="545">
        <f>Y15/V15</f>
        <v>0</v>
      </c>
      <c r="Z17" s="545">
        <f>Z15/V15</f>
        <v>0</v>
      </c>
      <c r="AA17" s="545">
        <f>AA15/V15</f>
        <v>0</v>
      </c>
      <c r="AB17" s="545">
        <f>AB15/V15</f>
        <v>0</v>
      </c>
      <c r="AC17" s="546">
        <f>AC15/V15</f>
        <v>0</v>
      </c>
      <c r="AD17" s="547">
        <f>AD15/V15</f>
        <v>0.23076923076923078</v>
      </c>
      <c r="AE17" s="548"/>
      <c r="AF17" s="548"/>
      <c r="AH17" s="522"/>
      <c r="AI17" s="514"/>
    </row>
    <row r="18" spans="1:35" ht="18" customHeight="1" x14ac:dyDescent="0.2">
      <c r="A18" s="514"/>
      <c r="D18" s="702"/>
      <c r="E18" s="778" t="s">
        <v>88</v>
      </c>
      <c r="F18" s="459">
        <f>[1]表1!E17</f>
        <v>69</v>
      </c>
      <c r="G18" s="516">
        <f>SUM(H18:N18)</f>
        <v>58</v>
      </c>
      <c r="H18" s="517">
        <v>49</v>
      </c>
      <c r="I18" s="517">
        <v>2</v>
      </c>
      <c r="J18" s="517">
        <v>0</v>
      </c>
      <c r="K18" s="517">
        <v>0</v>
      </c>
      <c r="L18" s="517">
        <v>4</v>
      </c>
      <c r="M18" s="517">
        <v>1</v>
      </c>
      <c r="N18" s="518">
        <v>2</v>
      </c>
      <c r="O18" s="519">
        <f t="shared" ref="O18" si="2">SUM(I18:N18)</f>
        <v>9</v>
      </c>
      <c r="P18" s="520">
        <v>8</v>
      </c>
      <c r="Q18" s="520">
        <v>3</v>
      </c>
      <c r="S18" s="702"/>
      <c r="T18" s="778" t="s">
        <v>88</v>
      </c>
      <c r="U18" s="57">
        <f>[1]表1!G17</f>
        <v>55</v>
      </c>
      <c r="V18" s="516">
        <f>SUM(W18:AC18)</f>
        <v>37</v>
      </c>
      <c r="W18" s="517">
        <v>33</v>
      </c>
      <c r="X18" s="517">
        <v>1</v>
      </c>
      <c r="Y18" s="517">
        <v>0</v>
      </c>
      <c r="Z18" s="517">
        <v>0</v>
      </c>
      <c r="AA18" s="517">
        <v>1</v>
      </c>
      <c r="AB18" s="517">
        <v>0</v>
      </c>
      <c r="AC18" s="518">
        <v>2</v>
      </c>
      <c r="AD18" s="519">
        <f t="shared" ref="AD18" si="3">SUM(X18:AC18)</f>
        <v>4</v>
      </c>
      <c r="AE18" s="520">
        <v>12</v>
      </c>
      <c r="AF18" s="520">
        <v>6</v>
      </c>
      <c r="AI18" s="514"/>
    </row>
    <row r="19" spans="1:35" ht="18" customHeight="1" x14ac:dyDescent="0.2">
      <c r="A19" s="514"/>
      <c r="B19" s="522"/>
      <c r="D19" s="702"/>
      <c r="E19" s="779"/>
      <c r="F19" s="47"/>
      <c r="G19" s="524">
        <f>G18/F18</f>
        <v>0.84057971014492749</v>
      </c>
      <c r="H19" s="525">
        <f>H18/F18</f>
        <v>0.71014492753623193</v>
      </c>
      <c r="I19" s="525">
        <f>I18/F18</f>
        <v>2.8985507246376812E-2</v>
      </c>
      <c r="J19" s="525">
        <f>J18/F18</f>
        <v>0</v>
      </c>
      <c r="K19" s="525">
        <f>K18/F18</f>
        <v>0</v>
      </c>
      <c r="L19" s="525">
        <f>L18/G18</f>
        <v>6.8965517241379309E-2</v>
      </c>
      <c r="M19" s="525">
        <f>M18/G18</f>
        <v>1.7241379310344827E-2</v>
      </c>
      <c r="N19" s="526">
        <f>N18/F18</f>
        <v>2.8985507246376812E-2</v>
      </c>
      <c r="O19" s="527">
        <f>O18/F18</f>
        <v>0.13043478260869565</v>
      </c>
      <c r="P19" s="528">
        <f>P18/F18</f>
        <v>0.11594202898550725</v>
      </c>
      <c r="Q19" s="528">
        <f>Q18/F18</f>
        <v>4.3478260869565216E-2</v>
      </c>
      <c r="S19" s="702"/>
      <c r="T19" s="779"/>
      <c r="U19" s="47"/>
      <c r="V19" s="524">
        <f>V18/U18</f>
        <v>0.67272727272727273</v>
      </c>
      <c r="W19" s="525">
        <f>W18/U18</f>
        <v>0.6</v>
      </c>
      <c r="X19" s="525">
        <f>X18/U18</f>
        <v>1.8181818181818181E-2</v>
      </c>
      <c r="Y19" s="525">
        <f>Y18/U18</f>
        <v>0</v>
      </c>
      <c r="Z19" s="525">
        <f>Z18/U18</f>
        <v>0</v>
      </c>
      <c r="AA19" s="525">
        <f>AA18/U18</f>
        <v>1.8181818181818181E-2</v>
      </c>
      <c r="AB19" s="525">
        <f>AB18/U18</f>
        <v>0</v>
      </c>
      <c r="AC19" s="526">
        <f>AC18/U18</f>
        <v>3.6363636363636362E-2</v>
      </c>
      <c r="AD19" s="527">
        <f>AD18/U18</f>
        <v>7.2727272727272724E-2</v>
      </c>
      <c r="AE19" s="528">
        <f>AE18/U18</f>
        <v>0.21818181818181817</v>
      </c>
      <c r="AF19" s="528">
        <f>AF18/U18</f>
        <v>0.10909090909090909</v>
      </c>
      <c r="AH19" s="522"/>
      <c r="AI19" s="514"/>
    </row>
    <row r="20" spans="1:35" ht="18" customHeight="1" x14ac:dyDescent="0.2">
      <c r="A20" s="514"/>
      <c r="B20" s="522"/>
      <c r="D20" s="702"/>
      <c r="E20" s="779"/>
      <c r="F20" s="58"/>
      <c r="G20" s="544"/>
      <c r="H20" s="545">
        <f>H18/G18</f>
        <v>0.84482758620689657</v>
      </c>
      <c r="I20" s="545">
        <f>I18/G18</f>
        <v>3.4482758620689655E-2</v>
      </c>
      <c r="J20" s="545">
        <f>J18/G18</f>
        <v>0</v>
      </c>
      <c r="K20" s="545">
        <f>K18/G18</f>
        <v>0</v>
      </c>
      <c r="L20" s="545">
        <f>L18/G18</f>
        <v>6.8965517241379309E-2</v>
      </c>
      <c r="M20" s="545">
        <f>M18/G18</f>
        <v>1.7241379310344827E-2</v>
      </c>
      <c r="N20" s="546">
        <f>N18/G18</f>
        <v>3.4482758620689655E-2</v>
      </c>
      <c r="O20" s="547">
        <f>O18/G18</f>
        <v>0.15517241379310345</v>
      </c>
      <c r="P20" s="548"/>
      <c r="Q20" s="548"/>
      <c r="S20" s="702"/>
      <c r="T20" s="779"/>
      <c r="U20" s="58"/>
      <c r="V20" s="544"/>
      <c r="W20" s="545">
        <f>W18/V18</f>
        <v>0.89189189189189189</v>
      </c>
      <c r="X20" s="545">
        <f>X18/V18</f>
        <v>2.7027027027027029E-2</v>
      </c>
      <c r="Y20" s="545">
        <f>Y18/V18</f>
        <v>0</v>
      </c>
      <c r="Z20" s="545">
        <f>Z18/V18</f>
        <v>0</v>
      </c>
      <c r="AA20" s="545">
        <f>AA18/V18</f>
        <v>2.7027027027027029E-2</v>
      </c>
      <c r="AB20" s="545">
        <f>AB18/V18</f>
        <v>0</v>
      </c>
      <c r="AC20" s="546">
        <f>AC18/V18</f>
        <v>5.4054054054054057E-2</v>
      </c>
      <c r="AD20" s="547">
        <f>AD18/V18</f>
        <v>0.10810810810810811</v>
      </c>
      <c r="AE20" s="548"/>
      <c r="AF20" s="548"/>
      <c r="AH20" s="522"/>
      <c r="AI20" s="514"/>
    </row>
    <row r="21" spans="1:35" ht="18" customHeight="1" x14ac:dyDescent="0.2">
      <c r="A21" s="514"/>
      <c r="D21" s="702"/>
      <c r="E21" s="817" t="s">
        <v>89</v>
      </c>
      <c r="F21" s="460">
        <f>[1]表1!E20</f>
        <v>28</v>
      </c>
      <c r="G21" s="516">
        <f t="shared" ref="G21" si="4">SUM(H21:N21)</f>
        <v>23</v>
      </c>
      <c r="H21" s="517">
        <v>16</v>
      </c>
      <c r="I21" s="517">
        <v>4</v>
      </c>
      <c r="J21" s="517">
        <v>0</v>
      </c>
      <c r="K21" s="517">
        <v>0</v>
      </c>
      <c r="L21" s="517">
        <v>0</v>
      </c>
      <c r="M21" s="517">
        <v>2</v>
      </c>
      <c r="N21" s="518">
        <v>1</v>
      </c>
      <c r="O21" s="519">
        <f t="shared" ref="O21" si="5">SUM(I21:N21)</f>
        <v>7</v>
      </c>
      <c r="P21" s="520">
        <v>3</v>
      </c>
      <c r="Q21" s="520">
        <v>2</v>
      </c>
      <c r="S21" s="702"/>
      <c r="T21" s="817" t="s">
        <v>89</v>
      </c>
      <c r="U21" s="57">
        <f>[1]表1!G20</f>
        <v>15</v>
      </c>
      <c r="V21" s="516">
        <f>SUM(W21:AC21)</f>
        <v>9</v>
      </c>
      <c r="W21" s="517">
        <v>7</v>
      </c>
      <c r="X21" s="517">
        <v>1</v>
      </c>
      <c r="Y21" s="517">
        <v>0</v>
      </c>
      <c r="Z21" s="517">
        <v>0</v>
      </c>
      <c r="AA21" s="517">
        <v>0</v>
      </c>
      <c r="AB21" s="517">
        <v>1</v>
      </c>
      <c r="AC21" s="518">
        <v>0</v>
      </c>
      <c r="AD21" s="519">
        <f t="shared" ref="AD21" si="6">SUM(X21:AC21)</f>
        <v>2</v>
      </c>
      <c r="AE21" s="520">
        <v>4</v>
      </c>
      <c r="AF21" s="520">
        <v>2</v>
      </c>
      <c r="AI21" s="514"/>
    </row>
    <row r="22" spans="1:35" ht="18" customHeight="1" x14ac:dyDescent="0.2">
      <c r="A22" s="514"/>
      <c r="B22" s="522"/>
      <c r="D22" s="702"/>
      <c r="E22" s="818"/>
      <c r="F22" s="47"/>
      <c r="G22" s="524">
        <f>G21/F21</f>
        <v>0.8214285714285714</v>
      </c>
      <c r="H22" s="525">
        <f>H21/F21</f>
        <v>0.5714285714285714</v>
      </c>
      <c r="I22" s="525">
        <f>I21/F21</f>
        <v>0.14285714285714285</v>
      </c>
      <c r="J22" s="525">
        <f>J21/F21</f>
        <v>0</v>
      </c>
      <c r="K22" s="525">
        <f>K21/F21</f>
        <v>0</v>
      </c>
      <c r="L22" s="525">
        <f>L21/G21</f>
        <v>0</v>
      </c>
      <c r="M22" s="525">
        <f>M21/G21</f>
        <v>8.6956521739130432E-2</v>
      </c>
      <c r="N22" s="526">
        <f>N21/F21</f>
        <v>3.5714285714285712E-2</v>
      </c>
      <c r="O22" s="527">
        <f>O21/F21</f>
        <v>0.25</v>
      </c>
      <c r="P22" s="528">
        <f>P21/F21</f>
        <v>0.10714285714285714</v>
      </c>
      <c r="Q22" s="528">
        <f>Q21/F21</f>
        <v>7.1428571428571425E-2</v>
      </c>
      <c r="S22" s="702"/>
      <c r="T22" s="818"/>
      <c r="U22" s="47"/>
      <c r="V22" s="524">
        <f>V21/U21</f>
        <v>0.6</v>
      </c>
      <c r="W22" s="525">
        <f>W21/U21</f>
        <v>0.46666666666666667</v>
      </c>
      <c r="X22" s="525">
        <f>X21/U21</f>
        <v>6.6666666666666666E-2</v>
      </c>
      <c r="Y22" s="525">
        <f>Y21/U21</f>
        <v>0</v>
      </c>
      <c r="Z22" s="525">
        <f>Z21/U21</f>
        <v>0</v>
      </c>
      <c r="AA22" s="525">
        <f>AA21/U21</f>
        <v>0</v>
      </c>
      <c r="AB22" s="525">
        <f>AB21/U21</f>
        <v>6.6666666666666666E-2</v>
      </c>
      <c r="AC22" s="526">
        <f>AC21/U21</f>
        <v>0</v>
      </c>
      <c r="AD22" s="527">
        <f>AD21/U21</f>
        <v>0.13333333333333333</v>
      </c>
      <c r="AE22" s="528">
        <f>AE21/U21</f>
        <v>0.26666666666666666</v>
      </c>
      <c r="AF22" s="528">
        <f>AF21/U21</f>
        <v>0.13333333333333333</v>
      </c>
      <c r="AH22" s="522"/>
      <c r="AI22" s="514"/>
    </row>
    <row r="23" spans="1:35" ht="18" customHeight="1" x14ac:dyDescent="0.2">
      <c r="A23" s="514"/>
      <c r="B23" s="522"/>
      <c r="D23" s="702"/>
      <c r="E23" s="818"/>
      <c r="F23" s="58"/>
      <c r="G23" s="549"/>
      <c r="H23" s="550">
        <f>H21/G21</f>
        <v>0.69565217391304346</v>
      </c>
      <c r="I23" s="550">
        <f>I21/G21</f>
        <v>0.17391304347826086</v>
      </c>
      <c r="J23" s="550">
        <f>J21/G21</f>
        <v>0</v>
      </c>
      <c r="K23" s="550">
        <f>K21/G21</f>
        <v>0</v>
      </c>
      <c r="L23" s="550">
        <f>L21/G21</f>
        <v>0</v>
      </c>
      <c r="M23" s="550">
        <f>M21/G21</f>
        <v>8.6956521739130432E-2</v>
      </c>
      <c r="N23" s="551">
        <f>N21/G21</f>
        <v>4.3478260869565216E-2</v>
      </c>
      <c r="O23" s="552">
        <f>O21/G21</f>
        <v>0.30434782608695654</v>
      </c>
      <c r="P23" s="553"/>
      <c r="Q23" s="553"/>
      <c r="S23" s="702"/>
      <c r="T23" s="818"/>
      <c r="U23" s="58"/>
      <c r="V23" s="549"/>
      <c r="W23" s="550">
        <f>W21/V21</f>
        <v>0.77777777777777779</v>
      </c>
      <c r="X23" s="550">
        <f>X21/V21</f>
        <v>0.1111111111111111</v>
      </c>
      <c r="Y23" s="550">
        <f>Y21/V21</f>
        <v>0</v>
      </c>
      <c r="Z23" s="550">
        <f>Z21/V21</f>
        <v>0</v>
      </c>
      <c r="AA23" s="550">
        <f>AA21/V21</f>
        <v>0</v>
      </c>
      <c r="AB23" s="550">
        <f>AB21/V21</f>
        <v>0.1111111111111111</v>
      </c>
      <c r="AC23" s="551">
        <f>AC21/V21</f>
        <v>0</v>
      </c>
      <c r="AD23" s="552">
        <f>AD21/V21</f>
        <v>0.22222222222222221</v>
      </c>
      <c r="AE23" s="553"/>
      <c r="AF23" s="553"/>
      <c r="AH23" s="522"/>
      <c r="AI23" s="514"/>
    </row>
    <row r="24" spans="1:35" ht="18" customHeight="1" x14ac:dyDescent="0.2">
      <c r="A24" s="514"/>
      <c r="D24" s="702"/>
      <c r="E24" s="778" t="s">
        <v>90</v>
      </c>
      <c r="F24" s="460">
        <f>[1]表1!E23</f>
        <v>72</v>
      </c>
      <c r="G24" s="535">
        <f t="shared" ref="G24" si="7">SUM(H24:N24)</f>
        <v>53</v>
      </c>
      <c r="H24" s="536">
        <v>43</v>
      </c>
      <c r="I24" s="536">
        <v>5</v>
      </c>
      <c r="J24" s="536">
        <v>0</v>
      </c>
      <c r="K24" s="536">
        <v>0</v>
      </c>
      <c r="L24" s="536">
        <v>1</v>
      </c>
      <c r="M24" s="536">
        <v>0</v>
      </c>
      <c r="N24" s="537">
        <v>4</v>
      </c>
      <c r="O24" s="538">
        <f t="shared" ref="O24" si="8">SUM(I24:N24)</f>
        <v>10</v>
      </c>
      <c r="P24" s="539">
        <v>15</v>
      </c>
      <c r="Q24" s="539">
        <v>4</v>
      </c>
      <c r="S24" s="702"/>
      <c r="T24" s="778" t="s">
        <v>90</v>
      </c>
      <c r="U24" s="57">
        <f>[1]表1!G23</f>
        <v>71</v>
      </c>
      <c r="V24" s="535">
        <f>SUM(W24:AC24)</f>
        <v>41</v>
      </c>
      <c r="W24" s="536">
        <v>36</v>
      </c>
      <c r="X24" s="536">
        <v>1</v>
      </c>
      <c r="Y24" s="536">
        <v>0</v>
      </c>
      <c r="Z24" s="536">
        <v>0</v>
      </c>
      <c r="AA24" s="536">
        <v>1</v>
      </c>
      <c r="AB24" s="536">
        <v>0</v>
      </c>
      <c r="AC24" s="537">
        <v>3</v>
      </c>
      <c r="AD24" s="538">
        <f t="shared" ref="AD24" si="9">SUM(X24:AC24)</f>
        <v>5</v>
      </c>
      <c r="AE24" s="539">
        <v>22</v>
      </c>
      <c r="AF24" s="539">
        <v>8</v>
      </c>
      <c r="AI24" s="514"/>
    </row>
    <row r="25" spans="1:35" ht="18" customHeight="1" x14ac:dyDescent="0.2">
      <c r="A25" s="514"/>
      <c r="B25" s="522"/>
      <c r="D25" s="702"/>
      <c r="E25" s="779"/>
      <c r="F25" s="47"/>
      <c r="G25" s="524">
        <f>G24/F24</f>
        <v>0.73611111111111116</v>
      </c>
      <c r="H25" s="525">
        <f>H24/F24</f>
        <v>0.59722222222222221</v>
      </c>
      <c r="I25" s="525">
        <f>I24/F24</f>
        <v>6.9444444444444448E-2</v>
      </c>
      <c r="J25" s="525">
        <f>J24/F24</f>
        <v>0</v>
      </c>
      <c r="K25" s="525">
        <f>K24/F24</f>
        <v>0</v>
      </c>
      <c r="L25" s="525">
        <f>L24/G24</f>
        <v>1.8867924528301886E-2</v>
      </c>
      <c r="M25" s="525">
        <f>M24/G24</f>
        <v>0</v>
      </c>
      <c r="N25" s="526">
        <f>N24/F24</f>
        <v>5.5555555555555552E-2</v>
      </c>
      <c r="O25" s="527">
        <f>O24/F24</f>
        <v>0.1388888888888889</v>
      </c>
      <c r="P25" s="528">
        <f>P24/F24</f>
        <v>0.20833333333333334</v>
      </c>
      <c r="Q25" s="528">
        <f>Q24/F24</f>
        <v>5.5555555555555552E-2</v>
      </c>
      <c r="S25" s="702"/>
      <c r="T25" s="779"/>
      <c r="U25" s="47"/>
      <c r="V25" s="524">
        <f>V24/U24</f>
        <v>0.57746478873239437</v>
      </c>
      <c r="W25" s="525">
        <f>W24/U24</f>
        <v>0.50704225352112675</v>
      </c>
      <c r="X25" s="525">
        <f>X24/U24</f>
        <v>1.4084507042253521E-2</v>
      </c>
      <c r="Y25" s="525">
        <f>Y24/U24</f>
        <v>0</v>
      </c>
      <c r="Z25" s="525">
        <f>Z24/U24</f>
        <v>0</v>
      </c>
      <c r="AA25" s="525">
        <f>AA24/U24</f>
        <v>1.4084507042253521E-2</v>
      </c>
      <c r="AB25" s="525">
        <f>AB24/U24</f>
        <v>0</v>
      </c>
      <c r="AC25" s="526">
        <f>AC24/U24</f>
        <v>4.2253521126760563E-2</v>
      </c>
      <c r="AD25" s="527">
        <f>AD24/U24</f>
        <v>7.0422535211267609E-2</v>
      </c>
      <c r="AE25" s="528">
        <f>AE24/U24</f>
        <v>0.30985915492957744</v>
      </c>
      <c r="AF25" s="528">
        <f>AF24/U24</f>
        <v>0.11267605633802817</v>
      </c>
      <c r="AH25" s="522"/>
      <c r="AI25" s="514"/>
    </row>
    <row r="26" spans="1:35" ht="18" customHeight="1" x14ac:dyDescent="0.2">
      <c r="A26" s="514"/>
      <c r="B26" s="522"/>
      <c r="D26" s="702"/>
      <c r="E26" s="780"/>
      <c r="F26" s="58"/>
      <c r="G26" s="544"/>
      <c r="H26" s="545">
        <f>H24/G24</f>
        <v>0.81132075471698117</v>
      </c>
      <c r="I26" s="545">
        <f>I24/G24</f>
        <v>9.4339622641509441E-2</v>
      </c>
      <c r="J26" s="545">
        <f>J24/G24</f>
        <v>0</v>
      </c>
      <c r="K26" s="545">
        <f>K24/G24</f>
        <v>0</v>
      </c>
      <c r="L26" s="545">
        <f>L24/G24</f>
        <v>1.8867924528301886E-2</v>
      </c>
      <c r="M26" s="545">
        <f>M24/G24</f>
        <v>0</v>
      </c>
      <c r="N26" s="546">
        <f>N24/G24</f>
        <v>7.5471698113207544E-2</v>
      </c>
      <c r="O26" s="547">
        <f>O24/G24</f>
        <v>0.18867924528301888</v>
      </c>
      <c r="P26" s="548"/>
      <c r="Q26" s="548"/>
      <c r="S26" s="702"/>
      <c r="T26" s="780"/>
      <c r="U26" s="58"/>
      <c r="V26" s="544"/>
      <c r="W26" s="545">
        <f>W24/V24</f>
        <v>0.87804878048780488</v>
      </c>
      <c r="X26" s="545">
        <f>X24/V24</f>
        <v>2.4390243902439025E-2</v>
      </c>
      <c r="Y26" s="545">
        <f>Y24/V24</f>
        <v>0</v>
      </c>
      <c r="Z26" s="545">
        <f>Z24/V24</f>
        <v>0</v>
      </c>
      <c r="AA26" s="545">
        <f>AA24/V24</f>
        <v>2.4390243902439025E-2</v>
      </c>
      <c r="AB26" s="545">
        <f>AB24/V24</f>
        <v>0</v>
      </c>
      <c r="AC26" s="546">
        <f>AC24/V24</f>
        <v>7.3170731707317069E-2</v>
      </c>
      <c r="AD26" s="547">
        <f>AD24/V24</f>
        <v>0.12195121951219512</v>
      </c>
      <c r="AE26" s="548"/>
      <c r="AF26" s="548"/>
      <c r="AH26" s="522"/>
      <c r="AI26" s="514"/>
    </row>
    <row r="27" spans="1:35" ht="18" customHeight="1" x14ac:dyDescent="0.2">
      <c r="A27" s="514"/>
      <c r="D27" s="702"/>
      <c r="E27" s="778" t="s">
        <v>91</v>
      </c>
      <c r="F27" s="460">
        <f>[1]表1!E26</f>
        <v>16</v>
      </c>
      <c r="G27" s="516">
        <f t="shared" ref="G27" si="10">SUM(H27:N27)</f>
        <v>16</v>
      </c>
      <c r="H27" s="517">
        <v>9</v>
      </c>
      <c r="I27" s="517">
        <v>0</v>
      </c>
      <c r="J27" s="517">
        <v>2</v>
      </c>
      <c r="K27" s="517">
        <v>0</v>
      </c>
      <c r="L27" s="517">
        <v>3</v>
      </c>
      <c r="M27" s="517">
        <v>2</v>
      </c>
      <c r="N27" s="518">
        <v>0</v>
      </c>
      <c r="O27" s="519">
        <f t="shared" ref="O27" si="11">SUM(I27:N27)</f>
        <v>7</v>
      </c>
      <c r="P27" s="520">
        <v>0</v>
      </c>
      <c r="Q27" s="520">
        <v>0</v>
      </c>
      <c r="S27" s="702"/>
      <c r="T27" s="778" t="s">
        <v>91</v>
      </c>
      <c r="U27" s="57">
        <f>[1]表1!G26</f>
        <v>6</v>
      </c>
      <c r="V27" s="516">
        <f t="shared" ref="V27" si="12">SUM(W27:AC27)</f>
        <v>4</v>
      </c>
      <c r="W27" s="517">
        <v>3</v>
      </c>
      <c r="X27" s="517">
        <v>0</v>
      </c>
      <c r="Y27" s="517">
        <v>0</v>
      </c>
      <c r="Z27" s="517">
        <v>0</v>
      </c>
      <c r="AA27" s="517">
        <v>1</v>
      </c>
      <c r="AB27" s="517">
        <v>0</v>
      </c>
      <c r="AC27" s="518">
        <v>0</v>
      </c>
      <c r="AD27" s="519">
        <f t="shared" ref="AD27" si="13">SUM(X27:AC27)</f>
        <v>1</v>
      </c>
      <c r="AE27" s="520">
        <v>1</v>
      </c>
      <c r="AF27" s="520">
        <v>1</v>
      </c>
      <c r="AI27" s="514"/>
    </row>
    <row r="28" spans="1:35" ht="18" customHeight="1" x14ac:dyDescent="0.2">
      <c r="A28" s="514"/>
      <c r="B28" s="522"/>
      <c r="D28" s="702"/>
      <c r="E28" s="779"/>
      <c r="F28" s="47"/>
      <c r="G28" s="524">
        <f>G27/F27</f>
        <v>1</v>
      </c>
      <c r="H28" s="525">
        <f>H27/F27</f>
        <v>0.5625</v>
      </c>
      <c r="I28" s="525">
        <f>I27/F27</f>
        <v>0</v>
      </c>
      <c r="J28" s="525">
        <f>J27/F27</f>
        <v>0.125</v>
      </c>
      <c r="K28" s="525">
        <f>K27/F27</f>
        <v>0</v>
      </c>
      <c r="L28" s="525">
        <f>L27/G27</f>
        <v>0.1875</v>
      </c>
      <c r="M28" s="525">
        <f>M27/G27</f>
        <v>0.125</v>
      </c>
      <c r="N28" s="526">
        <f>N27/F27</f>
        <v>0</v>
      </c>
      <c r="O28" s="527">
        <f>O27/F27</f>
        <v>0.4375</v>
      </c>
      <c r="P28" s="528">
        <f>P27/F27</f>
        <v>0</v>
      </c>
      <c r="Q28" s="528">
        <f>Q27/F27</f>
        <v>0</v>
      </c>
      <c r="S28" s="702"/>
      <c r="T28" s="779"/>
      <c r="U28" s="47"/>
      <c r="V28" s="524">
        <f>V27/U27</f>
        <v>0.66666666666666663</v>
      </c>
      <c r="W28" s="525">
        <f>W27/U27</f>
        <v>0.5</v>
      </c>
      <c r="X28" s="525">
        <f>X27/U27</f>
        <v>0</v>
      </c>
      <c r="Y28" s="525">
        <f>Y27/U27</f>
        <v>0</v>
      </c>
      <c r="Z28" s="525">
        <f>Z27/U27</f>
        <v>0</v>
      </c>
      <c r="AA28" s="525">
        <f>AA27/U27</f>
        <v>0.16666666666666666</v>
      </c>
      <c r="AB28" s="525">
        <f>AB27/U27</f>
        <v>0</v>
      </c>
      <c r="AC28" s="526">
        <f>AC27/U27</f>
        <v>0</v>
      </c>
      <c r="AD28" s="527">
        <f>AD27/U27</f>
        <v>0.16666666666666666</v>
      </c>
      <c r="AE28" s="528">
        <f>AE27/U27</f>
        <v>0.16666666666666666</v>
      </c>
      <c r="AF28" s="528">
        <f>AF27/U27</f>
        <v>0.16666666666666666</v>
      </c>
      <c r="AH28" s="522"/>
      <c r="AI28" s="514"/>
    </row>
    <row r="29" spans="1:35" ht="18" customHeight="1" x14ac:dyDescent="0.2">
      <c r="A29" s="514"/>
      <c r="B29" s="522"/>
      <c r="D29" s="702"/>
      <c r="E29" s="779"/>
      <c r="F29" s="58"/>
      <c r="G29" s="544"/>
      <c r="H29" s="545">
        <f>H27/G27</f>
        <v>0.5625</v>
      </c>
      <c r="I29" s="545">
        <f>I27/G27</f>
        <v>0</v>
      </c>
      <c r="J29" s="545">
        <f>J27/G27</f>
        <v>0.125</v>
      </c>
      <c r="K29" s="545">
        <f>K27/G27</f>
        <v>0</v>
      </c>
      <c r="L29" s="545">
        <f>L27/G27</f>
        <v>0.1875</v>
      </c>
      <c r="M29" s="545">
        <f>M27/G27</f>
        <v>0.125</v>
      </c>
      <c r="N29" s="546">
        <f>N27/G27</f>
        <v>0</v>
      </c>
      <c r="O29" s="547">
        <f>O27/G27</f>
        <v>0.4375</v>
      </c>
      <c r="P29" s="548"/>
      <c r="Q29" s="548"/>
      <c r="S29" s="702"/>
      <c r="T29" s="779"/>
      <c r="U29" s="58"/>
      <c r="V29" s="544"/>
      <c r="W29" s="545">
        <f>W27/V27</f>
        <v>0.75</v>
      </c>
      <c r="X29" s="545">
        <f>X27/V27</f>
        <v>0</v>
      </c>
      <c r="Y29" s="545">
        <f>Y27/V27</f>
        <v>0</v>
      </c>
      <c r="Z29" s="545">
        <f>Z27/V27</f>
        <v>0</v>
      </c>
      <c r="AA29" s="545">
        <f>AA27/V27</f>
        <v>0.25</v>
      </c>
      <c r="AB29" s="545">
        <f>AB27/V27</f>
        <v>0</v>
      </c>
      <c r="AC29" s="546">
        <f>AC27/V27</f>
        <v>0</v>
      </c>
      <c r="AD29" s="547">
        <f>AD27/V27</f>
        <v>0.25</v>
      </c>
      <c r="AE29" s="548"/>
      <c r="AF29" s="548"/>
      <c r="AH29" s="522"/>
      <c r="AI29" s="514"/>
    </row>
    <row r="30" spans="1:35" ht="18" customHeight="1" x14ac:dyDescent="0.2">
      <c r="A30" s="514"/>
      <c r="D30" s="702"/>
      <c r="E30" s="778" t="s">
        <v>92</v>
      </c>
      <c r="F30" s="460">
        <f>[1]表1!E29</f>
        <v>131</v>
      </c>
      <c r="G30" s="516">
        <f t="shared" ref="G30" si="14">SUM(H30:N30)</f>
        <v>105</v>
      </c>
      <c r="H30" s="517">
        <v>83</v>
      </c>
      <c r="I30" s="517">
        <v>5</v>
      </c>
      <c r="J30" s="517">
        <v>4</v>
      </c>
      <c r="K30" s="517">
        <v>2</v>
      </c>
      <c r="L30" s="517">
        <v>3</v>
      </c>
      <c r="M30" s="517">
        <v>3</v>
      </c>
      <c r="N30" s="518">
        <v>5</v>
      </c>
      <c r="O30" s="519">
        <f t="shared" ref="O30" si="15">SUM(I30:N30)</f>
        <v>22</v>
      </c>
      <c r="P30" s="520">
        <v>20</v>
      </c>
      <c r="Q30" s="520">
        <v>6</v>
      </c>
      <c r="S30" s="702"/>
      <c r="T30" s="778" t="s">
        <v>92</v>
      </c>
      <c r="U30" s="57">
        <f>[1]表1!G29</f>
        <v>132</v>
      </c>
      <c r="V30" s="554">
        <f>SUM(W30:AC30)</f>
        <v>82</v>
      </c>
      <c r="W30" s="521">
        <v>66</v>
      </c>
      <c r="X30" s="517">
        <v>4</v>
      </c>
      <c r="Y30" s="517">
        <v>3</v>
      </c>
      <c r="Z30" s="517">
        <v>0</v>
      </c>
      <c r="AA30" s="517">
        <v>1</v>
      </c>
      <c r="AB30" s="517">
        <v>1</v>
      </c>
      <c r="AC30" s="518">
        <v>7</v>
      </c>
      <c r="AD30" s="519">
        <f>SUM(X30:AC30)</f>
        <v>16</v>
      </c>
      <c r="AE30" s="520">
        <v>33</v>
      </c>
      <c r="AF30" s="520">
        <v>17</v>
      </c>
      <c r="AI30" s="514"/>
    </row>
    <row r="31" spans="1:35" ht="18" customHeight="1" x14ac:dyDescent="0.2">
      <c r="A31" s="514"/>
      <c r="B31" s="522"/>
      <c r="D31" s="702"/>
      <c r="E31" s="779"/>
      <c r="F31" s="47"/>
      <c r="G31" s="524">
        <f>G30/F30</f>
        <v>0.80152671755725191</v>
      </c>
      <c r="H31" s="525">
        <f>H30/F30</f>
        <v>0.63358778625954193</v>
      </c>
      <c r="I31" s="525">
        <f>I30/F30</f>
        <v>3.8167938931297711E-2</v>
      </c>
      <c r="J31" s="525">
        <f>J30/F30</f>
        <v>3.0534351145038167E-2</v>
      </c>
      <c r="K31" s="525">
        <f>K30/F30</f>
        <v>1.5267175572519083E-2</v>
      </c>
      <c r="L31" s="525">
        <f>L30/G30</f>
        <v>2.8571428571428571E-2</v>
      </c>
      <c r="M31" s="525">
        <f>M30/G30</f>
        <v>2.8571428571428571E-2</v>
      </c>
      <c r="N31" s="526">
        <f>N30/F30</f>
        <v>3.8167938931297711E-2</v>
      </c>
      <c r="O31" s="527">
        <f>O30/F30</f>
        <v>0.16793893129770993</v>
      </c>
      <c r="P31" s="528">
        <f>P30/F30</f>
        <v>0.15267175572519084</v>
      </c>
      <c r="Q31" s="528">
        <f>Q30/F30</f>
        <v>4.5801526717557252E-2</v>
      </c>
      <c r="S31" s="702"/>
      <c r="T31" s="779"/>
      <c r="U31" s="47"/>
      <c r="V31" s="524">
        <f>V30/U30</f>
        <v>0.62121212121212122</v>
      </c>
      <c r="W31" s="525">
        <f>W30/U30</f>
        <v>0.5</v>
      </c>
      <c r="X31" s="525">
        <f>X30/U30</f>
        <v>3.0303030303030304E-2</v>
      </c>
      <c r="Y31" s="525">
        <f>Y30/U30</f>
        <v>2.2727272727272728E-2</v>
      </c>
      <c r="Z31" s="525">
        <f>Z30/U30</f>
        <v>0</v>
      </c>
      <c r="AA31" s="525">
        <f>AA30/U30</f>
        <v>7.575757575757576E-3</v>
      </c>
      <c r="AB31" s="525">
        <f>AB30/U30</f>
        <v>7.575757575757576E-3</v>
      </c>
      <c r="AC31" s="526">
        <f>AC30/U30</f>
        <v>5.3030303030303032E-2</v>
      </c>
      <c r="AD31" s="527">
        <f>AD30/U30</f>
        <v>0.12121212121212122</v>
      </c>
      <c r="AE31" s="528">
        <f>AE30/U30</f>
        <v>0.25</v>
      </c>
      <c r="AF31" s="528">
        <f>AF30/U30</f>
        <v>0.12878787878787878</v>
      </c>
      <c r="AH31" s="522"/>
      <c r="AI31" s="514"/>
    </row>
    <row r="32" spans="1:35" ht="18" customHeight="1" thickBot="1" x14ac:dyDescent="0.25">
      <c r="A32" s="514"/>
      <c r="B32" s="522"/>
      <c r="D32" s="703"/>
      <c r="E32" s="779"/>
      <c r="F32" s="59"/>
      <c r="G32" s="555"/>
      <c r="H32" s="556">
        <f>H30/G30</f>
        <v>0.79047619047619044</v>
      </c>
      <c r="I32" s="556">
        <f>I30/G30</f>
        <v>4.7619047619047616E-2</v>
      </c>
      <c r="J32" s="556">
        <f>J30/G30</f>
        <v>3.8095238095238099E-2</v>
      </c>
      <c r="K32" s="556">
        <f>K30/G30</f>
        <v>1.9047619047619049E-2</v>
      </c>
      <c r="L32" s="556">
        <f>L30/G30</f>
        <v>2.8571428571428571E-2</v>
      </c>
      <c r="M32" s="556">
        <f>M30/G30</f>
        <v>2.8571428571428571E-2</v>
      </c>
      <c r="N32" s="557">
        <f>N30/G30</f>
        <v>4.7619047619047616E-2</v>
      </c>
      <c r="O32" s="558">
        <f>O30/G30</f>
        <v>0.20952380952380953</v>
      </c>
      <c r="P32" s="559"/>
      <c r="Q32" s="559"/>
      <c r="S32" s="703"/>
      <c r="T32" s="779"/>
      <c r="U32" s="59"/>
      <c r="V32" s="555"/>
      <c r="W32" s="556">
        <f>W30/V30</f>
        <v>0.80487804878048785</v>
      </c>
      <c r="X32" s="556">
        <f>X30/V30</f>
        <v>4.878048780487805E-2</v>
      </c>
      <c r="Y32" s="556">
        <f>Y30/V30</f>
        <v>3.6585365853658534E-2</v>
      </c>
      <c r="Z32" s="556">
        <f>Z30/V30</f>
        <v>0</v>
      </c>
      <c r="AA32" s="556">
        <f>AA30/V30</f>
        <v>1.2195121951219513E-2</v>
      </c>
      <c r="AB32" s="556">
        <f>AB30/V30</f>
        <v>1.2195121951219513E-2</v>
      </c>
      <c r="AC32" s="557">
        <f>AC30/V30</f>
        <v>8.5365853658536592E-2</v>
      </c>
      <c r="AD32" s="558">
        <f>AD30/V30</f>
        <v>0.1951219512195122</v>
      </c>
      <c r="AE32" s="559"/>
      <c r="AF32" s="559"/>
      <c r="AH32" s="522"/>
      <c r="AI32" s="514"/>
    </row>
    <row r="33" spans="1:35" ht="18" customHeight="1" thickTop="1" x14ac:dyDescent="0.2">
      <c r="A33" s="514"/>
      <c r="D33" s="701" t="s">
        <v>145</v>
      </c>
      <c r="E33" s="877" t="s">
        <v>27</v>
      </c>
      <c r="F33" s="460">
        <f>[1]表1!E32</f>
        <v>64</v>
      </c>
      <c r="G33" s="560">
        <f t="shared" ref="G33" si="16">SUM(H33:N33)</f>
        <v>33</v>
      </c>
      <c r="H33" s="561">
        <v>21</v>
      </c>
      <c r="I33" s="561">
        <v>4</v>
      </c>
      <c r="J33" s="561">
        <v>0</v>
      </c>
      <c r="K33" s="561">
        <v>0</v>
      </c>
      <c r="L33" s="561">
        <v>2</v>
      </c>
      <c r="M33" s="561">
        <v>0</v>
      </c>
      <c r="N33" s="562">
        <v>6</v>
      </c>
      <c r="O33" s="563">
        <f t="shared" ref="O33" si="17">SUM(I33:N33)</f>
        <v>12</v>
      </c>
      <c r="P33" s="564">
        <v>26</v>
      </c>
      <c r="Q33" s="564">
        <v>5</v>
      </c>
      <c r="S33" s="701" t="s">
        <v>145</v>
      </c>
      <c r="T33" s="877" t="s">
        <v>27</v>
      </c>
      <c r="U33" s="57">
        <f>[1]表1!G32</f>
        <v>43</v>
      </c>
      <c r="V33" s="560">
        <f>SUM(W33:AC33)</f>
        <v>13</v>
      </c>
      <c r="W33" s="561">
        <v>10</v>
      </c>
      <c r="X33" s="561">
        <v>1</v>
      </c>
      <c r="Y33" s="561">
        <v>0</v>
      </c>
      <c r="Z33" s="561">
        <v>0</v>
      </c>
      <c r="AA33" s="561">
        <v>0</v>
      </c>
      <c r="AB33" s="561">
        <v>0</v>
      </c>
      <c r="AC33" s="562">
        <v>2</v>
      </c>
      <c r="AD33" s="563">
        <f t="shared" ref="AD33" si="18">SUM(X33:AC33)</f>
        <v>3</v>
      </c>
      <c r="AE33" s="564">
        <v>22</v>
      </c>
      <c r="AF33" s="564">
        <v>8</v>
      </c>
      <c r="AI33" s="514"/>
    </row>
    <row r="34" spans="1:35" ht="18" customHeight="1" x14ac:dyDescent="0.2">
      <c r="A34" s="514"/>
      <c r="B34" s="522"/>
      <c r="D34" s="702"/>
      <c r="E34" s="878"/>
      <c r="F34" s="47"/>
      <c r="G34" s="524">
        <f>G33/F33</f>
        <v>0.515625</v>
      </c>
      <c r="H34" s="525">
        <f>H33/F33</f>
        <v>0.328125</v>
      </c>
      <c r="I34" s="525">
        <f>I33/F33</f>
        <v>6.25E-2</v>
      </c>
      <c r="J34" s="525">
        <f>J33/F33</f>
        <v>0</v>
      </c>
      <c r="K34" s="525">
        <f>K33/F33</f>
        <v>0</v>
      </c>
      <c r="L34" s="525">
        <f>L33/G33</f>
        <v>6.0606060606060608E-2</v>
      </c>
      <c r="M34" s="525">
        <f>M33/G33</f>
        <v>0</v>
      </c>
      <c r="N34" s="526">
        <f>N33/F33</f>
        <v>9.375E-2</v>
      </c>
      <c r="O34" s="527">
        <f>O33/F33</f>
        <v>0.1875</v>
      </c>
      <c r="P34" s="528">
        <f>P33/F33</f>
        <v>0.40625</v>
      </c>
      <c r="Q34" s="528">
        <f>Q33/F33</f>
        <v>7.8125E-2</v>
      </c>
      <c r="S34" s="702"/>
      <c r="T34" s="878"/>
      <c r="U34" s="47"/>
      <c r="V34" s="524">
        <f>V33/U33</f>
        <v>0.30232558139534882</v>
      </c>
      <c r="W34" s="525">
        <f>W33/U33</f>
        <v>0.23255813953488372</v>
      </c>
      <c r="X34" s="525">
        <f>X33/U33</f>
        <v>2.3255813953488372E-2</v>
      </c>
      <c r="Y34" s="525">
        <f>Y33/U33</f>
        <v>0</v>
      </c>
      <c r="Z34" s="525">
        <f>Z33/U33</f>
        <v>0</v>
      </c>
      <c r="AA34" s="525">
        <f>AA33/U33</f>
        <v>0</v>
      </c>
      <c r="AB34" s="525">
        <f>AB33/U33</f>
        <v>0</v>
      </c>
      <c r="AC34" s="526">
        <f>AC33/U33</f>
        <v>4.6511627906976744E-2</v>
      </c>
      <c r="AD34" s="527">
        <f>AD33/U33</f>
        <v>6.9767441860465115E-2</v>
      </c>
      <c r="AE34" s="528">
        <f>AE33/U33</f>
        <v>0.51162790697674421</v>
      </c>
      <c r="AF34" s="528">
        <f>AF33/U33</f>
        <v>0.18604651162790697</v>
      </c>
      <c r="AH34" s="522"/>
      <c r="AI34" s="514"/>
    </row>
    <row r="35" spans="1:35" ht="18" customHeight="1" x14ac:dyDescent="0.2">
      <c r="A35" s="514"/>
      <c r="B35" s="522"/>
      <c r="D35" s="702"/>
      <c r="E35" s="879"/>
      <c r="F35" s="58"/>
      <c r="G35" s="544"/>
      <c r="H35" s="545">
        <f>H33/G33</f>
        <v>0.63636363636363635</v>
      </c>
      <c r="I35" s="545">
        <f>I33/G33</f>
        <v>0.12121212121212122</v>
      </c>
      <c r="J35" s="545">
        <f>J33/G33</f>
        <v>0</v>
      </c>
      <c r="K35" s="545">
        <f>K33/G33</f>
        <v>0</v>
      </c>
      <c r="L35" s="545">
        <f>L33/G33</f>
        <v>6.0606060606060608E-2</v>
      </c>
      <c r="M35" s="545">
        <f>M33/G33</f>
        <v>0</v>
      </c>
      <c r="N35" s="546">
        <f>N33/G33</f>
        <v>0.18181818181818182</v>
      </c>
      <c r="O35" s="547">
        <f>O33/G33</f>
        <v>0.36363636363636365</v>
      </c>
      <c r="P35" s="548"/>
      <c r="Q35" s="548"/>
      <c r="S35" s="702"/>
      <c r="T35" s="879"/>
      <c r="U35" s="58"/>
      <c r="V35" s="544"/>
      <c r="W35" s="545">
        <f>W33/V33</f>
        <v>0.76923076923076927</v>
      </c>
      <c r="X35" s="545">
        <f>X33/V33</f>
        <v>7.6923076923076927E-2</v>
      </c>
      <c r="Y35" s="545">
        <f>Y33/V33</f>
        <v>0</v>
      </c>
      <c r="Z35" s="545">
        <f>Z33/V33</f>
        <v>0</v>
      </c>
      <c r="AA35" s="545">
        <f>AA33/V33</f>
        <v>0</v>
      </c>
      <c r="AB35" s="545">
        <f>AB33/V33</f>
        <v>0</v>
      </c>
      <c r="AC35" s="546">
        <f>AC33/V33</f>
        <v>0.15384615384615385</v>
      </c>
      <c r="AD35" s="547">
        <f>AD33/V33</f>
        <v>0.23076923076923078</v>
      </c>
      <c r="AE35" s="548"/>
      <c r="AF35" s="548"/>
      <c r="AH35" s="522"/>
      <c r="AI35" s="514"/>
    </row>
    <row r="36" spans="1:35" ht="18" customHeight="1" x14ac:dyDescent="0.2">
      <c r="A36" s="514"/>
      <c r="D36" s="702"/>
      <c r="E36" s="879" t="s">
        <v>28</v>
      </c>
      <c r="F36" s="460">
        <f>[1]表1!E35</f>
        <v>155</v>
      </c>
      <c r="G36" s="516">
        <f t="shared" ref="G36" si="19">SUM(H36:N36)</f>
        <v>119</v>
      </c>
      <c r="H36" s="517">
        <v>101</v>
      </c>
      <c r="I36" s="517">
        <v>9</v>
      </c>
      <c r="J36" s="517">
        <v>1</v>
      </c>
      <c r="K36" s="517">
        <v>1</v>
      </c>
      <c r="L36" s="517">
        <v>0</v>
      </c>
      <c r="M36" s="517">
        <v>0</v>
      </c>
      <c r="N36" s="518">
        <v>7</v>
      </c>
      <c r="O36" s="519">
        <f t="shared" ref="O36" si="20">SUM(I36:N36)</f>
        <v>18</v>
      </c>
      <c r="P36" s="520">
        <v>27</v>
      </c>
      <c r="Q36" s="520">
        <v>9</v>
      </c>
      <c r="S36" s="702"/>
      <c r="T36" s="879" t="s">
        <v>28</v>
      </c>
      <c r="U36" s="57">
        <f>[1]表1!G35</f>
        <v>129</v>
      </c>
      <c r="V36" s="516">
        <f t="shared" ref="V36" si="21">SUM(W36:AC36)</f>
        <v>68</v>
      </c>
      <c r="W36" s="517">
        <v>56</v>
      </c>
      <c r="X36" s="517">
        <v>3</v>
      </c>
      <c r="Y36" s="517">
        <v>1</v>
      </c>
      <c r="Z36" s="517">
        <v>0</v>
      </c>
      <c r="AA36" s="517">
        <v>1</v>
      </c>
      <c r="AB36" s="517">
        <v>0</v>
      </c>
      <c r="AC36" s="518">
        <v>7</v>
      </c>
      <c r="AD36" s="519">
        <f t="shared" ref="AD36" si="22">SUM(X36:AC36)</f>
        <v>12</v>
      </c>
      <c r="AE36" s="520">
        <v>42</v>
      </c>
      <c r="AF36" s="520">
        <v>19</v>
      </c>
      <c r="AI36" s="514"/>
    </row>
    <row r="37" spans="1:35" ht="18" customHeight="1" x14ac:dyDescent="0.2">
      <c r="A37" s="514"/>
      <c r="B37" s="522"/>
      <c r="D37" s="702"/>
      <c r="E37" s="879"/>
      <c r="F37" s="47"/>
      <c r="G37" s="524">
        <f>G36/F36</f>
        <v>0.76774193548387093</v>
      </c>
      <c r="H37" s="525">
        <f>H36/F36</f>
        <v>0.65161290322580645</v>
      </c>
      <c r="I37" s="525">
        <f>I36/F36</f>
        <v>5.8064516129032261E-2</v>
      </c>
      <c r="J37" s="525">
        <f>J36/F36</f>
        <v>6.4516129032258064E-3</v>
      </c>
      <c r="K37" s="525">
        <f>K36/F36</f>
        <v>6.4516129032258064E-3</v>
      </c>
      <c r="L37" s="525">
        <f>L36/G36</f>
        <v>0</v>
      </c>
      <c r="M37" s="525">
        <f>M36/G36</f>
        <v>0</v>
      </c>
      <c r="N37" s="526">
        <f>N36/F36</f>
        <v>4.5161290322580643E-2</v>
      </c>
      <c r="O37" s="527">
        <f>O36/F36</f>
        <v>0.11612903225806452</v>
      </c>
      <c r="P37" s="528">
        <f>P36/F36</f>
        <v>0.17419354838709677</v>
      </c>
      <c r="Q37" s="528">
        <f>Q36/F36</f>
        <v>5.8064516129032261E-2</v>
      </c>
      <c r="S37" s="702"/>
      <c r="T37" s="879"/>
      <c r="U37" s="47"/>
      <c r="V37" s="524">
        <f>V36/U36</f>
        <v>0.52713178294573648</v>
      </c>
      <c r="W37" s="525">
        <f>W36/U36</f>
        <v>0.43410852713178294</v>
      </c>
      <c r="X37" s="525">
        <f>X36/U36</f>
        <v>2.3255813953488372E-2</v>
      </c>
      <c r="Y37" s="525">
        <f>Y36/U36</f>
        <v>7.7519379844961239E-3</v>
      </c>
      <c r="Z37" s="525">
        <f>Z36/U36</f>
        <v>0</v>
      </c>
      <c r="AA37" s="525">
        <f>AA36/U36</f>
        <v>7.7519379844961239E-3</v>
      </c>
      <c r="AB37" s="525">
        <f>AB36/U36</f>
        <v>0</v>
      </c>
      <c r="AC37" s="526">
        <f>AC36/U36</f>
        <v>5.4263565891472867E-2</v>
      </c>
      <c r="AD37" s="527">
        <f>AD36/U36</f>
        <v>9.3023255813953487E-2</v>
      </c>
      <c r="AE37" s="528">
        <f>AE36/U36</f>
        <v>0.32558139534883723</v>
      </c>
      <c r="AF37" s="528">
        <f>AF36/U36</f>
        <v>0.14728682170542637</v>
      </c>
      <c r="AH37" s="522"/>
      <c r="AI37" s="514"/>
    </row>
    <row r="38" spans="1:35" ht="18" customHeight="1" x14ac:dyDescent="0.2">
      <c r="A38" s="514"/>
      <c r="B38" s="522"/>
      <c r="D38" s="702"/>
      <c r="E38" s="879"/>
      <c r="F38" s="58"/>
      <c r="G38" s="544"/>
      <c r="H38" s="545">
        <f>H36/G36</f>
        <v>0.84873949579831931</v>
      </c>
      <c r="I38" s="545">
        <f>I36/G36</f>
        <v>7.5630252100840331E-2</v>
      </c>
      <c r="J38" s="545">
        <f>J36/G36</f>
        <v>8.4033613445378148E-3</v>
      </c>
      <c r="K38" s="545">
        <f>K36/G36</f>
        <v>8.4033613445378148E-3</v>
      </c>
      <c r="L38" s="545">
        <f>L36/G36</f>
        <v>0</v>
      </c>
      <c r="M38" s="545">
        <f>M36/G36</f>
        <v>0</v>
      </c>
      <c r="N38" s="546">
        <f>N36/G36</f>
        <v>5.8823529411764705E-2</v>
      </c>
      <c r="O38" s="547">
        <f>O36/G36</f>
        <v>0.15126050420168066</v>
      </c>
      <c r="P38" s="548"/>
      <c r="Q38" s="548"/>
      <c r="S38" s="702"/>
      <c r="T38" s="879"/>
      <c r="U38" s="58"/>
      <c r="V38" s="544"/>
      <c r="W38" s="545">
        <f>W36/V36</f>
        <v>0.82352941176470584</v>
      </c>
      <c r="X38" s="545">
        <f>X36/V36</f>
        <v>4.4117647058823532E-2</v>
      </c>
      <c r="Y38" s="545">
        <f>Y36/V36</f>
        <v>1.4705882352941176E-2</v>
      </c>
      <c r="Z38" s="545">
        <f>Z36/V36</f>
        <v>0</v>
      </c>
      <c r="AA38" s="545">
        <f>AA36/V36</f>
        <v>1.4705882352941176E-2</v>
      </c>
      <c r="AB38" s="545">
        <f>AB36/V36</f>
        <v>0</v>
      </c>
      <c r="AC38" s="546">
        <f>AC36/V36</f>
        <v>0.10294117647058823</v>
      </c>
      <c r="AD38" s="547">
        <f>AD36/V36</f>
        <v>0.17647058823529413</v>
      </c>
      <c r="AE38" s="548"/>
      <c r="AF38" s="548"/>
      <c r="AH38" s="522"/>
      <c r="AI38" s="514"/>
    </row>
    <row r="39" spans="1:35" ht="18" customHeight="1" x14ac:dyDescent="0.2">
      <c r="A39" s="514"/>
      <c r="D39" s="702"/>
      <c r="E39" s="878" t="s">
        <v>29</v>
      </c>
      <c r="F39" s="460">
        <f>[1]表1!E38</f>
        <v>46</v>
      </c>
      <c r="G39" s="516">
        <f t="shared" ref="G39" si="23">SUM(H39:N39)</f>
        <v>44</v>
      </c>
      <c r="H39" s="517">
        <v>33</v>
      </c>
      <c r="I39" s="517">
        <v>6</v>
      </c>
      <c r="J39" s="517">
        <v>0</v>
      </c>
      <c r="K39" s="517">
        <v>0</v>
      </c>
      <c r="L39" s="517">
        <v>1</v>
      </c>
      <c r="M39" s="517">
        <v>1</v>
      </c>
      <c r="N39" s="518">
        <v>3</v>
      </c>
      <c r="O39" s="519">
        <f t="shared" ref="O39" si="24">SUM(I39:N39)</f>
        <v>11</v>
      </c>
      <c r="P39" s="520">
        <v>2</v>
      </c>
      <c r="Q39" s="520">
        <v>0</v>
      </c>
      <c r="S39" s="702"/>
      <c r="T39" s="878" t="s">
        <v>29</v>
      </c>
      <c r="U39" s="57">
        <f>[1]表1!G38</f>
        <v>38</v>
      </c>
      <c r="V39" s="516">
        <f t="shared" ref="V39" si="25">SUM(W39:AC39)</f>
        <v>29</v>
      </c>
      <c r="W39" s="517">
        <v>22</v>
      </c>
      <c r="X39" s="517">
        <v>3</v>
      </c>
      <c r="Y39" s="517">
        <v>0</v>
      </c>
      <c r="Z39" s="517">
        <v>0</v>
      </c>
      <c r="AA39" s="517">
        <v>1</v>
      </c>
      <c r="AB39" s="517">
        <v>0</v>
      </c>
      <c r="AC39" s="518">
        <v>3</v>
      </c>
      <c r="AD39" s="519">
        <f t="shared" ref="AD39" si="26">SUM(X39:AC39)</f>
        <v>7</v>
      </c>
      <c r="AE39" s="520">
        <v>5</v>
      </c>
      <c r="AF39" s="520">
        <v>4</v>
      </c>
      <c r="AI39" s="514"/>
    </row>
    <row r="40" spans="1:35" ht="18" customHeight="1" x14ac:dyDescent="0.2">
      <c r="A40" s="514"/>
      <c r="B40" s="522"/>
      <c r="D40" s="702"/>
      <c r="E40" s="879"/>
      <c r="F40" s="47"/>
      <c r="G40" s="524">
        <f>G39/F39</f>
        <v>0.95652173913043481</v>
      </c>
      <c r="H40" s="525">
        <f>H39/F39</f>
        <v>0.71739130434782605</v>
      </c>
      <c r="I40" s="525">
        <f>I39/F39</f>
        <v>0.13043478260869565</v>
      </c>
      <c r="J40" s="525">
        <f>J39/F39</f>
        <v>0</v>
      </c>
      <c r="K40" s="525">
        <f>K39/F39</f>
        <v>0</v>
      </c>
      <c r="L40" s="525">
        <f>L39/G39</f>
        <v>2.2727272727272728E-2</v>
      </c>
      <c r="M40" s="525">
        <f>M39/G39</f>
        <v>2.2727272727272728E-2</v>
      </c>
      <c r="N40" s="526">
        <f>N39/F39</f>
        <v>6.5217391304347824E-2</v>
      </c>
      <c r="O40" s="527">
        <f>O39/F39</f>
        <v>0.2391304347826087</v>
      </c>
      <c r="P40" s="528">
        <f>P39/F39</f>
        <v>4.3478260869565216E-2</v>
      </c>
      <c r="Q40" s="528">
        <f>Q39/F39</f>
        <v>0</v>
      </c>
      <c r="S40" s="702"/>
      <c r="T40" s="879"/>
      <c r="U40" s="47"/>
      <c r="V40" s="524">
        <f>V39/U39</f>
        <v>0.76315789473684215</v>
      </c>
      <c r="W40" s="525">
        <f>W39/U39</f>
        <v>0.57894736842105265</v>
      </c>
      <c r="X40" s="525">
        <f>X39/U39</f>
        <v>7.8947368421052627E-2</v>
      </c>
      <c r="Y40" s="525">
        <f>Y39/U39</f>
        <v>0</v>
      </c>
      <c r="Z40" s="525">
        <f>Z39/U39</f>
        <v>0</v>
      </c>
      <c r="AA40" s="525">
        <f>AA39/U39</f>
        <v>2.6315789473684209E-2</v>
      </c>
      <c r="AB40" s="525">
        <f>AB39/U39</f>
        <v>0</v>
      </c>
      <c r="AC40" s="526">
        <f>AC39/U39</f>
        <v>7.8947368421052627E-2</v>
      </c>
      <c r="AD40" s="527">
        <f>AD39/U39</f>
        <v>0.18421052631578946</v>
      </c>
      <c r="AE40" s="528">
        <f>AE39/U39</f>
        <v>0.13157894736842105</v>
      </c>
      <c r="AF40" s="528">
        <f>AF39/U39</f>
        <v>0.10526315789473684</v>
      </c>
      <c r="AH40" s="522"/>
      <c r="AI40" s="514"/>
    </row>
    <row r="41" spans="1:35" ht="18" customHeight="1" x14ac:dyDescent="0.2">
      <c r="A41" s="514"/>
      <c r="B41" s="522"/>
      <c r="D41" s="702"/>
      <c r="E41" s="879"/>
      <c r="F41" s="58"/>
      <c r="G41" s="549"/>
      <c r="H41" s="550">
        <f>H39/G39</f>
        <v>0.75</v>
      </c>
      <c r="I41" s="550">
        <f>I39/G39</f>
        <v>0.13636363636363635</v>
      </c>
      <c r="J41" s="550">
        <f>J39/G39</f>
        <v>0</v>
      </c>
      <c r="K41" s="550">
        <f>K39/G39</f>
        <v>0</v>
      </c>
      <c r="L41" s="550">
        <f>L39/G39</f>
        <v>2.2727272727272728E-2</v>
      </c>
      <c r="M41" s="550">
        <f>M39/G39</f>
        <v>2.2727272727272728E-2</v>
      </c>
      <c r="N41" s="551">
        <f>N39/G39</f>
        <v>6.8181818181818177E-2</v>
      </c>
      <c r="O41" s="552">
        <f>O39/G39</f>
        <v>0.25</v>
      </c>
      <c r="P41" s="553"/>
      <c r="Q41" s="553"/>
      <c r="S41" s="702"/>
      <c r="T41" s="879"/>
      <c r="U41" s="58"/>
      <c r="V41" s="549"/>
      <c r="W41" s="550">
        <f>W39/V39</f>
        <v>0.75862068965517238</v>
      </c>
      <c r="X41" s="550">
        <f>X39/V39</f>
        <v>0.10344827586206896</v>
      </c>
      <c r="Y41" s="550">
        <f>Y39/V39</f>
        <v>0</v>
      </c>
      <c r="Z41" s="550">
        <f>Z39/V39</f>
        <v>0</v>
      </c>
      <c r="AA41" s="550">
        <f>AA39/V39</f>
        <v>3.4482758620689655E-2</v>
      </c>
      <c r="AB41" s="550">
        <f>AB39/V39</f>
        <v>0</v>
      </c>
      <c r="AC41" s="551">
        <f>AC39/V39</f>
        <v>0.10344827586206896</v>
      </c>
      <c r="AD41" s="552">
        <f>AD39/V39</f>
        <v>0.2413793103448276</v>
      </c>
      <c r="AE41" s="553"/>
      <c r="AF41" s="553"/>
      <c r="AH41" s="522"/>
      <c r="AI41" s="514"/>
    </row>
    <row r="42" spans="1:35" ht="18" customHeight="1" x14ac:dyDescent="0.2">
      <c r="A42" s="514"/>
      <c r="D42" s="702"/>
      <c r="E42" s="879" t="s">
        <v>30</v>
      </c>
      <c r="F42" s="460">
        <f>[1]表1!E41</f>
        <v>38</v>
      </c>
      <c r="G42" s="535">
        <f t="shared" ref="G42" si="27">SUM(H42:N42)</f>
        <v>36</v>
      </c>
      <c r="H42" s="536">
        <v>28</v>
      </c>
      <c r="I42" s="536">
        <v>3</v>
      </c>
      <c r="J42" s="536">
        <v>1</v>
      </c>
      <c r="K42" s="536">
        <v>1</v>
      </c>
      <c r="L42" s="536">
        <v>1</v>
      </c>
      <c r="M42" s="536">
        <v>2</v>
      </c>
      <c r="N42" s="537">
        <v>0</v>
      </c>
      <c r="O42" s="538">
        <f t="shared" ref="O42" si="28">SUM(I42:N42)</f>
        <v>8</v>
      </c>
      <c r="P42" s="539">
        <v>2</v>
      </c>
      <c r="Q42" s="539">
        <v>0</v>
      </c>
      <c r="S42" s="702"/>
      <c r="T42" s="879" t="s">
        <v>30</v>
      </c>
      <c r="U42" s="57">
        <f>[1]表1!G41</f>
        <v>36</v>
      </c>
      <c r="V42" s="535">
        <f t="shared" ref="V42" si="29">SUM(W42:AC42)</f>
        <v>28</v>
      </c>
      <c r="W42" s="536">
        <v>22</v>
      </c>
      <c r="X42" s="536">
        <v>3</v>
      </c>
      <c r="Y42" s="536">
        <v>1</v>
      </c>
      <c r="Z42" s="536">
        <v>0</v>
      </c>
      <c r="AA42" s="536">
        <v>0</v>
      </c>
      <c r="AB42" s="536">
        <v>2</v>
      </c>
      <c r="AC42" s="537">
        <v>0</v>
      </c>
      <c r="AD42" s="538">
        <f t="shared" ref="AD42" si="30">SUM(X42:AC42)</f>
        <v>6</v>
      </c>
      <c r="AE42" s="539">
        <v>7</v>
      </c>
      <c r="AF42" s="539">
        <v>1</v>
      </c>
      <c r="AI42" s="514"/>
    </row>
    <row r="43" spans="1:35" ht="18" customHeight="1" x14ac:dyDescent="0.2">
      <c r="A43" s="514"/>
      <c r="B43" s="522"/>
      <c r="D43" s="702"/>
      <c r="E43" s="879"/>
      <c r="F43" s="47"/>
      <c r="G43" s="524">
        <f>G42/F42</f>
        <v>0.94736842105263153</v>
      </c>
      <c r="H43" s="525">
        <f>H42/F42</f>
        <v>0.73684210526315785</v>
      </c>
      <c r="I43" s="525">
        <f>I42/F42</f>
        <v>7.8947368421052627E-2</v>
      </c>
      <c r="J43" s="525">
        <f>J42/F42</f>
        <v>2.6315789473684209E-2</v>
      </c>
      <c r="K43" s="525">
        <f>K42/F42</f>
        <v>2.6315789473684209E-2</v>
      </c>
      <c r="L43" s="525">
        <f>L42/G42</f>
        <v>2.7777777777777776E-2</v>
      </c>
      <c r="M43" s="525">
        <f>M42/G42</f>
        <v>5.5555555555555552E-2</v>
      </c>
      <c r="N43" s="526">
        <f>N42/F42</f>
        <v>0</v>
      </c>
      <c r="O43" s="527">
        <f>O42/F42</f>
        <v>0.21052631578947367</v>
      </c>
      <c r="P43" s="528">
        <f>P42/F42</f>
        <v>5.2631578947368418E-2</v>
      </c>
      <c r="Q43" s="528">
        <f>Q42/F42</f>
        <v>0</v>
      </c>
      <c r="S43" s="702"/>
      <c r="T43" s="879"/>
      <c r="U43" s="47"/>
      <c r="V43" s="524">
        <f>V42/U42</f>
        <v>0.77777777777777779</v>
      </c>
      <c r="W43" s="525">
        <f>W42/U42</f>
        <v>0.61111111111111116</v>
      </c>
      <c r="X43" s="525">
        <f>X42/U42</f>
        <v>8.3333333333333329E-2</v>
      </c>
      <c r="Y43" s="525">
        <f>Y42/U42</f>
        <v>2.7777777777777776E-2</v>
      </c>
      <c r="Z43" s="525">
        <f>Z42/U42</f>
        <v>0</v>
      </c>
      <c r="AA43" s="525">
        <f>AA42/U42</f>
        <v>0</v>
      </c>
      <c r="AB43" s="525">
        <f>AB42/U42</f>
        <v>5.5555555555555552E-2</v>
      </c>
      <c r="AC43" s="526">
        <f>AC42/U42</f>
        <v>0</v>
      </c>
      <c r="AD43" s="527">
        <f>AD42/U42</f>
        <v>0.16666666666666666</v>
      </c>
      <c r="AE43" s="528">
        <f>AE42/U42</f>
        <v>0.19444444444444445</v>
      </c>
      <c r="AF43" s="528">
        <f>AF42/U42</f>
        <v>2.7777777777777776E-2</v>
      </c>
      <c r="AH43" s="522"/>
      <c r="AI43" s="514"/>
    </row>
    <row r="44" spans="1:35" ht="18" customHeight="1" x14ac:dyDescent="0.2">
      <c r="A44" s="514"/>
      <c r="B44" s="522"/>
      <c r="D44" s="702"/>
      <c r="E44" s="879"/>
      <c r="F44" s="58"/>
      <c r="G44" s="544"/>
      <c r="H44" s="545">
        <f>H42/G42</f>
        <v>0.77777777777777779</v>
      </c>
      <c r="I44" s="545">
        <f>I42/G42</f>
        <v>8.3333333333333329E-2</v>
      </c>
      <c r="J44" s="545">
        <f>J42/G42</f>
        <v>2.7777777777777776E-2</v>
      </c>
      <c r="K44" s="545">
        <f>K42/G42</f>
        <v>2.7777777777777776E-2</v>
      </c>
      <c r="L44" s="545">
        <f>L42/G42</f>
        <v>2.7777777777777776E-2</v>
      </c>
      <c r="M44" s="545">
        <f>M42/G42</f>
        <v>5.5555555555555552E-2</v>
      </c>
      <c r="N44" s="546">
        <f>N42/G42</f>
        <v>0</v>
      </c>
      <c r="O44" s="547">
        <f>O42/G42</f>
        <v>0.22222222222222221</v>
      </c>
      <c r="P44" s="548"/>
      <c r="Q44" s="548"/>
      <c r="S44" s="702"/>
      <c r="T44" s="879"/>
      <c r="U44" s="58"/>
      <c r="V44" s="544"/>
      <c r="W44" s="545">
        <f>W42/V42</f>
        <v>0.7857142857142857</v>
      </c>
      <c r="X44" s="545">
        <f>X42/V42</f>
        <v>0.10714285714285714</v>
      </c>
      <c r="Y44" s="545">
        <f>Y42/V42</f>
        <v>3.5714285714285712E-2</v>
      </c>
      <c r="Z44" s="545">
        <f>Z42/V42</f>
        <v>0</v>
      </c>
      <c r="AA44" s="545">
        <f>AA42/V42</f>
        <v>0</v>
      </c>
      <c r="AB44" s="545">
        <f>AB42/V42</f>
        <v>7.1428571428571425E-2</v>
      </c>
      <c r="AC44" s="546">
        <f>AC42/V42</f>
        <v>0</v>
      </c>
      <c r="AD44" s="547">
        <f>AD42/V42</f>
        <v>0.21428571428571427</v>
      </c>
      <c r="AE44" s="548"/>
      <c r="AF44" s="548"/>
      <c r="AH44" s="522"/>
      <c r="AI44" s="514"/>
    </row>
    <row r="45" spans="1:35" ht="18" customHeight="1" x14ac:dyDescent="0.2">
      <c r="A45" s="514"/>
      <c r="D45" s="702"/>
      <c r="E45" s="879" t="s">
        <v>31</v>
      </c>
      <c r="F45" s="460">
        <f>[1]表1!E44</f>
        <v>27</v>
      </c>
      <c r="G45" s="516">
        <f t="shared" ref="G45" si="31">SUM(H45:N45)</f>
        <v>25</v>
      </c>
      <c r="H45" s="517">
        <v>24</v>
      </c>
      <c r="I45" s="517">
        <v>0</v>
      </c>
      <c r="J45" s="517">
        <v>0</v>
      </c>
      <c r="K45" s="517">
        <v>0</v>
      </c>
      <c r="L45" s="517">
        <v>0</v>
      </c>
      <c r="M45" s="517">
        <v>1</v>
      </c>
      <c r="N45" s="518">
        <v>0</v>
      </c>
      <c r="O45" s="519">
        <f t="shared" ref="O45" si="32">SUM(I45:N45)</f>
        <v>1</v>
      </c>
      <c r="P45" s="520">
        <v>0</v>
      </c>
      <c r="Q45" s="520">
        <v>2</v>
      </c>
      <c r="S45" s="702"/>
      <c r="T45" s="879" t="s">
        <v>31</v>
      </c>
      <c r="U45" s="57">
        <f>[1]表1!G44</f>
        <v>24</v>
      </c>
      <c r="V45" s="516">
        <f t="shared" ref="V45" si="33">SUM(W45:AC45)</f>
        <v>20</v>
      </c>
      <c r="W45" s="517">
        <v>20</v>
      </c>
      <c r="X45" s="517">
        <v>0</v>
      </c>
      <c r="Y45" s="517">
        <v>0</v>
      </c>
      <c r="Z45" s="517">
        <v>0</v>
      </c>
      <c r="AA45" s="517">
        <v>0</v>
      </c>
      <c r="AB45" s="517">
        <v>0</v>
      </c>
      <c r="AC45" s="518">
        <v>0</v>
      </c>
      <c r="AD45" s="519">
        <f t="shared" ref="AD45" si="34">SUM(X45:AC45)</f>
        <v>0</v>
      </c>
      <c r="AE45" s="520">
        <v>3</v>
      </c>
      <c r="AF45" s="520">
        <v>1</v>
      </c>
      <c r="AI45" s="514"/>
    </row>
    <row r="46" spans="1:35" ht="18" customHeight="1" x14ac:dyDescent="0.2">
      <c r="A46" s="514"/>
      <c r="B46" s="522"/>
      <c r="D46" s="702"/>
      <c r="E46" s="881"/>
      <c r="F46" s="47"/>
      <c r="G46" s="524">
        <f>G45/F45</f>
        <v>0.92592592592592593</v>
      </c>
      <c r="H46" s="525">
        <f>H45/F45</f>
        <v>0.88888888888888884</v>
      </c>
      <c r="I46" s="525">
        <f>I45/F45</f>
        <v>0</v>
      </c>
      <c r="J46" s="525">
        <f>J45/F45</f>
        <v>0</v>
      </c>
      <c r="K46" s="525">
        <f>K45/F45</f>
        <v>0</v>
      </c>
      <c r="L46" s="525">
        <f>L45/G45</f>
        <v>0</v>
      </c>
      <c r="M46" s="525">
        <f>M45/G45</f>
        <v>0.04</v>
      </c>
      <c r="N46" s="526">
        <f>N45/F45</f>
        <v>0</v>
      </c>
      <c r="O46" s="527">
        <f>O45/F45</f>
        <v>3.7037037037037035E-2</v>
      </c>
      <c r="P46" s="528">
        <f>P45/F45</f>
        <v>0</v>
      </c>
      <c r="Q46" s="528">
        <f>Q45/F45</f>
        <v>7.407407407407407E-2</v>
      </c>
      <c r="S46" s="702"/>
      <c r="T46" s="881"/>
      <c r="U46" s="47"/>
      <c r="V46" s="524">
        <f>V45/U45</f>
        <v>0.83333333333333337</v>
      </c>
      <c r="W46" s="525">
        <f>W45/U45</f>
        <v>0.83333333333333337</v>
      </c>
      <c r="X46" s="525">
        <f>X45/U45</f>
        <v>0</v>
      </c>
      <c r="Y46" s="525">
        <f>Y45/U45</f>
        <v>0</v>
      </c>
      <c r="Z46" s="525">
        <f>Z45/U45</f>
        <v>0</v>
      </c>
      <c r="AA46" s="525">
        <f>AA45/U45</f>
        <v>0</v>
      </c>
      <c r="AB46" s="525">
        <f>AB45/U45</f>
        <v>0</v>
      </c>
      <c r="AC46" s="526">
        <f>AC45/U45</f>
        <v>0</v>
      </c>
      <c r="AD46" s="527">
        <f>AD45/U45</f>
        <v>0</v>
      </c>
      <c r="AE46" s="528">
        <f>AE45/U45</f>
        <v>0.125</v>
      </c>
      <c r="AF46" s="528">
        <f>AF45/U45</f>
        <v>4.1666666666666664E-2</v>
      </c>
      <c r="AH46" s="522"/>
      <c r="AI46" s="514"/>
    </row>
    <row r="47" spans="1:35" ht="18" customHeight="1" x14ac:dyDescent="0.2">
      <c r="A47" s="514"/>
      <c r="B47" s="522"/>
      <c r="D47" s="702"/>
      <c r="E47" s="881"/>
      <c r="F47" s="58"/>
      <c r="G47" s="549"/>
      <c r="H47" s="550">
        <f>H45/G45</f>
        <v>0.96</v>
      </c>
      <c r="I47" s="550">
        <f>I45/G45</f>
        <v>0</v>
      </c>
      <c r="J47" s="550">
        <f>J45/G45</f>
        <v>0</v>
      </c>
      <c r="K47" s="550">
        <f>K45/G45</f>
        <v>0</v>
      </c>
      <c r="L47" s="550">
        <f>L45/G45</f>
        <v>0</v>
      </c>
      <c r="M47" s="550">
        <f>M45/G45</f>
        <v>0.04</v>
      </c>
      <c r="N47" s="551">
        <f>N45/G45</f>
        <v>0</v>
      </c>
      <c r="O47" s="552">
        <f>O45/G45</f>
        <v>0.04</v>
      </c>
      <c r="P47" s="553"/>
      <c r="Q47" s="553"/>
      <c r="S47" s="702"/>
      <c r="T47" s="881"/>
      <c r="U47" s="58"/>
      <c r="V47" s="555"/>
      <c r="W47" s="556">
        <f>W45/V45</f>
        <v>1</v>
      </c>
      <c r="X47" s="556">
        <f>X45/V45</f>
        <v>0</v>
      </c>
      <c r="Y47" s="556">
        <f>Y45/V45</f>
        <v>0</v>
      </c>
      <c r="Z47" s="556">
        <f>Z45/V45</f>
        <v>0</v>
      </c>
      <c r="AA47" s="556">
        <f>AA45/V45</f>
        <v>0</v>
      </c>
      <c r="AB47" s="556">
        <f>AB45/V45</f>
        <v>0</v>
      </c>
      <c r="AC47" s="557">
        <f>AC45/V45</f>
        <v>0</v>
      </c>
      <c r="AD47" s="558">
        <f>AD45/V45</f>
        <v>0</v>
      </c>
      <c r="AE47" s="559"/>
      <c r="AF47" s="559"/>
      <c r="AH47" s="522"/>
      <c r="AI47" s="514"/>
    </row>
    <row r="48" spans="1:35" ht="18" customHeight="1" x14ac:dyDescent="0.2">
      <c r="A48" s="514"/>
      <c r="D48" s="702"/>
      <c r="E48" s="879" t="s">
        <v>32</v>
      </c>
      <c r="F48" s="460">
        <f>[1]表1!E47</f>
        <v>40</v>
      </c>
      <c r="G48" s="535">
        <f t="shared" ref="G48" si="35">SUM(H48:N48)</f>
        <v>40</v>
      </c>
      <c r="H48" s="536">
        <v>24</v>
      </c>
      <c r="I48" s="536">
        <v>0</v>
      </c>
      <c r="J48" s="536">
        <v>4</v>
      </c>
      <c r="K48" s="536">
        <v>1</v>
      </c>
      <c r="L48" s="536">
        <v>7</v>
      </c>
      <c r="M48" s="536">
        <v>4</v>
      </c>
      <c r="N48" s="537">
        <v>0</v>
      </c>
      <c r="O48" s="538">
        <f t="shared" ref="O48" si="36">SUM(I48:N48)</f>
        <v>16</v>
      </c>
      <c r="P48" s="539">
        <v>0</v>
      </c>
      <c r="Q48" s="539">
        <v>0</v>
      </c>
      <c r="S48" s="702"/>
      <c r="T48" s="879" t="s">
        <v>32</v>
      </c>
      <c r="U48" s="57">
        <f>[1]表1!G47</f>
        <v>29</v>
      </c>
      <c r="V48" s="535">
        <f t="shared" ref="V48" si="37">SUM(W48:AC48)</f>
        <v>28</v>
      </c>
      <c r="W48" s="536">
        <v>25</v>
      </c>
      <c r="X48" s="536">
        <v>0</v>
      </c>
      <c r="Y48" s="536">
        <v>1</v>
      </c>
      <c r="Z48" s="536">
        <v>0</v>
      </c>
      <c r="AA48" s="536">
        <v>2</v>
      </c>
      <c r="AB48" s="536">
        <v>0</v>
      </c>
      <c r="AC48" s="537">
        <v>0</v>
      </c>
      <c r="AD48" s="538">
        <f t="shared" ref="AD48" si="38">SUM(X48:AC48)</f>
        <v>3</v>
      </c>
      <c r="AE48" s="539">
        <v>0</v>
      </c>
      <c r="AF48" s="539">
        <v>1</v>
      </c>
      <c r="AI48" s="514"/>
    </row>
    <row r="49" spans="1:35" ht="18" customHeight="1" x14ac:dyDescent="0.2">
      <c r="A49" s="514"/>
      <c r="B49" s="522"/>
      <c r="D49" s="702"/>
      <c r="E49" s="881"/>
      <c r="F49" s="47"/>
      <c r="G49" s="524">
        <f>G48/F48</f>
        <v>1</v>
      </c>
      <c r="H49" s="525">
        <f>H48/F48</f>
        <v>0.6</v>
      </c>
      <c r="I49" s="525">
        <f>I48/F48</f>
        <v>0</v>
      </c>
      <c r="J49" s="525">
        <f>J48/F48</f>
        <v>0.1</v>
      </c>
      <c r="K49" s="525">
        <f>K48/F48</f>
        <v>2.5000000000000001E-2</v>
      </c>
      <c r="L49" s="525">
        <f>L48/G48</f>
        <v>0.17499999999999999</v>
      </c>
      <c r="M49" s="525">
        <f>M48/G48</f>
        <v>0.1</v>
      </c>
      <c r="N49" s="526">
        <f>N48/F48</f>
        <v>0</v>
      </c>
      <c r="O49" s="527">
        <f>O48/F48</f>
        <v>0.4</v>
      </c>
      <c r="P49" s="528">
        <f>P48/F48</f>
        <v>0</v>
      </c>
      <c r="Q49" s="528">
        <f>Q48/F48</f>
        <v>0</v>
      </c>
      <c r="S49" s="702"/>
      <c r="T49" s="881"/>
      <c r="U49" s="47"/>
      <c r="V49" s="524">
        <f>V48/U48</f>
        <v>0.96551724137931039</v>
      </c>
      <c r="W49" s="525">
        <f>W48/U48</f>
        <v>0.86206896551724133</v>
      </c>
      <c r="X49" s="525">
        <f>X48/U48</f>
        <v>0</v>
      </c>
      <c r="Y49" s="525">
        <f>Y48/U48</f>
        <v>3.4482758620689655E-2</v>
      </c>
      <c r="Z49" s="525">
        <f>Z48/U48</f>
        <v>0</v>
      </c>
      <c r="AA49" s="525">
        <f>AA48/U48</f>
        <v>6.8965517241379309E-2</v>
      </c>
      <c r="AB49" s="525">
        <f>AB48/U48</f>
        <v>0</v>
      </c>
      <c r="AC49" s="526">
        <f>AC48/U48</f>
        <v>0</v>
      </c>
      <c r="AD49" s="527">
        <f>AD48/U48</f>
        <v>0.10344827586206896</v>
      </c>
      <c r="AE49" s="528">
        <f>AE48/U48</f>
        <v>0</v>
      </c>
      <c r="AF49" s="528">
        <f>AF48/U48</f>
        <v>3.4482758620689655E-2</v>
      </c>
      <c r="AH49" s="522"/>
      <c r="AI49" s="514"/>
    </row>
    <row r="50" spans="1:35" ht="18" customHeight="1" thickBot="1" x14ac:dyDescent="0.25">
      <c r="A50" s="514"/>
      <c r="B50" s="522"/>
      <c r="D50" s="702"/>
      <c r="E50" s="882"/>
      <c r="F50" s="59"/>
      <c r="G50" s="530"/>
      <c r="H50" s="531">
        <f>H48/G48</f>
        <v>0.6</v>
      </c>
      <c r="I50" s="531">
        <f>I48/G48</f>
        <v>0</v>
      </c>
      <c r="J50" s="531">
        <f>J48/G48</f>
        <v>0.1</v>
      </c>
      <c r="K50" s="531">
        <f>K48/G48</f>
        <v>2.5000000000000001E-2</v>
      </c>
      <c r="L50" s="531">
        <f>L48/G48</f>
        <v>0.17499999999999999</v>
      </c>
      <c r="M50" s="531">
        <f>M48/G48</f>
        <v>0.1</v>
      </c>
      <c r="N50" s="532">
        <f>N48/G48</f>
        <v>0</v>
      </c>
      <c r="O50" s="533">
        <f>O48/G48</f>
        <v>0.4</v>
      </c>
      <c r="P50" s="534"/>
      <c r="Q50" s="534"/>
      <c r="S50" s="702"/>
      <c r="T50" s="882"/>
      <c r="U50" s="59"/>
      <c r="V50" s="530"/>
      <c r="W50" s="531">
        <f>W48/V48</f>
        <v>0.8928571428571429</v>
      </c>
      <c r="X50" s="531">
        <f>X48/V48</f>
        <v>0</v>
      </c>
      <c r="Y50" s="531">
        <f>Y48/V48</f>
        <v>3.5714285714285712E-2</v>
      </c>
      <c r="Z50" s="531">
        <f>Z48/V48</f>
        <v>0</v>
      </c>
      <c r="AA50" s="531">
        <f>AA48/V48</f>
        <v>7.1428571428571425E-2</v>
      </c>
      <c r="AB50" s="531">
        <f>AB48/V48</f>
        <v>0</v>
      </c>
      <c r="AC50" s="532">
        <f>AC48/V48</f>
        <v>0</v>
      </c>
      <c r="AD50" s="533">
        <f>AD48/V48</f>
        <v>0.10714285714285714</v>
      </c>
      <c r="AE50" s="534"/>
      <c r="AF50" s="534"/>
      <c r="AH50" s="522"/>
      <c r="AI50" s="514"/>
    </row>
    <row r="51" spans="1:35" ht="18" customHeight="1" thickTop="1" x14ac:dyDescent="0.2">
      <c r="A51" s="514"/>
      <c r="D51" s="702"/>
      <c r="E51" s="68" t="s">
        <v>33</v>
      </c>
      <c r="F51" s="388">
        <f>F36+F39+F42+F45</f>
        <v>266</v>
      </c>
      <c r="G51" s="535">
        <f>G36+G39+G42+G45</f>
        <v>224</v>
      </c>
      <c r="H51" s="536">
        <f>H36+H39+H42+H45</f>
        <v>186</v>
      </c>
      <c r="I51" s="536">
        <f>I36+I39+I42+I45</f>
        <v>18</v>
      </c>
      <c r="J51" s="536">
        <f t="shared" ref="J51:P51" si="39">J36+J39+J42+J45</f>
        <v>2</v>
      </c>
      <c r="K51" s="536">
        <f t="shared" si="39"/>
        <v>2</v>
      </c>
      <c r="L51" s="536">
        <f t="shared" si="39"/>
        <v>2</v>
      </c>
      <c r="M51" s="536">
        <f t="shared" si="39"/>
        <v>4</v>
      </c>
      <c r="N51" s="537">
        <f t="shared" si="39"/>
        <v>10</v>
      </c>
      <c r="O51" s="538">
        <f t="shared" si="39"/>
        <v>38</v>
      </c>
      <c r="P51" s="539">
        <f t="shared" si="39"/>
        <v>31</v>
      </c>
      <c r="Q51" s="539">
        <f>Q36+Q39+Q42+Q45</f>
        <v>11</v>
      </c>
      <c r="S51" s="702"/>
      <c r="T51" s="68" t="s">
        <v>33</v>
      </c>
      <c r="U51" s="388">
        <f>U36+U39+U42+U45</f>
        <v>227</v>
      </c>
      <c r="V51" s="535">
        <f>V36+V39+V42+V45</f>
        <v>145</v>
      </c>
      <c r="W51" s="536">
        <f>W36+W39+W42+W45</f>
        <v>120</v>
      </c>
      <c r="X51" s="536">
        <f t="shared" ref="X51:AD51" si="40">X36+X39+X42+X45</f>
        <v>9</v>
      </c>
      <c r="Y51" s="536">
        <f t="shared" si="40"/>
        <v>2</v>
      </c>
      <c r="Z51" s="536">
        <f t="shared" si="40"/>
        <v>0</v>
      </c>
      <c r="AA51" s="536">
        <f t="shared" si="40"/>
        <v>2</v>
      </c>
      <c r="AB51" s="536">
        <f t="shared" si="40"/>
        <v>2</v>
      </c>
      <c r="AC51" s="537">
        <f t="shared" si="40"/>
        <v>10</v>
      </c>
      <c r="AD51" s="538">
        <f t="shared" si="40"/>
        <v>25</v>
      </c>
      <c r="AE51" s="539">
        <f>AE36+AE39+AE42+AE45</f>
        <v>57</v>
      </c>
      <c r="AF51" s="539">
        <f>AF36+AF39+AF42+AF45</f>
        <v>25</v>
      </c>
      <c r="AI51" s="514"/>
    </row>
    <row r="52" spans="1:35" ht="18" customHeight="1" x14ac:dyDescent="0.2">
      <c r="A52" s="514"/>
      <c r="B52" s="522"/>
      <c r="D52" s="702"/>
      <c r="E52" s="70" t="s">
        <v>34</v>
      </c>
      <c r="F52" s="376"/>
      <c r="G52" s="524">
        <f>G51/F51</f>
        <v>0.84210526315789469</v>
      </c>
      <c r="H52" s="525">
        <f>H51/F51</f>
        <v>0.6992481203007519</v>
      </c>
      <c r="I52" s="525">
        <f>I51/F51</f>
        <v>6.7669172932330823E-2</v>
      </c>
      <c r="J52" s="525">
        <f>J51/F51</f>
        <v>7.5187969924812026E-3</v>
      </c>
      <c r="K52" s="525">
        <f>K51/F51</f>
        <v>7.5187969924812026E-3</v>
      </c>
      <c r="L52" s="525">
        <f>L51/F51</f>
        <v>7.5187969924812026E-3</v>
      </c>
      <c r="M52" s="525">
        <f>M51/F51</f>
        <v>1.5037593984962405E-2</v>
      </c>
      <c r="N52" s="526">
        <f>N51/F51</f>
        <v>3.7593984962406013E-2</v>
      </c>
      <c r="O52" s="527">
        <f>O51/F51</f>
        <v>0.14285714285714285</v>
      </c>
      <c r="P52" s="528">
        <f>P51/F51</f>
        <v>0.11654135338345864</v>
      </c>
      <c r="Q52" s="528">
        <f>Q51/F51</f>
        <v>4.1353383458646614E-2</v>
      </c>
      <c r="S52" s="702"/>
      <c r="T52" s="70" t="s">
        <v>34</v>
      </c>
      <c r="U52" s="376"/>
      <c r="V52" s="524">
        <f>V51/U51</f>
        <v>0.63876651982378851</v>
      </c>
      <c r="W52" s="525">
        <f>W51/U51</f>
        <v>0.52863436123348018</v>
      </c>
      <c r="X52" s="525">
        <f>X51/U51</f>
        <v>3.9647577092511016E-2</v>
      </c>
      <c r="Y52" s="525">
        <f>Y51/U51</f>
        <v>8.8105726872246704E-3</v>
      </c>
      <c r="Z52" s="525">
        <f>Z51/U51</f>
        <v>0</v>
      </c>
      <c r="AA52" s="525">
        <f>AA51/U51</f>
        <v>8.8105726872246704E-3</v>
      </c>
      <c r="AB52" s="525">
        <f>AB51/U51</f>
        <v>8.8105726872246704E-3</v>
      </c>
      <c r="AC52" s="526">
        <f>AC51/U51</f>
        <v>4.405286343612335E-2</v>
      </c>
      <c r="AD52" s="527">
        <f>AD51/U51</f>
        <v>0.11013215859030837</v>
      </c>
      <c r="AE52" s="528">
        <f>AE51/U51</f>
        <v>0.25110132158590309</v>
      </c>
      <c r="AF52" s="528">
        <f>AF51/U51</f>
        <v>0.11013215859030837</v>
      </c>
      <c r="AH52" s="522"/>
      <c r="AI52" s="514"/>
    </row>
    <row r="53" spans="1:35" ht="18" customHeight="1" x14ac:dyDescent="0.2">
      <c r="A53" s="514"/>
      <c r="B53" s="522"/>
      <c r="D53" s="702"/>
      <c r="E53" s="77"/>
      <c r="F53" s="377"/>
      <c r="G53" s="549"/>
      <c r="H53" s="550">
        <f>H51/G51</f>
        <v>0.8303571428571429</v>
      </c>
      <c r="I53" s="550">
        <f>I51/G51</f>
        <v>8.0357142857142863E-2</v>
      </c>
      <c r="J53" s="550">
        <f>J51/G51</f>
        <v>8.9285714285714281E-3</v>
      </c>
      <c r="K53" s="550">
        <f>K51/G51</f>
        <v>8.9285714285714281E-3</v>
      </c>
      <c r="L53" s="550">
        <f>L51/G51</f>
        <v>8.9285714285714281E-3</v>
      </c>
      <c r="M53" s="550">
        <f>M51/G51</f>
        <v>1.7857142857142856E-2</v>
      </c>
      <c r="N53" s="551">
        <f>N51/G51</f>
        <v>4.4642857142857144E-2</v>
      </c>
      <c r="O53" s="552">
        <f>O51/G51</f>
        <v>0.16964285714285715</v>
      </c>
      <c r="P53" s="553"/>
      <c r="Q53" s="553"/>
      <c r="S53" s="702"/>
      <c r="T53" s="77"/>
      <c r="U53" s="377"/>
      <c r="V53" s="555"/>
      <c r="W53" s="556">
        <f>W51/V51</f>
        <v>0.82758620689655171</v>
      </c>
      <c r="X53" s="556">
        <f>X51/V51</f>
        <v>6.2068965517241378E-2</v>
      </c>
      <c r="Y53" s="556">
        <f>Y51/V51</f>
        <v>1.3793103448275862E-2</v>
      </c>
      <c r="Z53" s="556">
        <f>Z51/V51</f>
        <v>0</v>
      </c>
      <c r="AA53" s="556">
        <f>AA51/V51</f>
        <v>1.3793103448275862E-2</v>
      </c>
      <c r="AB53" s="556">
        <f>AB51/V51</f>
        <v>1.3793103448275862E-2</v>
      </c>
      <c r="AC53" s="557">
        <f>AC51/V51</f>
        <v>6.8965517241379309E-2</v>
      </c>
      <c r="AD53" s="558">
        <f>AD51/V51</f>
        <v>0.17241379310344829</v>
      </c>
      <c r="AE53" s="559"/>
      <c r="AF53" s="559"/>
      <c r="AH53" s="522"/>
      <c r="AI53" s="514"/>
    </row>
    <row r="54" spans="1:35" ht="18" customHeight="1" x14ac:dyDescent="0.2">
      <c r="A54" s="514"/>
      <c r="D54" s="702"/>
      <c r="E54" s="79" t="s">
        <v>33</v>
      </c>
      <c r="F54" s="388">
        <f>F39+F42+F45+F48</f>
        <v>151</v>
      </c>
      <c r="G54" s="535">
        <f>G39+G42+G45+G48</f>
        <v>145</v>
      </c>
      <c r="H54" s="536">
        <f>H39+H42+H45+H48</f>
        <v>109</v>
      </c>
      <c r="I54" s="536">
        <f>I39+I42+I45+I48</f>
        <v>9</v>
      </c>
      <c r="J54" s="536">
        <f t="shared" ref="J54:P54" si="41">J39+J42+J45+J48</f>
        <v>5</v>
      </c>
      <c r="K54" s="536">
        <f t="shared" si="41"/>
        <v>2</v>
      </c>
      <c r="L54" s="536">
        <f t="shared" si="41"/>
        <v>9</v>
      </c>
      <c r="M54" s="536">
        <f t="shared" si="41"/>
        <v>8</v>
      </c>
      <c r="N54" s="537">
        <f t="shared" si="41"/>
        <v>3</v>
      </c>
      <c r="O54" s="538">
        <f t="shared" si="41"/>
        <v>36</v>
      </c>
      <c r="P54" s="539">
        <f t="shared" si="41"/>
        <v>4</v>
      </c>
      <c r="Q54" s="565">
        <f>Q39+Q42+Q45+Q48</f>
        <v>2</v>
      </c>
      <c r="S54" s="702"/>
      <c r="T54" s="79" t="s">
        <v>33</v>
      </c>
      <c r="U54" s="388">
        <f>U39+U42+U45+U48</f>
        <v>127</v>
      </c>
      <c r="V54" s="535">
        <f>V39+V42+V45+V48</f>
        <v>105</v>
      </c>
      <c r="W54" s="536">
        <f>W39+W42+W45+W48</f>
        <v>89</v>
      </c>
      <c r="X54" s="536">
        <f t="shared" ref="X54:AE54" si="42">X39+X42+X45+X48</f>
        <v>6</v>
      </c>
      <c r="Y54" s="536">
        <f t="shared" si="42"/>
        <v>2</v>
      </c>
      <c r="Z54" s="536">
        <f t="shared" si="42"/>
        <v>0</v>
      </c>
      <c r="AA54" s="536">
        <f t="shared" si="42"/>
        <v>3</v>
      </c>
      <c r="AB54" s="536">
        <f t="shared" si="42"/>
        <v>2</v>
      </c>
      <c r="AC54" s="537">
        <f t="shared" si="42"/>
        <v>3</v>
      </c>
      <c r="AD54" s="538">
        <f t="shared" si="42"/>
        <v>16</v>
      </c>
      <c r="AE54" s="539">
        <f t="shared" si="42"/>
        <v>15</v>
      </c>
      <c r="AF54" s="539">
        <f>AF39+AF42+AF45+AF48</f>
        <v>7</v>
      </c>
      <c r="AI54" s="514"/>
    </row>
    <row r="55" spans="1:35" ht="18" customHeight="1" x14ac:dyDescent="0.2">
      <c r="A55" s="514"/>
      <c r="B55" s="522"/>
      <c r="D55" s="702"/>
      <c r="E55" s="70" t="s">
        <v>35</v>
      </c>
      <c r="F55" s="376"/>
      <c r="G55" s="524">
        <f>G54/F54</f>
        <v>0.96026490066225167</v>
      </c>
      <c r="H55" s="525">
        <f>H54/F54</f>
        <v>0.72185430463576161</v>
      </c>
      <c r="I55" s="525">
        <f>I54/F54</f>
        <v>5.9602649006622516E-2</v>
      </c>
      <c r="J55" s="525">
        <f>J54/F54</f>
        <v>3.3112582781456956E-2</v>
      </c>
      <c r="K55" s="525">
        <f>K54/F54</f>
        <v>1.3245033112582781E-2</v>
      </c>
      <c r="L55" s="525">
        <f>L54/F54</f>
        <v>5.9602649006622516E-2</v>
      </c>
      <c r="M55" s="525">
        <f>M54/F54</f>
        <v>5.2980132450331126E-2</v>
      </c>
      <c r="N55" s="526">
        <f>N54/F54</f>
        <v>1.9867549668874173E-2</v>
      </c>
      <c r="O55" s="527">
        <f>O54/F54</f>
        <v>0.23841059602649006</v>
      </c>
      <c r="P55" s="528">
        <f>P54/F54</f>
        <v>2.6490066225165563E-2</v>
      </c>
      <c r="Q55" s="528">
        <f>Q54/F54</f>
        <v>1.3245033112582781E-2</v>
      </c>
      <c r="S55" s="702"/>
      <c r="T55" s="70" t="s">
        <v>35</v>
      </c>
      <c r="U55" s="376"/>
      <c r="V55" s="524">
        <f>V54/U54</f>
        <v>0.82677165354330706</v>
      </c>
      <c r="W55" s="525">
        <f>W54/U54</f>
        <v>0.70078740157480313</v>
      </c>
      <c r="X55" s="525">
        <f>X54/U54</f>
        <v>4.7244094488188976E-2</v>
      </c>
      <c r="Y55" s="525">
        <f>Y54/U54</f>
        <v>1.5748031496062992E-2</v>
      </c>
      <c r="Z55" s="525">
        <f>Z54/U54</f>
        <v>0</v>
      </c>
      <c r="AA55" s="525">
        <f>AA54/U54</f>
        <v>2.3622047244094488E-2</v>
      </c>
      <c r="AB55" s="525">
        <f>AB54/U54</f>
        <v>1.5748031496062992E-2</v>
      </c>
      <c r="AC55" s="526">
        <f>AC54/U54</f>
        <v>2.3622047244094488E-2</v>
      </c>
      <c r="AD55" s="527">
        <f>AD54/U54</f>
        <v>0.12598425196850394</v>
      </c>
      <c r="AE55" s="528">
        <f>AE54/U54</f>
        <v>0.11811023622047244</v>
      </c>
      <c r="AF55" s="528">
        <f>AF54/U54</f>
        <v>5.5118110236220472E-2</v>
      </c>
      <c r="AH55" s="522"/>
      <c r="AI55" s="514"/>
    </row>
    <row r="56" spans="1:35" ht="18" customHeight="1" thickBot="1" x14ac:dyDescent="0.25">
      <c r="A56" s="514"/>
      <c r="B56" s="522"/>
      <c r="D56" s="715"/>
      <c r="E56" s="77"/>
      <c r="F56" s="377"/>
      <c r="G56" s="566"/>
      <c r="H56" s="567">
        <f>H54/G54</f>
        <v>0.75172413793103443</v>
      </c>
      <c r="I56" s="567">
        <f>I54/G54</f>
        <v>6.2068965517241378E-2</v>
      </c>
      <c r="J56" s="567">
        <f>J54/G54</f>
        <v>3.4482758620689655E-2</v>
      </c>
      <c r="K56" s="567">
        <f>K54/G54</f>
        <v>1.3793103448275862E-2</v>
      </c>
      <c r="L56" s="567">
        <f>L54/G54</f>
        <v>6.2068965517241378E-2</v>
      </c>
      <c r="M56" s="567">
        <f>M54/G54</f>
        <v>5.5172413793103448E-2</v>
      </c>
      <c r="N56" s="568">
        <f>N54/G54</f>
        <v>2.0689655172413793E-2</v>
      </c>
      <c r="O56" s="569">
        <f>O54/G54</f>
        <v>0.24827586206896551</v>
      </c>
      <c r="P56" s="570"/>
      <c r="Q56" s="570"/>
      <c r="S56" s="715"/>
      <c r="T56" s="77"/>
      <c r="U56" s="377"/>
      <c r="V56" s="566"/>
      <c r="W56" s="567">
        <f>W54/V54</f>
        <v>0.84761904761904761</v>
      </c>
      <c r="X56" s="567">
        <f>X54/V54</f>
        <v>5.7142857142857141E-2</v>
      </c>
      <c r="Y56" s="567">
        <f>Y54/V54</f>
        <v>1.9047619047619049E-2</v>
      </c>
      <c r="Z56" s="567">
        <f>Z54/V54</f>
        <v>0</v>
      </c>
      <c r="AA56" s="567">
        <f>AA54/V54</f>
        <v>2.8571428571428571E-2</v>
      </c>
      <c r="AB56" s="567">
        <f>AB54/V54</f>
        <v>1.9047619047619049E-2</v>
      </c>
      <c r="AC56" s="568">
        <f>AC54/V54</f>
        <v>2.8571428571428571E-2</v>
      </c>
      <c r="AD56" s="569">
        <f>AD54/V54</f>
        <v>0.15238095238095239</v>
      </c>
      <c r="AE56" s="570"/>
      <c r="AF56" s="570"/>
      <c r="AH56" s="522"/>
      <c r="AI56" s="514"/>
    </row>
    <row r="57" spans="1:35" ht="6.75" customHeight="1" x14ac:dyDescent="0.2">
      <c r="A57" s="514"/>
      <c r="E57" s="571"/>
      <c r="F57" s="86"/>
      <c r="G57" s="572"/>
      <c r="H57" s="572"/>
      <c r="I57" s="572"/>
      <c r="J57" s="572"/>
      <c r="K57" s="572"/>
      <c r="L57" s="572"/>
      <c r="M57" s="572"/>
      <c r="N57" s="572"/>
      <c r="O57" s="572"/>
      <c r="P57" s="572"/>
      <c r="Q57" s="572"/>
      <c r="T57" s="571"/>
      <c r="U57" s="86"/>
      <c r="V57" s="572"/>
      <c r="W57" s="572"/>
      <c r="X57" s="572"/>
      <c r="Y57" s="572"/>
      <c r="Z57" s="572"/>
      <c r="AA57" s="572"/>
      <c r="AB57" s="572"/>
      <c r="AC57" s="572"/>
      <c r="AD57" s="572"/>
      <c r="AE57" s="572"/>
      <c r="AF57" s="572"/>
    </row>
    <row r="59" spans="1:35" x14ac:dyDescent="0.2">
      <c r="D59" s="522"/>
      <c r="G59" s="573"/>
      <c r="H59" s="573"/>
      <c r="I59" s="573"/>
      <c r="J59" s="573"/>
      <c r="K59" s="573"/>
      <c r="L59" s="573"/>
      <c r="M59" s="573"/>
      <c r="N59" s="573"/>
      <c r="O59" s="573"/>
      <c r="P59" s="573"/>
      <c r="Q59" s="573"/>
      <c r="V59" s="573"/>
      <c r="W59" s="573"/>
      <c r="X59" s="573"/>
      <c r="Y59" s="573"/>
      <c r="Z59" s="573"/>
      <c r="AA59" s="573"/>
      <c r="AB59" s="573"/>
      <c r="AC59" s="573"/>
      <c r="AD59" s="573"/>
      <c r="AE59" s="573"/>
      <c r="AF59" s="573"/>
    </row>
    <row r="60" spans="1:35" x14ac:dyDescent="0.2">
      <c r="D60" s="522"/>
      <c r="G60" s="573"/>
      <c r="H60" s="573"/>
      <c r="I60" s="573"/>
      <c r="J60" s="573"/>
      <c r="K60" s="573"/>
      <c r="L60" s="573"/>
      <c r="M60" s="573"/>
      <c r="N60" s="573"/>
      <c r="O60" s="573"/>
      <c r="P60" s="573"/>
      <c r="Q60" s="573"/>
      <c r="V60" s="573"/>
      <c r="W60" s="573"/>
      <c r="X60" s="573"/>
      <c r="Y60" s="573"/>
      <c r="Z60" s="573"/>
      <c r="AA60" s="573"/>
      <c r="AB60" s="573"/>
      <c r="AC60" s="573"/>
      <c r="AD60" s="573"/>
      <c r="AE60" s="573"/>
      <c r="AF60" s="573"/>
    </row>
    <row r="61" spans="1:35" x14ac:dyDescent="0.2">
      <c r="D61" s="574"/>
      <c r="G61" s="573"/>
      <c r="H61" s="573"/>
      <c r="I61" s="573"/>
      <c r="J61" s="573"/>
      <c r="K61" s="573"/>
      <c r="L61" s="573"/>
      <c r="M61" s="573"/>
      <c r="N61" s="573"/>
      <c r="O61" s="573"/>
      <c r="P61" s="573"/>
      <c r="Q61" s="573"/>
      <c r="V61" s="573"/>
      <c r="W61" s="573"/>
      <c r="X61" s="573"/>
      <c r="Y61" s="573"/>
      <c r="Z61" s="573"/>
      <c r="AA61" s="573"/>
      <c r="AB61" s="573"/>
      <c r="AC61" s="573"/>
      <c r="AD61" s="573"/>
      <c r="AE61" s="573"/>
      <c r="AF61" s="573"/>
    </row>
    <row r="62" spans="1:35" x14ac:dyDescent="0.2">
      <c r="F62" s="575"/>
      <c r="G62" s="575"/>
      <c r="H62" s="575"/>
      <c r="I62" s="575"/>
      <c r="J62" s="575"/>
      <c r="K62" s="575"/>
      <c r="L62" s="575"/>
      <c r="M62" s="575"/>
      <c r="N62" s="575"/>
      <c r="O62" s="575"/>
      <c r="P62" s="575"/>
      <c r="Q62" s="575"/>
      <c r="U62" s="575"/>
      <c r="V62" s="575"/>
      <c r="W62" s="575"/>
      <c r="X62" s="575"/>
      <c r="Y62" s="575"/>
      <c r="Z62" s="575"/>
      <c r="AA62" s="575"/>
      <c r="AB62" s="575"/>
      <c r="AC62" s="575"/>
      <c r="AD62" s="575"/>
      <c r="AE62" s="575"/>
      <c r="AF62" s="575"/>
    </row>
    <row r="63" spans="1:35" x14ac:dyDescent="0.2">
      <c r="F63" s="576"/>
      <c r="G63" s="576"/>
      <c r="H63" s="576"/>
      <c r="I63" s="576"/>
      <c r="J63" s="576"/>
      <c r="K63" s="576"/>
      <c r="L63" s="576"/>
      <c r="M63" s="576"/>
      <c r="N63" s="576"/>
      <c r="O63" s="576"/>
      <c r="P63" s="576"/>
      <c r="Q63" s="576"/>
      <c r="U63" s="576"/>
      <c r="V63" s="576"/>
      <c r="W63" s="576"/>
      <c r="X63" s="576"/>
      <c r="Y63" s="576"/>
      <c r="Z63" s="576"/>
      <c r="AA63" s="576"/>
      <c r="AB63" s="576"/>
      <c r="AC63" s="576"/>
      <c r="AD63" s="576"/>
      <c r="AE63" s="576"/>
      <c r="AF63" s="576"/>
    </row>
    <row r="65" spans="4:32" x14ac:dyDescent="0.2">
      <c r="D65" s="514"/>
      <c r="F65" s="577"/>
      <c r="G65" s="514"/>
      <c r="H65" s="514"/>
      <c r="I65" s="514"/>
      <c r="J65" s="514"/>
      <c r="K65" s="514"/>
      <c r="L65" s="514"/>
      <c r="M65" s="514"/>
      <c r="N65" s="514"/>
      <c r="O65" s="514"/>
      <c r="P65" s="514"/>
      <c r="Q65" s="514"/>
      <c r="U65" s="514"/>
      <c r="V65" s="514"/>
      <c r="W65" s="514"/>
      <c r="X65" s="514"/>
      <c r="Y65" s="514"/>
      <c r="Z65" s="514"/>
      <c r="AA65" s="514"/>
      <c r="AB65" s="514"/>
      <c r="AC65" s="514"/>
      <c r="AD65" s="514"/>
      <c r="AE65" s="514"/>
      <c r="AF65" s="514"/>
    </row>
    <row r="66" spans="4:32" x14ac:dyDescent="0.2">
      <c r="F66" s="514"/>
      <c r="G66" s="514"/>
      <c r="H66" s="514"/>
      <c r="I66" s="514"/>
      <c r="J66" s="514"/>
      <c r="K66" s="514"/>
      <c r="L66" s="514"/>
      <c r="M66" s="514"/>
      <c r="N66" s="514"/>
      <c r="O66" s="514"/>
      <c r="P66" s="514"/>
      <c r="Q66" s="514"/>
      <c r="U66" s="514"/>
      <c r="V66" s="514"/>
      <c r="W66" s="514"/>
      <c r="X66" s="514"/>
      <c r="Y66" s="514"/>
      <c r="Z66" s="514"/>
      <c r="AA66" s="514"/>
      <c r="AB66" s="514"/>
      <c r="AC66" s="514"/>
      <c r="AD66" s="514"/>
      <c r="AE66" s="514"/>
      <c r="AF66" s="514"/>
    </row>
    <row r="67" spans="4:32" x14ac:dyDescent="0.2">
      <c r="F67" s="514"/>
      <c r="G67" s="514"/>
      <c r="H67" s="514"/>
      <c r="I67" s="514"/>
      <c r="J67" s="514"/>
      <c r="K67" s="514"/>
      <c r="L67" s="514"/>
      <c r="M67" s="514"/>
      <c r="N67" s="514"/>
      <c r="O67" s="514"/>
      <c r="P67" s="514"/>
      <c r="Q67" s="514"/>
      <c r="U67" s="514"/>
      <c r="V67" s="514"/>
      <c r="W67" s="514"/>
      <c r="X67" s="514"/>
      <c r="Y67" s="514"/>
      <c r="Z67" s="514"/>
      <c r="AA67" s="514"/>
      <c r="AB67" s="514"/>
      <c r="AC67" s="514"/>
      <c r="AD67" s="514"/>
      <c r="AE67" s="514"/>
      <c r="AF67" s="514"/>
    </row>
    <row r="68" spans="4:32" x14ac:dyDescent="0.2">
      <c r="F68" s="514"/>
      <c r="G68" s="514"/>
      <c r="H68" s="514"/>
      <c r="I68" s="514"/>
      <c r="J68" s="514"/>
      <c r="K68" s="514"/>
      <c r="L68" s="514"/>
      <c r="M68" s="514"/>
      <c r="N68" s="514"/>
      <c r="O68" s="514"/>
      <c r="P68" s="514"/>
      <c r="Q68" s="514"/>
      <c r="U68" s="514"/>
      <c r="V68" s="514"/>
      <c r="W68" s="514"/>
      <c r="X68" s="514"/>
      <c r="Y68" s="514"/>
      <c r="Z68" s="514"/>
      <c r="AA68" s="514"/>
      <c r="AB68" s="514"/>
      <c r="AC68" s="514"/>
      <c r="AD68" s="514"/>
      <c r="AE68" s="514"/>
      <c r="AF68" s="514"/>
    </row>
    <row r="69" spans="4:32" x14ac:dyDescent="0.2">
      <c r="F69" s="514"/>
      <c r="G69" s="514"/>
      <c r="H69" s="514"/>
      <c r="I69" s="514"/>
      <c r="J69" s="514"/>
      <c r="K69" s="514"/>
      <c r="L69" s="514"/>
      <c r="M69" s="514"/>
      <c r="N69" s="514"/>
      <c r="O69" s="514"/>
      <c r="P69" s="514"/>
      <c r="Q69" s="514"/>
      <c r="U69" s="514"/>
      <c r="V69" s="514"/>
      <c r="W69" s="514"/>
      <c r="X69" s="514"/>
      <c r="Y69" s="514"/>
      <c r="Z69" s="514"/>
      <c r="AA69" s="514"/>
      <c r="AB69" s="514"/>
      <c r="AC69" s="514"/>
      <c r="AD69" s="514"/>
      <c r="AE69" s="514"/>
      <c r="AF69" s="514"/>
    </row>
    <row r="70" spans="4:32" x14ac:dyDescent="0.2">
      <c r="F70" s="514"/>
      <c r="G70" s="514"/>
      <c r="H70" s="514"/>
      <c r="I70" s="514"/>
      <c r="J70" s="514"/>
      <c r="K70" s="514"/>
      <c r="L70" s="514"/>
      <c r="M70" s="514"/>
      <c r="N70" s="514"/>
      <c r="O70" s="514"/>
      <c r="P70" s="514"/>
      <c r="Q70" s="514"/>
      <c r="U70" s="514"/>
      <c r="V70" s="514"/>
      <c r="W70" s="514"/>
      <c r="X70" s="514"/>
      <c r="Y70" s="514"/>
      <c r="Z70" s="514"/>
      <c r="AA70" s="514"/>
      <c r="AB70" s="514"/>
      <c r="AC70" s="514"/>
      <c r="AD70" s="514"/>
      <c r="AE70" s="514"/>
      <c r="AF70" s="514"/>
    </row>
    <row r="73" spans="4:32" ht="25.5" customHeight="1" x14ac:dyDescent="0.2">
      <c r="G73" s="578"/>
      <c r="H73" s="883"/>
      <c r="I73" s="883"/>
      <c r="J73" s="579"/>
      <c r="K73" s="580"/>
      <c r="L73" s="580"/>
      <c r="M73" s="580"/>
    </row>
    <row r="74" spans="4:32" x14ac:dyDescent="0.2">
      <c r="G74" s="884"/>
      <c r="H74" s="885"/>
      <c r="I74" s="581"/>
      <c r="J74" s="581"/>
      <c r="K74" s="579"/>
      <c r="L74" s="579"/>
      <c r="M74" s="579"/>
    </row>
    <row r="75" spans="4:32" x14ac:dyDescent="0.2">
      <c r="G75" s="884"/>
      <c r="H75" s="885"/>
      <c r="I75" s="581"/>
      <c r="J75" s="581"/>
      <c r="K75" s="579"/>
      <c r="L75" s="579"/>
      <c r="M75" s="579"/>
    </row>
    <row r="76" spans="4:32" x14ac:dyDescent="0.2">
      <c r="G76" s="884"/>
      <c r="H76" s="885"/>
      <c r="I76" s="581"/>
      <c r="J76" s="581"/>
      <c r="K76" s="579"/>
      <c r="L76" s="579"/>
      <c r="M76" s="579"/>
    </row>
    <row r="77" spans="4:32" x14ac:dyDescent="0.2">
      <c r="G77" s="884"/>
      <c r="H77" s="885"/>
      <c r="I77" s="581"/>
      <c r="J77" s="581"/>
      <c r="K77" s="579"/>
      <c r="L77" s="579"/>
      <c r="M77" s="579"/>
    </row>
    <row r="78" spans="4:32" x14ac:dyDescent="0.2">
      <c r="G78" s="884"/>
      <c r="H78" s="885"/>
      <c r="I78" s="581"/>
      <c r="J78" s="581"/>
      <c r="K78" s="579"/>
      <c r="L78" s="579"/>
      <c r="M78" s="579"/>
    </row>
    <row r="79" spans="4:32" x14ac:dyDescent="0.2">
      <c r="G79" s="884"/>
      <c r="H79" s="885"/>
      <c r="I79" s="581"/>
      <c r="J79" s="581"/>
      <c r="K79" s="579"/>
      <c r="L79" s="579"/>
      <c r="M79" s="579"/>
    </row>
    <row r="80" spans="4:32" ht="25.5" customHeight="1" x14ac:dyDescent="0.2">
      <c r="G80" s="884"/>
      <c r="H80" s="880"/>
      <c r="I80" s="880"/>
      <c r="J80" s="581"/>
      <c r="K80" s="579"/>
      <c r="L80" s="579"/>
      <c r="M80" s="579"/>
    </row>
    <row r="81" spans="7:13" x14ac:dyDescent="0.2">
      <c r="G81" s="880"/>
      <c r="H81" s="880"/>
      <c r="I81" s="880"/>
      <c r="J81" s="581"/>
      <c r="K81" s="579"/>
      <c r="L81" s="579"/>
      <c r="M81" s="579"/>
    </row>
  </sheetData>
  <mergeCells count="47">
    <mergeCell ref="G81:I81"/>
    <mergeCell ref="E45:E47"/>
    <mergeCell ref="T45:T47"/>
    <mergeCell ref="E48:E50"/>
    <mergeCell ref="T48:T50"/>
    <mergeCell ref="H73:I73"/>
    <mergeCell ref="G74:G80"/>
    <mergeCell ref="H74:H79"/>
    <mergeCell ref="H80:I80"/>
    <mergeCell ref="D33:D56"/>
    <mergeCell ref="E33:E35"/>
    <mergeCell ref="S33:S56"/>
    <mergeCell ref="T33:T35"/>
    <mergeCell ref="E36:E38"/>
    <mergeCell ref="T36:T38"/>
    <mergeCell ref="E39:E41"/>
    <mergeCell ref="T39:T41"/>
    <mergeCell ref="E42:E44"/>
    <mergeCell ref="T42:T44"/>
    <mergeCell ref="D12:E14"/>
    <mergeCell ref="S12:T14"/>
    <mergeCell ref="D15:D32"/>
    <mergeCell ref="E15:E17"/>
    <mergeCell ref="S15:S32"/>
    <mergeCell ref="T15:T17"/>
    <mergeCell ref="E18:E20"/>
    <mergeCell ref="T18:T20"/>
    <mergeCell ref="E21:E23"/>
    <mergeCell ref="T21:T23"/>
    <mergeCell ref="E24:E26"/>
    <mergeCell ref="T24:T26"/>
    <mergeCell ref="E27:E29"/>
    <mergeCell ref="T27:T29"/>
    <mergeCell ref="E30:E32"/>
    <mergeCell ref="T30:T32"/>
    <mergeCell ref="AE9:AE11"/>
    <mergeCell ref="AF9:AF11"/>
    <mergeCell ref="H10:H11"/>
    <mergeCell ref="O10:O11"/>
    <mergeCell ref="W10:W11"/>
    <mergeCell ref="AD10:AD11"/>
    <mergeCell ref="V9:V11"/>
    <mergeCell ref="F9:F11"/>
    <mergeCell ref="G9:G11"/>
    <mergeCell ref="P9:P11"/>
    <mergeCell ref="Q9:Q11"/>
    <mergeCell ref="U9:U11"/>
  </mergeCells>
  <phoneticPr fontId="3"/>
  <pageMargins left="0.83" right="0.55000000000000004" top="0.82" bottom="0.35433070866141736" header="0.19685039370078741" footer="0.19685039370078741"/>
  <pageSetup paperSize="9" scale="80" orientation="portrait" r:id="rId1"/>
  <headerFooter alignWithMargins="0"/>
  <colBreaks count="1" manualBreakCount="1">
    <brk id="17" min="1" max="55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4C4664-2251-4478-AF55-983151154C40}">
  <sheetPr>
    <tabColor rgb="FF00B0F0"/>
    <pageSetUpPr fitToPage="1"/>
  </sheetPr>
  <dimension ref="B2:AD59"/>
  <sheetViews>
    <sheetView view="pageBreakPreview" zoomScaleNormal="100" zoomScaleSheetLayoutView="100" workbookViewId="0">
      <pane xSplit="3" ySplit="11" topLeftCell="D12" activePane="bottomRight" state="frozen"/>
      <selection pane="topRight"/>
      <selection pane="bottomLeft"/>
      <selection pane="bottomRight"/>
    </sheetView>
  </sheetViews>
  <sheetFormatPr defaultColWidth="9" defaultRowHeight="13.2" x14ac:dyDescent="0.2"/>
  <cols>
    <col min="1" max="2" width="4.6640625" style="500" customWidth="1"/>
    <col min="3" max="3" width="19.33203125" style="500" customWidth="1"/>
    <col min="4" max="5" width="9" style="500"/>
    <col min="6" max="10" width="8.6640625" style="500" customWidth="1"/>
    <col min="11" max="11" width="8.6640625" style="574" customWidth="1"/>
    <col min="12" max="16" width="8.6640625" style="500" customWidth="1"/>
    <col min="17" max="22" width="8.6640625" style="574" customWidth="1"/>
    <col min="23" max="23" width="8.6640625" style="500" customWidth="1"/>
    <col min="24" max="24" width="8" style="574" customWidth="1"/>
    <col min="25" max="27" width="7.6640625" style="500" customWidth="1"/>
    <col min="28" max="28" width="9.6640625" style="500" customWidth="1"/>
    <col min="29" max="29" width="9.109375" style="500" customWidth="1"/>
    <col min="30" max="30" width="7.6640625" style="500" customWidth="1"/>
    <col min="31" max="33" width="8.6640625" style="500" customWidth="1"/>
    <col min="34" max="34" width="9.44140625" style="500" customWidth="1"/>
    <col min="35" max="51" width="8.6640625" style="500" customWidth="1"/>
    <col min="52" max="71" width="4.6640625" style="500" customWidth="1"/>
    <col min="72" max="16384" width="9" style="500"/>
  </cols>
  <sheetData>
    <row r="2" spans="2:30" ht="17.100000000000001" customHeight="1" x14ac:dyDescent="0.2">
      <c r="B2" s="501" t="s">
        <v>214</v>
      </c>
    </row>
    <row r="4" spans="2:30" x14ac:dyDescent="0.2">
      <c r="Q4" s="92" t="s">
        <v>215</v>
      </c>
    </row>
    <row r="5" spans="2:30" x14ac:dyDescent="0.2">
      <c r="Q5" s="92" t="s">
        <v>216</v>
      </c>
    </row>
    <row r="6" spans="2:30" ht="13.8" thickBot="1" x14ac:dyDescent="0.25">
      <c r="W6" s="503" t="s">
        <v>217</v>
      </c>
    </row>
    <row r="7" spans="2:30" ht="21.6" customHeight="1" x14ac:dyDescent="0.2">
      <c r="B7" s="713"/>
      <c r="C7" s="897"/>
      <c r="D7" s="736" t="s">
        <v>40</v>
      </c>
      <c r="E7" s="739" t="s">
        <v>41</v>
      </c>
      <c r="F7" s="820" t="s">
        <v>218</v>
      </c>
      <c r="G7" s="821"/>
      <c r="H7" s="821"/>
      <c r="I7" s="821"/>
      <c r="J7" s="821"/>
      <c r="K7" s="822"/>
      <c r="L7" s="820" t="s">
        <v>219</v>
      </c>
      <c r="M7" s="821"/>
      <c r="N7" s="821"/>
      <c r="O7" s="821"/>
      <c r="P7" s="821"/>
      <c r="Q7" s="822"/>
      <c r="R7" s="820" t="s">
        <v>220</v>
      </c>
      <c r="S7" s="821"/>
      <c r="T7" s="821"/>
      <c r="U7" s="821"/>
      <c r="V7" s="821"/>
      <c r="W7" s="822"/>
    </row>
    <row r="8" spans="2:30" s="571" customFormat="1" ht="21.6" customHeight="1" x14ac:dyDescent="0.2">
      <c r="B8" s="898"/>
      <c r="C8" s="775"/>
      <c r="D8" s="737"/>
      <c r="E8" s="740"/>
      <c r="F8" s="899" t="s">
        <v>221</v>
      </c>
      <c r="G8" s="900"/>
      <c r="H8" s="901"/>
      <c r="I8" s="889" t="s">
        <v>222</v>
      </c>
      <c r="J8" s="889"/>
      <c r="K8" s="890"/>
      <c r="L8" s="899" t="s">
        <v>221</v>
      </c>
      <c r="M8" s="900"/>
      <c r="N8" s="901"/>
      <c r="O8" s="889" t="s">
        <v>222</v>
      </c>
      <c r="P8" s="889"/>
      <c r="Q8" s="890"/>
      <c r="R8" s="886" t="s">
        <v>221</v>
      </c>
      <c r="S8" s="887"/>
      <c r="T8" s="888"/>
      <c r="U8" s="889" t="s">
        <v>222</v>
      </c>
      <c r="V8" s="889"/>
      <c r="W8" s="890"/>
    </row>
    <row r="9" spans="2:30" ht="21.6" customHeight="1" x14ac:dyDescent="0.2">
      <c r="B9" s="717"/>
      <c r="C9" s="888"/>
      <c r="D9" s="738"/>
      <c r="E9" s="741"/>
      <c r="F9" s="582" t="s">
        <v>49</v>
      </c>
      <c r="G9" s="583" t="s">
        <v>50</v>
      </c>
      <c r="H9" s="584" t="s">
        <v>18</v>
      </c>
      <c r="I9" s="585" t="s">
        <v>223</v>
      </c>
      <c r="J9" s="585" t="s">
        <v>224</v>
      </c>
      <c r="K9" s="586" t="s">
        <v>85</v>
      </c>
      <c r="L9" s="587" t="s">
        <v>49</v>
      </c>
      <c r="M9" s="583" t="s">
        <v>50</v>
      </c>
      <c r="N9" s="584" t="s">
        <v>18</v>
      </c>
      <c r="O9" s="585" t="s">
        <v>223</v>
      </c>
      <c r="P9" s="585" t="s">
        <v>224</v>
      </c>
      <c r="Q9" s="586" t="s">
        <v>85</v>
      </c>
      <c r="R9" s="587" t="s">
        <v>49</v>
      </c>
      <c r="S9" s="583" t="s">
        <v>50</v>
      </c>
      <c r="T9" s="584" t="s">
        <v>18</v>
      </c>
      <c r="U9" s="585" t="s">
        <v>223</v>
      </c>
      <c r="V9" s="585" t="s">
        <v>224</v>
      </c>
      <c r="W9" s="586" t="s">
        <v>85</v>
      </c>
      <c r="X9" s="500"/>
      <c r="AB9" s="511"/>
    </row>
    <row r="10" spans="2:30" ht="21.6" customHeight="1" x14ac:dyDescent="0.2">
      <c r="B10" s="695" t="s">
        <v>225</v>
      </c>
      <c r="C10" s="696"/>
      <c r="D10" s="891">
        <f>SUM(D12:D23)</f>
        <v>370</v>
      </c>
      <c r="E10" s="892">
        <f>SUM(E12:E23)</f>
        <v>299</v>
      </c>
      <c r="F10" s="893">
        <f>F12+F14+F16+F18+F20+F22</f>
        <v>32033</v>
      </c>
      <c r="G10" s="895">
        <f>G12+G14+G16+G18+G20+G22</f>
        <v>6486</v>
      </c>
      <c r="H10" s="895">
        <f>F10+G10</f>
        <v>38519</v>
      </c>
      <c r="I10" s="588">
        <f>I12+I14+I16+I18+I20+I22</f>
        <v>29</v>
      </c>
      <c r="J10" s="588">
        <f>J12+J14+J16+J18+J20+J22</f>
        <v>12</v>
      </c>
      <c r="K10" s="589">
        <f>K12+K14+K16+K18+K20+K22</f>
        <v>41</v>
      </c>
      <c r="L10" s="893">
        <f>L12+L14+L16+L18+L20+L22</f>
        <v>19919</v>
      </c>
      <c r="M10" s="895">
        <f>M12+M14+M16+M18+M20+M22</f>
        <v>2033</v>
      </c>
      <c r="N10" s="895">
        <f>L10+M10</f>
        <v>21952</v>
      </c>
      <c r="O10" s="588">
        <f>O12+O14+O16+O18+O20+O22</f>
        <v>13</v>
      </c>
      <c r="P10" s="588">
        <f>P12+P14+P16+P18+P20+P22</f>
        <v>1</v>
      </c>
      <c r="Q10" s="589">
        <f>Q12+Q14+Q16+Q18+Q20+Q22</f>
        <v>14</v>
      </c>
      <c r="R10" s="893">
        <f>R12+R14+R16+R18+R20+R22</f>
        <v>12114</v>
      </c>
      <c r="S10" s="895">
        <f>S12+S14+S16+S18+S20+S22</f>
        <v>4453</v>
      </c>
      <c r="T10" s="895">
        <f>R10+S10</f>
        <v>16567</v>
      </c>
      <c r="U10" s="588">
        <f>U12+U14+U16+U18+U20+U22</f>
        <v>16</v>
      </c>
      <c r="V10" s="588">
        <f>V12+V14+V16+V18+V20+V22</f>
        <v>11</v>
      </c>
      <c r="W10" s="589">
        <f>W12+W14+W16+W18+W20+W22</f>
        <v>27</v>
      </c>
      <c r="X10" s="500"/>
      <c r="Y10" s="576"/>
      <c r="Z10" s="576"/>
      <c r="AA10" s="576"/>
      <c r="AB10" s="590"/>
      <c r="AC10" s="590"/>
      <c r="AD10" s="590"/>
    </row>
    <row r="11" spans="2:30" ht="21.6" customHeight="1" thickBot="1" x14ac:dyDescent="0.25">
      <c r="B11" s="699"/>
      <c r="C11" s="700"/>
      <c r="D11" s="727"/>
      <c r="E11" s="729"/>
      <c r="F11" s="894"/>
      <c r="G11" s="896"/>
      <c r="H11" s="896"/>
      <c r="I11" s="591">
        <f>I10/F10</f>
        <v>9.0531639247026503E-4</v>
      </c>
      <c r="J11" s="591">
        <f>J10/G10</f>
        <v>1.8501387604070306E-3</v>
      </c>
      <c r="K11" s="592">
        <f>K10/H10</f>
        <v>1.0644097718009295E-3</v>
      </c>
      <c r="L11" s="894"/>
      <c r="M11" s="896"/>
      <c r="N11" s="896"/>
      <c r="O11" s="591">
        <f>O10/L10</f>
        <v>6.5264320498016973E-4</v>
      </c>
      <c r="P11" s="591">
        <f>P10/M10</f>
        <v>4.9188391539596653E-4</v>
      </c>
      <c r="Q11" s="592">
        <f>Q10/N10</f>
        <v>6.3775510204081628E-4</v>
      </c>
      <c r="R11" s="894"/>
      <c r="S11" s="896"/>
      <c r="T11" s="896"/>
      <c r="U11" s="591">
        <f>U10/R10</f>
        <v>1.3207858675912169E-3</v>
      </c>
      <c r="V11" s="591">
        <f>V10/S10</f>
        <v>2.4702447788008085E-3</v>
      </c>
      <c r="W11" s="592">
        <f>W10/T10</f>
        <v>1.6297458803645802E-3</v>
      </c>
      <c r="X11" s="500"/>
    </row>
    <row r="12" spans="2:30" ht="21.6" customHeight="1" thickTop="1" x14ac:dyDescent="0.2">
      <c r="B12" s="701" t="s">
        <v>86</v>
      </c>
      <c r="C12" s="779" t="s">
        <v>87</v>
      </c>
      <c r="D12" s="902">
        <f>表13!E15</f>
        <v>54</v>
      </c>
      <c r="E12" s="902">
        <f>表13!R15</f>
        <v>20</v>
      </c>
      <c r="F12" s="904">
        <f>L12+R12</f>
        <v>1468</v>
      </c>
      <c r="G12" s="906">
        <f>M12+S12</f>
        <v>46</v>
      </c>
      <c r="H12" s="906">
        <f>F12+G12</f>
        <v>1514</v>
      </c>
      <c r="I12" s="593">
        <f>O12+U12</f>
        <v>3</v>
      </c>
      <c r="J12" s="593">
        <f>P12+V12</f>
        <v>0</v>
      </c>
      <c r="K12" s="594">
        <f>I12+J12</f>
        <v>3</v>
      </c>
      <c r="L12" s="914">
        <f>[1]表2!I18</f>
        <v>1314</v>
      </c>
      <c r="M12" s="915">
        <f>[1]表2!O18</f>
        <v>14</v>
      </c>
      <c r="N12" s="916">
        <f>L12+M12</f>
        <v>1328</v>
      </c>
      <c r="O12" s="593">
        <v>3</v>
      </c>
      <c r="P12" s="593">
        <v>0</v>
      </c>
      <c r="Q12" s="594">
        <f>O12+P12</f>
        <v>3</v>
      </c>
      <c r="R12" s="914">
        <f>[1]表2!J18</f>
        <v>154</v>
      </c>
      <c r="S12" s="915">
        <f>[1]表2!P18</f>
        <v>32</v>
      </c>
      <c r="T12" s="906">
        <f>R12+S12</f>
        <v>186</v>
      </c>
      <c r="U12" s="593">
        <v>0</v>
      </c>
      <c r="V12" s="593">
        <v>0</v>
      </c>
      <c r="W12" s="594">
        <f>U12+V12</f>
        <v>0</v>
      </c>
      <c r="X12" s="500"/>
      <c r="Y12" s="576"/>
      <c r="Z12" s="576"/>
      <c r="AA12" s="576"/>
      <c r="AB12" s="590"/>
      <c r="AC12" s="590"/>
      <c r="AD12" s="590"/>
    </row>
    <row r="13" spans="2:30" ht="21.6" customHeight="1" x14ac:dyDescent="0.2">
      <c r="B13" s="702"/>
      <c r="C13" s="779"/>
      <c r="D13" s="903"/>
      <c r="E13" s="903"/>
      <c r="F13" s="905"/>
      <c r="G13" s="907"/>
      <c r="H13" s="907"/>
      <c r="I13" s="595">
        <f>I12/F12</f>
        <v>2.0435967302452314E-3</v>
      </c>
      <c r="J13" s="595">
        <f>J12/G12</f>
        <v>0</v>
      </c>
      <c r="K13" s="596">
        <f>K12/H12</f>
        <v>1.9815059445178335E-3</v>
      </c>
      <c r="L13" s="910">
        <f>[1]表1!M11</f>
        <v>392</v>
      </c>
      <c r="M13" s="912">
        <f>[1]表1!N11</f>
        <v>243</v>
      </c>
      <c r="N13" s="913"/>
      <c r="O13" s="595">
        <f>O12/L12</f>
        <v>2.2831050228310501E-3</v>
      </c>
      <c r="P13" s="595">
        <f>P12/M12</f>
        <v>0</v>
      </c>
      <c r="Q13" s="596">
        <f>Q12/N12</f>
        <v>2.2590361445783132E-3</v>
      </c>
      <c r="R13" s="910">
        <f>[1]表1!S11</f>
        <v>208</v>
      </c>
      <c r="S13" s="912">
        <f>[1]表1!T11</f>
        <v>425</v>
      </c>
      <c r="T13" s="907"/>
      <c r="U13" s="595">
        <f>U12/R12</f>
        <v>0</v>
      </c>
      <c r="V13" s="595">
        <f>V12/S12</f>
        <v>0</v>
      </c>
      <c r="W13" s="596">
        <f>W12/T12</f>
        <v>0</v>
      </c>
      <c r="X13" s="500"/>
    </row>
    <row r="14" spans="2:30" ht="21.6" customHeight="1" x14ac:dyDescent="0.2">
      <c r="B14" s="702"/>
      <c r="C14" s="778" t="s">
        <v>88</v>
      </c>
      <c r="D14" s="908">
        <f>表13!E18</f>
        <v>69</v>
      </c>
      <c r="E14" s="908">
        <f>表13!R18</f>
        <v>55</v>
      </c>
      <c r="F14" s="893">
        <f>L14+R14</f>
        <v>15392</v>
      </c>
      <c r="G14" s="895">
        <f>M14+S14</f>
        <v>710</v>
      </c>
      <c r="H14" s="895">
        <f>F14+G14</f>
        <v>16102</v>
      </c>
      <c r="I14" s="588">
        <f>O14+U14</f>
        <v>9</v>
      </c>
      <c r="J14" s="588">
        <f>P14+V14</f>
        <v>8</v>
      </c>
      <c r="K14" s="589">
        <f>I14+J14</f>
        <v>17</v>
      </c>
      <c r="L14" s="909">
        <f>[1]表2!I21</f>
        <v>11772</v>
      </c>
      <c r="M14" s="911">
        <f>[1]表2!O21</f>
        <v>320</v>
      </c>
      <c r="N14" s="913">
        <f>L14+M14</f>
        <v>12092</v>
      </c>
      <c r="O14" s="588">
        <v>5</v>
      </c>
      <c r="P14" s="588">
        <v>1</v>
      </c>
      <c r="Q14" s="589">
        <f t="shared" ref="Q14" si="0">O14+P14</f>
        <v>6</v>
      </c>
      <c r="R14" s="909">
        <f>[1]表2!J21</f>
        <v>3620</v>
      </c>
      <c r="S14" s="911">
        <f>[1]表2!P21</f>
        <v>390</v>
      </c>
      <c r="T14" s="895">
        <f>R14+S14</f>
        <v>4010</v>
      </c>
      <c r="U14" s="588">
        <v>4</v>
      </c>
      <c r="V14" s="588">
        <v>7</v>
      </c>
      <c r="W14" s="589">
        <f t="shared" ref="W14" si="1">U14+V14</f>
        <v>11</v>
      </c>
      <c r="X14" s="500"/>
      <c r="Y14" s="576"/>
      <c r="Z14" s="576"/>
      <c r="AA14" s="576"/>
      <c r="AB14" s="590"/>
      <c r="AC14" s="590"/>
      <c r="AD14" s="590"/>
    </row>
    <row r="15" spans="2:30" ht="21.6" customHeight="1" x14ac:dyDescent="0.2">
      <c r="B15" s="702"/>
      <c r="C15" s="779"/>
      <c r="D15" s="903"/>
      <c r="E15" s="903"/>
      <c r="F15" s="905"/>
      <c r="G15" s="907"/>
      <c r="H15" s="907"/>
      <c r="I15" s="595">
        <f>I14/F14</f>
        <v>5.8471933471933475E-4</v>
      </c>
      <c r="J15" s="595">
        <f>J14/G14</f>
        <v>1.1267605633802818E-2</v>
      </c>
      <c r="K15" s="596">
        <f>K14/H14</f>
        <v>1.0557694696311018E-3</v>
      </c>
      <c r="L15" s="910">
        <f>[1]表1!M13</f>
        <v>0.92200000000000004</v>
      </c>
      <c r="M15" s="912">
        <f>[1]表1!N13</f>
        <v>0.57199999999999995</v>
      </c>
      <c r="N15" s="913"/>
      <c r="O15" s="595">
        <f>O14/L14</f>
        <v>4.2473666326877334E-4</v>
      </c>
      <c r="P15" s="595">
        <f>P14/M14</f>
        <v>3.1250000000000002E-3</v>
      </c>
      <c r="Q15" s="596">
        <f>Q14/N14</f>
        <v>4.9619583195501156E-4</v>
      </c>
      <c r="R15" s="910">
        <f>[1]表1!S13</f>
        <v>0.48899999999999999</v>
      </c>
      <c r="S15" s="912">
        <f>[1]表1!T13</f>
        <v>0</v>
      </c>
      <c r="T15" s="907"/>
      <c r="U15" s="595">
        <f>U14/R14</f>
        <v>1.1049723756906078E-3</v>
      </c>
      <c r="V15" s="595">
        <f>V14/S14</f>
        <v>1.7948717948717947E-2</v>
      </c>
      <c r="W15" s="596">
        <f>W14/T14</f>
        <v>2.7431421446384042E-3</v>
      </c>
      <c r="X15" s="500"/>
    </row>
    <row r="16" spans="2:30" ht="21.6" customHeight="1" x14ac:dyDescent="0.2">
      <c r="B16" s="702"/>
      <c r="C16" s="778" t="s">
        <v>89</v>
      </c>
      <c r="D16" s="908">
        <f>表13!E21</f>
        <v>28</v>
      </c>
      <c r="E16" s="908">
        <f>表13!R21</f>
        <v>15</v>
      </c>
      <c r="F16" s="893">
        <f>L16+R16</f>
        <v>1768</v>
      </c>
      <c r="G16" s="895">
        <f>M16+S16</f>
        <v>237</v>
      </c>
      <c r="H16" s="895">
        <f>F16+G16</f>
        <v>2005</v>
      </c>
      <c r="I16" s="588">
        <f>O16+U16</f>
        <v>0</v>
      </c>
      <c r="J16" s="588">
        <f>P16+V16</f>
        <v>0</v>
      </c>
      <c r="K16" s="589">
        <f>I16+J16</f>
        <v>0</v>
      </c>
      <c r="L16" s="917">
        <f>[1]表2!I24</f>
        <v>1463</v>
      </c>
      <c r="M16" s="911">
        <f>[1]表2!O24</f>
        <v>167</v>
      </c>
      <c r="N16" s="913">
        <f>L16+M16</f>
        <v>1630</v>
      </c>
      <c r="O16" s="588">
        <v>0</v>
      </c>
      <c r="P16" s="588">
        <v>0</v>
      </c>
      <c r="Q16" s="589">
        <f t="shared" ref="Q16" si="2">O16+P16</f>
        <v>0</v>
      </c>
      <c r="R16" s="917">
        <f>[1]表2!J24</f>
        <v>305</v>
      </c>
      <c r="S16" s="911">
        <f>[1]表2!P24</f>
        <v>70</v>
      </c>
      <c r="T16" s="895">
        <f>R16+S16</f>
        <v>375</v>
      </c>
      <c r="U16" s="588">
        <v>0</v>
      </c>
      <c r="V16" s="588">
        <v>0</v>
      </c>
      <c r="W16" s="589">
        <f t="shared" ref="W16" si="3">U16+V16</f>
        <v>0</v>
      </c>
      <c r="X16" s="500"/>
      <c r="Y16" s="576"/>
      <c r="Z16" s="576"/>
      <c r="AA16" s="576"/>
      <c r="AB16" s="590"/>
      <c r="AC16" s="590"/>
      <c r="AD16" s="590"/>
    </row>
    <row r="17" spans="2:30" ht="21.6" customHeight="1" x14ac:dyDescent="0.2">
      <c r="B17" s="702"/>
      <c r="C17" s="780"/>
      <c r="D17" s="903"/>
      <c r="E17" s="903"/>
      <c r="F17" s="905"/>
      <c r="G17" s="907"/>
      <c r="H17" s="907"/>
      <c r="I17" s="595">
        <f>I16/F16</f>
        <v>0</v>
      </c>
      <c r="J17" s="595">
        <f>J16/G16</f>
        <v>0</v>
      </c>
      <c r="K17" s="596">
        <f>K16/H16</f>
        <v>0</v>
      </c>
      <c r="L17" s="910">
        <f>[1]表1!M15</f>
        <v>1</v>
      </c>
      <c r="M17" s="912">
        <f>[1]表1!N15</f>
        <v>0.24099999999999999</v>
      </c>
      <c r="N17" s="913"/>
      <c r="O17" s="595">
        <f>O16/L16</f>
        <v>0</v>
      </c>
      <c r="P17" s="595">
        <f>P16/M16</f>
        <v>0</v>
      </c>
      <c r="Q17" s="596">
        <f>Q16/N16</f>
        <v>0</v>
      </c>
      <c r="R17" s="910">
        <f>[1]表1!S15</f>
        <v>0.24099999999999999</v>
      </c>
      <c r="S17" s="912">
        <f>[1]表1!T15</f>
        <v>1</v>
      </c>
      <c r="T17" s="907"/>
      <c r="U17" s="595">
        <f>U16/R16</f>
        <v>0</v>
      </c>
      <c r="V17" s="595">
        <f>V16/S16</f>
        <v>0</v>
      </c>
      <c r="W17" s="596">
        <f>W16/T16</f>
        <v>0</v>
      </c>
      <c r="X17" s="500"/>
    </row>
    <row r="18" spans="2:30" ht="21.6" customHeight="1" x14ac:dyDescent="0.2">
      <c r="B18" s="702"/>
      <c r="C18" s="778" t="s">
        <v>226</v>
      </c>
      <c r="D18" s="908">
        <f>表13!E24</f>
        <v>72</v>
      </c>
      <c r="E18" s="908">
        <f>表13!R24</f>
        <v>71</v>
      </c>
      <c r="F18" s="893">
        <f>L18+R18</f>
        <v>2067</v>
      </c>
      <c r="G18" s="895">
        <f>M18+S18</f>
        <v>1339</v>
      </c>
      <c r="H18" s="895">
        <f>F18+G18</f>
        <v>3406</v>
      </c>
      <c r="I18" s="588">
        <f>O18+U18</f>
        <v>1</v>
      </c>
      <c r="J18" s="588">
        <f>P18+V18</f>
        <v>0</v>
      </c>
      <c r="K18" s="589">
        <f>I18+J18</f>
        <v>1</v>
      </c>
      <c r="L18" s="909">
        <f>[1]表2!I27</f>
        <v>1430</v>
      </c>
      <c r="M18" s="911">
        <f>[1]表2!O27</f>
        <v>450</v>
      </c>
      <c r="N18" s="913">
        <f>L18+M18</f>
        <v>1880</v>
      </c>
      <c r="O18" s="588">
        <v>1</v>
      </c>
      <c r="P18" s="588">
        <v>0</v>
      </c>
      <c r="Q18" s="589">
        <f t="shared" ref="Q18" si="4">O18+P18</f>
        <v>1</v>
      </c>
      <c r="R18" s="909">
        <f>[1]表2!J27</f>
        <v>637</v>
      </c>
      <c r="S18" s="911">
        <f>[1]表2!P27</f>
        <v>889</v>
      </c>
      <c r="T18" s="895">
        <f>R18+S18</f>
        <v>1526</v>
      </c>
      <c r="U18" s="588">
        <v>0</v>
      </c>
      <c r="V18" s="588">
        <v>0</v>
      </c>
      <c r="W18" s="589">
        <f t="shared" ref="W18" si="5">U18+V18</f>
        <v>0</v>
      </c>
      <c r="X18" s="500"/>
      <c r="Y18" s="576"/>
      <c r="Z18" s="576"/>
      <c r="AA18" s="576"/>
      <c r="AB18" s="590"/>
      <c r="AC18" s="590"/>
      <c r="AD18" s="590"/>
    </row>
    <row r="19" spans="2:30" ht="21.6" customHeight="1" x14ac:dyDescent="0.2">
      <c r="B19" s="702"/>
      <c r="C19" s="779"/>
      <c r="D19" s="903"/>
      <c r="E19" s="903"/>
      <c r="F19" s="905"/>
      <c r="G19" s="907"/>
      <c r="H19" s="907"/>
      <c r="I19" s="595">
        <f>I18/F18</f>
        <v>4.8379293662312528E-4</v>
      </c>
      <c r="J19" s="595">
        <f>J18/G18</f>
        <v>0</v>
      </c>
      <c r="K19" s="596">
        <f>K18/H18</f>
        <v>2.9359953024075161E-4</v>
      </c>
      <c r="L19" s="910">
        <f>[1]表1!M17</f>
        <v>70</v>
      </c>
      <c r="M19" s="912">
        <f>[1]表1!N17</f>
        <v>48</v>
      </c>
      <c r="N19" s="913"/>
      <c r="O19" s="595">
        <f>O18/L18</f>
        <v>6.993006993006993E-4</v>
      </c>
      <c r="P19" s="595">
        <f>P18/M18</f>
        <v>0</v>
      </c>
      <c r="Q19" s="596">
        <f>Q18/N18</f>
        <v>5.3191489361702129E-4</v>
      </c>
      <c r="R19" s="910">
        <f>[1]表1!S17</f>
        <v>33</v>
      </c>
      <c r="S19" s="912">
        <f>[1]表1!T17</f>
        <v>76</v>
      </c>
      <c r="T19" s="907"/>
      <c r="U19" s="595">
        <f>U18/R18</f>
        <v>0</v>
      </c>
      <c r="V19" s="595">
        <f>V18/S18</f>
        <v>0</v>
      </c>
      <c r="W19" s="596">
        <f>W18/T18</f>
        <v>0</v>
      </c>
      <c r="X19" s="500"/>
    </row>
    <row r="20" spans="2:30" ht="21.6" customHeight="1" x14ac:dyDescent="0.2">
      <c r="B20" s="702"/>
      <c r="C20" s="778" t="s">
        <v>91</v>
      </c>
      <c r="D20" s="908">
        <f>表13!E27</f>
        <v>16</v>
      </c>
      <c r="E20" s="908">
        <f>表13!R27</f>
        <v>6</v>
      </c>
      <c r="F20" s="893">
        <f>L20+R20</f>
        <v>2678</v>
      </c>
      <c r="G20" s="895">
        <f>M20+S20</f>
        <v>279</v>
      </c>
      <c r="H20" s="895">
        <f>F20+G20</f>
        <v>2957</v>
      </c>
      <c r="I20" s="588">
        <f>O20+U20</f>
        <v>1</v>
      </c>
      <c r="J20" s="588">
        <f>P20+V20</f>
        <v>0</v>
      </c>
      <c r="K20" s="589">
        <f>I20+J20</f>
        <v>1</v>
      </c>
      <c r="L20" s="909">
        <f>[1]表2!I30</f>
        <v>1031</v>
      </c>
      <c r="M20" s="911">
        <f>[1]表2!O30</f>
        <v>17</v>
      </c>
      <c r="N20" s="913">
        <f>L20+M20</f>
        <v>1048</v>
      </c>
      <c r="O20" s="588">
        <v>0</v>
      </c>
      <c r="P20" s="588">
        <v>0</v>
      </c>
      <c r="Q20" s="589">
        <f t="shared" ref="Q20" si="6">O20+P20</f>
        <v>0</v>
      </c>
      <c r="R20" s="909">
        <f>[1]表2!J30</f>
        <v>1647</v>
      </c>
      <c r="S20" s="911">
        <f>[1]表2!P30</f>
        <v>262</v>
      </c>
      <c r="T20" s="895">
        <f>R20+S20</f>
        <v>1909</v>
      </c>
      <c r="U20" s="588">
        <v>1</v>
      </c>
      <c r="V20" s="588">
        <v>0</v>
      </c>
      <c r="W20" s="589">
        <f t="shared" ref="W20" si="7">U20+V20</f>
        <v>1</v>
      </c>
      <c r="X20" s="500"/>
      <c r="Y20" s="576"/>
      <c r="Z20" s="576"/>
      <c r="AA20" s="576"/>
      <c r="AB20" s="590"/>
      <c r="AC20" s="590"/>
      <c r="AD20" s="590"/>
    </row>
    <row r="21" spans="2:30" ht="21.6" customHeight="1" x14ac:dyDescent="0.2">
      <c r="B21" s="702"/>
      <c r="C21" s="779"/>
      <c r="D21" s="903"/>
      <c r="E21" s="903"/>
      <c r="F21" s="905"/>
      <c r="G21" s="907"/>
      <c r="H21" s="907"/>
      <c r="I21" s="595">
        <f>I20/F20</f>
        <v>3.734129947722181E-4</v>
      </c>
      <c r="J21" s="595">
        <f>J20/G20</f>
        <v>0</v>
      </c>
      <c r="K21" s="596">
        <f>K20/H20</f>
        <v>3.3818058843422386E-4</v>
      </c>
      <c r="L21" s="910">
        <f>[1]表1!M19</f>
        <v>0.92100000000000004</v>
      </c>
      <c r="M21" s="912">
        <f>[1]表1!N19</f>
        <v>0.63200000000000001</v>
      </c>
      <c r="N21" s="913"/>
      <c r="O21" s="595">
        <f>O20/L20</f>
        <v>0</v>
      </c>
      <c r="P21" s="595">
        <f>P20/M20</f>
        <v>0</v>
      </c>
      <c r="Q21" s="596">
        <f>Q20/N20</f>
        <v>0</v>
      </c>
      <c r="R21" s="910">
        <f>[1]表1!S19</f>
        <v>0.434</v>
      </c>
      <c r="S21" s="912">
        <f>[1]表1!T19</f>
        <v>0</v>
      </c>
      <c r="T21" s="907"/>
      <c r="U21" s="595">
        <f>U20/R20</f>
        <v>6.0716454159077113E-4</v>
      </c>
      <c r="V21" s="595">
        <f>V20/S20</f>
        <v>0</v>
      </c>
      <c r="W21" s="596">
        <f>W20/T20</f>
        <v>5.2383446830801469E-4</v>
      </c>
      <c r="X21" s="500"/>
    </row>
    <row r="22" spans="2:30" ht="21.6" customHeight="1" x14ac:dyDescent="0.2">
      <c r="B22" s="702"/>
      <c r="C22" s="778" t="s">
        <v>92</v>
      </c>
      <c r="D22" s="908">
        <f>表13!E30</f>
        <v>131</v>
      </c>
      <c r="E22" s="908">
        <f>表13!R30</f>
        <v>132</v>
      </c>
      <c r="F22" s="893">
        <f>L22+R22</f>
        <v>8660</v>
      </c>
      <c r="G22" s="895">
        <f>M22+S22</f>
        <v>3875</v>
      </c>
      <c r="H22" s="895">
        <f>F22+G22</f>
        <v>12535</v>
      </c>
      <c r="I22" s="588">
        <f>O22+U22</f>
        <v>15</v>
      </c>
      <c r="J22" s="588">
        <f>P22+V22</f>
        <v>4</v>
      </c>
      <c r="K22" s="589">
        <f>I22+J22</f>
        <v>19</v>
      </c>
      <c r="L22" s="917">
        <f>[1]表2!I33</f>
        <v>2909</v>
      </c>
      <c r="M22" s="920">
        <f>[1]表2!O33</f>
        <v>1065</v>
      </c>
      <c r="N22" s="913">
        <f>L22+M22</f>
        <v>3974</v>
      </c>
      <c r="O22" s="588">
        <v>4</v>
      </c>
      <c r="P22" s="588">
        <v>0</v>
      </c>
      <c r="Q22" s="589">
        <f t="shared" ref="Q22" si="8">O22+P22</f>
        <v>4</v>
      </c>
      <c r="R22" s="917">
        <f>[1]表2!J33</f>
        <v>5751</v>
      </c>
      <c r="S22" s="920">
        <f>[1]表2!P33</f>
        <v>2810</v>
      </c>
      <c r="T22" s="895">
        <f>R22+S22</f>
        <v>8561</v>
      </c>
      <c r="U22" s="588">
        <v>11</v>
      </c>
      <c r="V22" s="588">
        <v>4</v>
      </c>
      <c r="W22" s="589">
        <f t="shared" ref="W22" si="9">U22+V22</f>
        <v>15</v>
      </c>
      <c r="X22" s="500"/>
      <c r="Y22" s="576"/>
      <c r="Z22" s="576"/>
      <c r="AA22" s="576"/>
      <c r="AB22" s="590"/>
      <c r="AC22" s="590"/>
      <c r="AD22" s="590"/>
    </row>
    <row r="23" spans="2:30" ht="21.6" customHeight="1" thickBot="1" x14ac:dyDescent="0.25">
      <c r="B23" s="703"/>
      <c r="C23" s="792"/>
      <c r="D23" s="903"/>
      <c r="E23" s="918"/>
      <c r="F23" s="905"/>
      <c r="G23" s="907"/>
      <c r="H23" s="907"/>
      <c r="I23" s="595">
        <f>I22/F22</f>
        <v>1.7321016166281756E-3</v>
      </c>
      <c r="J23" s="595">
        <f>J22/G22</f>
        <v>1.0322580645161291E-3</v>
      </c>
      <c r="K23" s="596">
        <f>K22/H22</f>
        <v>1.5157558835261267E-3</v>
      </c>
      <c r="L23" s="919">
        <f>[1]表1!M21</f>
        <v>1</v>
      </c>
      <c r="M23" s="921">
        <f>[1]表1!N21</f>
        <v>0.57099999999999995</v>
      </c>
      <c r="N23" s="922"/>
      <c r="O23" s="595">
        <f>O22/L22</f>
        <v>1.3750429700928155E-3</v>
      </c>
      <c r="P23" s="595">
        <f>P22/M22</f>
        <v>0</v>
      </c>
      <c r="Q23" s="596">
        <f>Q22/N22</f>
        <v>1.0065425264217413E-3</v>
      </c>
      <c r="R23" s="919">
        <f>[1]表1!S21</f>
        <v>0.53600000000000003</v>
      </c>
      <c r="S23" s="921">
        <f>[1]表1!T21</f>
        <v>1</v>
      </c>
      <c r="T23" s="907"/>
      <c r="U23" s="595">
        <f>U22/R22</f>
        <v>1.9127108328986263E-3</v>
      </c>
      <c r="V23" s="595">
        <f>V22/S22</f>
        <v>1.4234875444839859E-3</v>
      </c>
      <c r="W23" s="596">
        <f>W22/T22</f>
        <v>1.7521317603083752E-3</v>
      </c>
      <c r="X23" s="500"/>
    </row>
    <row r="24" spans="2:30" ht="21.6" customHeight="1" thickTop="1" x14ac:dyDescent="0.2">
      <c r="B24" s="701" t="s">
        <v>26</v>
      </c>
      <c r="C24" s="779" t="s">
        <v>93</v>
      </c>
      <c r="D24" s="902">
        <f>表13!E33</f>
        <v>64</v>
      </c>
      <c r="E24" s="902">
        <f>表13!R33</f>
        <v>43</v>
      </c>
      <c r="F24" s="904">
        <f>L24+R24</f>
        <v>356</v>
      </c>
      <c r="G24" s="906">
        <f>M24+S24</f>
        <v>165</v>
      </c>
      <c r="H24" s="906">
        <f>F24+G24</f>
        <v>521</v>
      </c>
      <c r="I24" s="540">
        <f>O24+U24</f>
        <v>1</v>
      </c>
      <c r="J24" s="540">
        <f>P24+V24</f>
        <v>7</v>
      </c>
      <c r="K24" s="597">
        <f>I24+J24</f>
        <v>8</v>
      </c>
      <c r="L24" s="925">
        <f>[1]表2!I36</f>
        <v>209</v>
      </c>
      <c r="M24" s="915">
        <f>[1]表2!O36</f>
        <v>45</v>
      </c>
      <c r="N24" s="906">
        <f>L24+M24</f>
        <v>254</v>
      </c>
      <c r="O24" s="540">
        <v>1</v>
      </c>
      <c r="P24" s="540">
        <v>0</v>
      </c>
      <c r="Q24" s="597">
        <f t="shared" ref="Q24" si="10">O24+P24</f>
        <v>1</v>
      </c>
      <c r="R24" s="925">
        <f>[1]表2!J36</f>
        <v>147</v>
      </c>
      <c r="S24" s="915">
        <f>[1]表2!P36</f>
        <v>120</v>
      </c>
      <c r="T24" s="906">
        <f>R24+S24</f>
        <v>267</v>
      </c>
      <c r="U24" s="540">
        <v>0</v>
      </c>
      <c r="V24" s="540">
        <v>7</v>
      </c>
      <c r="W24" s="597">
        <f t="shared" ref="W24" si="11">U24+V24</f>
        <v>7</v>
      </c>
      <c r="X24" s="500"/>
      <c r="Y24" s="576"/>
      <c r="Z24" s="576"/>
      <c r="AA24" s="576"/>
      <c r="AB24" s="590"/>
      <c r="AC24" s="590"/>
      <c r="AD24" s="590"/>
    </row>
    <row r="25" spans="2:30" ht="21.6" customHeight="1" x14ac:dyDescent="0.2">
      <c r="B25" s="702"/>
      <c r="C25" s="779"/>
      <c r="D25" s="903"/>
      <c r="E25" s="903"/>
      <c r="F25" s="905"/>
      <c r="G25" s="907"/>
      <c r="H25" s="907"/>
      <c r="I25" s="595">
        <f>I24/F24</f>
        <v>2.8089887640449437E-3</v>
      </c>
      <c r="J25" s="595">
        <f>J24/G24</f>
        <v>4.2424242424242427E-2</v>
      </c>
      <c r="K25" s="596">
        <f>K24/H24</f>
        <v>1.5355086372360844E-2</v>
      </c>
      <c r="L25" s="924">
        <f>[1]表1!M23</f>
        <v>77</v>
      </c>
      <c r="M25" s="912">
        <f>[1]表1!N23</f>
        <v>56</v>
      </c>
      <c r="N25" s="907"/>
      <c r="O25" s="595">
        <f>O24/L24</f>
        <v>4.7846889952153108E-3</v>
      </c>
      <c r="P25" s="595">
        <f>P24/M24</f>
        <v>0</v>
      </c>
      <c r="Q25" s="596">
        <f>Q24/N24</f>
        <v>3.937007874015748E-3</v>
      </c>
      <c r="R25" s="924">
        <f>[1]表1!S23</f>
        <v>37</v>
      </c>
      <c r="S25" s="912">
        <f>[1]表1!T23</f>
        <v>89</v>
      </c>
      <c r="T25" s="907"/>
      <c r="U25" s="595">
        <f>U24/R24</f>
        <v>0</v>
      </c>
      <c r="V25" s="595">
        <f>V24/S24</f>
        <v>5.8333333333333334E-2</v>
      </c>
      <c r="W25" s="596">
        <f>W24/T24</f>
        <v>2.6217228464419477E-2</v>
      </c>
      <c r="X25" s="500"/>
    </row>
    <row r="26" spans="2:30" ht="21.6" customHeight="1" x14ac:dyDescent="0.2">
      <c r="B26" s="702"/>
      <c r="C26" s="778" t="s">
        <v>94</v>
      </c>
      <c r="D26" s="908">
        <f>表13!E36</f>
        <v>155</v>
      </c>
      <c r="E26" s="908">
        <f>表13!R36</f>
        <v>129</v>
      </c>
      <c r="F26" s="893">
        <f>L26+R26</f>
        <v>2017</v>
      </c>
      <c r="G26" s="895">
        <f>M26+S26</f>
        <v>836</v>
      </c>
      <c r="H26" s="895">
        <f>F26+G26</f>
        <v>2853</v>
      </c>
      <c r="I26" s="588">
        <f>O26+U26</f>
        <v>4</v>
      </c>
      <c r="J26" s="588">
        <f>P26+V26</f>
        <v>1</v>
      </c>
      <c r="K26" s="589">
        <f>I26+J26</f>
        <v>5</v>
      </c>
      <c r="L26" s="923">
        <f>[1]表2!I39</f>
        <v>1238</v>
      </c>
      <c r="M26" s="911">
        <f>[1]表2!O39</f>
        <v>235</v>
      </c>
      <c r="N26" s="895">
        <f>L26+M26</f>
        <v>1473</v>
      </c>
      <c r="O26" s="588">
        <v>3</v>
      </c>
      <c r="P26" s="588">
        <v>0</v>
      </c>
      <c r="Q26" s="589">
        <f t="shared" ref="Q26" si="12">O26+P26</f>
        <v>3</v>
      </c>
      <c r="R26" s="923">
        <f>[1]表2!J39</f>
        <v>779</v>
      </c>
      <c r="S26" s="911">
        <f>[1]表2!P39</f>
        <v>601</v>
      </c>
      <c r="T26" s="895">
        <f>R26+S26</f>
        <v>1380</v>
      </c>
      <c r="U26" s="588">
        <v>1</v>
      </c>
      <c r="V26" s="588">
        <v>1</v>
      </c>
      <c r="W26" s="589">
        <f t="shared" ref="W26" si="13">U26+V26</f>
        <v>2</v>
      </c>
      <c r="X26" s="500"/>
      <c r="Y26" s="576"/>
      <c r="Z26" s="576"/>
      <c r="AA26" s="576"/>
      <c r="AB26" s="590"/>
      <c r="AC26" s="590"/>
      <c r="AD26" s="590"/>
    </row>
    <row r="27" spans="2:30" ht="21.6" customHeight="1" x14ac:dyDescent="0.2">
      <c r="B27" s="702"/>
      <c r="C27" s="779"/>
      <c r="D27" s="903"/>
      <c r="E27" s="903"/>
      <c r="F27" s="905"/>
      <c r="G27" s="907"/>
      <c r="H27" s="907"/>
      <c r="I27" s="595">
        <f>I26/F26</f>
        <v>1.9831432821021317E-3</v>
      </c>
      <c r="J27" s="595">
        <f>J26/G26</f>
        <v>1.1961722488038277E-3</v>
      </c>
      <c r="K27" s="596">
        <f>K26/H26</f>
        <v>1.7525411847178409E-3</v>
      </c>
      <c r="L27" s="924">
        <f>[1]表1!M25</f>
        <v>0.86499999999999999</v>
      </c>
      <c r="M27" s="912">
        <f>[1]表1!N25</f>
        <v>0.629</v>
      </c>
      <c r="N27" s="907"/>
      <c r="O27" s="595">
        <f>O26/L26</f>
        <v>2.4232633279483036E-3</v>
      </c>
      <c r="P27" s="595">
        <f>P26/M26</f>
        <v>0</v>
      </c>
      <c r="Q27" s="596">
        <f>Q26/N26</f>
        <v>2.0366598778004071E-3</v>
      </c>
      <c r="R27" s="924">
        <f>[1]表1!S25</f>
        <v>0.41599999999999998</v>
      </c>
      <c r="S27" s="912">
        <f>[1]表1!T25</f>
        <v>0</v>
      </c>
      <c r="T27" s="907"/>
      <c r="U27" s="595">
        <f>U26/R26</f>
        <v>1.2836970474967907E-3</v>
      </c>
      <c r="V27" s="595">
        <f>V26/S26</f>
        <v>1.6638935108153079E-3</v>
      </c>
      <c r="W27" s="596">
        <f>W26/T26</f>
        <v>1.4492753623188406E-3</v>
      </c>
      <c r="X27" s="500"/>
    </row>
    <row r="28" spans="2:30" ht="21.6" customHeight="1" x14ac:dyDescent="0.2">
      <c r="B28" s="702"/>
      <c r="C28" s="778" t="s">
        <v>95</v>
      </c>
      <c r="D28" s="908">
        <f>表13!E39</f>
        <v>46</v>
      </c>
      <c r="E28" s="908">
        <f>表13!R39</f>
        <v>38</v>
      </c>
      <c r="F28" s="893">
        <f>L28+R28</f>
        <v>1217</v>
      </c>
      <c r="G28" s="895">
        <f>M28+S28</f>
        <v>552</v>
      </c>
      <c r="H28" s="895">
        <f>F28+G28</f>
        <v>1769</v>
      </c>
      <c r="I28" s="588">
        <f>O28+U28</f>
        <v>0</v>
      </c>
      <c r="J28" s="588">
        <f>P28+V28</f>
        <v>1</v>
      </c>
      <c r="K28" s="589">
        <f>I28+J28</f>
        <v>1</v>
      </c>
      <c r="L28" s="923">
        <f>[1]表2!I42</f>
        <v>683</v>
      </c>
      <c r="M28" s="911">
        <f>[1]表2!O42</f>
        <v>128</v>
      </c>
      <c r="N28" s="895">
        <f>L28+M28</f>
        <v>811</v>
      </c>
      <c r="O28" s="588">
        <v>0</v>
      </c>
      <c r="P28" s="588">
        <v>0</v>
      </c>
      <c r="Q28" s="589">
        <f t="shared" ref="Q28" si="14">O28+P28</f>
        <v>0</v>
      </c>
      <c r="R28" s="923">
        <f>[1]表2!J42</f>
        <v>534</v>
      </c>
      <c r="S28" s="911">
        <f>[1]表2!P42</f>
        <v>424</v>
      </c>
      <c r="T28" s="895">
        <f>R28+S28</f>
        <v>958</v>
      </c>
      <c r="U28" s="588">
        <v>0</v>
      </c>
      <c r="V28" s="588">
        <v>1</v>
      </c>
      <c r="W28" s="589">
        <f t="shared" ref="W28" si="15">U28+V28</f>
        <v>1</v>
      </c>
      <c r="X28" s="500"/>
      <c r="Y28" s="576"/>
      <c r="Z28" s="576"/>
      <c r="AA28" s="576"/>
      <c r="AB28" s="590"/>
      <c r="AC28" s="590"/>
      <c r="AD28" s="590"/>
    </row>
    <row r="29" spans="2:30" ht="21.6" customHeight="1" x14ac:dyDescent="0.2">
      <c r="B29" s="702"/>
      <c r="C29" s="779"/>
      <c r="D29" s="903"/>
      <c r="E29" s="903"/>
      <c r="F29" s="905"/>
      <c r="G29" s="907"/>
      <c r="H29" s="907"/>
      <c r="I29" s="595">
        <f>I28/F28</f>
        <v>0</v>
      </c>
      <c r="J29" s="595">
        <f>J28/G28</f>
        <v>1.8115942028985507E-3</v>
      </c>
      <c r="K29" s="596">
        <f>K28/H28</f>
        <v>5.6529112492933857E-4</v>
      </c>
      <c r="L29" s="924">
        <f>[1]表1!M27</f>
        <v>1</v>
      </c>
      <c r="M29" s="912">
        <f>[1]表1!N27</f>
        <v>0.5</v>
      </c>
      <c r="N29" s="907"/>
      <c r="O29" s="595">
        <f>O28/L28</f>
        <v>0</v>
      </c>
      <c r="P29" s="595">
        <f>P28/M28</f>
        <v>0</v>
      </c>
      <c r="Q29" s="596">
        <f>Q28/N28</f>
        <v>0</v>
      </c>
      <c r="R29" s="924">
        <f>[1]表1!S27</f>
        <v>0.75</v>
      </c>
      <c r="S29" s="912">
        <f>[1]表1!T27</f>
        <v>1</v>
      </c>
      <c r="T29" s="907"/>
      <c r="U29" s="595">
        <f>U28/R28</f>
        <v>0</v>
      </c>
      <c r="V29" s="595">
        <f>V28/S28</f>
        <v>2.3584905660377358E-3</v>
      </c>
      <c r="W29" s="596">
        <f>W28/T28</f>
        <v>1.0438413361169101E-3</v>
      </c>
      <c r="X29" s="500"/>
    </row>
    <row r="30" spans="2:30" ht="21.6" customHeight="1" x14ac:dyDescent="0.2">
      <c r="B30" s="702"/>
      <c r="C30" s="778" t="s">
        <v>96</v>
      </c>
      <c r="D30" s="908">
        <f>表13!E42</f>
        <v>38</v>
      </c>
      <c r="E30" s="908">
        <f>表13!R42</f>
        <v>36</v>
      </c>
      <c r="F30" s="893">
        <f>L30+R30</f>
        <v>1768</v>
      </c>
      <c r="G30" s="895">
        <f>M30+S30</f>
        <v>976</v>
      </c>
      <c r="H30" s="895">
        <f>F30+G30</f>
        <v>2744</v>
      </c>
      <c r="I30" s="588">
        <f>O30+U30</f>
        <v>5</v>
      </c>
      <c r="J30" s="588">
        <f>P30+V30</f>
        <v>1</v>
      </c>
      <c r="K30" s="589">
        <f>I30+J30</f>
        <v>6</v>
      </c>
      <c r="L30" s="923">
        <f>[1]表2!I45</f>
        <v>976</v>
      </c>
      <c r="M30" s="911">
        <f>[1]表2!O45</f>
        <v>345</v>
      </c>
      <c r="N30" s="895">
        <f>L30+M30</f>
        <v>1321</v>
      </c>
      <c r="O30" s="588">
        <v>2</v>
      </c>
      <c r="P30" s="588">
        <v>1</v>
      </c>
      <c r="Q30" s="589">
        <f t="shared" ref="Q30" si="16">O30+P30</f>
        <v>3</v>
      </c>
      <c r="R30" s="923">
        <f>[1]表2!J45</f>
        <v>792</v>
      </c>
      <c r="S30" s="911">
        <f>[1]表2!P45</f>
        <v>631</v>
      </c>
      <c r="T30" s="895">
        <f>R30+S30</f>
        <v>1423</v>
      </c>
      <c r="U30" s="588">
        <v>3</v>
      </c>
      <c r="V30" s="588">
        <v>0</v>
      </c>
      <c r="W30" s="589">
        <f t="shared" ref="W30" si="17">U30+V30</f>
        <v>3</v>
      </c>
      <c r="X30" s="500"/>
      <c r="Y30" s="576"/>
      <c r="Z30" s="576"/>
      <c r="AA30" s="576"/>
      <c r="AB30" s="590"/>
      <c r="AC30" s="590"/>
      <c r="AD30" s="590"/>
    </row>
    <row r="31" spans="2:30" ht="21.6" customHeight="1" x14ac:dyDescent="0.2">
      <c r="B31" s="702"/>
      <c r="C31" s="779"/>
      <c r="D31" s="903"/>
      <c r="E31" s="903"/>
      <c r="F31" s="905"/>
      <c r="G31" s="907"/>
      <c r="H31" s="907"/>
      <c r="I31" s="595">
        <f>I30/F30</f>
        <v>2.8280542986425339E-3</v>
      </c>
      <c r="J31" s="595">
        <f>J30/G30</f>
        <v>1.0245901639344263E-3</v>
      </c>
      <c r="K31" s="596">
        <f>K30/H30</f>
        <v>2.1865889212827989E-3</v>
      </c>
      <c r="L31" s="924">
        <f>[1]表1!M29</f>
        <v>147</v>
      </c>
      <c r="M31" s="912">
        <f>[1]表1!N29</f>
        <v>102</v>
      </c>
      <c r="N31" s="907"/>
      <c r="O31" s="595">
        <f>O30/L30</f>
        <v>2.0491803278688526E-3</v>
      </c>
      <c r="P31" s="595">
        <f>P30/M30</f>
        <v>2.8985507246376812E-3</v>
      </c>
      <c r="Q31" s="596">
        <f>Q30/N30</f>
        <v>2.2710068130204391E-3</v>
      </c>
      <c r="R31" s="924">
        <f>[1]表1!S29</f>
        <v>98</v>
      </c>
      <c r="S31" s="912">
        <f>[1]表1!T29</f>
        <v>162</v>
      </c>
      <c r="T31" s="907"/>
      <c r="U31" s="595">
        <f>U30/R30</f>
        <v>3.787878787878788E-3</v>
      </c>
      <c r="V31" s="595">
        <f>V30/S30</f>
        <v>0</v>
      </c>
      <c r="W31" s="596">
        <f>W30/T30</f>
        <v>2.1082220660576245E-3</v>
      </c>
      <c r="X31" s="500"/>
    </row>
    <row r="32" spans="2:30" ht="21.6" customHeight="1" x14ac:dyDescent="0.2">
      <c r="B32" s="702"/>
      <c r="C32" s="778" t="s">
        <v>97</v>
      </c>
      <c r="D32" s="908">
        <f>表13!E45</f>
        <v>27</v>
      </c>
      <c r="E32" s="908">
        <f>表13!R45</f>
        <v>24</v>
      </c>
      <c r="F32" s="893">
        <f>L32+R32</f>
        <v>2690</v>
      </c>
      <c r="G32" s="895">
        <f>M32+S32</f>
        <v>780</v>
      </c>
      <c r="H32" s="895">
        <f>F32+G32</f>
        <v>3470</v>
      </c>
      <c r="I32" s="588">
        <f>O32+U32</f>
        <v>2</v>
      </c>
      <c r="J32" s="588">
        <f>P32+V32</f>
        <v>0</v>
      </c>
      <c r="K32" s="589">
        <f>I32+J32</f>
        <v>2</v>
      </c>
      <c r="L32" s="923">
        <f>[1]表2!I48</f>
        <v>1554</v>
      </c>
      <c r="M32" s="911">
        <f>[1]表2!O48</f>
        <v>248</v>
      </c>
      <c r="N32" s="895">
        <f>L32+M32</f>
        <v>1802</v>
      </c>
      <c r="O32" s="588">
        <v>0</v>
      </c>
      <c r="P32" s="588">
        <v>0</v>
      </c>
      <c r="Q32" s="589">
        <f t="shared" ref="Q32" si="18">O32+P32</f>
        <v>0</v>
      </c>
      <c r="R32" s="923">
        <f>[1]表2!J48</f>
        <v>1136</v>
      </c>
      <c r="S32" s="911">
        <f>[1]表2!P48</f>
        <v>532</v>
      </c>
      <c r="T32" s="895">
        <f>R32+S32</f>
        <v>1668</v>
      </c>
      <c r="U32" s="588">
        <v>2</v>
      </c>
      <c r="V32" s="588">
        <v>0</v>
      </c>
      <c r="W32" s="589">
        <f t="shared" ref="W32" si="19">U32+V32</f>
        <v>2</v>
      </c>
      <c r="X32" s="500"/>
      <c r="Y32" s="576"/>
      <c r="Z32" s="576"/>
      <c r="AA32" s="576"/>
      <c r="AB32" s="590"/>
      <c r="AC32" s="590"/>
      <c r="AD32" s="590"/>
    </row>
    <row r="33" spans="2:30" ht="21.6" customHeight="1" x14ac:dyDescent="0.2">
      <c r="B33" s="702"/>
      <c r="C33" s="780"/>
      <c r="D33" s="903"/>
      <c r="E33" s="903"/>
      <c r="F33" s="905"/>
      <c r="G33" s="907"/>
      <c r="H33" s="907"/>
      <c r="I33" s="595">
        <f>I32/F32</f>
        <v>7.4349442379182155E-4</v>
      </c>
      <c r="J33" s="595">
        <f>J32/G32</f>
        <v>0</v>
      </c>
      <c r="K33" s="596">
        <f>K32/H32</f>
        <v>5.7636887608069167E-4</v>
      </c>
      <c r="L33" s="924">
        <f>[1]表1!M31</f>
        <v>0.90700000000000003</v>
      </c>
      <c r="M33" s="912">
        <f>[1]表1!N31</f>
        <v>0.63</v>
      </c>
      <c r="N33" s="907"/>
      <c r="O33" s="595">
        <f>O32/L32</f>
        <v>0</v>
      </c>
      <c r="P33" s="595">
        <f>P32/M32</f>
        <v>0</v>
      </c>
      <c r="Q33" s="596">
        <f>Q32/N32</f>
        <v>0</v>
      </c>
      <c r="R33" s="924">
        <f>[1]表1!S31</f>
        <v>0.60499999999999998</v>
      </c>
      <c r="S33" s="912">
        <f>[1]表1!T31</f>
        <v>0</v>
      </c>
      <c r="T33" s="907"/>
      <c r="U33" s="595">
        <f>U32/R32</f>
        <v>1.7605633802816902E-3</v>
      </c>
      <c r="V33" s="595">
        <f>V32/S32</f>
        <v>0</v>
      </c>
      <c r="W33" s="596">
        <f>W32/T32</f>
        <v>1.199040767386091E-3</v>
      </c>
      <c r="X33" s="500"/>
    </row>
    <row r="34" spans="2:30" ht="21.6" customHeight="1" x14ac:dyDescent="0.2">
      <c r="B34" s="702"/>
      <c r="C34" s="779" t="s">
        <v>98</v>
      </c>
      <c r="D34" s="908">
        <f>表13!E48</f>
        <v>40</v>
      </c>
      <c r="E34" s="908">
        <f>表13!R48</f>
        <v>29</v>
      </c>
      <c r="F34" s="893">
        <f>L34+R34</f>
        <v>23985</v>
      </c>
      <c r="G34" s="895">
        <f>M34+S34</f>
        <v>3177</v>
      </c>
      <c r="H34" s="895">
        <f>F34+G34</f>
        <v>27162</v>
      </c>
      <c r="I34" s="588">
        <f>O34+U34</f>
        <v>17</v>
      </c>
      <c r="J34" s="588">
        <f>P34+V34</f>
        <v>2</v>
      </c>
      <c r="K34" s="589">
        <f>I34+J34</f>
        <v>19</v>
      </c>
      <c r="L34" s="926">
        <f>[1]表2!I51</f>
        <v>15259</v>
      </c>
      <c r="M34" s="928">
        <f>[1]表2!O51</f>
        <v>1032</v>
      </c>
      <c r="N34" s="895">
        <f>L34+M34</f>
        <v>16291</v>
      </c>
      <c r="O34" s="588">
        <v>7</v>
      </c>
      <c r="P34" s="588">
        <v>0</v>
      </c>
      <c r="Q34" s="589">
        <f t="shared" ref="Q34" si="20">O34+P34</f>
        <v>7</v>
      </c>
      <c r="R34" s="926">
        <f>[1]表2!J51</f>
        <v>8726</v>
      </c>
      <c r="S34" s="928">
        <f>[1]表2!P51</f>
        <v>2145</v>
      </c>
      <c r="T34" s="895">
        <f>R34+S34</f>
        <v>10871</v>
      </c>
      <c r="U34" s="588">
        <v>10</v>
      </c>
      <c r="V34" s="588">
        <v>2</v>
      </c>
      <c r="W34" s="589">
        <f t="shared" ref="W34" si="21">U34+V34</f>
        <v>12</v>
      </c>
      <c r="X34" s="500"/>
      <c r="Y34" s="576"/>
      <c r="Z34" s="576"/>
      <c r="AA34" s="576"/>
      <c r="AB34" s="590"/>
      <c r="AC34" s="590"/>
      <c r="AD34" s="590"/>
    </row>
    <row r="35" spans="2:30" ht="21.6" customHeight="1" thickBot="1" x14ac:dyDescent="0.25">
      <c r="B35" s="702"/>
      <c r="C35" s="792"/>
      <c r="D35" s="918"/>
      <c r="E35" s="918"/>
      <c r="F35" s="894"/>
      <c r="G35" s="896"/>
      <c r="H35" s="896"/>
      <c r="I35" s="591">
        <f>I34/F34</f>
        <v>7.0877631853241609E-4</v>
      </c>
      <c r="J35" s="591">
        <f>J34/G34</f>
        <v>6.2952470884482215E-4</v>
      </c>
      <c r="K35" s="592">
        <f>K34/H34</f>
        <v>6.9950666372137541E-4</v>
      </c>
      <c r="L35" s="927">
        <f>[1]表1!M33</f>
        <v>0.82799999999999996</v>
      </c>
      <c r="M35" s="929">
        <f>[1]表1!N33</f>
        <v>0.32200000000000001</v>
      </c>
      <c r="N35" s="896"/>
      <c r="O35" s="591">
        <f>O34/L34</f>
        <v>4.5874565830001968E-4</v>
      </c>
      <c r="P35" s="591">
        <f>P34/M34</f>
        <v>0</v>
      </c>
      <c r="Q35" s="592">
        <f>Q34/N34</f>
        <v>4.2968510220367073E-4</v>
      </c>
      <c r="R35" s="927">
        <f>[1]表1!S33</f>
        <v>0.36799999999999999</v>
      </c>
      <c r="S35" s="929">
        <f>[1]表1!T33</f>
        <v>1</v>
      </c>
      <c r="T35" s="896"/>
      <c r="U35" s="591">
        <f>U34/R34</f>
        <v>1.1460004584001834E-3</v>
      </c>
      <c r="V35" s="591">
        <f>V34/S34</f>
        <v>9.324009324009324E-4</v>
      </c>
      <c r="W35" s="592">
        <f>W34/T34</f>
        <v>1.1038542912335573E-3</v>
      </c>
      <c r="X35" s="500"/>
    </row>
    <row r="36" spans="2:30" ht="21.6" customHeight="1" thickTop="1" x14ac:dyDescent="0.2">
      <c r="B36" s="702"/>
      <c r="C36" s="209" t="s">
        <v>58</v>
      </c>
      <c r="D36" s="772">
        <f>SUM(D26,D28,D30,D32)</f>
        <v>266</v>
      </c>
      <c r="E36" s="930">
        <f>SUM(E26,E28,E30,E32)</f>
        <v>227</v>
      </c>
      <c r="F36" s="893">
        <f>L36+R36</f>
        <v>7692</v>
      </c>
      <c r="G36" s="895">
        <f>M36+S36</f>
        <v>3144</v>
      </c>
      <c r="H36" s="911">
        <f>N36+T36</f>
        <v>10836</v>
      </c>
      <c r="I36" s="588">
        <f>O36+U36</f>
        <v>11</v>
      </c>
      <c r="J36" s="588">
        <f>P36+V36</f>
        <v>3</v>
      </c>
      <c r="K36" s="589">
        <f>I36+J36</f>
        <v>14</v>
      </c>
      <c r="L36" s="909">
        <f t="shared" ref="L36:W36" si="22">L26+L28+L30+L32</f>
        <v>4451</v>
      </c>
      <c r="M36" s="911">
        <f t="shared" si="22"/>
        <v>956</v>
      </c>
      <c r="N36" s="911">
        <f t="shared" si="22"/>
        <v>5407</v>
      </c>
      <c r="O36" s="588">
        <f t="shared" si="22"/>
        <v>5</v>
      </c>
      <c r="P36" s="588">
        <f t="shared" si="22"/>
        <v>1</v>
      </c>
      <c r="Q36" s="589">
        <f t="shared" si="22"/>
        <v>6</v>
      </c>
      <c r="R36" s="909">
        <f t="shared" si="22"/>
        <v>3241</v>
      </c>
      <c r="S36" s="911">
        <f t="shared" si="22"/>
        <v>2188</v>
      </c>
      <c r="T36" s="911">
        <f t="shared" si="22"/>
        <v>5429</v>
      </c>
      <c r="U36" s="588">
        <f t="shared" si="22"/>
        <v>6</v>
      </c>
      <c r="V36" s="588">
        <f t="shared" si="22"/>
        <v>2</v>
      </c>
      <c r="W36" s="589">
        <f t="shared" si="22"/>
        <v>8</v>
      </c>
      <c r="Y36" s="576"/>
      <c r="Z36" s="576"/>
      <c r="AA36" s="576"/>
      <c r="AB36" s="590"/>
      <c r="AC36" s="590"/>
      <c r="AD36" s="590"/>
    </row>
    <row r="37" spans="2:30" ht="21.6" customHeight="1" x14ac:dyDescent="0.2">
      <c r="B37" s="702"/>
      <c r="C37" s="211" t="s">
        <v>59</v>
      </c>
      <c r="D37" s="756"/>
      <c r="E37" s="758"/>
      <c r="F37" s="905"/>
      <c r="G37" s="907"/>
      <c r="H37" s="912"/>
      <c r="I37" s="595">
        <f>I36/F36</f>
        <v>1.4300572022880914E-3</v>
      </c>
      <c r="J37" s="595">
        <f>J36/G36</f>
        <v>9.5419847328244271E-4</v>
      </c>
      <c r="K37" s="596">
        <f>K36/H36</f>
        <v>1.2919896640826874E-3</v>
      </c>
      <c r="L37" s="910"/>
      <c r="M37" s="912"/>
      <c r="N37" s="912"/>
      <c r="O37" s="595">
        <f>O36/L36</f>
        <v>1.1233430689732643E-3</v>
      </c>
      <c r="P37" s="595">
        <f>P36/M36</f>
        <v>1.0460251046025104E-3</v>
      </c>
      <c r="Q37" s="596">
        <f>Q36/N36</f>
        <v>1.109672646569262E-3</v>
      </c>
      <c r="R37" s="910"/>
      <c r="S37" s="912"/>
      <c r="T37" s="912"/>
      <c r="U37" s="595">
        <f>U36/R36</f>
        <v>1.8512804689910522E-3</v>
      </c>
      <c r="V37" s="595">
        <f>V36/S36</f>
        <v>9.1407678244972577E-4</v>
      </c>
      <c r="W37" s="596">
        <f>W36/T36</f>
        <v>1.4735678762202984E-3</v>
      </c>
    </row>
    <row r="38" spans="2:30" ht="21.6" customHeight="1" x14ac:dyDescent="0.2">
      <c r="B38" s="702"/>
      <c r="C38" s="209" t="s">
        <v>58</v>
      </c>
      <c r="D38" s="772">
        <f>SUM(D28,D30,D32,D34)</f>
        <v>151</v>
      </c>
      <c r="E38" s="930">
        <f>SUM(E28,E30,E32,E34)</f>
        <v>127</v>
      </c>
      <c r="F38" s="931">
        <f>L38+R38</f>
        <v>29660</v>
      </c>
      <c r="G38" s="933">
        <f>M38+S38</f>
        <v>5485</v>
      </c>
      <c r="H38" s="928">
        <f>N38+T38</f>
        <v>35145</v>
      </c>
      <c r="I38" s="593">
        <f>O38+U38</f>
        <v>24</v>
      </c>
      <c r="J38" s="593">
        <f>P38+V38</f>
        <v>4</v>
      </c>
      <c r="K38" s="594">
        <f>I38+J38</f>
        <v>28</v>
      </c>
      <c r="L38" s="917">
        <f t="shared" ref="L38:W38" si="23">L28+L30+L32+L34</f>
        <v>18472</v>
      </c>
      <c r="M38" s="928">
        <f t="shared" si="23"/>
        <v>1753</v>
      </c>
      <c r="N38" s="928">
        <f t="shared" si="23"/>
        <v>20225</v>
      </c>
      <c r="O38" s="593">
        <f t="shared" si="23"/>
        <v>9</v>
      </c>
      <c r="P38" s="593">
        <f t="shared" si="23"/>
        <v>1</v>
      </c>
      <c r="Q38" s="594">
        <f t="shared" si="23"/>
        <v>10</v>
      </c>
      <c r="R38" s="917">
        <f t="shared" si="23"/>
        <v>11188</v>
      </c>
      <c r="S38" s="928">
        <f t="shared" si="23"/>
        <v>3732</v>
      </c>
      <c r="T38" s="928">
        <f t="shared" si="23"/>
        <v>14920</v>
      </c>
      <c r="U38" s="593">
        <f t="shared" si="23"/>
        <v>15</v>
      </c>
      <c r="V38" s="593">
        <f t="shared" si="23"/>
        <v>3</v>
      </c>
      <c r="W38" s="594">
        <f t="shared" si="23"/>
        <v>18</v>
      </c>
      <c r="Y38" s="576"/>
      <c r="Z38" s="576"/>
      <c r="AA38" s="576"/>
      <c r="AB38" s="590"/>
      <c r="AC38" s="590"/>
      <c r="AD38" s="590"/>
    </row>
    <row r="39" spans="2:30" ht="21.6" customHeight="1" thickBot="1" x14ac:dyDescent="0.25">
      <c r="B39" s="715"/>
      <c r="C39" s="211" t="s">
        <v>60</v>
      </c>
      <c r="D39" s="756"/>
      <c r="E39" s="758"/>
      <c r="F39" s="932"/>
      <c r="G39" s="934"/>
      <c r="H39" s="935"/>
      <c r="I39" s="598">
        <f>I38/F38</f>
        <v>8.0917060013486173E-4</v>
      </c>
      <c r="J39" s="598">
        <f>J38/G38</f>
        <v>7.2926162260711033E-4</v>
      </c>
      <c r="K39" s="599">
        <f>K38/H38</f>
        <v>7.9669938824868407E-4</v>
      </c>
      <c r="L39" s="936"/>
      <c r="M39" s="935"/>
      <c r="N39" s="935"/>
      <c r="O39" s="598">
        <f>O38/L38</f>
        <v>4.8722390645300994E-4</v>
      </c>
      <c r="P39" s="598">
        <f>P38/M38</f>
        <v>5.7045065601825438E-4</v>
      </c>
      <c r="Q39" s="599">
        <f>Q38/N38</f>
        <v>4.9443757725587149E-4</v>
      </c>
      <c r="R39" s="936"/>
      <c r="S39" s="935"/>
      <c r="T39" s="935"/>
      <c r="U39" s="598">
        <f>U38/R38</f>
        <v>1.340722202359671E-3</v>
      </c>
      <c r="V39" s="598">
        <f>V38/S38</f>
        <v>8.0385852090032153E-4</v>
      </c>
      <c r="W39" s="599">
        <f>W38/T38</f>
        <v>1.2064343163538875E-3</v>
      </c>
    </row>
    <row r="40" spans="2:30" x14ac:dyDescent="0.2">
      <c r="K40" s="500"/>
      <c r="Q40" s="500"/>
      <c r="R40" s="500"/>
      <c r="S40" s="500"/>
      <c r="T40" s="500"/>
      <c r="U40" s="500"/>
      <c r="V40" s="500"/>
      <c r="Y40" s="574"/>
      <c r="Z40" s="574"/>
      <c r="AA40" s="574"/>
      <c r="AB40" s="574"/>
      <c r="AC40" s="574"/>
      <c r="AD40" s="574"/>
    </row>
    <row r="41" spans="2:30" x14ac:dyDescent="0.2">
      <c r="F41" s="576"/>
      <c r="K41" s="500"/>
      <c r="L41" s="576"/>
      <c r="Q41" s="500"/>
      <c r="R41" s="500"/>
      <c r="S41" s="500"/>
      <c r="T41" s="500"/>
      <c r="U41" s="500"/>
      <c r="V41" s="500"/>
      <c r="Y41" s="574"/>
      <c r="Z41" s="574"/>
      <c r="AA41" s="574"/>
      <c r="AB41" s="574"/>
      <c r="AC41" s="574"/>
      <c r="AD41" s="574"/>
    </row>
    <row r="42" spans="2:30" x14ac:dyDescent="0.2">
      <c r="B42" s="600"/>
      <c r="I42" s="522"/>
      <c r="J42" s="522"/>
      <c r="K42" s="522"/>
      <c r="L42" s="522"/>
      <c r="M42" s="522"/>
      <c r="N42" s="522"/>
      <c r="O42" s="522"/>
      <c r="P42" s="522"/>
      <c r="Q42" s="522"/>
      <c r="R42" s="522"/>
      <c r="S42" s="522"/>
      <c r="T42" s="522"/>
      <c r="U42" s="522"/>
      <c r="V42" s="522"/>
      <c r="W42" s="522"/>
      <c r="Y42" s="574"/>
      <c r="Z42" s="574"/>
      <c r="AA42" s="574"/>
      <c r="AB42" s="574"/>
      <c r="AC42" s="574"/>
      <c r="AD42" s="574"/>
    </row>
    <row r="43" spans="2:30" x14ac:dyDescent="0.2">
      <c r="B43" s="600"/>
      <c r="Y43" s="574"/>
      <c r="Z43" s="574"/>
      <c r="AA43" s="574"/>
      <c r="AB43" s="574"/>
      <c r="AC43" s="574"/>
      <c r="AD43" s="574"/>
    </row>
    <row r="44" spans="2:30" x14ac:dyDescent="0.2">
      <c r="B44" s="600"/>
      <c r="K44" s="500"/>
      <c r="Q44" s="500"/>
      <c r="R44" s="500"/>
      <c r="S44" s="500"/>
      <c r="T44" s="500"/>
      <c r="U44" s="500"/>
      <c r="V44" s="500"/>
      <c r="Y44" s="574"/>
      <c r="Z44" s="574"/>
      <c r="AA44" s="574"/>
      <c r="AB44" s="574"/>
      <c r="AC44" s="574"/>
      <c r="AD44" s="574"/>
    </row>
    <row r="45" spans="2:30" x14ac:dyDescent="0.2">
      <c r="B45" s="600"/>
      <c r="K45" s="500"/>
      <c r="Q45" s="500"/>
      <c r="R45" s="500"/>
      <c r="S45" s="500"/>
      <c r="T45" s="500"/>
      <c r="U45" s="500"/>
      <c r="V45" s="500"/>
      <c r="Y45" s="574"/>
      <c r="Z45" s="574"/>
      <c r="AA45" s="574"/>
      <c r="AB45" s="574"/>
      <c r="AC45" s="574"/>
      <c r="AD45" s="574"/>
    </row>
    <row r="46" spans="2:30" x14ac:dyDescent="0.2">
      <c r="B46" s="600"/>
      <c r="Y46" s="574"/>
      <c r="Z46" s="574"/>
      <c r="AA46" s="574"/>
      <c r="AB46" s="574"/>
      <c r="AC46" s="574"/>
      <c r="AD46" s="574"/>
    </row>
    <row r="47" spans="2:30" x14ac:dyDescent="0.2">
      <c r="B47" s="601"/>
      <c r="D47" s="602"/>
      <c r="E47" s="602"/>
      <c r="F47" s="602"/>
      <c r="G47" s="602"/>
      <c r="H47" s="602"/>
      <c r="I47" s="602"/>
      <c r="J47" s="602"/>
      <c r="K47" s="602"/>
      <c r="L47" s="602"/>
      <c r="M47" s="602"/>
      <c r="N47" s="602"/>
      <c r="O47" s="602"/>
      <c r="P47" s="602"/>
      <c r="Q47" s="602"/>
      <c r="R47" s="602"/>
      <c r="S47" s="602"/>
      <c r="T47" s="602"/>
      <c r="U47" s="602"/>
      <c r="V47" s="602"/>
      <c r="W47" s="602"/>
      <c r="Y47" s="574"/>
      <c r="Z47" s="574"/>
      <c r="AA47" s="574"/>
      <c r="AB47" s="574"/>
      <c r="AC47" s="574"/>
      <c r="AD47" s="574"/>
    </row>
    <row r="48" spans="2:30" x14ac:dyDescent="0.2">
      <c r="D48" s="602"/>
      <c r="E48" s="602"/>
      <c r="F48" s="602"/>
      <c r="G48" s="602"/>
      <c r="H48" s="602"/>
      <c r="I48" s="602"/>
      <c r="J48" s="602"/>
      <c r="K48" s="602"/>
      <c r="L48" s="602"/>
      <c r="M48" s="602"/>
      <c r="N48" s="602"/>
      <c r="O48" s="602"/>
      <c r="P48" s="602"/>
      <c r="Q48" s="602"/>
      <c r="R48" s="602"/>
      <c r="S48" s="602"/>
      <c r="T48" s="602"/>
      <c r="U48" s="602"/>
      <c r="V48" s="602"/>
      <c r="W48" s="602"/>
      <c r="Y48" s="574"/>
      <c r="Z48" s="574"/>
      <c r="AA48" s="574"/>
      <c r="AB48" s="574"/>
      <c r="AC48" s="574"/>
      <c r="AD48" s="574"/>
    </row>
    <row r="49" spans="4:30" x14ac:dyDescent="0.2">
      <c r="D49" s="602"/>
      <c r="E49" s="602"/>
      <c r="F49" s="602"/>
      <c r="G49" s="602"/>
      <c r="H49" s="602"/>
      <c r="I49" s="602"/>
      <c r="J49" s="602"/>
      <c r="K49" s="602"/>
      <c r="L49" s="602"/>
      <c r="M49" s="602"/>
      <c r="N49" s="602"/>
      <c r="O49" s="602"/>
      <c r="P49" s="602"/>
      <c r="Q49" s="602"/>
      <c r="R49" s="602"/>
      <c r="S49" s="602"/>
      <c r="T49" s="602"/>
      <c r="U49" s="602"/>
      <c r="V49" s="602"/>
      <c r="W49" s="602"/>
      <c r="Y49" s="574"/>
      <c r="Z49" s="574"/>
      <c r="AA49" s="574"/>
      <c r="AB49" s="574"/>
      <c r="AC49" s="574"/>
      <c r="AD49" s="574"/>
    </row>
    <row r="50" spans="4:30" x14ac:dyDescent="0.2">
      <c r="D50" s="602"/>
      <c r="E50" s="602"/>
      <c r="F50" s="602"/>
      <c r="G50" s="602"/>
      <c r="H50" s="602"/>
      <c r="I50" s="602"/>
      <c r="J50" s="602"/>
      <c r="K50" s="602"/>
      <c r="L50" s="602"/>
      <c r="M50" s="602"/>
      <c r="N50" s="602"/>
      <c r="O50" s="602"/>
      <c r="P50" s="602"/>
      <c r="Q50" s="602"/>
      <c r="R50" s="602"/>
      <c r="S50" s="602"/>
      <c r="T50" s="602"/>
      <c r="U50" s="602"/>
      <c r="V50" s="602"/>
      <c r="W50" s="602"/>
      <c r="Y50" s="574"/>
      <c r="Z50" s="574"/>
      <c r="AA50" s="574"/>
      <c r="AB50" s="574"/>
      <c r="AC50" s="574"/>
      <c r="AD50" s="574"/>
    </row>
    <row r="51" spans="4:30" x14ac:dyDescent="0.2">
      <c r="D51" s="602"/>
      <c r="E51" s="602"/>
      <c r="F51" s="602"/>
      <c r="G51" s="602"/>
      <c r="H51" s="602"/>
      <c r="I51" s="602"/>
      <c r="J51" s="602"/>
      <c r="K51" s="602"/>
      <c r="L51" s="602"/>
      <c r="M51" s="602"/>
      <c r="N51" s="602"/>
      <c r="O51" s="602"/>
      <c r="P51" s="602"/>
      <c r="Q51" s="602"/>
      <c r="R51" s="602"/>
      <c r="S51" s="602"/>
      <c r="T51" s="602"/>
      <c r="U51" s="602"/>
      <c r="V51" s="602"/>
      <c r="W51" s="602"/>
      <c r="Y51" s="574"/>
      <c r="Z51" s="574"/>
      <c r="AA51" s="574"/>
      <c r="AB51" s="574"/>
      <c r="AC51" s="574"/>
      <c r="AD51" s="574"/>
    </row>
    <row r="52" spans="4:30" x14ac:dyDescent="0.2">
      <c r="Y52" s="574"/>
      <c r="Z52" s="574"/>
      <c r="AA52" s="574"/>
      <c r="AB52" s="574"/>
      <c r="AC52" s="574"/>
      <c r="AD52" s="574"/>
    </row>
    <row r="53" spans="4:30" x14ac:dyDescent="0.2">
      <c r="Y53" s="574"/>
      <c r="Z53" s="574"/>
      <c r="AA53" s="574"/>
      <c r="AB53" s="574"/>
      <c r="AC53" s="574"/>
      <c r="AD53" s="574"/>
    </row>
    <row r="54" spans="4:30" x14ac:dyDescent="0.2">
      <c r="Y54" s="574"/>
      <c r="Z54" s="574"/>
      <c r="AA54" s="574"/>
      <c r="AB54" s="574"/>
      <c r="AC54" s="574"/>
      <c r="AD54" s="574"/>
    </row>
    <row r="55" spans="4:30" x14ac:dyDescent="0.2">
      <c r="Y55" s="574"/>
      <c r="Z55" s="574"/>
      <c r="AA55" s="574"/>
      <c r="AB55" s="574"/>
      <c r="AC55" s="574"/>
      <c r="AD55" s="574"/>
    </row>
    <row r="56" spans="4:30" x14ac:dyDescent="0.2">
      <c r="Y56" s="574"/>
      <c r="Z56" s="574"/>
      <c r="AA56" s="574"/>
      <c r="AB56" s="574"/>
      <c r="AC56" s="574"/>
      <c r="AD56" s="574"/>
    </row>
    <row r="57" spans="4:30" x14ac:dyDescent="0.2">
      <c r="Y57" s="574"/>
      <c r="Z57" s="574"/>
      <c r="AA57" s="574"/>
      <c r="AB57" s="574"/>
      <c r="AC57" s="574"/>
      <c r="AD57" s="574"/>
    </row>
    <row r="58" spans="4:30" x14ac:dyDescent="0.2">
      <c r="Y58" s="574"/>
      <c r="Z58" s="574"/>
      <c r="AA58" s="574"/>
      <c r="AB58" s="574"/>
      <c r="AC58" s="574"/>
      <c r="AD58" s="574"/>
    </row>
    <row r="59" spans="4:30" x14ac:dyDescent="0.2">
      <c r="Y59" s="574"/>
      <c r="Z59" s="574"/>
      <c r="AA59" s="574"/>
      <c r="AB59" s="574"/>
      <c r="AC59" s="574"/>
      <c r="AD59" s="574"/>
    </row>
  </sheetData>
  <mergeCells count="192">
    <mergeCell ref="L38:L39"/>
    <mergeCell ref="M38:M39"/>
    <mergeCell ref="N38:N39"/>
    <mergeCell ref="R38:R39"/>
    <mergeCell ref="S38:S39"/>
    <mergeCell ref="T38:T39"/>
    <mergeCell ref="M36:M37"/>
    <mergeCell ref="N36:N37"/>
    <mergeCell ref="R36:R37"/>
    <mergeCell ref="S36:S37"/>
    <mergeCell ref="T36:T37"/>
    <mergeCell ref="L36:L37"/>
    <mergeCell ref="D38:D39"/>
    <mergeCell ref="E38:E39"/>
    <mergeCell ref="F38:F39"/>
    <mergeCell ref="G38:G39"/>
    <mergeCell ref="H38:H39"/>
    <mergeCell ref="D36:D37"/>
    <mergeCell ref="E36:E37"/>
    <mergeCell ref="F36:F37"/>
    <mergeCell ref="G36:G37"/>
    <mergeCell ref="H36:H37"/>
    <mergeCell ref="L34:L35"/>
    <mergeCell ref="M34:M35"/>
    <mergeCell ref="N34:N35"/>
    <mergeCell ref="R34:R35"/>
    <mergeCell ref="S34:S35"/>
    <mergeCell ref="T34:T35"/>
    <mergeCell ref="C34:C35"/>
    <mergeCell ref="D34:D35"/>
    <mergeCell ref="E34:E35"/>
    <mergeCell ref="F34:F35"/>
    <mergeCell ref="G34:G35"/>
    <mergeCell ref="H34:H35"/>
    <mergeCell ref="R32:R33"/>
    <mergeCell ref="S32:S33"/>
    <mergeCell ref="T32:T33"/>
    <mergeCell ref="C32:C33"/>
    <mergeCell ref="D32:D33"/>
    <mergeCell ref="E32:E33"/>
    <mergeCell ref="F32:F33"/>
    <mergeCell ref="G32:G33"/>
    <mergeCell ref="H32:H33"/>
    <mergeCell ref="C30:C31"/>
    <mergeCell ref="D30:D31"/>
    <mergeCell ref="E30:E31"/>
    <mergeCell ref="F30:F31"/>
    <mergeCell ref="G30:G31"/>
    <mergeCell ref="H30:H31"/>
    <mergeCell ref="L32:L33"/>
    <mergeCell ref="M32:M33"/>
    <mergeCell ref="N32:N33"/>
    <mergeCell ref="S28:S29"/>
    <mergeCell ref="T28:T29"/>
    <mergeCell ref="N26:N27"/>
    <mergeCell ref="R26:R27"/>
    <mergeCell ref="S26:S27"/>
    <mergeCell ref="T26:T27"/>
    <mergeCell ref="L30:L31"/>
    <mergeCell ref="M30:M31"/>
    <mergeCell ref="N30:N31"/>
    <mergeCell ref="R30:R31"/>
    <mergeCell ref="S30:S31"/>
    <mergeCell ref="T30:T31"/>
    <mergeCell ref="G24:G25"/>
    <mergeCell ref="H24:H25"/>
    <mergeCell ref="L24:L25"/>
    <mergeCell ref="M24:M25"/>
    <mergeCell ref="N24:N25"/>
    <mergeCell ref="R24:R25"/>
    <mergeCell ref="L28:L29"/>
    <mergeCell ref="M28:M29"/>
    <mergeCell ref="N28:N29"/>
    <mergeCell ref="R28:R29"/>
    <mergeCell ref="R22:R23"/>
    <mergeCell ref="S22:S23"/>
    <mergeCell ref="T22:T23"/>
    <mergeCell ref="B24:B39"/>
    <mergeCell ref="C24:C25"/>
    <mergeCell ref="D24:D25"/>
    <mergeCell ref="E24:E25"/>
    <mergeCell ref="F24:F25"/>
    <mergeCell ref="C28:C29"/>
    <mergeCell ref="D28:D29"/>
    <mergeCell ref="E28:E29"/>
    <mergeCell ref="F28:F29"/>
    <mergeCell ref="G28:G29"/>
    <mergeCell ref="H28:H29"/>
    <mergeCell ref="S24:S25"/>
    <mergeCell ref="T24:T25"/>
    <mergeCell ref="C26:C27"/>
    <mergeCell ref="D26:D27"/>
    <mergeCell ref="E26:E27"/>
    <mergeCell ref="F26:F27"/>
    <mergeCell ref="G26:G27"/>
    <mergeCell ref="H26:H27"/>
    <mergeCell ref="L26:L27"/>
    <mergeCell ref="M26:M27"/>
    <mergeCell ref="C22:C23"/>
    <mergeCell ref="D22:D23"/>
    <mergeCell ref="E22:E23"/>
    <mergeCell ref="F22:F23"/>
    <mergeCell ref="G22:G23"/>
    <mergeCell ref="H22:H23"/>
    <mergeCell ref="L22:L23"/>
    <mergeCell ref="M22:M23"/>
    <mergeCell ref="N22:N23"/>
    <mergeCell ref="C18:C19"/>
    <mergeCell ref="D18:D19"/>
    <mergeCell ref="E18:E19"/>
    <mergeCell ref="F18:F19"/>
    <mergeCell ref="G18:G19"/>
    <mergeCell ref="T18:T19"/>
    <mergeCell ref="C20:C21"/>
    <mergeCell ref="D20:D21"/>
    <mergeCell ref="E20:E21"/>
    <mergeCell ref="F20:F21"/>
    <mergeCell ref="G20:G21"/>
    <mergeCell ref="H20:H21"/>
    <mergeCell ref="L20:L21"/>
    <mergeCell ref="M20:M21"/>
    <mergeCell ref="N20:N21"/>
    <mergeCell ref="H18:H19"/>
    <mergeCell ref="L18:L19"/>
    <mergeCell ref="M18:M19"/>
    <mergeCell ref="N18:N19"/>
    <mergeCell ref="R18:R19"/>
    <mergeCell ref="S18:S19"/>
    <mergeCell ref="R20:R21"/>
    <mergeCell ref="S20:S21"/>
    <mergeCell ref="T20:T21"/>
    <mergeCell ref="T14:T15"/>
    <mergeCell ref="C16:C17"/>
    <mergeCell ref="D16:D17"/>
    <mergeCell ref="E16:E17"/>
    <mergeCell ref="F16:F17"/>
    <mergeCell ref="G16:G17"/>
    <mergeCell ref="H16:H17"/>
    <mergeCell ref="L16:L17"/>
    <mergeCell ref="M16:M17"/>
    <mergeCell ref="N16:N17"/>
    <mergeCell ref="R16:R17"/>
    <mergeCell ref="S16:S17"/>
    <mergeCell ref="T16:T17"/>
    <mergeCell ref="B12:B23"/>
    <mergeCell ref="C12:C13"/>
    <mergeCell ref="D12:D13"/>
    <mergeCell ref="E12:E13"/>
    <mergeCell ref="F12:F13"/>
    <mergeCell ref="G12:G13"/>
    <mergeCell ref="T12:T13"/>
    <mergeCell ref="C14:C15"/>
    <mergeCell ref="D14:D15"/>
    <mergeCell ref="E14:E15"/>
    <mergeCell ref="F14:F15"/>
    <mergeCell ref="G14:G15"/>
    <mergeCell ref="H14:H15"/>
    <mergeCell ref="L14:L15"/>
    <mergeCell ref="M14:M15"/>
    <mergeCell ref="N14:N15"/>
    <mergeCell ref="H12:H13"/>
    <mergeCell ref="L12:L13"/>
    <mergeCell ref="M12:M13"/>
    <mergeCell ref="N12:N13"/>
    <mergeCell ref="R12:R13"/>
    <mergeCell ref="S12:S13"/>
    <mergeCell ref="R14:R15"/>
    <mergeCell ref="S14:S15"/>
    <mergeCell ref="R8:T8"/>
    <mergeCell ref="U8:W8"/>
    <mergeCell ref="B10:C11"/>
    <mergeCell ref="D10:D11"/>
    <mergeCell ref="E10:E11"/>
    <mergeCell ref="F10:F11"/>
    <mergeCell ref="G10:G11"/>
    <mergeCell ref="H10:H11"/>
    <mergeCell ref="L10:L11"/>
    <mergeCell ref="M10:M11"/>
    <mergeCell ref="B7:C9"/>
    <mergeCell ref="D7:D9"/>
    <mergeCell ref="E7:E9"/>
    <mergeCell ref="F7:K7"/>
    <mergeCell ref="L7:Q7"/>
    <mergeCell ref="R7:W7"/>
    <mergeCell ref="F8:H8"/>
    <mergeCell ref="I8:K8"/>
    <mergeCell ref="L8:N8"/>
    <mergeCell ref="O8:Q8"/>
    <mergeCell ref="N10:N11"/>
    <mergeCell ref="R10:R11"/>
    <mergeCell ref="S10:S11"/>
    <mergeCell ref="T10:T11"/>
  </mergeCells>
  <phoneticPr fontId="3"/>
  <pageMargins left="0.82677165354330717" right="0.51181102362204722" top="0.9055118110236221" bottom="0.98425196850393704" header="0.51181102362204722" footer="0.51181102362204722"/>
  <pageSetup paperSize="9" scale="63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2235FE-9729-4A6C-BD18-CF8C08106310}">
  <sheetPr>
    <tabColor rgb="FF00B0F0"/>
    <pageSetUpPr fitToPage="1"/>
  </sheetPr>
  <dimension ref="B2:AL58"/>
  <sheetViews>
    <sheetView view="pageBreakPreview" zoomScaleNormal="100" zoomScaleSheetLayoutView="100" workbookViewId="0"/>
  </sheetViews>
  <sheetFormatPr defaultColWidth="9" defaultRowHeight="13.2" x14ac:dyDescent="0.2"/>
  <cols>
    <col min="1" max="1" width="4.6640625" style="500" customWidth="1"/>
    <col min="2" max="2" width="3.109375" style="500" customWidth="1"/>
    <col min="3" max="3" width="16.44140625" style="500" customWidth="1"/>
    <col min="4" max="5" width="8.6640625" style="500" customWidth="1"/>
    <col min="6" max="29" width="6.33203125" style="500" customWidth="1"/>
    <col min="30" max="30" width="4.6640625" style="500" customWidth="1"/>
    <col min="31" max="34" width="8.109375" style="500" customWidth="1"/>
    <col min="35" max="38" width="7" style="500" customWidth="1"/>
    <col min="39" max="40" width="4.6640625" style="500" customWidth="1"/>
    <col min="41" max="16384" width="9" style="500"/>
  </cols>
  <sheetData>
    <row r="2" spans="2:38" ht="14.4" x14ac:dyDescent="0.2">
      <c r="B2" s="501" t="s">
        <v>227</v>
      </c>
    </row>
    <row r="3" spans="2:38" ht="14.4" x14ac:dyDescent="0.2">
      <c r="B3" s="501"/>
      <c r="X3" s="92" t="s">
        <v>228</v>
      </c>
    </row>
    <row r="4" spans="2:38" ht="14.4" x14ac:dyDescent="0.2">
      <c r="B4" s="501"/>
      <c r="X4" s="92" t="s">
        <v>229</v>
      </c>
    </row>
    <row r="5" spans="2:38" ht="8.25" customHeight="1" x14ac:dyDescent="0.2">
      <c r="B5" s="501"/>
      <c r="X5" s="502"/>
    </row>
    <row r="6" spans="2:38" ht="13.8" thickBot="1" x14ac:dyDescent="0.25">
      <c r="B6" s="500" t="s">
        <v>65</v>
      </c>
      <c r="AC6" s="503" t="s">
        <v>66</v>
      </c>
    </row>
    <row r="7" spans="2:38" ht="21" customHeight="1" thickBot="1" x14ac:dyDescent="0.25">
      <c r="B7" s="19"/>
      <c r="C7" s="504"/>
      <c r="D7" s="778" t="s">
        <v>67</v>
      </c>
      <c r="E7" s="862" t="s">
        <v>68</v>
      </c>
      <c r="F7" s="782" t="s">
        <v>69</v>
      </c>
      <c r="G7" s="783"/>
      <c r="H7" s="783"/>
      <c r="I7" s="783"/>
      <c r="J7" s="783"/>
      <c r="K7" s="783"/>
      <c r="L7" s="783"/>
      <c r="M7" s="783"/>
      <c r="N7" s="506"/>
      <c r="O7" s="506"/>
      <c r="P7" s="506"/>
      <c r="Q7" s="506"/>
      <c r="R7" s="506"/>
      <c r="S7" s="506"/>
      <c r="T7" s="506"/>
      <c r="U7" s="506"/>
      <c r="V7" s="506"/>
      <c r="W7" s="506"/>
      <c r="X7" s="506"/>
      <c r="Y7" s="506"/>
      <c r="Z7" s="506"/>
      <c r="AA7" s="506"/>
      <c r="AB7" s="506"/>
      <c r="AC7" s="603"/>
    </row>
    <row r="8" spans="2:38" ht="21" customHeight="1" x14ac:dyDescent="0.2">
      <c r="B8" s="508"/>
      <c r="C8" s="509"/>
      <c r="D8" s="779"/>
      <c r="E8" s="860"/>
      <c r="F8" s="784"/>
      <c r="G8" s="785"/>
      <c r="H8" s="785"/>
      <c r="I8" s="785"/>
      <c r="J8" s="785"/>
      <c r="K8" s="785"/>
      <c r="L8" s="785"/>
      <c r="M8" s="785"/>
      <c r="N8" s="786" t="s">
        <v>70</v>
      </c>
      <c r="O8" s="787"/>
      <c r="P8" s="787"/>
      <c r="Q8" s="787"/>
      <c r="R8" s="787"/>
      <c r="S8" s="787"/>
      <c r="T8" s="787"/>
      <c r="U8" s="788"/>
      <c r="V8" s="786" t="s">
        <v>71</v>
      </c>
      <c r="W8" s="787"/>
      <c r="X8" s="787"/>
      <c r="Y8" s="787"/>
      <c r="Z8" s="787"/>
      <c r="AA8" s="787"/>
      <c r="AB8" s="787"/>
      <c r="AC8" s="788"/>
    </row>
    <row r="9" spans="2:38" ht="21" customHeight="1" x14ac:dyDescent="0.2">
      <c r="B9" s="508"/>
      <c r="C9" s="509"/>
      <c r="D9" s="779"/>
      <c r="E9" s="860"/>
      <c r="F9" s="937" t="s">
        <v>230</v>
      </c>
      <c r="G9" s="604"/>
      <c r="H9" s="604"/>
      <c r="I9" s="604"/>
      <c r="J9" s="604"/>
      <c r="K9" s="604"/>
      <c r="L9" s="604"/>
      <c r="M9" s="604"/>
      <c r="N9" s="937" t="s">
        <v>230</v>
      </c>
      <c r="O9" s="604"/>
      <c r="P9" s="604"/>
      <c r="Q9" s="604"/>
      <c r="R9" s="604"/>
      <c r="S9" s="604"/>
      <c r="T9" s="604"/>
      <c r="U9" s="605"/>
      <c r="V9" s="937" t="s">
        <v>230</v>
      </c>
      <c r="W9" s="604"/>
      <c r="X9" s="604"/>
      <c r="Y9" s="604"/>
      <c r="Z9" s="604"/>
      <c r="AA9" s="604"/>
      <c r="AB9" s="604"/>
      <c r="AC9" s="605"/>
    </row>
    <row r="10" spans="2:38" ht="42" customHeight="1" x14ac:dyDescent="0.2">
      <c r="B10" s="377"/>
      <c r="C10" s="512"/>
      <c r="D10" s="780"/>
      <c r="E10" s="861"/>
      <c r="F10" s="938"/>
      <c r="G10" s="144" t="s">
        <v>231</v>
      </c>
      <c r="H10" s="144" t="s">
        <v>232</v>
      </c>
      <c r="I10" s="144" t="s">
        <v>233</v>
      </c>
      <c r="J10" s="144" t="s">
        <v>234</v>
      </c>
      <c r="K10" s="144" t="s">
        <v>235</v>
      </c>
      <c r="L10" s="144" t="s">
        <v>236</v>
      </c>
      <c r="M10" s="146" t="s">
        <v>237</v>
      </c>
      <c r="N10" s="938"/>
      <c r="O10" s="144" t="s">
        <v>231</v>
      </c>
      <c r="P10" s="144" t="s">
        <v>232</v>
      </c>
      <c r="Q10" s="144" t="s">
        <v>233</v>
      </c>
      <c r="R10" s="144" t="s">
        <v>234</v>
      </c>
      <c r="S10" s="144" t="s">
        <v>235</v>
      </c>
      <c r="T10" s="144" t="s">
        <v>236</v>
      </c>
      <c r="U10" s="146" t="s">
        <v>237</v>
      </c>
      <c r="V10" s="938"/>
      <c r="W10" s="144" t="s">
        <v>231</v>
      </c>
      <c r="X10" s="144" t="s">
        <v>232</v>
      </c>
      <c r="Y10" s="144" t="s">
        <v>233</v>
      </c>
      <c r="Z10" s="144" t="s">
        <v>234</v>
      </c>
      <c r="AA10" s="144" t="s">
        <v>235</v>
      </c>
      <c r="AB10" s="144" t="s">
        <v>236</v>
      </c>
      <c r="AC10" s="146" t="s">
        <v>237</v>
      </c>
      <c r="AG10" s="606"/>
      <c r="AI10" s="511"/>
    </row>
    <row r="11" spans="2:38" ht="21" customHeight="1" x14ac:dyDescent="0.2">
      <c r="B11" s="695" t="s">
        <v>85</v>
      </c>
      <c r="C11" s="696"/>
      <c r="D11" s="607">
        <f>SUM(D13:D24)</f>
        <v>370</v>
      </c>
      <c r="E11" s="608">
        <f>SUM(E13:E24)</f>
        <v>299</v>
      </c>
      <c r="F11" s="609">
        <f>SUM(G11:M11)</f>
        <v>30</v>
      </c>
      <c r="G11" s="607">
        <f>G13+G15+G17+G19+G21+G23</f>
        <v>1</v>
      </c>
      <c r="H11" s="607">
        <f t="shared" ref="H11:M11" si="0">H13+H15+H17+H19+H21+H23</f>
        <v>1</v>
      </c>
      <c r="I11" s="607">
        <f t="shared" si="0"/>
        <v>5</v>
      </c>
      <c r="J11" s="607">
        <f>J13+J15+J17+J19+J21+J23</f>
        <v>11</v>
      </c>
      <c r="K11" s="607">
        <f>K13+K15+K17+K19+K21+K23</f>
        <v>6</v>
      </c>
      <c r="L11" s="607">
        <f t="shared" si="0"/>
        <v>2</v>
      </c>
      <c r="M11" s="610">
        <f t="shared" si="0"/>
        <v>4</v>
      </c>
      <c r="N11" s="609">
        <f>SUM(O11:U11)</f>
        <v>26</v>
      </c>
      <c r="O11" s="607">
        <f t="shared" ref="O11:U11" si="1">O13+O15+O17+O19+O21+O23</f>
        <v>1</v>
      </c>
      <c r="P11" s="607">
        <f t="shared" si="1"/>
        <v>0</v>
      </c>
      <c r="Q11" s="607">
        <f t="shared" si="1"/>
        <v>4</v>
      </c>
      <c r="R11" s="607">
        <f t="shared" si="1"/>
        <v>10</v>
      </c>
      <c r="S11" s="607">
        <f t="shared" si="1"/>
        <v>5</v>
      </c>
      <c r="T11" s="607">
        <f t="shared" si="1"/>
        <v>2</v>
      </c>
      <c r="U11" s="611">
        <f t="shared" si="1"/>
        <v>4</v>
      </c>
      <c r="V11" s="609">
        <f>SUM(W11:AC11)</f>
        <v>4</v>
      </c>
      <c r="W11" s="607">
        <f t="shared" ref="W11:AC11" si="2">W13+W15+W17+W19+W21+W23</f>
        <v>0</v>
      </c>
      <c r="X11" s="607">
        <f t="shared" si="2"/>
        <v>1</v>
      </c>
      <c r="Y11" s="607">
        <f t="shared" si="2"/>
        <v>1</v>
      </c>
      <c r="Z11" s="607">
        <f t="shared" si="2"/>
        <v>1</v>
      </c>
      <c r="AA11" s="607">
        <f t="shared" si="2"/>
        <v>1</v>
      </c>
      <c r="AB11" s="607">
        <f t="shared" si="2"/>
        <v>0</v>
      </c>
      <c r="AC11" s="611">
        <f t="shared" si="2"/>
        <v>0</v>
      </c>
      <c r="AI11" s="514"/>
      <c r="AJ11" s="514"/>
      <c r="AK11" s="514"/>
      <c r="AL11" s="514"/>
    </row>
    <row r="12" spans="2:38" ht="21" customHeight="1" thickBot="1" x14ac:dyDescent="0.25">
      <c r="B12" s="699"/>
      <c r="C12" s="700"/>
      <c r="D12" s="612"/>
      <c r="E12" s="613"/>
      <c r="F12" s="614"/>
      <c r="G12" s="615">
        <f>G11/F11</f>
        <v>3.3333333333333333E-2</v>
      </c>
      <c r="H12" s="615">
        <f>H11/F11</f>
        <v>3.3333333333333333E-2</v>
      </c>
      <c r="I12" s="615">
        <f>I11/F11</f>
        <v>0.16666666666666666</v>
      </c>
      <c r="J12" s="615">
        <f>J11/F11</f>
        <v>0.36666666666666664</v>
      </c>
      <c r="K12" s="615">
        <f>K11/F11</f>
        <v>0.2</v>
      </c>
      <c r="L12" s="615">
        <f>L11/F11</f>
        <v>6.6666666666666666E-2</v>
      </c>
      <c r="M12" s="616">
        <f>M11/F11</f>
        <v>0.13333333333333333</v>
      </c>
      <c r="N12" s="617"/>
      <c r="O12" s="615">
        <f>IFERROR(O11/$N11,0)</f>
        <v>3.8461538461538464E-2</v>
      </c>
      <c r="P12" s="615">
        <f t="shared" ref="P12:U12" si="3">IFERROR(P11/$N11,0)</f>
        <v>0</v>
      </c>
      <c r="Q12" s="615">
        <f t="shared" si="3"/>
        <v>0.15384615384615385</v>
      </c>
      <c r="R12" s="615">
        <f t="shared" si="3"/>
        <v>0.38461538461538464</v>
      </c>
      <c r="S12" s="615">
        <f t="shared" si="3"/>
        <v>0.19230769230769232</v>
      </c>
      <c r="T12" s="615">
        <f t="shared" si="3"/>
        <v>7.6923076923076927E-2</v>
      </c>
      <c r="U12" s="618">
        <f t="shared" si="3"/>
        <v>0.15384615384615385</v>
      </c>
      <c r="V12" s="617"/>
      <c r="W12" s="615">
        <f>IFERROR(W11/$V11,0)</f>
        <v>0</v>
      </c>
      <c r="X12" s="615">
        <f t="shared" ref="X12:AC12" si="4">IFERROR(X11/$V11,0)</f>
        <v>0.25</v>
      </c>
      <c r="Y12" s="615">
        <f t="shared" si="4"/>
        <v>0.25</v>
      </c>
      <c r="Z12" s="615">
        <f t="shared" si="4"/>
        <v>0.25</v>
      </c>
      <c r="AA12" s="615">
        <f t="shared" si="4"/>
        <v>0.25</v>
      </c>
      <c r="AB12" s="615">
        <f t="shared" si="4"/>
        <v>0</v>
      </c>
      <c r="AC12" s="618">
        <f t="shared" si="4"/>
        <v>0</v>
      </c>
      <c r="AF12" s="522"/>
      <c r="AG12" s="522"/>
      <c r="AH12" s="522"/>
      <c r="AI12" s="514"/>
      <c r="AJ12" s="514"/>
      <c r="AK12" s="514"/>
      <c r="AL12" s="514"/>
    </row>
    <row r="13" spans="2:38" ht="21" customHeight="1" thickTop="1" x14ac:dyDescent="0.2">
      <c r="B13" s="701" t="s">
        <v>86</v>
      </c>
      <c r="C13" s="791" t="s">
        <v>87</v>
      </c>
      <c r="D13" s="619">
        <f>[1]表1!E14</f>
        <v>54</v>
      </c>
      <c r="E13" s="620">
        <f>[1]表1!G14</f>
        <v>20</v>
      </c>
      <c r="F13" s="621">
        <f>SUM(G13:M13)</f>
        <v>3</v>
      </c>
      <c r="G13" s="622">
        <f>O13+W13</f>
        <v>0</v>
      </c>
      <c r="H13" s="622">
        <f t="shared" ref="H13:K13" si="5">P13+X13</f>
        <v>0</v>
      </c>
      <c r="I13" s="622">
        <f t="shared" si="5"/>
        <v>0</v>
      </c>
      <c r="J13" s="622">
        <f t="shared" si="5"/>
        <v>2</v>
      </c>
      <c r="K13" s="622">
        <f t="shared" si="5"/>
        <v>1</v>
      </c>
      <c r="L13" s="622">
        <f>T13+AB13</f>
        <v>0</v>
      </c>
      <c r="M13" s="622">
        <f>U13+AC13</f>
        <v>0</v>
      </c>
      <c r="N13" s="621">
        <f>SUM(O13:U13)</f>
        <v>3</v>
      </c>
      <c r="O13" s="607">
        <f>'表21-2'!O13+'表21-3'!O13</f>
        <v>0</v>
      </c>
      <c r="P13" s="607">
        <f>'表21-2'!P13+'表21-3'!P13</f>
        <v>0</v>
      </c>
      <c r="Q13" s="607">
        <f>'表21-2'!Q13+'表21-3'!Q13</f>
        <v>0</v>
      </c>
      <c r="R13" s="607">
        <f>'表21-2'!R13+'表21-3'!R13</f>
        <v>2</v>
      </c>
      <c r="S13" s="607">
        <f>'表21-2'!S13+'表21-3'!S13</f>
        <v>1</v>
      </c>
      <c r="T13" s="607">
        <f>'表21-2'!T13+'表21-3'!T13</f>
        <v>0</v>
      </c>
      <c r="U13" s="607">
        <f>'表21-2'!U13+'表21-3'!U13</f>
        <v>0</v>
      </c>
      <c r="V13" s="621">
        <f>SUM(W13:AC13)</f>
        <v>0</v>
      </c>
      <c r="W13" s="607">
        <f>'表21-2'!W13+'表21-3'!W13</f>
        <v>0</v>
      </c>
      <c r="X13" s="607">
        <f>'表21-2'!X13+'表21-3'!X13</f>
        <v>0</v>
      </c>
      <c r="Y13" s="607">
        <f>'表21-2'!Y13+'表21-3'!Y13</f>
        <v>0</v>
      </c>
      <c r="Z13" s="607">
        <f>'表21-2'!Z13+'表21-3'!Z13</f>
        <v>0</v>
      </c>
      <c r="AA13" s="607">
        <f>'表21-2'!AA13+'表21-3'!AA13</f>
        <v>0</v>
      </c>
      <c r="AB13" s="607">
        <f>'表21-2'!AB13+'表21-3'!AB13</f>
        <v>0</v>
      </c>
      <c r="AC13" s="611">
        <f>'表21-2'!AC13+'表21-3'!AC13</f>
        <v>0</v>
      </c>
      <c r="AI13" s="514"/>
      <c r="AJ13" s="514"/>
      <c r="AK13" s="514"/>
      <c r="AL13" s="514"/>
    </row>
    <row r="14" spans="2:38" ht="21" customHeight="1" x14ac:dyDescent="0.2">
      <c r="B14" s="702"/>
      <c r="C14" s="779"/>
      <c r="D14" s="623"/>
      <c r="E14" s="613"/>
      <c r="F14" s="624"/>
      <c r="G14" s="625">
        <f>IFERROR(G13/$F13,0)</f>
        <v>0</v>
      </c>
      <c r="H14" s="625">
        <f t="shared" ref="H14:M14" si="6">IFERROR(H13/$F13,0)</f>
        <v>0</v>
      </c>
      <c r="I14" s="625">
        <f t="shared" si="6"/>
        <v>0</v>
      </c>
      <c r="J14" s="625">
        <f t="shared" si="6"/>
        <v>0.66666666666666663</v>
      </c>
      <c r="K14" s="626">
        <f t="shared" si="6"/>
        <v>0.33333333333333331</v>
      </c>
      <c r="L14" s="625">
        <f t="shared" si="6"/>
        <v>0</v>
      </c>
      <c r="M14" s="627">
        <f t="shared" si="6"/>
        <v>0</v>
      </c>
      <c r="N14" s="628"/>
      <c r="O14" s="625">
        <f>IFERROR(O13/$N13,0)</f>
        <v>0</v>
      </c>
      <c r="P14" s="625">
        <f t="shared" ref="P14:U14" si="7">IFERROR(P13/$N13,0)</f>
        <v>0</v>
      </c>
      <c r="Q14" s="625">
        <f t="shared" si="7"/>
        <v>0</v>
      </c>
      <c r="R14" s="625">
        <f t="shared" si="7"/>
        <v>0.66666666666666663</v>
      </c>
      <c r="S14" s="626">
        <f t="shared" si="7"/>
        <v>0.33333333333333331</v>
      </c>
      <c r="T14" s="625">
        <f t="shared" si="7"/>
        <v>0</v>
      </c>
      <c r="U14" s="627">
        <f t="shared" si="7"/>
        <v>0</v>
      </c>
      <c r="V14" s="628"/>
      <c r="W14" s="625">
        <f>IFERROR(W13/$V13,0)</f>
        <v>0</v>
      </c>
      <c r="X14" s="625">
        <f t="shared" ref="X14:AC14" si="8">IFERROR(X13/$V13,0)</f>
        <v>0</v>
      </c>
      <c r="Y14" s="625">
        <f t="shared" si="8"/>
        <v>0</v>
      </c>
      <c r="Z14" s="625">
        <f t="shared" si="8"/>
        <v>0</v>
      </c>
      <c r="AA14" s="625">
        <f t="shared" si="8"/>
        <v>0</v>
      </c>
      <c r="AB14" s="625">
        <f t="shared" si="8"/>
        <v>0</v>
      </c>
      <c r="AC14" s="629">
        <f t="shared" si="8"/>
        <v>0</v>
      </c>
      <c r="AF14" s="522"/>
      <c r="AG14" s="522"/>
      <c r="AH14" s="522"/>
      <c r="AI14" s="514"/>
      <c r="AJ14" s="514"/>
      <c r="AK14" s="514"/>
      <c r="AL14" s="514"/>
    </row>
    <row r="15" spans="2:38" ht="21" customHeight="1" x14ac:dyDescent="0.2">
      <c r="B15" s="702"/>
      <c r="C15" s="778" t="s">
        <v>88</v>
      </c>
      <c r="D15" s="630">
        <f>[1]表1!E17</f>
        <v>69</v>
      </c>
      <c r="E15" s="608">
        <f>[1]表1!G17</f>
        <v>55</v>
      </c>
      <c r="F15" s="609">
        <f>SUM(G15:M15)</f>
        <v>9</v>
      </c>
      <c r="G15" s="607">
        <f t="shared" ref="G15:M15" si="9">O15+W15</f>
        <v>0</v>
      </c>
      <c r="H15" s="607">
        <f t="shared" si="9"/>
        <v>1</v>
      </c>
      <c r="I15" s="607">
        <f t="shared" si="9"/>
        <v>2</v>
      </c>
      <c r="J15" s="607">
        <f t="shared" si="9"/>
        <v>2</v>
      </c>
      <c r="K15" s="607">
        <f t="shared" si="9"/>
        <v>1</v>
      </c>
      <c r="L15" s="607">
        <f t="shared" si="9"/>
        <v>1</v>
      </c>
      <c r="M15" s="610">
        <f t="shared" si="9"/>
        <v>2</v>
      </c>
      <c r="N15" s="609">
        <f>SUM(O15:U15)</f>
        <v>8</v>
      </c>
      <c r="O15" s="607">
        <f>'表21-2'!O15+'表21-3'!O15</f>
        <v>0</v>
      </c>
      <c r="P15" s="607">
        <f>'表21-2'!P15+'表21-3'!P15</f>
        <v>0</v>
      </c>
      <c r="Q15" s="607">
        <f>'表21-2'!Q15+'表21-3'!Q15</f>
        <v>2</v>
      </c>
      <c r="R15" s="607">
        <f>'表21-2'!R15+'表21-3'!R15</f>
        <v>2</v>
      </c>
      <c r="S15" s="607">
        <f>'表21-2'!S15+'表21-3'!S15</f>
        <v>1</v>
      </c>
      <c r="T15" s="607">
        <f>'表21-2'!T15+'表21-3'!T15</f>
        <v>1</v>
      </c>
      <c r="U15" s="607">
        <f>'表21-2'!U15+'表21-3'!U15</f>
        <v>2</v>
      </c>
      <c r="V15" s="631">
        <f t="shared" ref="V15" si="10">SUM(W15:AC15)</f>
        <v>1</v>
      </c>
      <c r="W15" s="607">
        <f>'表21-2'!W15+'表21-3'!W15</f>
        <v>0</v>
      </c>
      <c r="X15" s="607">
        <f>'表21-2'!X15+'表21-3'!X15</f>
        <v>1</v>
      </c>
      <c r="Y15" s="607">
        <f>'表21-2'!Y15+'表21-3'!Y15</f>
        <v>0</v>
      </c>
      <c r="Z15" s="607">
        <f>'表21-2'!Z15+'表21-3'!Z15</f>
        <v>0</v>
      </c>
      <c r="AA15" s="607">
        <f>'表21-2'!AA15+'表21-3'!AA15</f>
        <v>0</v>
      </c>
      <c r="AB15" s="607">
        <f>'表21-2'!AB15+'表21-3'!AB15</f>
        <v>0</v>
      </c>
      <c r="AC15" s="611">
        <f>'表21-2'!AC15+'表21-3'!AC15</f>
        <v>0</v>
      </c>
      <c r="AI15" s="514"/>
      <c r="AJ15" s="514"/>
      <c r="AK15" s="514"/>
      <c r="AL15" s="514"/>
    </row>
    <row r="16" spans="2:38" ht="21" customHeight="1" x14ac:dyDescent="0.2">
      <c r="B16" s="702"/>
      <c r="C16" s="779"/>
      <c r="D16" s="623"/>
      <c r="E16" s="632"/>
      <c r="F16" s="633"/>
      <c r="G16" s="625">
        <f>IFERROR(G15/$F15,0)</f>
        <v>0</v>
      </c>
      <c r="H16" s="625">
        <f t="shared" ref="H16:M16" si="11">IFERROR(H15/$F15,0)</f>
        <v>0.1111111111111111</v>
      </c>
      <c r="I16" s="625">
        <f t="shared" si="11"/>
        <v>0.22222222222222221</v>
      </c>
      <c r="J16" s="625">
        <f t="shared" si="11"/>
        <v>0.22222222222222221</v>
      </c>
      <c r="K16" s="626">
        <f t="shared" si="11"/>
        <v>0.1111111111111111</v>
      </c>
      <c r="L16" s="625">
        <f t="shared" si="11"/>
        <v>0.1111111111111111</v>
      </c>
      <c r="M16" s="627">
        <f t="shared" si="11"/>
        <v>0.22222222222222221</v>
      </c>
      <c r="N16" s="634"/>
      <c r="O16" s="625">
        <f>IFERROR(O15/$N15,0)</f>
        <v>0</v>
      </c>
      <c r="P16" s="625">
        <f t="shared" ref="P16:U16" si="12">IFERROR(P15/$N15,0)</f>
        <v>0</v>
      </c>
      <c r="Q16" s="625">
        <f t="shared" si="12"/>
        <v>0.25</v>
      </c>
      <c r="R16" s="625">
        <f t="shared" si="12"/>
        <v>0.25</v>
      </c>
      <c r="S16" s="626">
        <f t="shared" si="12"/>
        <v>0.125</v>
      </c>
      <c r="T16" s="625">
        <f t="shared" si="12"/>
        <v>0.125</v>
      </c>
      <c r="U16" s="627">
        <f t="shared" si="12"/>
        <v>0.25</v>
      </c>
      <c r="V16" s="634"/>
      <c r="W16" s="625">
        <f>IFERROR(W15/$V15,0)</f>
        <v>0</v>
      </c>
      <c r="X16" s="625">
        <f t="shared" ref="X16:AC16" si="13">IFERROR(X15/$V15,0)</f>
        <v>1</v>
      </c>
      <c r="Y16" s="625">
        <f t="shared" si="13"/>
        <v>0</v>
      </c>
      <c r="Z16" s="625">
        <f t="shared" si="13"/>
        <v>0</v>
      </c>
      <c r="AA16" s="625">
        <f t="shared" si="13"/>
        <v>0</v>
      </c>
      <c r="AB16" s="625">
        <f t="shared" si="13"/>
        <v>0</v>
      </c>
      <c r="AC16" s="629">
        <f t="shared" si="13"/>
        <v>0</v>
      </c>
      <c r="AF16" s="522"/>
      <c r="AG16" s="522"/>
      <c r="AH16" s="522"/>
      <c r="AI16" s="514"/>
      <c r="AJ16" s="514"/>
      <c r="AK16" s="514"/>
      <c r="AL16" s="514"/>
    </row>
    <row r="17" spans="2:38" ht="21" customHeight="1" x14ac:dyDescent="0.2">
      <c r="B17" s="702"/>
      <c r="C17" s="778" t="s">
        <v>89</v>
      </c>
      <c r="D17" s="630">
        <f>[1]表1!E20</f>
        <v>28</v>
      </c>
      <c r="E17" s="608">
        <f>[1]表1!G20</f>
        <v>15</v>
      </c>
      <c r="F17" s="631">
        <f t="shared" ref="F17" si="14">SUM(G17:M17)</f>
        <v>0</v>
      </c>
      <c r="G17" s="635">
        <f t="shared" ref="G17:M17" si="15">O17+W17</f>
        <v>0</v>
      </c>
      <c r="H17" s="635">
        <f t="shared" si="15"/>
        <v>0</v>
      </c>
      <c r="I17" s="635">
        <f t="shared" si="15"/>
        <v>0</v>
      </c>
      <c r="J17" s="635">
        <f t="shared" si="15"/>
        <v>0</v>
      </c>
      <c r="K17" s="635">
        <f t="shared" si="15"/>
        <v>0</v>
      </c>
      <c r="L17" s="635">
        <f t="shared" si="15"/>
        <v>0</v>
      </c>
      <c r="M17" s="636">
        <f t="shared" si="15"/>
        <v>0</v>
      </c>
      <c r="N17" s="631">
        <f t="shared" ref="N17" si="16">SUM(O17:U17)</f>
        <v>0</v>
      </c>
      <c r="O17" s="607">
        <f>'表21-2'!O17+'表21-3'!O17</f>
        <v>0</v>
      </c>
      <c r="P17" s="607">
        <f>'表21-2'!P17+'表21-3'!P17</f>
        <v>0</v>
      </c>
      <c r="Q17" s="607">
        <f>'表21-2'!Q17+'表21-3'!Q17</f>
        <v>0</v>
      </c>
      <c r="R17" s="607">
        <f>'表21-2'!R17+'表21-3'!R17</f>
        <v>0</v>
      </c>
      <c r="S17" s="607">
        <f>'表21-2'!S17+'表21-3'!S17</f>
        <v>0</v>
      </c>
      <c r="T17" s="607">
        <f>'表21-2'!T17+'表21-3'!T17</f>
        <v>0</v>
      </c>
      <c r="U17" s="607">
        <f>'表21-2'!U17+'表21-3'!U17</f>
        <v>0</v>
      </c>
      <c r="V17" s="631">
        <f t="shared" ref="V17" si="17">SUM(W17:AC17)</f>
        <v>0</v>
      </c>
      <c r="W17" s="607">
        <f>'表21-2'!W17+'表21-3'!W17</f>
        <v>0</v>
      </c>
      <c r="X17" s="607">
        <f>'表21-2'!X17+'表21-3'!X17</f>
        <v>0</v>
      </c>
      <c r="Y17" s="607">
        <f>'表21-2'!Y17+'表21-3'!Y17</f>
        <v>0</v>
      </c>
      <c r="Z17" s="607">
        <f>'表21-2'!Z17+'表21-3'!Z17</f>
        <v>0</v>
      </c>
      <c r="AA17" s="607">
        <f>'表21-2'!AA17+'表21-3'!AA17</f>
        <v>0</v>
      </c>
      <c r="AB17" s="607">
        <f>'表21-2'!AB17+'表21-3'!AB17</f>
        <v>0</v>
      </c>
      <c r="AC17" s="611">
        <f>'表21-2'!AC17+'表21-3'!AC17</f>
        <v>0</v>
      </c>
      <c r="AI17" s="514"/>
      <c r="AJ17" s="514"/>
      <c r="AK17" s="514"/>
      <c r="AL17" s="514"/>
    </row>
    <row r="18" spans="2:38" ht="21" customHeight="1" x14ac:dyDescent="0.2">
      <c r="B18" s="702"/>
      <c r="C18" s="779"/>
      <c r="D18" s="623"/>
      <c r="E18" s="632"/>
      <c r="F18" s="624"/>
      <c r="G18" s="625">
        <f>IFERROR(G17/$F17,0)</f>
        <v>0</v>
      </c>
      <c r="H18" s="625">
        <f t="shared" ref="H18:M18" si="18">IFERROR(H17/$F17,0)</f>
        <v>0</v>
      </c>
      <c r="I18" s="625">
        <f t="shared" si="18"/>
        <v>0</v>
      </c>
      <c r="J18" s="625">
        <f t="shared" si="18"/>
        <v>0</v>
      </c>
      <c r="K18" s="625">
        <f t="shared" si="18"/>
        <v>0</v>
      </c>
      <c r="L18" s="625">
        <f t="shared" si="18"/>
        <v>0</v>
      </c>
      <c r="M18" s="627">
        <f t="shared" si="18"/>
        <v>0</v>
      </c>
      <c r="N18" s="628"/>
      <c r="O18" s="625">
        <f>IFERROR(O17/$N17,0)</f>
        <v>0</v>
      </c>
      <c r="P18" s="625">
        <f t="shared" ref="P18:U18" si="19">IFERROR(P17/$N17,0)</f>
        <v>0</v>
      </c>
      <c r="Q18" s="625">
        <f t="shared" si="19"/>
        <v>0</v>
      </c>
      <c r="R18" s="625">
        <f t="shared" si="19"/>
        <v>0</v>
      </c>
      <c r="S18" s="625">
        <f t="shared" si="19"/>
        <v>0</v>
      </c>
      <c r="T18" s="625">
        <f t="shared" si="19"/>
        <v>0</v>
      </c>
      <c r="U18" s="629">
        <f t="shared" si="19"/>
        <v>0</v>
      </c>
      <c r="V18" s="628"/>
      <c r="W18" s="625">
        <f>IFERROR(W17/$V17,0)</f>
        <v>0</v>
      </c>
      <c r="X18" s="625">
        <f t="shared" ref="X18:AC18" si="20">IFERROR(X17/$V17,0)</f>
        <v>0</v>
      </c>
      <c r="Y18" s="625">
        <f t="shared" si="20"/>
        <v>0</v>
      </c>
      <c r="Z18" s="625">
        <f t="shared" si="20"/>
        <v>0</v>
      </c>
      <c r="AA18" s="625">
        <f t="shared" si="20"/>
        <v>0</v>
      </c>
      <c r="AB18" s="625">
        <f t="shared" si="20"/>
        <v>0</v>
      </c>
      <c r="AC18" s="629">
        <f t="shared" si="20"/>
        <v>0</v>
      </c>
      <c r="AF18" s="522"/>
      <c r="AG18" s="522"/>
      <c r="AH18" s="522"/>
      <c r="AI18" s="514"/>
      <c r="AJ18" s="514"/>
      <c r="AK18" s="514"/>
      <c r="AL18" s="514"/>
    </row>
    <row r="19" spans="2:38" ht="21" customHeight="1" x14ac:dyDescent="0.2">
      <c r="B19" s="702"/>
      <c r="C19" s="778" t="s">
        <v>90</v>
      </c>
      <c r="D19" s="630">
        <f>[1]表1!E23</f>
        <v>72</v>
      </c>
      <c r="E19" s="608">
        <f>[1]表1!G23</f>
        <v>71</v>
      </c>
      <c r="F19" s="609">
        <f t="shared" ref="F19" si="21">SUM(G19:M19)</f>
        <v>1</v>
      </c>
      <c r="G19" s="607">
        <f t="shared" ref="G19:M19" si="22">O19+W19</f>
        <v>0</v>
      </c>
      <c r="H19" s="607">
        <f t="shared" si="22"/>
        <v>0</v>
      </c>
      <c r="I19" s="607">
        <f t="shared" si="22"/>
        <v>0</v>
      </c>
      <c r="J19" s="607">
        <f t="shared" si="22"/>
        <v>0</v>
      </c>
      <c r="K19" s="607">
        <f t="shared" si="22"/>
        <v>0</v>
      </c>
      <c r="L19" s="607">
        <f t="shared" si="22"/>
        <v>0</v>
      </c>
      <c r="M19" s="610">
        <f t="shared" si="22"/>
        <v>1</v>
      </c>
      <c r="N19" s="609">
        <f t="shared" ref="N19" si="23">SUM(O19:U19)</f>
        <v>1</v>
      </c>
      <c r="O19" s="607">
        <f>'表21-2'!O19+'表21-3'!O19</f>
        <v>0</v>
      </c>
      <c r="P19" s="607">
        <f>'表21-2'!P19+'表21-3'!P19</f>
        <v>0</v>
      </c>
      <c r="Q19" s="607">
        <f>'表21-2'!Q19+'表21-3'!Q19</f>
        <v>0</v>
      </c>
      <c r="R19" s="607">
        <f>'表21-2'!R19+'表21-3'!R19</f>
        <v>0</v>
      </c>
      <c r="S19" s="607">
        <f>'表21-2'!S19+'表21-3'!S19</f>
        <v>0</v>
      </c>
      <c r="T19" s="607">
        <f>'表21-2'!T19+'表21-3'!T19</f>
        <v>0</v>
      </c>
      <c r="U19" s="607">
        <f>'表21-2'!U19+'表21-3'!U19</f>
        <v>1</v>
      </c>
      <c r="V19" s="631">
        <f t="shared" ref="V19" si="24">SUM(W19:AC19)</f>
        <v>0</v>
      </c>
      <c r="W19" s="607">
        <f>'表21-2'!W19+'表21-3'!W19</f>
        <v>0</v>
      </c>
      <c r="X19" s="607">
        <f>'表21-2'!X19+'表21-3'!X19</f>
        <v>0</v>
      </c>
      <c r="Y19" s="607">
        <f>'表21-2'!Y19+'表21-3'!Y19</f>
        <v>0</v>
      </c>
      <c r="Z19" s="607">
        <f>'表21-2'!Z19+'表21-3'!Z19</f>
        <v>0</v>
      </c>
      <c r="AA19" s="607">
        <f>'表21-2'!AA19+'表21-3'!AA19</f>
        <v>0</v>
      </c>
      <c r="AB19" s="607">
        <f>'表21-2'!AB19+'表21-3'!AB19</f>
        <v>0</v>
      </c>
      <c r="AC19" s="611">
        <f>'表21-2'!AC19+'表21-3'!AC19</f>
        <v>0</v>
      </c>
      <c r="AI19" s="514"/>
      <c r="AJ19" s="514"/>
      <c r="AK19" s="514"/>
      <c r="AL19" s="514"/>
    </row>
    <row r="20" spans="2:38" ht="21" customHeight="1" x14ac:dyDescent="0.2">
      <c r="B20" s="702"/>
      <c r="C20" s="779"/>
      <c r="D20" s="623"/>
      <c r="E20" s="632"/>
      <c r="F20" s="633"/>
      <c r="G20" s="625">
        <f>IFERROR(G19/$F19,0)</f>
        <v>0</v>
      </c>
      <c r="H20" s="625">
        <f t="shared" ref="H20:M20" si="25">IFERROR(H19/$F19,0)</f>
        <v>0</v>
      </c>
      <c r="I20" s="625">
        <f t="shared" si="25"/>
        <v>0</v>
      </c>
      <c r="J20" s="625">
        <f t="shared" si="25"/>
        <v>0</v>
      </c>
      <c r="K20" s="625">
        <f t="shared" si="25"/>
        <v>0</v>
      </c>
      <c r="L20" s="625">
        <f t="shared" si="25"/>
        <v>0</v>
      </c>
      <c r="M20" s="625">
        <f t="shared" si="25"/>
        <v>1</v>
      </c>
      <c r="N20" s="634"/>
      <c r="O20" s="625">
        <f>IFERROR(O19/$N19,0)</f>
        <v>0</v>
      </c>
      <c r="P20" s="625">
        <f>IFERROR(P19/$N19,0)</f>
        <v>0</v>
      </c>
      <c r="Q20" s="625">
        <f t="shared" ref="Q20:U20" si="26">IFERROR(Q19/$N19,0)</f>
        <v>0</v>
      </c>
      <c r="R20" s="625">
        <f t="shared" si="26"/>
        <v>0</v>
      </c>
      <c r="S20" s="637">
        <f t="shared" si="26"/>
        <v>0</v>
      </c>
      <c r="T20" s="637">
        <f t="shared" si="26"/>
        <v>0</v>
      </c>
      <c r="U20" s="637">
        <f t="shared" si="26"/>
        <v>1</v>
      </c>
      <c r="V20" s="628"/>
      <c r="W20" s="625">
        <f>IFERROR(W19/$V19,0)</f>
        <v>0</v>
      </c>
      <c r="X20" s="625">
        <f t="shared" ref="X20:AC20" si="27">IFERROR(X19/$V19,0)</f>
        <v>0</v>
      </c>
      <c r="Y20" s="625">
        <f t="shared" si="27"/>
        <v>0</v>
      </c>
      <c r="Z20" s="625">
        <f t="shared" si="27"/>
        <v>0</v>
      </c>
      <c r="AA20" s="637">
        <f t="shared" si="27"/>
        <v>0</v>
      </c>
      <c r="AB20" s="637">
        <f t="shared" si="27"/>
        <v>0</v>
      </c>
      <c r="AC20" s="637">
        <f t="shared" si="27"/>
        <v>0</v>
      </c>
      <c r="AF20" s="522"/>
      <c r="AG20" s="522"/>
      <c r="AH20" s="522"/>
      <c r="AI20" s="514"/>
      <c r="AJ20" s="514"/>
      <c r="AK20" s="514"/>
      <c r="AL20" s="514"/>
    </row>
    <row r="21" spans="2:38" ht="21" customHeight="1" x14ac:dyDescent="0.2">
      <c r="B21" s="702"/>
      <c r="C21" s="778" t="s">
        <v>91</v>
      </c>
      <c r="D21" s="630">
        <f>[1]表1!E26</f>
        <v>16</v>
      </c>
      <c r="E21" s="608">
        <f>[1]表1!G26</f>
        <v>6</v>
      </c>
      <c r="F21" s="631">
        <f t="shared" ref="F21" si="28">SUM(G21:M21)</f>
        <v>1</v>
      </c>
      <c r="G21" s="635">
        <f t="shared" ref="G21:M21" si="29">O21+W21</f>
        <v>0</v>
      </c>
      <c r="H21" s="635">
        <f t="shared" si="29"/>
        <v>0</v>
      </c>
      <c r="I21" s="635">
        <f t="shared" si="29"/>
        <v>0</v>
      </c>
      <c r="J21" s="635">
        <f t="shared" si="29"/>
        <v>0</v>
      </c>
      <c r="K21" s="635">
        <f t="shared" si="29"/>
        <v>1</v>
      </c>
      <c r="L21" s="635">
        <f t="shared" si="29"/>
        <v>0</v>
      </c>
      <c r="M21" s="636">
        <f t="shared" si="29"/>
        <v>0</v>
      </c>
      <c r="N21" s="631">
        <f t="shared" ref="N21" si="30">SUM(O21:U21)</f>
        <v>1</v>
      </c>
      <c r="O21" s="607">
        <f>'表21-2'!O21+'表21-3'!O21</f>
        <v>0</v>
      </c>
      <c r="P21" s="607">
        <f>'表21-2'!P21+'表21-3'!P21</f>
        <v>0</v>
      </c>
      <c r="Q21" s="607">
        <f>'表21-2'!Q21+'表21-3'!Q21</f>
        <v>0</v>
      </c>
      <c r="R21" s="607">
        <f>'表21-2'!R21+'表21-3'!R21</f>
        <v>0</v>
      </c>
      <c r="S21" s="607">
        <f>'表21-2'!S21+'表21-3'!S21</f>
        <v>1</v>
      </c>
      <c r="T21" s="607">
        <f>'表21-2'!T21+'表21-3'!T21</f>
        <v>0</v>
      </c>
      <c r="U21" s="607">
        <f>'表21-2'!U21+'表21-3'!U21</f>
        <v>0</v>
      </c>
      <c r="V21" s="631">
        <f t="shared" ref="V21" si="31">SUM(W21:AC21)</f>
        <v>0</v>
      </c>
      <c r="W21" s="607">
        <f>'表21-2'!W21+'表21-3'!W21</f>
        <v>0</v>
      </c>
      <c r="X21" s="607">
        <f>'表21-2'!X21+'表21-3'!X21</f>
        <v>0</v>
      </c>
      <c r="Y21" s="607">
        <f>'表21-2'!Y21+'表21-3'!Y21</f>
        <v>0</v>
      </c>
      <c r="Z21" s="607">
        <f>'表21-2'!Z21+'表21-3'!Z21</f>
        <v>0</v>
      </c>
      <c r="AA21" s="607">
        <f>'表21-2'!AA21+'表21-3'!AA21</f>
        <v>0</v>
      </c>
      <c r="AB21" s="607">
        <f>'表21-2'!AB21+'表21-3'!AB21</f>
        <v>0</v>
      </c>
      <c r="AC21" s="611">
        <f>'表21-2'!AC21+'表21-3'!AC21</f>
        <v>0</v>
      </c>
      <c r="AI21" s="514"/>
      <c r="AJ21" s="514"/>
      <c r="AK21" s="514"/>
      <c r="AL21" s="514"/>
    </row>
    <row r="22" spans="2:38" ht="21" customHeight="1" x14ac:dyDescent="0.2">
      <c r="B22" s="702"/>
      <c r="C22" s="779"/>
      <c r="D22" s="623"/>
      <c r="E22" s="632"/>
      <c r="F22" s="624"/>
      <c r="G22" s="638">
        <f>IFERROR(G21/$F21,0)</f>
        <v>0</v>
      </c>
      <c r="H22" s="638">
        <f t="shared" ref="H22:M22" si="32">IFERROR(H21/$F21,0)</f>
        <v>0</v>
      </c>
      <c r="I22" s="638">
        <f t="shared" si="32"/>
        <v>0</v>
      </c>
      <c r="J22" s="638">
        <f t="shared" si="32"/>
        <v>0</v>
      </c>
      <c r="K22" s="638">
        <f t="shared" si="32"/>
        <v>1</v>
      </c>
      <c r="L22" s="638">
        <f t="shared" si="32"/>
        <v>0</v>
      </c>
      <c r="M22" s="639">
        <f t="shared" si="32"/>
        <v>0</v>
      </c>
      <c r="N22" s="628"/>
      <c r="O22" s="625">
        <f>IFERROR(O21/$N21,0)</f>
        <v>0</v>
      </c>
      <c r="P22" s="625">
        <f t="shared" ref="P22:U22" si="33">IFERROR(P21/$N21,0)</f>
        <v>0</v>
      </c>
      <c r="Q22" s="625">
        <f t="shared" si="33"/>
        <v>0</v>
      </c>
      <c r="R22" s="625">
        <f t="shared" si="33"/>
        <v>0</v>
      </c>
      <c r="S22" s="625">
        <f t="shared" si="33"/>
        <v>1</v>
      </c>
      <c r="T22" s="625">
        <f t="shared" si="33"/>
        <v>0</v>
      </c>
      <c r="U22" s="629">
        <f t="shared" si="33"/>
        <v>0</v>
      </c>
      <c r="V22" s="628"/>
      <c r="W22" s="625">
        <f>IFERROR(W21/$V21,0)</f>
        <v>0</v>
      </c>
      <c r="X22" s="625">
        <f t="shared" ref="X22:AC22" si="34">IFERROR(X21/$V21,0)</f>
        <v>0</v>
      </c>
      <c r="Y22" s="625">
        <f t="shared" si="34"/>
        <v>0</v>
      </c>
      <c r="Z22" s="625">
        <f t="shared" si="34"/>
        <v>0</v>
      </c>
      <c r="AA22" s="625">
        <f t="shared" si="34"/>
        <v>0</v>
      </c>
      <c r="AB22" s="625">
        <f t="shared" si="34"/>
        <v>0</v>
      </c>
      <c r="AC22" s="629">
        <f t="shared" si="34"/>
        <v>0</v>
      </c>
      <c r="AF22" s="522"/>
      <c r="AG22" s="522"/>
      <c r="AH22" s="522"/>
      <c r="AI22" s="514"/>
      <c r="AJ22" s="514"/>
      <c r="AK22" s="514"/>
      <c r="AL22" s="514"/>
    </row>
    <row r="23" spans="2:38" ht="21" customHeight="1" x14ac:dyDescent="0.2">
      <c r="B23" s="702"/>
      <c r="C23" s="778" t="s">
        <v>92</v>
      </c>
      <c r="D23" s="630">
        <f>[1]表1!E29</f>
        <v>131</v>
      </c>
      <c r="E23" s="640">
        <f>[1]表1!G29</f>
        <v>132</v>
      </c>
      <c r="F23" s="609">
        <f t="shared" ref="F23" si="35">SUM(G23:M23)</f>
        <v>16</v>
      </c>
      <c r="G23" s="607">
        <f t="shared" ref="G23:M23" si="36">O23+W23</f>
        <v>1</v>
      </c>
      <c r="H23" s="607">
        <f t="shared" si="36"/>
        <v>0</v>
      </c>
      <c r="I23" s="607">
        <f t="shared" si="36"/>
        <v>3</v>
      </c>
      <c r="J23" s="607">
        <f t="shared" si="36"/>
        <v>7</v>
      </c>
      <c r="K23" s="607">
        <f t="shared" si="36"/>
        <v>3</v>
      </c>
      <c r="L23" s="607">
        <f t="shared" si="36"/>
        <v>1</v>
      </c>
      <c r="M23" s="610">
        <f t="shared" si="36"/>
        <v>1</v>
      </c>
      <c r="N23" s="609">
        <f t="shared" ref="N23" si="37">SUM(O23:U23)</f>
        <v>13</v>
      </c>
      <c r="O23" s="607">
        <f>'表21-2'!O23+'表21-3'!O23</f>
        <v>1</v>
      </c>
      <c r="P23" s="607">
        <f>'表21-2'!P23+'表21-3'!P23</f>
        <v>0</v>
      </c>
      <c r="Q23" s="607">
        <f>'表21-2'!Q23+'表21-3'!Q23</f>
        <v>2</v>
      </c>
      <c r="R23" s="607">
        <f>'表21-2'!R23+'表21-3'!R23</f>
        <v>6</v>
      </c>
      <c r="S23" s="607">
        <f>'表21-2'!S23+'表21-3'!S23</f>
        <v>2</v>
      </c>
      <c r="T23" s="607">
        <f>'表21-2'!T23+'表21-3'!T23</f>
        <v>1</v>
      </c>
      <c r="U23" s="607">
        <f>'表21-2'!U23+'表21-3'!U23</f>
        <v>1</v>
      </c>
      <c r="V23" s="631">
        <f t="shared" ref="V23" si="38">SUM(W23:AC23)</f>
        <v>3</v>
      </c>
      <c r="W23" s="607">
        <f>'表21-2'!W23+'表21-3'!W23</f>
        <v>0</v>
      </c>
      <c r="X23" s="607">
        <f>'表21-2'!X23+'表21-3'!X23</f>
        <v>0</v>
      </c>
      <c r="Y23" s="607">
        <f>'表21-2'!Y23+'表21-3'!Y23</f>
        <v>1</v>
      </c>
      <c r="Z23" s="607">
        <f>'表21-2'!Z23+'表21-3'!Z23</f>
        <v>1</v>
      </c>
      <c r="AA23" s="607">
        <f>'表21-2'!AA23+'表21-3'!AA23</f>
        <v>1</v>
      </c>
      <c r="AB23" s="607">
        <f>'表21-2'!AB23+'表21-3'!AB23</f>
        <v>0</v>
      </c>
      <c r="AC23" s="611">
        <f>'表21-2'!AC23+'表21-3'!AC23</f>
        <v>0</v>
      </c>
      <c r="AI23" s="514"/>
      <c r="AJ23" s="514"/>
      <c r="AK23" s="514"/>
      <c r="AL23" s="514"/>
    </row>
    <row r="24" spans="2:38" ht="21" customHeight="1" thickBot="1" x14ac:dyDescent="0.25">
      <c r="B24" s="703"/>
      <c r="C24" s="792"/>
      <c r="D24" s="623"/>
      <c r="E24" s="641"/>
      <c r="F24" s="614"/>
      <c r="G24" s="642">
        <f>IFERROR(G23/$F23,0)</f>
        <v>6.25E-2</v>
      </c>
      <c r="H24" s="642">
        <f t="shared" ref="H24:M24" si="39">IFERROR(H23/$F23,0)</f>
        <v>0</v>
      </c>
      <c r="I24" s="642">
        <f t="shared" si="39"/>
        <v>0.1875</v>
      </c>
      <c r="J24" s="642">
        <f t="shared" si="39"/>
        <v>0.4375</v>
      </c>
      <c r="K24" s="643">
        <f t="shared" si="39"/>
        <v>0.1875</v>
      </c>
      <c r="L24" s="642">
        <f t="shared" si="39"/>
        <v>6.25E-2</v>
      </c>
      <c r="M24" s="644">
        <f t="shared" si="39"/>
        <v>6.25E-2</v>
      </c>
      <c r="N24" s="617"/>
      <c r="O24" s="642">
        <f>IFERROR(O23/$N23,0)</f>
        <v>7.6923076923076927E-2</v>
      </c>
      <c r="P24" s="642">
        <f t="shared" ref="P24:U24" si="40">IFERROR(P23/$N23,0)</f>
        <v>0</v>
      </c>
      <c r="Q24" s="642">
        <f t="shared" si="40"/>
        <v>0.15384615384615385</v>
      </c>
      <c r="R24" s="642">
        <f t="shared" si="40"/>
        <v>0.46153846153846156</v>
      </c>
      <c r="S24" s="643">
        <f t="shared" si="40"/>
        <v>0.15384615384615385</v>
      </c>
      <c r="T24" s="642">
        <f t="shared" si="40"/>
        <v>7.6923076923076927E-2</v>
      </c>
      <c r="U24" s="644">
        <f t="shared" si="40"/>
        <v>7.6923076923076927E-2</v>
      </c>
      <c r="V24" s="617"/>
      <c r="W24" s="642">
        <f>IFERROR(W23/$V23,0)</f>
        <v>0</v>
      </c>
      <c r="X24" s="642">
        <f t="shared" ref="X24:AC24" si="41">IFERROR(X23/$V23,0)</f>
        <v>0</v>
      </c>
      <c r="Y24" s="642">
        <f t="shared" si="41"/>
        <v>0.33333333333333331</v>
      </c>
      <c r="Z24" s="642">
        <f t="shared" si="41"/>
        <v>0.33333333333333331</v>
      </c>
      <c r="AA24" s="643">
        <f t="shared" si="41"/>
        <v>0.33333333333333331</v>
      </c>
      <c r="AB24" s="642">
        <f t="shared" si="41"/>
        <v>0</v>
      </c>
      <c r="AC24" s="644">
        <f t="shared" si="41"/>
        <v>0</v>
      </c>
      <c r="AF24" s="522"/>
      <c r="AG24" s="522"/>
      <c r="AH24" s="522"/>
      <c r="AI24" s="514"/>
      <c r="AJ24" s="514"/>
      <c r="AK24" s="514"/>
      <c r="AL24" s="514"/>
    </row>
    <row r="25" spans="2:38" ht="21" customHeight="1" thickTop="1" x14ac:dyDescent="0.2">
      <c r="B25" s="701" t="s">
        <v>26</v>
      </c>
      <c r="C25" s="779" t="s">
        <v>93</v>
      </c>
      <c r="D25" s="619">
        <f>[1]表1!E32</f>
        <v>64</v>
      </c>
      <c r="E25" s="620">
        <f>[1]表1!G32</f>
        <v>43</v>
      </c>
      <c r="F25" s="631">
        <f t="shared" ref="F25" si="42">SUM(G25:M25)</f>
        <v>0</v>
      </c>
      <c r="G25" s="635">
        <f t="shared" ref="G25:M25" si="43">O25+W25</f>
        <v>0</v>
      </c>
      <c r="H25" s="635">
        <f t="shared" si="43"/>
        <v>0</v>
      </c>
      <c r="I25" s="635">
        <f t="shared" si="43"/>
        <v>0</v>
      </c>
      <c r="J25" s="635">
        <f t="shared" si="43"/>
        <v>0</v>
      </c>
      <c r="K25" s="635">
        <f t="shared" si="43"/>
        <v>0</v>
      </c>
      <c r="L25" s="635">
        <f t="shared" si="43"/>
        <v>0</v>
      </c>
      <c r="M25" s="636">
        <f t="shared" si="43"/>
        <v>0</v>
      </c>
      <c r="N25" s="631">
        <f t="shared" ref="N25" si="44">SUM(O25:U25)</f>
        <v>0</v>
      </c>
      <c r="O25" s="635">
        <f>'表21-2'!O25+'表21-3'!O25</f>
        <v>0</v>
      </c>
      <c r="P25" s="635">
        <f>'表21-2'!P25+'表21-3'!P25</f>
        <v>0</v>
      </c>
      <c r="Q25" s="635">
        <f>'表21-2'!Q25+'表21-3'!Q25</f>
        <v>0</v>
      </c>
      <c r="R25" s="635">
        <f>'表21-2'!R25+'表21-3'!R25</f>
        <v>0</v>
      </c>
      <c r="S25" s="635">
        <f>'表21-2'!S25+'表21-3'!S25</f>
        <v>0</v>
      </c>
      <c r="T25" s="635">
        <f>'表21-2'!T25+'表21-3'!T25</f>
        <v>0</v>
      </c>
      <c r="U25" s="635">
        <f>'表21-2'!U25+'表21-3'!U25</f>
        <v>0</v>
      </c>
      <c r="V25" s="631">
        <f t="shared" ref="V25" si="45">SUM(W25:AC25)</f>
        <v>0</v>
      </c>
      <c r="W25" s="635">
        <f>'表21-2'!W25+'表21-3'!W25</f>
        <v>0</v>
      </c>
      <c r="X25" s="635">
        <f>'表21-2'!X25+'表21-3'!X25</f>
        <v>0</v>
      </c>
      <c r="Y25" s="635">
        <f>'表21-2'!Y25+'表21-3'!Y25</f>
        <v>0</v>
      </c>
      <c r="Z25" s="635">
        <f>'表21-2'!Z25+'表21-3'!Z25</f>
        <v>0</v>
      </c>
      <c r="AA25" s="635">
        <f>'表21-2'!AA25+'表21-3'!AA25</f>
        <v>0</v>
      </c>
      <c r="AB25" s="635">
        <f>'表21-2'!AB25+'表21-3'!AB25</f>
        <v>0</v>
      </c>
      <c r="AC25" s="645">
        <f>'表21-2'!AC25+'表21-3'!AC25</f>
        <v>0</v>
      </c>
      <c r="AI25" s="514"/>
      <c r="AJ25" s="514"/>
      <c r="AK25" s="514"/>
      <c r="AL25" s="514"/>
    </row>
    <row r="26" spans="2:38" ht="21" customHeight="1" x14ac:dyDescent="0.2">
      <c r="B26" s="702"/>
      <c r="C26" s="779"/>
      <c r="D26" s="623"/>
      <c r="E26" s="646"/>
      <c r="F26" s="624"/>
      <c r="G26" s="625">
        <f>IFERROR(G25/$F25,0)</f>
        <v>0</v>
      </c>
      <c r="H26" s="625">
        <f t="shared" ref="H26:M26" si="46">IFERROR(H25/$F25,0)</f>
        <v>0</v>
      </c>
      <c r="I26" s="625">
        <f t="shared" si="46"/>
        <v>0</v>
      </c>
      <c r="J26" s="625">
        <f t="shared" si="46"/>
        <v>0</v>
      </c>
      <c r="K26" s="626">
        <f t="shared" si="46"/>
        <v>0</v>
      </c>
      <c r="L26" s="625">
        <f t="shared" si="46"/>
        <v>0</v>
      </c>
      <c r="M26" s="627">
        <f t="shared" si="46"/>
        <v>0</v>
      </c>
      <c r="N26" s="628"/>
      <c r="O26" s="625">
        <f>IFERROR(O25/$N25,0)</f>
        <v>0</v>
      </c>
      <c r="P26" s="625">
        <f t="shared" ref="P26:U26" si="47">IFERROR(P25/$N25,0)</f>
        <v>0</v>
      </c>
      <c r="Q26" s="625">
        <f t="shared" si="47"/>
        <v>0</v>
      </c>
      <c r="R26" s="625">
        <f t="shared" si="47"/>
        <v>0</v>
      </c>
      <c r="S26" s="626">
        <f t="shared" si="47"/>
        <v>0</v>
      </c>
      <c r="T26" s="625">
        <f t="shared" si="47"/>
        <v>0</v>
      </c>
      <c r="U26" s="627">
        <f t="shared" si="47"/>
        <v>0</v>
      </c>
      <c r="V26" s="628"/>
      <c r="W26" s="625">
        <f>IFERROR(W25/$V25,0)</f>
        <v>0</v>
      </c>
      <c r="X26" s="625">
        <f t="shared" ref="X26:AC26" si="48">IFERROR(X25/$V25,0)</f>
        <v>0</v>
      </c>
      <c r="Y26" s="625">
        <f t="shared" si="48"/>
        <v>0</v>
      </c>
      <c r="Z26" s="625">
        <f t="shared" si="48"/>
        <v>0</v>
      </c>
      <c r="AA26" s="625">
        <f t="shared" si="48"/>
        <v>0</v>
      </c>
      <c r="AB26" s="625">
        <f t="shared" si="48"/>
        <v>0</v>
      </c>
      <c r="AC26" s="629">
        <f t="shared" si="48"/>
        <v>0</v>
      </c>
      <c r="AF26" s="522"/>
      <c r="AG26" s="522"/>
      <c r="AH26" s="522"/>
      <c r="AI26" s="514"/>
      <c r="AJ26" s="514"/>
      <c r="AK26" s="514"/>
      <c r="AL26" s="514"/>
    </row>
    <row r="27" spans="2:38" ht="21" customHeight="1" x14ac:dyDescent="0.2">
      <c r="B27" s="702"/>
      <c r="C27" s="778" t="s">
        <v>94</v>
      </c>
      <c r="D27" s="630">
        <f>[1]表1!E35</f>
        <v>155</v>
      </c>
      <c r="E27" s="608">
        <f>[1]表1!G35</f>
        <v>129</v>
      </c>
      <c r="F27" s="609">
        <f t="shared" ref="F27" si="49">SUM(G27:M27)</f>
        <v>3</v>
      </c>
      <c r="G27" s="607">
        <f t="shared" ref="G27:M27" si="50">O27+W27</f>
        <v>0</v>
      </c>
      <c r="H27" s="607">
        <f t="shared" si="50"/>
        <v>0</v>
      </c>
      <c r="I27" s="607">
        <f t="shared" si="50"/>
        <v>0</v>
      </c>
      <c r="J27" s="607">
        <f t="shared" si="50"/>
        <v>1</v>
      </c>
      <c r="K27" s="607">
        <f t="shared" si="50"/>
        <v>1</v>
      </c>
      <c r="L27" s="607">
        <f t="shared" si="50"/>
        <v>0</v>
      </c>
      <c r="M27" s="610">
        <f t="shared" si="50"/>
        <v>1</v>
      </c>
      <c r="N27" s="609">
        <f t="shared" ref="N27" si="51">SUM(O27:U27)</f>
        <v>3</v>
      </c>
      <c r="O27" s="607">
        <f>'表21-2'!O27+'表21-3'!O27</f>
        <v>0</v>
      </c>
      <c r="P27" s="607">
        <f>'表21-2'!P27+'表21-3'!P27</f>
        <v>0</v>
      </c>
      <c r="Q27" s="607">
        <f>'表21-2'!Q27+'表21-3'!Q27</f>
        <v>0</v>
      </c>
      <c r="R27" s="607">
        <f>'表21-2'!R27+'表21-3'!R27</f>
        <v>1</v>
      </c>
      <c r="S27" s="607">
        <f>'表21-2'!S27+'表21-3'!S27</f>
        <v>1</v>
      </c>
      <c r="T27" s="607">
        <f>'表21-2'!T27+'表21-3'!T27</f>
        <v>0</v>
      </c>
      <c r="U27" s="607">
        <f>'表21-2'!U27+'表21-3'!U27</f>
        <v>1</v>
      </c>
      <c r="V27" s="609">
        <f t="shared" ref="V27" si="52">SUM(W27:AC27)</f>
        <v>0</v>
      </c>
      <c r="W27" s="607">
        <f>'表21-2'!W27+'表21-3'!W27</f>
        <v>0</v>
      </c>
      <c r="X27" s="607">
        <f>'表21-2'!X27+'表21-3'!X27</f>
        <v>0</v>
      </c>
      <c r="Y27" s="607">
        <f>'表21-2'!Y27+'表21-3'!Y27</f>
        <v>0</v>
      </c>
      <c r="Z27" s="607">
        <f>'表21-2'!Z27+'表21-3'!Z27</f>
        <v>0</v>
      </c>
      <c r="AA27" s="607">
        <f>'表21-2'!AA27+'表21-3'!AA27</f>
        <v>0</v>
      </c>
      <c r="AB27" s="607">
        <f>'表21-2'!AB27+'表21-3'!AB27</f>
        <v>0</v>
      </c>
      <c r="AC27" s="611">
        <f>'表21-2'!AC27+'表21-3'!AC27</f>
        <v>0</v>
      </c>
      <c r="AI27" s="514"/>
      <c r="AJ27" s="514"/>
      <c r="AK27" s="514"/>
      <c r="AL27" s="514"/>
    </row>
    <row r="28" spans="2:38" ht="21" customHeight="1" x14ac:dyDescent="0.2">
      <c r="B28" s="702"/>
      <c r="C28" s="779"/>
      <c r="D28" s="623"/>
      <c r="E28" s="632"/>
      <c r="F28" s="633"/>
      <c r="G28" s="625">
        <f>IFERROR(G27/$F27,0)</f>
        <v>0</v>
      </c>
      <c r="H28" s="625">
        <f t="shared" ref="H28:M28" si="53">IFERROR(H27/$F27,0)</f>
        <v>0</v>
      </c>
      <c r="I28" s="625">
        <f t="shared" si="53"/>
        <v>0</v>
      </c>
      <c r="J28" s="625">
        <f t="shared" si="53"/>
        <v>0.33333333333333331</v>
      </c>
      <c r="K28" s="626">
        <f t="shared" si="53"/>
        <v>0.33333333333333331</v>
      </c>
      <c r="L28" s="625">
        <f t="shared" si="53"/>
        <v>0</v>
      </c>
      <c r="M28" s="627">
        <f t="shared" si="53"/>
        <v>0.33333333333333331</v>
      </c>
      <c r="N28" s="634"/>
      <c r="O28" s="625">
        <f>IFERROR(O27/$N27,0)</f>
        <v>0</v>
      </c>
      <c r="P28" s="625">
        <f t="shared" ref="P28:U28" si="54">IFERROR(P27/$N27,0)</f>
        <v>0</v>
      </c>
      <c r="Q28" s="625">
        <f t="shared" si="54"/>
        <v>0</v>
      </c>
      <c r="R28" s="625">
        <f t="shared" si="54"/>
        <v>0.33333333333333331</v>
      </c>
      <c r="S28" s="626">
        <f t="shared" si="54"/>
        <v>0.33333333333333331</v>
      </c>
      <c r="T28" s="625">
        <f t="shared" si="54"/>
        <v>0</v>
      </c>
      <c r="U28" s="627">
        <f t="shared" si="54"/>
        <v>0.33333333333333331</v>
      </c>
      <c r="V28" s="628"/>
      <c r="W28" s="625">
        <f>IFERROR(W27/$V27,0)</f>
        <v>0</v>
      </c>
      <c r="X28" s="625">
        <f t="shared" ref="X28:AC28" si="55">IFERROR(X27/$V27,0)</f>
        <v>0</v>
      </c>
      <c r="Y28" s="625">
        <f t="shared" si="55"/>
        <v>0</v>
      </c>
      <c r="Z28" s="625">
        <f t="shared" si="55"/>
        <v>0</v>
      </c>
      <c r="AA28" s="625">
        <f t="shared" si="55"/>
        <v>0</v>
      </c>
      <c r="AB28" s="625">
        <f t="shared" si="55"/>
        <v>0</v>
      </c>
      <c r="AC28" s="629">
        <f t="shared" si="55"/>
        <v>0</v>
      </c>
      <c r="AF28" s="522"/>
      <c r="AG28" s="522"/>
      <c r="AH28" s="522"/>
      <c r="AI28" s="514"/>
      <c r="AJ28" s="514"/>
      <c r="AK28" s="514"/>
      <c r="AL28" s="514"/>
    </row>
    <row r="29" spans="2:38" ht="21" customHeight="1" x14ac:dyDescent="0.2">
      <c r="B29" s="702"/>
      <c r="C29" s="778" t="s">
        <v>95</v>
      </c>
      <c r="D29" s="630">
        <f>[1]表1!E38</f>
        <v>46</v>
      </c>
      <c r="E29" s="608">
        <f>[1]表1!G38</f>
        <v>38</v>
      </c>
      <c r="F29" s="609">
        <f t="shared" ref="F29" si="56">SUM(G29:M29)</f>
        <v>2</v>
      </c>
      <c r="G29" s="607">
        <f>O29+W29</f>
        <v>0</v>
      </c>
      <c r="H29" s="607">
        <f t="shared" ref="H29:M29" si="57">P29+X29</f>
        <v>0</v>
      </c>
      <c r="I29" s="607">
        <f t="shared" si="57"/>
        <v>1</v>
      </c>
      <c r="J29" s="607">
        <f t="shared" si="57"/>
        <v>0</v>
      </c>
      <c r="K29" s="607">
        <f t="shared" si="57"/>
        <v>0</v>
      </c>
      <c r="L29" s="607">
        <f t="shared" si="57"/>
        <v>0</v>
      </c>
      <c r="M29" s="610">
        <f t="shared" si="57"/>
        <v>1</v>
      </c>
      <c r="N29" s="609">
        <f t="shared" ref="N29" si="58">SUM(O29:U29)</f>
        <v>1</v>
      </c>
      <c r="O29" s="607">
        <f>'表21-2'!O29+'表21-3'!O29</f>
        <v>0</v>
      </c>
      <c r="P29" s="607">
        <f>'表21-2'!P29+'表21-3'!P29</f>
        <v>0</v>
      </c>
      <c r="Q29" s="607">
        <f>'表21-2'!Q29+'表21-3'!Q29</f>
        <v>0</v>
      </c>
      <c r="R29" s="607">
        <f>'表21-2'!R29+'表21-3'!R29</f>
        <v>0</v>
      </c>
      <c r="S29" s="607">
        <f>'表21-2'!S29+'表21-3'!S29</f>
        <v>0</v>
      </c>
      <c r="T29" s="607">
        <f>'表21-2'!T29+'表21-3'!T29</f>
        <v>0</v>
      </c>
      <c r="U29" s="607">
        <f>'表21-2'!U29+'表21-3'!U29</f>
        <v>1</v>
      </c>
      <c r="V29" s="609">
        <f t="shared" ref="V29" si="59">SUM(W29:AC29)</f>
        <v>1</v>
      </c>
      <c r="W29" s="607">
        <f>'表21-2'!W29+'表21-3'!W29</f>
        <v>0</v>
      </c>
      <c r="X29" s="607">
        <f>'表21-2'!X29+'表21-3'!X29</f>
        <v>0</v>
      </c>
      <c r="Y29" s="607">
        <f>'表21-2'!Y29+'表21-3'!Y29</f>
        <v>1</v>
      </c>
      <c r="Z29" s="607">
        <f>'表21-2'!Z29+'表21-3'!Z29</f>
        <v>0</v>
      </c>
      <c r="AA29" s="607">
        <f>'表21-2'!AA29+'表21-3'!AA29</f>
        <v>0</v>
      </c>
      <c r="AB29" s="607">
        <f>'表21-2'!AB29+'表21-3'!AB29</f>
        <v>0</v>
      </c>
      <c r="AC29" s="611">
        <f>'表21-2'!AC29+'表21-3'!AC29</f>
        <v>0</v>
      </c>
      <c r="AI29" s="514"/>
      <c r="AJ29" s="514"/>
      <c r="AK29" s="514"/>
      <c r="AL29" s="514"/>
    </row>
    <row r="30" spans="2:38" ht="21" customHeight="1" x14ac:dyDescent="0.2">
      <c r="B30" s="702"/>
      <c r="C30" s="779"/>
      <c r="D30" s="623"/>
      <c r="E30" s="632"/>
      <c r="F30" s="633"/>
      <c r="G30" s="625">
        <f>IFERROR(G29/$F29,0)</f>
        <v>0</v>
      </c>
      <c r="H30" s="625">
        <f t="shared" ref="H30:M30" si="60">IFERROR(H29/$F29,0)</f>
        <v>0</v>
      </c>
      <c r="I30" s="625">
        <f t="shared" si="60"/>
        <v>0.5</v>
      </c>
      <c r="J30" s="625">
        <f t="shared" si="60"/>
        <v>0</v>
      </c>
      <c r="K30" s="625">
        <f t="shared" si="60"/>
        <v>0</v>
      </c>
      <c r="L30" s="625">
        <f t="shared" si="60"/>
        <v>0</v>
      </c>
      <c r="M30" s="627">
        <f t="shared" si="60"/>
        <v>0.5</v>
      </c>
      <c r="N30" s="634"/>
      <c r="O30" s="625">
        <f>IFERROR(O29/$N29,0)</f>
        <v>0</v>
      </c>
      <c r="P30" s="625">
        <f t="shared" ref="P30:U30" si="61">IFERROR(P29/$N29,0)</f>
        <v>0</v>
      </c>
      <c r="Q30" s="625">
        <f t="shared" si="61"/>
        <v>0</v>
      </c>
      <c r="R30" s="625">
        <f t="shared" si="61"/>
        <v>0</v>
      </c>
      <c r="S30" s="625">
        <f t="shared" si="61"/>
        <v>0</v>
      </c>
      <c r="T30" s="625">
        <f t="shared" si="61"/>
        <v>0</v>
      </c>
      <c r="U30" s="625">
        <f t="shared" si="61"/>
        <v>1</v>
      </c>
      <c r="V30" s="628"/>
      <c r="W30" s="625">
        <f>IFERROR(W29/$V29,0)</f>
        <v>0</v>
      </c>
      <c r="X30" s="625">
        <f t="shared" ref="X30:AC30" si="62">IFERROR(X29/$V29,0)</f>
        <v>0</v>
      </c>
      <c r="Y30" s="625">
        <f t="shared" si="62"/>
        <v>1</v>
      </c>
      <c r="Z30" s="625">
        <f t="shared" si="62"/>
        <v>0</v>
      </c>
      <c r="AA30" s="625">
        <f t="shared" si="62"/>
        <v>0</v>
      </c>
      <c r="AB30" s="625">
        <f t="shared" si="62"/>
        <v>0</v>
      </c>
      <c r="AC30" s="629">
        <f t="shared" si="62"/>
        <v>0</v>
      </c>
      <c r="AF30" s="522"/>
      <c r="AG30" s="522"/>
      <c r="AH30" s="522"/>
      <c r="AI30" s="514"/>
      <c r="AJ30" s="514"/>
      <c r="AK30" s="514"/>
      <c r="AL30" s="514"/>
    </row>
    <row r="31" spans="2:38" ht="21" customHeight="1" x14ac:dyDescent="0.2">
      <c r="B31" s="702"/>
      <c r="C31" s="778" t="s">
        <v>96</v>
      </c>
      <c r="D31" s="630">
        <f>[1]表1!E41</f>
        <v>38</v>
      </c>
      <c r="E31" s="608">
        <f>[1]表1!G41</f>
        <v>36</v>
      </c>
      <c r="F31" s="631">
        <f t="shared" ref="F31" si="63">SUM(G31:M31)</f>
        <v>5</v>
      </c>
      <c r="G31" s="635">
        <f t="shared" ref="G31:M31" si="64">O31+W31</f>
        <v>0</v>
      </c>
      <c r="H31" s="635">
        <f t="shared" si="64"/>
        <v>1</v>
      </c>
      <c r="I31" s="635">
        <f t="shared" si="64"/>
        <v>0</v>
      </c>
      <c r="J31" s="635">
        <f t="shared" si="64"/>
        <v>2</v>
      </c>
      <c r="K31" s="635">
        <f t="shared" si="64"/>
        <v>1</v>
      </c>
      <c r="L31" s="635">
        <f t="shared" si="64"/>
        <v>1</v>
      </c>
      <c r="M31" s="636">
        <f t="shared" si="64"/>
        <v>0</v>
      </c>
      <c r="N31" s="631">
        <f t="shared" ref="N31" si="65">SUM(O31:U31)</f>
        <v>4</v>
      </c>
      <c r="O31" s="607">
        <f>'表21-2'!O31+'表21-3'!O31</f>
        <v>0</v>
      </c>
      <c r="P31" s="607">
        <f>'表21-2'!P31+'表21-3'!P31</f>
        <v>0</v>
      </c>
      <c r="Q31" s="607">
        <f>'表21-2'!Q31+'表21-3'!Q31</f>
        <v>0</v>
      </c>
      <c r="R31" s="607">
        <f>'表21-2'!R31+'表21-3'!R31</f>
        <v>2</v>
      </c>
      <c r="S31" s="607">
        <f>'表21-2'!S31+'表21-3'!S31</f>
        <v>1</v>
      </c>
      <c r="T31" s="607">
        <f>'表21-2'!T31+'表21-3'!T31</f>
        <v>1</v>
      </c>
      <c r="U31" s="607">
        <f>'表21-2'!U31+'表21-3'!U31</f>
        <v>0</v>
      </c>
      <c r="V31" s="609">
        <f t="shared" ref="V31" si="66">SUM(W31:AC31)</f>
        <v>1</v>
      </c>
      <c r="W31" s="607">
        <f>'表21-2'!W31+'表21-3'!W31</f>
        <v>0</v>
      </c>
      <c r="X31" s="607">
        <f>'表21-2'!X31+'表21-3'!X31</f>
        <v>1</v>
      </c>
      <c r="Y31" s="607">
        <f>'表21-2'!Y31+'表21-3'!Y31</f>
        <v>0</v>
      </c>
      <c r="Z31" s="607">
        <f>'表21-2'!Z31+'表21-3'!Z31</f>
        <v>0</v>
      </c>
      <c r="AA31" s="607">
        <f>'表21-2'!AA31+'表21-3'!AA31</f>
        <v>0</v>
      </c>
      <c r="AB31" s="607">
        <f>'表21-2'!AB31+'表21-3'!AB31</f>
        <v>0</v>
      </c>
      <c r="AC31" s="611">
        <f>'表21-2'!AC31+'表21-3'!AC31</f>
        <v>0</v>
      </c>
      <c r="AI31" s="514"/>
      <c r="AJ31" s="514"/>
      <c r="AK31" s="514"/>
      <c r="AL31" s="514"/>
    </row>
    <row r="32" spans="2:38" ht="21" customHeight="1" x14ac:dyDescent="0.2">
      <c r="B32" s="702"/>
      <c r="C32" s="779"/>
      <c r="D32" s="623"/>
      <c r="E32" s="632"/>
      <c r="F32" s="647"/>
      <c r="G32" s="625">
        <f>IFERROR(G31/$F31,0)</f>
        <v>0</v>
      </c>
      <c r="H32" s="625">
        <f t="shared" ref="H32:M32" si="67">IFERROR(H31/$F31,0)</f>
        <v>0.2</v>
      </c>
      <c r="I32" s="625">
        <f t="shared" si="67"/>
        <v>0</v>
      </c>
      <c r="J32" s="625">
        <f t="shared" si="67"/>
        <v>0.4</v>
      </c>
      <c r="K32" s="626">
        <f t="shared" si="67"/>
        <v>0.2</v>
      </c>
      <c r="L32" s="625">
        <f t="shared" si="67"/>
        <v>0.2</v>
      </c>
      <c r="M32" s="627">
        <f t="shared" si="67"/>
        <v>0</v>
      </c>
      <c r="N32" s="648"/>
      <c r="O32" s="625">
        <f>IFERROR(O31/$N31,0)</f>
        <v>0</v>
      </c>
      <c r="P32" s="625">
        <f t="shared" ref="P32:U32" si="68">IFERROR(P31/$N31,0)</f>
        <v>0</v>
      </c>
      <c r="Q32" s="625">
        <f t="shared" si="68"/>
        <v>0</v>
      </c>
      <c r="R32" s="625">
        <f t="shared" si="68"/>
        <v>0.5</v>
      </c>
      <c r="S32" s="626">
        <f t="shared" si="68"/>
        <v>0.25</v>
      </c>
      <c r="T32" s="625">
        <f t="shared" si="68"/>
        <v>0.25</v>
      </c>
      <c r="U32" s="627">
        <f t="shared" si="68"/>
        <v>0</v>
      </c>
      <c r="V32" s="648"/>
      <c r="W32" s="625">
        <f>IFERROR(W31/$V31,0)</f>
        <v>0</v>
      </c>
      <c r="X32" s="625">
        <f t="shared" ref="X32:AC32" si="69">IFERROR(X31/$V31,0)</f>
        <v>1</v>
      </c>
      <c r="Y32" s="625">
        <f t="shared" si="69"/>
        <v>0</v>
      </c>
      <c r="Z32" s="625">
        <f t="shared" si="69"/>
        <v>0</v>
      </c>
      <c r="AA32" s="625">
        <f t="shared" si="69"/>
        <v>0</v>
      </c>
      <c r="AB32" s="625">
        <f t="shared" si="69"/>
        <v>0</v>
      </c>
      <c r="AC32" s="629">
        <f t="shared" si="69"/>
        <v>0</v>
      </c>
      <c r="AF32" s="522"/>
      <c r="AG32" s="522"/>
      <c r="AH32" s="522"/>
      <c r="AI32" s="514"/>
      <c r="AJ32" s="514"/>
      <c r="AK32" s="514"/>
      <c r="AL32" s="514"/>
    </row>
    <row r="33" spans="2:38" ht="21" customHeight="1" x14ac:dyDescent="0.2">
      <c r="B33" s="702"/>
      <c r="C33" s="778" t="s">
        <v>97</v>
      </c>
      <c r="D33" s="630">
        <f>[1]表1!E44</f>
        <v>27</v>
      </c>
      <c r="E33" s="608">
        <f>[1]表1!G44</f>
        <v>24</v>
      </c>
      <c r="F33" s="609">
        <f t="shared" ref="F33" si="70">SUM(G33:M33)</f>
        <v>2</v>
      </c>
      <c r="G33" s="607">
        <f t="shared" ref="G33:M33" si="71">O33+W33</f>
        <v>0</v>
      </c>
      <c r="H33" s="607">
        <f t="shared" si="71"/>
        <v>0</v>
      </c>
      <c r="I33" s="607">
        <f t="shared" si="71"/>
        <v>0</v>
      </c>
      <c r="J33" s="607">
        <f t="shared" si="71"/>
        <v>2</v>
      </c>
      <c r="K33" s="607">
        <f t="shared" si="71"/>
        <v>0</v>
      </c>
      <c r="L33" s="607">
        <f t="shared" si="71"/>
        <v>0</v>
      </c>
      <c r="M33" s="610">
        <f t="shared" si="71"/>
        <v>0</v>
      </c>
      <c r="N33" s="609">
        <f t="shared" ref="N33" si="72">SUM(O33:U33)</f>
        <v>2</v>
      </c>
      <c r="O33" s="607">
        <f>'表21-2'!O33+'表21-3'!O33</f>
        <v>0</v>
      </c>
      <c r="P33" s="607">
        <f>'表21-2'!P33+'表21-3'!P33</f>
        <v>0</v>
      </c>
      <c r="Q33" s="607">
        <f>'表21-2'!Q33+'表21-3'!Q33</f>
        <v>0</v>
      </c>
      <c r="R33" s="607">
        <f>'表21-2'!R33+'表21-3'!R33</f>
        <v>2</v>
      </c>
      <c r="S33" s="607">
        <f>'表21-2'!S33+'表21-3'!S33</f>
        <v>0</v>
      </c>
      <c r="T33" s="607">
        <f>'表21-2'!T33+'表21-3'!T33</f>
        <v>0</v>
      </c>
      <c r="U33" s="607">
        <f>'表21-2'!U33+'表21-3'!U33</f>
        <v>0</v>
      </c>
      <c r="V33" s="609">
        <f t="shared" ref="V33" si="73">SUM(W33:AC33)</f>
        <v>0</v>
      </c>
      <c r="W33" s="607">
        <f>'表21-2'!W33+'表21-3'!W33</f>
        <v>0</v>
      </c>
      <c r="X33" s="607">
        <f>'表21-2'!X33+'表21-3'!X33</f>
        <v>0</v>
      </c>
      <c r="Y33" s="607">
        <f>'表21-2'!Y33+'表21-3'!Y33</f>
        <v>0</v>
      </c>
      <c r="Z33" s="607">
        <f>'表21-2'!Z33+'表21-3'!Z33</f>
        <v>0</v>
      </c>
      <c r="AA33" s="607">
        <f>'表21-2'!AA33+'表21-3'!AA33</f>
        <v>0</v>
      </c>
      <c r="AB33" s="607">
        <f>'表21-2'!AB33+'表21-3'!AB33</f>
        <v>0</v>
      </c>
      <c r="AC33" s="611">
        <f>'表21-2'!AC33+'表21-3'!AC33</f>
        <v>0</v>
      </c>
      <c r="AI33" s="514"/>
      <c r="AJ33" s="514"/>
      <c r="AK33" s="514"/>
      <c r="AL33" s="514"/>
    </row>
    <row r="34" spans="2:38" ht="21" customHeight="1" x14ac:dyDescent="0.2">
      <c r="B34" s="702"/>
      <c r="C34" s="780"/>
      <c r="D34" s="623"/>
      <c r="E34" s="632"/>
      <c r="F34" s="633"/>
      <c r="G34" s="625">
        <f>IFERROR(G33/$F33,0)</f>
        <v>0</v>
      </c>
      <c r="H34" s="625">
        <f t="shared" ref="H34:M34" si="74">IFERROR(H33/$F33,0)</f>
        <v>0</v>
      </c>
      <c r="I34" s="625">
        <f t="shared" si="74"/>
        <v>0</v>
      </c>
      <c r="J34" s="625">
        <f t="shared" si="74"/>
        <v>1</v>
      </c>
      <c r="K34" s="626">
        <f t="shared" si="74"/>
        <v>0</v>
      </c>
      <c r="L34" s="625">
        <f t="shared" si="74"/>
        <v>0</v>
      </c>
      <c r="M34" s="627">
        <f t="shared" si="74"/>
        <v>0</v>
      </c>
      <c r="N34" s="634"/>
      <c r="O34" s="625">
        <f>IFERROR(O33/$N33,0)</f>
        <v>0</v>
      </c>
      <c r="P34" s="625">
        <f t="shared" ref="P34:U34" si="75">IFERROR(P33/$N33,0)</f>
        <v>0</v>
      </c>
      <c r="Q34" s="625">
        <f t="shared" si="75"/>
        <v>0</v>
      </c>
      <c r="R34" s="625">
        <f t="shared" si="75"/>
        <v>1</v>
      </c>
      <c r="S34" s="626">
        <f t="shared" si="75"/>
        <v>0</v>
      </c>
      <c r="T34" s="625">
        <f t="shared" si="75"/>
        <v>0</v>
      </c>
      <c r="U34" s="627">
        <f t="shared" si="75"/>
        <v>0</v>
      </c>
      <c r="V34" s="628"/>
      <c r="W34" s="625">
        <f>IFERROR(W33/$V33,0)</f>
        <v>0</v>
      </c>
      <c r="X34" s="625">
        <f t="shared" ref="X34:AC34" si="76">IFERROR(X33/$V33,0)</f>
        <v>0</v>
      </c>
      <c r="Y34" s="625">
        <f t="shared" si="76"/>
        <v>0</v>
      </c>
      <c r="Z34" s="625">
        <f t="shared" si="76"/>
        <v>0</v>
      </c>
      <c r="AA34" s="626">
        <f t="shared" si="76"/>
        <v>0</v>
      </c>
      <c r="AB34" s="625">
        <f t="shared" si="76"/>
        <v>0</v>
      </c>
      <c r="AC34" s="629">
        <f t="shared" si="76"/>
        <v>0</v>
      </c>
      <c r="AF34" s="522"/>
      <c r="AG34" s="522"/>
      <c r="AH34" s="522"/>
      <c r="AI34" s="514"/>
      <c r="AJ34" s="514"/>
      <c r="AK34" s="514"/>
      <c r="AL34" s="514"/>
    </row>
    <row r="35" spans="2:38" ht="21" customHeight="1" x14ac:dyDescent="0.2">
      <c r="B35" s="702"/>
      <c r="C35" s="779" t="s">
        <v>98</v>
      </c>
      <c r="D35" s="630">
        <f>[1]表1!E47</f>
        <v>40</v>
      </c>
      <c r="E35" s="608">
        <f>[1]表1!G47</f>
        <v>29</v>
      </c>
      <c r="F35" s="609">
        <f t="shared" ref="F35" si="77">SUM(G35:M35)</f>
        <v>18</v>
      </c>
      <c r="G35" s="607">
        <f t="shared" ref="G35:M35" si="78">O35+W35</f>
        <v>1</v>
      </c>
      <c r="H35" s="607">
        <f t="shared" si="78"/>
        <v>0</v>
      </c>
      <c r="I35" s="607">
        <f t="shared" si="78"/>
        <v>4</v>
      </c>
      <c r="J35" s="607">
        <f t="shared" si="78"/>
        <v>6</v>
      </c>
      <c r="K35" s="607">
        <f t="shared" si="78"/>
        <v>4</v>
      </c>
      <c r="L35" s="607">
        <f t="shared" si="78"/>
        <v>1</v>
      </c>
      <c r="M35" s="610">
        <f t="shared" si="78"/>
        <v>2</v>
      </c>
      <c r="N35" s="609">
        <f t="shared" ref="N35" si="79">SUM(O35:U35)</f>
        <v>16</v>
      </c>
      <c r="O35" s="607">
        <f>'表21-2'!O35+'表21-3'!O35</f>
        <v>1</v>
      </c>
      <c r="P35" s="607">
        <f>'表21-2'!P35+'表21-3'!P35</f>
        <v>0</v>
      </c>
      <c r="Q35" s="607">
        <f>'表21-2'!Q35+'表21-3'!Q35</f>
        <v>4</v>
      </c>
      <c r="R35" s="607">
        <f>'表21-2'!R35+'表21-3'!R35</f>
        <v>5</v>
      </c>
      <c r="S35" s="607">
        <f>'表21-2'!S35+'表21-3'!S35</f>
        <v>3</v>
      </c>
      <c r="T35" s="607">
        <f>'表21-2'!T35+'表21-3'!T35</f>
        <v>1</v>
      </c>
      <c r="U35" s="607">
        <f>'表21-2'!U35+'表21-3'!U35</f>
        <v>2</v>
      </c>
      <c r="V35" s="609">
        <f t="shared" ref="V35" si="80">SUM(W35:AC35)</f>
        <v>2</v>
      </c>
      <c r="W35" s="607">
        <f>'表21-2'!W35+'表21-3'!W35</f>
        <v>0</v>
      </c>
      <c r="X35" s="607">
        <f>'表21-2'!X35+'表21-3'!X35</f>
        <v>0</v>
      </c>
      <c r="Y35" s="607">
        <f>'表21-2'!Y35+'表21-3'!Y35</f>
        <v>0</v>
      </c>
      <c r="Z35" s="607">
        <f>'表21-2'!Z35+'表21-3'!Z35</f>
        <v>1</v>
      </c>
      <c r="AA35" s="607">
        <f>'表21-2'!AA35+'表21-3'!AA35</f>
        <v>1</v>
      </c>
      <c r="AB35" s="607">
        <f>'表21-2'!AB35+'表21-3'!AB35</f>
        <v>0</v>
      </c>
      <c r="AC35" s="611">
        <f>'表21-2'!AC35+'表21-3'!AC35</f>
        <v>0</v>
      </c>
      <c r="AI35" s="514"/>
      <c r="AJ35" s="514"/>
      <c r="AK35" s="514"/>
      <c r="AL35" s="514"/>
    </row>
    <row r="36" spans="2:38" ht="21" customHeight="1" thickBot="1" x14ac:dyDescent="0.25">
      <c r="B36" s="702"/>
      <c r="C36" s="792"/>
      <c r="D36" s="649"/>
      <c r="E36" s="613"/>
      <c r="F36" s="614"/>
      <c r="G36" s="642">
        <f>IFERROR(G35/$F35,0)</f>
        <v>5.5555555555555552E-2</v>
      </c>
      <c r="H36" s="642">
        <f t="shared" ref="H36:M36" si="81">IFERROR(H35/$F35,0)</f>
        <v>0</v>
      </c>
      <c r="I36" s="642">
        <f t="shared" si="81"/>
        <v>0.22222222222222221</v>
      </c>
      <c r="J36" s="642">
        <f t="shared" si="81"/>
        <v>0.33333333333333331</v>
      </c>
      <c r="K36" s="643">
        <f t="shared" si="81"/>
        <v>0.22222222222222221</v>
      </c>
      <c r="L36" s="642">
        <f t="shared" si="81"/>
        <v>5.5555555555555552E-2</v>
      </c>
      <c r="M36" s="644">
        <f t="shared" si="81"/>
        <v>0.1111111111111111</v>
      </c>
      <c r="N36" s="617"/>
      <c r="O36" s="642">
        <f>IFERROR(O35/$N35,0)</f>
        <v>6.25E-2</v>
      </c>
      <c r="P36" s="642">
        <f t="shared" ref="P36:U36" si="82">IFERROR(P35/$N35,0)</f>
        <v>0</v>
      </c>
      <c r="Q36" s="642">
        <f t="shared" si="82"/>
        <v>0.25</v>
      </c>
      <c r="R36" s="642">
        <f t="shared" si="82"/>
        <v>0.3125</v>
      </c>
      <c r="S36" s="643">
        <f t="shared" si="82"/>
        <v>0.1875</v>
      </c>
      <c r="T36" s="642">
        <f t="shared" si="82"/>
        <v>6.25E-2</v>
      </c>
      <c r="U36" s="644">
        <f t="shared" si="82"/>
        <v>0.125</v>
      </c>
      <c r="V36" s="617"/>
      <c r="W36" s="642">
        <f>IFERROR(W35/$V35,0)</f>
        <v>0</v>
      </c>
      <c r="X36" s="642">
        <f t="shared" ref="X36:AC36" si="83">IFERROR(X35/$V35,0)</f>
        <v>0</v>
      </c>
      <c r="Y36" s="642">
        <f t="shared" si="83"/>
        <v>0</v>
      </c>
      <c r="Z36" s="642">
        <f t="shared" si="83"/>
        <v>0.5</v>
      </c>
      <c r="AA36" s="643">
        <f t="shared" si="83"/>
        <v>0.5</v>
      </c>
      <c r="AB36" s="642">
        <f t="shared" si="83"/>
        <v>0</v>
      </c>
      <c r="AC36" s="644">
        <f t="shared" si="83"/>
        <v>0</v>
      </c>
      <c r="AF36" s="522"/>
      <c r="AG36" s="522"/>
      <c r="AH36" s="522"/>
      <c r="AI36" s="514"/>
      <c r="AJ36" s="514"/>
      <c r="AK36" s="514"/>
      <c r="AL36" s="514"/>
    </row>
    <row r="37" spans="2:38" ht="21" customHeight="1" thickTop="1" x14ac:dyDescent="0.2">
      <c r="B37" s="702"/>
      <c r="C37" s="209" t="s">
        <v>58</v>
      </c>
      <c r="D37" s="630">
        <f>SUM(D27:D34)</f>
        <v>266</v>
      </c>
      <c r="E37" s="650">
        <f>SUM(E27:E34)</f>
        <v>227</v>
      </c>
      <c r="F37" s="631">
        <f>F27+F29+F31+F33</f>
        <v>12</v>
      </c>
      <c r="G37" s="635">
        <f>G27+G29+G31+G33</f>
        <v>0</v>
      </c>
      <c r="H37" s="635">
        <f>H27+H29+H31+H33</f>
        <v>1</v>
      </c>
      <c r="I37" s="635">
        <f t="shared" ref="I37:L37" si="84">I27+I29+I31+I33</f>
        <v>1</v>
      </c>
      <c r="J37" s="635">
        <f t="shared" si="84"/>
        <v>5</v>
      </c>
      <c r="K37" s="635">
        <f t="shared" si="84"/>
        <v>2</v>
      </c>
      <c r="L37" s="635">
        <f t="shared" si="84"/>
        <v>1</v>
      </c>
      <c r="M37" s="636">
        <f>M27+M29+M31+M33</f>
        <v>2</v>
      </c>
      <c r="N37" s="631">
        <f t="shared" ref="N37:AC37" si="85">N27+N29+N31+N33</f>
        <v>10</v>
      </c>
      <c r="O37" s="635">
        <f t="shared" si="85"/>
        <v>0</v>
      </c>
      <c r="P37" s="635">
        <f t="shared" si="85"/>
        <v>0</v>
      </c>
      <c r="Q37" s="635">
        <f t="shared" si="85"/>
        <v>0</v>
      </c>
      <c r="R37" s="635">
        <f t="shared" si="85"/>
        <v>5</v>
      </c>
      <c r="S37" s="635">
        <f t="shared" si="85"/>
        <v>2</v>
      </c>
      <c r="T37" s="635">
        <f t="shared" si="85"/>
        <v>1</v>
      </c>
      <c r="U37" s="645">
        <f t="shared" si="85"/>
        <v>2</v>
      </c>
      <c r="V37" s="631">
        <f t="shared" si="85"/>
        <v>2</v>
      </c>
      <c r="W37" s="635">
        <f t="shared" si="85"/>
        <v>0</v>
      </c>
      <c r="X37" s="635">
        <f t="shared" si="85"/>
        <v>1</v>
      </c>
      <c r="Y37" s="635">
        <f t="shared" si="85"/>
        <v>1</v>
      </c>
      <c r="Z37" s="635">
        <f t="shared" si="85"/>
        <v>0</v>
      </c>
      <c r="AA37" s="635">
        <f t="shared" si="85"/>
        <v>0</v>
      </c>
      <c r="AB37" s="635">
        <f t="shared" si="85"/>
        <v>0</v>
      </c>
      <c r="AC37" s="645">
        <f t="shared" si="85"/>
        <v>0</v>
      </c>
      <c r="AI37" s="514"/>
      <c r="AJ37" s="514"/>
      <c r="AK37" s="514"/>
      <c r="AL37" s="514"/>
    </row>
    <row r="38" spans="2:38" ht="21" customHeight="1" x14ac:dyDescent="0.2">
      <c r="B38" s="702"/>
      <c r="C38" s="211" t="s">
        <v>59</v>
      </c>
      <c r="D38" s="623"/>
      <c r="E38" s="613"/>
      <c r="F38" s="633"/>
      <c r="G38" s="625">
        <f>IFERROR(G37/$F37,0)</f>
        <v>0</v>
      </c>
      <c r="H38" s="625">
        <f t="shared" ref="H38:M38" si="86">IFERROR(H37/$F37,0)</f>
        <v>8.3333333333333329E-2</v>
      </c>
      <c r="I38" s="625">
        <f t="shared" si="86"/>
        <v>8.3333333333333329E-2</v>
      </c>
      <c r="J38" s="625">
        <f t="shared" si="86"/>
        <v>0.41666666666666669</v>
      </c>
      <c r="K38" s="625">
        <f t="shared" si="86"/>
        <v>0.16666666666666666</v>
      </c>
      <c r="L38" s="625">
        <f t="shared" si="86"/>
        <v>8.3333333333333329E-2</v>
      </c>
      <c r="M38" s="627">
        <f t="shared" si="86"/>
        <v>0.16666666666666666</v>
      </c>
      <c r="N38" s="634"/>
      <c r="O38" s="625">
        <f>IFERROR(O37/$N37,0)</f>
        <v>0</v>
      </c>
      <c r="P38" s="625">
        <f t="shared" ref="P38:U38" si="87">IFERROR(P37/$N37,0)</f>
        <v>0</v>
      </c>
      <c r="Q38" s="625">
        <f t="shared" si="87"/>
        <v>0</v>
      </c>
      <c r="R38" s="625">
        <f t="shared" si="87"/>
        <v>0.5</v>
      </c>
      <c r="S38" s="625">
        <f t="shared" si="87"/>
        <v>0.2</v>
      </c>
      <c r="T38" s="625">
        <f t="shared" si="87"/>
        <v>0.1</v>
      </c>
      <c r="U38" s="625">
        <f t="shared" si="87"/>
        <v>0.2</v>
      </c>
      <c r="V38" s="634"/>
      <c r="W38" s="625">
        <f>IFERROR(W37/$V37,0)</f>
        <v>0</v>
      </c>
      <c r="X38" s="625">
        <f t="shared" ref="X38:AC38" si="88">IFERROR(X37/$V37,0)</f>
        <v>0.5</v>
      </c>
      <c r="Y38" s="625">
        <f t="shared" si="88"/>
        <v>0.5</v>
      </c>
      <c r="Z38" s="625">
        <f t="shared" si="88"/>
        <v>0</v>
      </c>
      <c r="AA38" s="625">
        <f t="shared" si="88"/>
        <v>0</v>
      </c>
      <c r="AB38" s="625">
        <f t="shared" si="88"/>
        <v>0</v>
      </c>
      <c r="AC38" s="629">
        <f t="shared" si="88"/>
        <v>0</v>
      </c>
      <c r="AF38" s="522"/>
      <c r="AG38" s="522"/>
      <c r="AH38" s="522"/>
      <c r="AI38" s="514"/>
      <c r="AJ38" s="514"/>
      <c r="AK38" s="514"/>
      <c r="AL38" s="514"/>
    </row>
    <row r="39" spans="2:38" ht="21" customHeight="1" x14ac:dyDescent="0.2">
      <c r="B39" s="702"/>
      <c r="C39" s="209" t="s">
        <v>58</v>
      </c>
      <c r="D39" s="630">
        <f>SUM(D29:D36)</f>
        <v>151</v>
      </c>
      <c r="E39" s="651">
        <f>SUM(E29:E36)</f>
        <v>127</v>
      </c>
      <c r="F39" s="631">
        <f>F29+F31+F33+F35</f>
        <v>27</v>
      </c>
      <c r="G39" s="635">
        <f>G29+G31+G33+G35</f>
        <v>1</v>
      </c>
      <c r="H39" s="635">
        <f t="shared" ref="H39:L39" si="89">H29+H31+H33+H35</f>
        <v>1</v>
      </c>
      <c r="I39" s="635">
        <f t="shared" si="89"/>
        <v>5</v>
      </c>
      <c r="J39" s="635">
        <f t="shared" si="89"/>
        <v>10</v>
      </c>
      <c r="K39" s="635">
        <f t="shared" si="89"/>
        <v>5</v>
      </c>
      <c r="L39" s="635">
        <f t="shared" si="89"/>
        <v>2</v>
      </c>
      <c r="M39" s="636">
        <f>M29+M31+M33+M35</f>
        <v>3</v>
      </c>
      <c r="N39" s="631">
        <f t="shared" ref="N39:AC39" si="90">N29+N31+N33+N35</f>
        <v>23</v>
      </c>
      <c r="O39" s="635">
        <f t="shared" si="90"/>
        <v>1</v>
      </c>
      <c r="P39" s="635">
        <f t="shared" si="90"/>
        <v>0</v>
      </c>
      <c r="Q39" s="635">
        <f t="shared" si="90"/>
        <v>4</v>
      </c>
      <c r="R39" s="635">
        <f t="shared" si="90"/>
        <v>9</v>
      </c>
      <c r="S39" s="635">
        <f t="shared" si="90"/>
        <v>4</v>
      </c>
      <c r="T39" s="635">
        <f t="shared" si="90"/>
        <v>2</v>
      </c>
      <c r="U39" s="645">
        <f t="shared" si="90"/>
        <v>3</v>
      </c>
      <c r="V39" s="631">
        <f t="shared" si="90"/>
        <v>4</v>
      </c>
      <c r="W39" s="635">
        <f t="shared" si="90"/>
        <v>0</v>
      </c>
      <c r="X39" s="635">
        <f t="shared" si="90"/>
        <v>1</v>
      </c>
      <c r="Y39" s="635">
        <f t="shared" si="90"/>
        <v>1</v>
      </c>
      <c r="Z39" s="635">
        <f t="shared" si="90"/>
        <v>1</v>
      </c>
      <c r="AA39" s="635">
        <f t="shared" si="90"/>
        <v>1</v>
      </c>
      <c r="AB39" s="635">
        <f t="shared" si="90"/>
        <v>0</v>
      </c>
      <c r="AC39" s="645">
        <f t="shared" si="90"/>
        <v>0</v>
      </c>
      <c r="AI39" s="514"/>
      <c r="AJ39" s="514"/>
      <c r="AK39" s="514"/>
      <c r="AL39" s="514"/>
    </row>
    <row r="40" spans="2:38" ht="21" customHeight="1" thickBot="1" x14ac:dyDescent="0.25">
      <c r="B40" s="715"/>
      <c r="C40" s="211" t="s">
        <v>60</v>
      </c>
      <c r="D40" s="623"/>
      <c r="E40" s="632"/>
      <c r="F40" s="214"/>
      <c r="G40" s="652">
        <f>IFERROR(G39/$F39,0)</f>
        <v>3.7037037037037035E-2</v>
      </c>
      <c r="H40" s="652">
        <f t="shared" ref="H40:M40" si="91">IFERROR(H39/$F39,0)</f>
        <v>3.7037037037037035E-2</v>
      </c>
      <c r="I40" s="652">
        <f t="shared" si="91"/>
        <v>0.18518518518518517</v>
      </c>
      <c r="J40" s="652">
        <f t="shared" si="91"/>
        <v>0.37037037037037035</v>
      </c>
      <c r="K40" s="652">
        <f t="shared" si="91"/>
        <v>0.18518518518518517</v>
      </c>
      <c r="L40" s="652">
        <f t="shared" si="91"/>
        <v>7.407407407407407E-2</v>
      </c>
      <c r="M40" s="653">
        <f t="shared" si="91"/>
        <v>0.1111111111111111</v>
      </c>
      <c r="N40" s="654"/>
      <c r="O40" s="652">
        <f>IFERROR(O39/$N39,0)</f>
        <v>4.3478260869565216E-2</v>
      </c>
      <c r="P40" s="652">
        <f t="shared" ref="P40:U40" si="92">IFERROR(P39/$N39,0)</f>
        <v>0</v>
      </c>
      <c r="Q40" s="652">
        <f t="shared" si="92"/>
        <v>0.17391304347826086</v>
      </c>
      <c r="R40" s="652">
        <f t="shared" si="92"/>
        <v>0.39130434782608697</v>
      </c>
      <c r="S40" s="655">
        <f t="shared" si="92"/>
        <v>0.17391304347826086</v>
      </c>
      <c r="T40" s="652">
        <f t="shared" si="92"/>
        <v>8.6956521739130432E-2</v>
      </c>
      <c r="U40" s="656">
        <f t="shared" si="92"/>
        <v>0.13043478260869565</v>
      </c>
      <c r="V40" s="654"/>
      <c r="W40" s="652">
        <f>IFERROR(W39/$V39,0)</f>
        <v>0</v>
      </c>
      <c r="X40" s="652">
        <f t="shared" ref="X40:AC40" si="93">IFERROR(X39/$V39,0)</f>
        <v>0.25</v>
      </c>
      <c r="Y40" s="652">
        <f t="shared" si="93"/>
        <v>0.25</v>
      </c>
      <c r="Z40" s="652">
        <f t="shared" si="93"/>
        <v>0.25</v>
      </c>
      <c r="AA40" s="655">
        <f t="shared" si="93"/>
        <v>0.25</v>
      </c>
      <c r="AB40" s="652">
        <f t="shared" si="93"/>
        <v>0</v>
      </c>
      <c r="AC40" s="656">
        <f t="shared" si="93"/>
        <v>0</v>
      </c>
      <c r="AF40" s="522"/>
      <c r="AG40" s="522"/>
      <c r="AH40" s="522"/>
      <c r="AI40" s="514"/>
      <c r="AJ40" s="514"/>
      <c r="AK40" s="514"/>
      <c r="AL40" s="514"/>
    </row>
    <row r="43" spans="2:38" ht="15" customHeight="1" x14ac:dyDescent="0.2">
      <c r="B43" s="600"/>
      <c r="G43" s="522"/>
      <c r="H43" s="522"/>
      <c r="I43" s="522"/>
      <c r="J43" s="522"/>
      <c r="K43" s="522"/>
      <c r="L43" s="522"/>
      <c r="M43" s="522"/>
      <c r="N43" s="522"/>
      <c r="O43" s="522"/>
      <c r="P43" s="522"/>
      <c r="Q43" s="522"/>
      <c r="R43" s="522"/>
      <c r="S43" s="522"/>
      <c r="T43" s="522"/>
      <c r="U43" s="522"/>
      <c r="V43" s="522"/>
      <c r="W43" s="522"/>
      <c r="X43" s="522"/>
      <c r="Y43" s="522"/>
      <c r="Z43" s="522"/>
      <c r="AA43" s="522"/>
      <c r="AB43" s="522"/>
      <c r="AC43" s="522"/>
    </row>
    <row r="44" spans="2:38" x14ac:dyDescent="0.2">
      <c r="B44" s="600"/>
      <c r="G44" s="657"/>
      <c r="H44" s="657"/>
      <c r="I44" s="657"/>
      <c r="J44" s="657"/>
      <c r="K44" s="657"/>
      <c r="L44" s="657"/>
      <c r="M44" s="657"/>
      <c r="O44" s="657"/>
      <c r="P44" s="657"/>
      <c r="Q44" s="657"/>
      <c r="R44" s="657"/>
      <c r="S44" s="657"/>
      <c r="T44" s="657"/>
      <c r="U44" s="657"/>
      <c r="W44" s="657"/>
      <c r="X44" s="657"/>
      <c r="Y44" s="657"/>
      <c r="Z44" s="657"/>
      <c r="AA44" s="657"/>
      <c r="AB44" s="657"/>
      <c r="AC44" s="657"/>
    </row>
    <row r="45" spans="2:38" x14ac:dyDescent="0.2">
      <c r="B45" s="600"/>
    </row>
    <row r="46" spans="2:38" ht="14.25" customHeight="1" x14ac:dyDescent="0.2">
      <c r="B46" s="600"/>
    </row>
    <row r="47" spans="2:38" x14ac:dyDescent="0.2">
      <c r="B47" s="600"/>
    </row>
    <row r="48" spans="2:38" x14ac:dyDescent="0.2">
      <c r="B48" s="601"/>
      <c r="D48" s="602"/>
      <c r="E48" s="602"/>
      <c r="F48" s="602"/>
      <c r="G48" s="602"/>
      <c r="H48" s="602"/>
      <c r="I48" s="602"/>
      <c r="J48" s="602"/>
      <c r="K48" s="602"/>
      <c r="L48" s="602"/>
      <c r="M48" s="602"/>
      <c r="N48" s="602"/>
      <c r="O48" s="602"/>
      <c r="P48" s="602"/>
      <c r="Q48" s="602"/>
      <c r="R48" s="602"/>
      <c r="S48" s="602"/>
      <c r="T48" s="602"/>
      <c r="U48" s="602"/>
      <c r="V48" s="602"/>
      <c r="W48" s="602"/>
      <c r="X48" s="602"/>
      <c r="Y48" s="602"/>
      <c r="Z48" s="602"/>
      <c r="AA48" s="602"/>
      <c r="AB48" s="602"/>
      <c r="AC48" s="602"/>
    </row>
    <row r="49" spans="4:29" x14ac:dyDescent="0.2">
      <c r="D49" s="602"/>
      <c r="E49" s="602"/>
      <c r="F49" s="602"/>
      <c r="G49" s="602"/>
      <c r="H49" s="602"/>
      <c r="I49" s="602"/>
      <c r="J49" s="602"/>
      <c r="K49" s="602"/>
      <c r="L49" s="602"/>
      <c r="M49" s="602"/>
      <c r="N49" s="602"/>
      <c r="O49" s="602"/>
      <c r="P49" s="602"/>
      <c r="Q49" s="602"/>
      <c r="R49" s="602"/>
      <c r="S49" s="602"/>
      <c r="T49" s="602"/>
      <c r="U49" s="602"/>
      <c r="V49" s="602"/>
      <c r="W49" s="602"/>
      <c r="X49" s="602"/>
      <c r="Y49" s="602"/>
      <c r="Z49" s="602"/>
      <c r="AA49" s="602"/>
      <c r="AB49" s="602"/>
      <c r="AC49" s="602"/>
    </row>
    <row r="50" spans="4:29" ht="13.5" customHeight="1" x14ac:dyDescent="0.2">
      <c r="D50" s="602"/>
      <c r="E50" s="602"/>
      <c r="F50" s="602"/>
      <c r="G50" s="602"/>
      <c r="H50" s="602"/>
      <c r="I50" s="602"/>
      <c r="J50" s="602"/>
      <c r="K50" s="602"/>
      <c r="L50" s="602"/>
      <c r="M50" s="602"/>
      <c r="N50" s="602"/>
      <c r="O50" s="602"/>
      <c r="P50" s="602"/>
      <c r="Q50" s="602"/>
      <c r="R50" s="602"/>
      <c r="S50" s="602"/>
      <c r="T50" s="602"/>
      <c r="U50" s="602"/>
      <c r="V50" s="602"/>
      <c r="W50" s="602"/>
      <c r="X50" s="602"/>
      <c r="Y50" s="602"/>
      <c r="Z50" s="602"/>
      <c r="AA50" s="602"/>
      <c r="AB50" s="602"/>
      <c r="AC50" s="602"/>
    </row>
    <row r="51" spans="4:29" x14ac:dyDescent="0.2">
      <c r="D51" s="602"/>
      <c r="E51" s="602"/>
      <c r="F51" s="602"/>
      <c r="G51" s="602"/>
      <c r="H51" s="602"/>
      <c r="I51" s="602"/>
      <c r="J51" s="602"/>
      <c r="K51" s="602"/>
      <c r="L51" s="602"/>
      <c r="M51" s="602"/>
      <c r="N51" s="602"/>
      <c r="O51" s="602"/>
      <c r="P51" s="602"/>
      <c r="Q51" s="602"/>
      <c r="R51" s="602"/>
      <c r="S51" s="602"/>
      <c r="T51" s="602"/>
      <c r="U51" s="602"/>
      <c r="V51" s="602"/>
      <c r="W51" s="602"/>
      <c r="X51" s="602"/>
      <c r="Y51" s="602"/>
      <c r="Z51" s="602"/>
      <c r="AA51" s="602"/>
      <c r="AB51" s="602"/>
      <c r="AC51" s="602"/>
    </row>
    <row r="52" spans="4:29" ht="13.5" customHeight="1" x14ac:dyDescent="0.2">
      <c r="D52" s="602"/>
      <c r="E52" s="602"/>
      <c r="F52" s="602"/>
      <c r="G52" s="602"/>
      <c r="H52" s="602"/>
      <c r="I52" s="602"/>
      <c r="J52" s="602"/>
      <c r="K52" s="602"/>
      <c r="L52" s="602"/>
      <c r="M52" s="602"/>
      <c r="N52" s="602"/>
      <c r="O52" s="602"/>
      <c r="P52" s="602"/>
      <c r="Q52" s="602"/>
      <c r="R52" s="602"/>
      <c r="S52" s="602"/>
      <c r="T52" s="602"/>
      <c r="U52" s="602"/>
      <c r="V52" s="602"/>
      <c r="W52" s="602"/>
      <c r="X52" s="602"/>
      <c r="Y52" s="602"/>
      <c r="Z52" s="602"/>
      <c r="AA52" s="602"/>
      <c r="AB52" s="602"/>
      <c r="AC52" s="602"/>
    </row>
    <row r="54" spans="4:29" ht="13.5" customHeight="1" x14ac:dyDescent="0.2"/>
    <row r="58" spans="4:29" ht="13.5" customHeight="1" x14ac:dyDescent="0.2"/>
  </sheetData>
  <mergeCells count="23">
    <mergeCell ref="B25:B40"/>
    <mergeCell ref="C25:C26"/>
    <mergeCell ref="C27:C28"/>
    <mergeCell ref="C29:C30"/>
    <mergeCell ref="C31:C32"/>
    <mergeCell ref="C33:C34"/>
    <mergeCell ref="C35:C36"/>
    <mergeCell ref="B11:C12"/>
    <mergeCell ref="B13:B24"/>
    <mergeCell ref="C13:C14"/>
    <mergeCell ref="C15:C16"/>
    <mergeCell ref="C17:C18"/>
    <mergeCell ref="C19:C20"/>
    <mergeCell ref="C21:C22"/>
    <mergeCell ref="C23:C24"/>
    <mergeCell ref="D7:D10"/>
    <mergeCell ref="E7:E10"/>
    <mergeCell ref="F7:M8"/>
    <mergeCell ref="N8:U8"/>
    <mergeCell ref="V8:AC8"/>
    <mergeCell ref="F9:F10"/>
    <mergeCell ref="N9:N10"/>
    <mergeCell ref="V9:V10"/>
  </mergeCells>
  <phoneticPr fontId="3"/>
  <pageMargins left="0.9055118110236221" right="0.19685039370078741" top="0.6692913385826772" bottom="0.55118110236220474" header="0.35433070866141736" footer="0.19685039370078741"/>
  <pageSetup paperSize="9" scale="68" firstPageNumber="35" orientation="landscape" useFirstPageNumber="1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AA645C-BA30-4D3F-A033-959259AAA56C}">
  <sheetPr>
    <tabColor rgb="FF00B0F0"/>
    <pageSetUpPr fitToPage="1"/>
  </sheetPr>
  <dimension ref="B2:AL58"/>
  <sheetViews>
    <sheetView view="pageBreakPreview" zoomScale="90" zoomScaleNormal="100" zoomScaleSheetLayoutView="90" workbookViewId="0">
      <pane xSplit="3" ySplit="10" topLeftCell="D11" activePane="bottomRight" state="frozen"/>
      <selection pane="topRight"/>
      <selection pane="bottomLeft"/>
      <selection pane="bottomRight"/>
    </sheetView>
  </sheetViews>
  <sheetFormatPr defaultColWidth="9" defaultRowHeight="13.2" x14ac:dyDescent="0.2"/>
  <cols>
    <col min="1" max="1" width="4.6640625" style="500" customWidth="1"/>
    <col min="2" max="2" width="3.109375" style="500" customWidth="1"/>
    <col min="3" max="3" width="16.44140625" style="500" customWidth="1"/>
    <col min="4" max="5" width="8.6640625" style="500" customWidth="1"/>
    <col min="6" max="29" width="6.33203125" style="500" customWidth="1"/>
    <col min="30" max="30" width="4.6640625" style="500" customWidth="1"/>
    <col min="31" max="34" width="8.109375" style="500" customWidth="1"/>
    <col min="35" max="38" width="7" style="500" customWidth="1"/>
    <col min="39" max="40" width="4.6640625" style="500" customWidth="1"/>
    <col min="41" max="16384" width="9" style="500"/>
  </cols>
  <sheetData>
    <row r="2" spans="2:38" ht="14.4" x14ac:dyDescent="0.2">
      <c r="B2" s="501" t="s">
        <v>238</v>
      </c>
    </row>
    <row r="3" spans="2:38" ht="14.4" x14ac:dyDescent="0.2">
      <c r="B3" s="501"/>
      <c r="X3" s="92" t="s">
        <v>228</v>
      </c>
    </row>
    <row r="4" spans="2:38" ht="14.4" x14ac:dyDescent="0.2">
      <c r="B4" s="501"/>
      <c r="X4" s="92" t="s">
        <v>229</v>
      </c>
    </row>
    <row r="5" spans="2:38" ht="8.25" customHeight="1" x14ac:dyDescent="0.2">
      <c r="B5" s="501"/>
      <c r="X5" s="502"/>
    </row>
    <row r="6" spans="2:38" ht="13.8" thickBot="1" x14ac:dyDescent="0.25">
      <c r="B6" s="500" t="s">
        <v>239</v>
      </c>
      <c r="AC6" s="503" t="s">
        <v>66</v>
      </c>
    </row>
    <row r="7" spans="2:38" ht="21" customHeight="1" thickBot="1" x14ac:dyDescent="0.25">
      <c r="B7" s="19"/>
      <c r="C7" s="504"/>
      <c r="D7" s="778" t="s">
        <v>67</v>
      </c>
      <c r="E7" s="862" t="s">
        <v>68</v>
      </c>
      <c r="F7" s="782" t="s">
        <v>69</v>
      </c>
      <c r="G7" s="783"/>
      <c r="H7" s="783"/>
      <c r="I7" s="783"/>
      <c r="J7" s="783"/>
      <c r="K7" s="783"/>
      <c r="L7" s="783"/>
      <c r="M7" s="783"/>
      <c r="N7" s="506"/>
      <c r="O7" s="506"/>
      <c r="P7" s="506"/>
      <c r="Q7" s="506"/>
      <c r="R7" s="506"/>
      <c r="S7" s="506"/>
      <c r="T7" s="506"/>
      <c r="U7" s="506"/>
      <c r="V7" s="506"/>
      <c r="W7" s="506"/>
      <c r="X7" s="506"/>
      <c r="Y7" s="506"/>
      <c r="Z7" s="506"/>
      <c r="AA7" s="506"/>
      <c r="AB7" s="506"/>
      <c r="AC7" s="603"/>
    </row>
    <row r="8" spans="2:38" ht="21" customHeight="1" x14ac:dyDescent="0.2">
      <c r="B8" s="508"/>
      <c r="C8" s="509"/>
      <c r="D8" s="779"/>
      <c r="E8" s="860"/>
      <c r="F8" s="784"/>
      <c r="G8" s="785"/>
      <c r="H8" s="785"/>
      <c r="I8" s="785"/>
      <c r="J8" s="785"/>
      <c r="K8" s="785"/>
      <c r="L8" s="785"/>
      <c r="M8" s="785"/>
      <c r="N8" s="786" t="s">
        <v>70</v>
      </c>
      <c r="O8" s="787"/>
      <c r="P8" s="787"/>
      <c r="Q8" s="787"/>
      <c r="R8" s="787"/>
      <c r="S8" s="787"/>
      <c r="T8" s="787"/>
      <c r="U8" s="788"/>
      <c r="V8" s="786" t="s">
        <v>71</v>
      </c>
      <c r="W8" s="787"/>
      <c r="X8" s="787"/>
      <c r="Y8" s="787"/>
      <c r="Z8" s="787"/>
      <c r="AA8" s="787"/>
      <c r="AB8" s="787"/>
      <c r="AC8" s="788"/>
    </row>
    <row r="9" spans="2:38" ht="21" customHeight="1" x14ac:dyDescent="0.2">
      <c r="B9" s="508"/>
      <c r="C9" s="509"/>
      <c r="D9" s="779"/>
      <c r="E9" s="860"/>
      <c r="F9" s="937" t="s">
        <v>230</v>
      </c>
      <c r="G9" s="604"/>
      <c r="H9" s="604"/>
      <c r="I9" s="604"/>
      <c r="J9" s="604"/>
      <c r="K9" s="604"/>
      <c r="L9" s="604"/>
      <c r="M9" s="604"/>
      <c r="N9" s="937" t="s">
        <v>230</v>
      </c>
      <c r="O9" s="604"/>
      <c r="P9" s="604"/>
      <c r="Q9" s="604"/>
      <c r="R9" s="604"/>
      <c r="S9" s="604"/>
      <c r="T9" s="604"/>
      <c r="U9" s="605"/>
      <c r="V9" s="937" t="s">
        <v>230</v>
      </c>
      <c r="W9" s="604"/>
      <c r="X9" s="604"/>
      <c r="Y9" s="604"/>
      <c r="Z9" s="604"/>
      <c r="AA9" s="604"/>
      <c r="AB9" s="604"/>
      <c r="AC9" s="605"/>
    </row>
    <row r="10" spans="2:38" ht="42" customHeight="1" x14ac:dyDescent="0.2">
      <c r="B10" s="377"/>
      <c r="C10" s="512"/>
      <c r="D10" s="780"/>
      <c r="E10" s="861"/>
      <c r="F10" s="938"/>
      <c r="G10" s="144" t="s">
        <v>231</v>
      </c>
      <c r="H10" s="144" t="s">
        <v>232</v>
      </c>
      <c r="I10" s="144" t="s">
        <v>233</v>
      </c>
      <c r="J10" s="144" t="s">
        <v>234</v>
      </c>
      <c r="K10" s="144" t="s">
        <v>235</v>
      </c>
      <c r="L10" s="144" t="s">
        <v>236</v>
      </c>
      <c r="M10" s="146" t="s">
        <v>237</v>
      </c>
      <c r="N10" s="938"/>
      <c r="O10" s="144" t="s">
        <v>231</v>
      </c>
      <c r="P10" s="144" t="s">
        <v>232</v>
      </c>
      <c r="Q10" s="144" t="s">
        <v>233</v>
      </c>
      <c r="R10" s="144" t="s">
        <v>234</v>
      </c>
      <c r="S10" s="144" t="s">
        <v>235</v>
      </c>
      <c r="T10" s="144" t="s">
        <v>236</v>
      </c>
      <c r="U10" s="146" t="s">
        <v>237</v>
      </c>
      <c r="V10" s="938"/>
      <c r="W10" s="144" t="s">
        <v>231</v>
      </c>
      <c r="X10" s="144" t="s">
        <v>232</v>
      </c>
      <c r="Y10" s="144" t="s">
        <v>233</v>
      </c>
      <c r="Z10" s="144" t="s">
        <v>234</v>
      </c>
      <c r="AA10" s="144" t="s">
        <v>235</v>
      </c>
      <c r="AB10" s="144" t="s">
        <v>236</v>
      </c>
      <c r="AC10" s="146" t="s">
        <v>237</v>
      </c>
      <c r="AG10" s="606"/>
      <c r="AI10" s="511"/>
    </row>
    <row r="11" spans="2:38" ht="21" customHeight="1" x14ac:dyDescent="0.2">
      <c r="B11" s="695" t="s">
        <v>85</v>
      </c>
      <c r="C11" s="696"/>
      <c r="D11" s="407">
        <f>D15+D17+D19+D21+D23+D13</f>
        <v>392</v>
      </c>
      <c r="E11" s="223">
        <f>E15+E17+E19+E21+E23+E13</f>
        <v>184</v>
      </c>
      <c r="F11" s="609">
        <f>SUM(G11:M11)</f>
        <v>12</v>
      </c>
      <c r="G11" s="607">
        <f>G13+G15+G17+G19+G21+G23</f>
        <v>0</v>
      </c>
      <c r="H11" s="607">
        <f t="shared" ref="H11:M11" si="0">H13+H15+H17+H19+H21+H23</f>
        <v>1</v>
      </c>
      <c r="I11" s="607">
        <f t="shared" si="0"/>
        <v>2</v>
      </c>
      <c r="J11" s="607">
        <f>J13+J15+J17+J19+J21+J23</f>
        <v>3</v>
      </c>
      <c r="K11" s="607">
        <f>K13+K15+K17+K19+K21+K23</f>
        <v>4</v>
      </c>
      <c r="L11" s="607">
        <f t="shared" si="0"/>
        <v>0</v>
      </c>
      <c r="M11" s="610">
        <f t="shared" si="0"/>
        <v>2</v>
      </c>
      <c r="N11" s="609">
        <f>SUM(O11:U11)</f>
        <v>11</v>
      </c>
      <c r="O11" s="607">
        <f t="shared" ref="O11:U11" si="1">O13+O15+O17+O19+O21+O23</f>
        <v>0</v>
      </c>
      <c r="P11" s="607">
        <f t="shared" si="1"/>
        <v>0</v>
      </c>
      <c r="Q11" s="607">
        <f t="shared" si="1"/>
        <v>2</v>
      </c>
      <c r="R11" s="607">
        <f t="shared" si="1"/>
        <v>3</v>
      </c>
      <c r="S11" s="607">
        <f t="shared" si="1"/>
        <v>4</v>
      </c>
      <c r="T11" s="607">
        <f t="shared" si="1"/>
        <v>0</v>
      </c>
      <c r="U11" s="611">
        <f t="shared" si="1"/>
        <v>2</v>
      </c>
      <c r="V11" s="609">
        <f>SUM(W11:AC11)</f>
        <v>1</v>
      </c>
      <c r="W11" s="607">
        <f t="shared" ref="W11:AC11" si="2">W13+W15+W17+W19+W21+W23</f>
        <v>0</v>
      </c>
      <c r="X11" s="607">
        <f t="shared" si="2"/>
        <v>1</v>
      </c>
      <c r="Y11" s="607">
        <f t="shared" si="2"/>
        <v>0</v>
      </c>
      <c r="Z11" s="607">
        <f t="shared" si="2"/>
        <v>0</v>
      </c>
      <c r="AA11" s="607">
        <f t="shared" si="2"/>
        <v>0</v>
      </c>
      <c r="AB11" s="607">
        <f t="shared" si="2"/>
        <v>0</v>
      </c>
      <c r="AC11" s="611">
        <f t="shared" si="2"/>
        <v>0</v>
      </c>
      <c r="AI11" s="514"/>
      <c r="AJ11" s="514"/>
      <c r="AK11" s="514"/>
      <c r="AL11" s="514"/>
    </row>
    <row r="12" spans="2:38" ht="21" customHeight="1" thickBot="1" x14ac:dyDescent="0.25">
      <c r="B12" s="699"/>
      <c r="C12" s="700"/>
      <c r="D12" s="228"/>
      <c r="E12" s="154"/>
      <c r="F12" s="614"/>
      <c r="G12" s="615">
        <f t="shared" ref="G12:M12" si="3">IFERROR(G11/$F$11,"0.0%")</f>
        <v>0</v>
      </c>
      <c r="H12" s="615">
        <f t="shared" si="3"/>
        <v>8.3333333333333329E-2</v>
      </c>
      <c r="I12" s="615">
        <f t="shared" si="3"/>
        <v>0.16666666666666666</v>
      </c>
      <c r="J12" s="615">
        <f t="shared" si="3"/>
        <v>0.25</v>
      </c>
      <c r="K12" s="615">
        <f t="shared" si="3"/>
        <v>0.33333333333333331</v>
      </c>
      <c r="L12" s="615">
        <f t="shared" si="3"/>
        <v>0</v>
      </c>
      <c r="M12" s="658">
        <f t="shared" si="3"/>
        <v>0.16666666666666666</v>
      </c>
      <c r="N12" s="617"/>
      <c r="O12" s="615">
        <f t="shared" ref="O12:U12" si="4">IFERROR(O11/$N$11,"0.0%")</f>
        <v>0</v>
      </c>
      <c r="P12" s="615">
        <f t="shared" si="4"/>
        <v>0</v>
      </c>
      <c r="Q12" s="615">
        <f t="shared" si="4"/>
        <v>0.18181818181818182</v>
      </c>
      <c r="R12" s="615">
        <f t="shared" si="4"/>
        <v>0.27272727272727271</v>
      </c>
      <c r="S12" s="615">
        <f t="shared" si="4"/>
        <v>0.36363636363636365</v>
      </c>
      <c r="T12" s="615">
        <f t="shared" si="4"/>
        <v>0</v>
      </c>
      <c r="U12" s="615">
        <f t="shared" si="4"/>
        <v>0.18181818181818182</v>
      </c>
      <c r="V12" s="617"/>
      <c r="W12" s="615">
        <f t="shared" ref="W12:AC12" si="5">IFERROR(W11/$V$11,"0.0%")</f>
        <v>0</v>
      </c>
      <c r="X12" s="615">
        <f t="shared" si="5"/>
        <v>1</v>
      </c>
      <c r="Y12" s="615">
        <f t="shared" si="5"/>
        <v>0</v>
      </c>
      <c r="Z12" s="615">
        <f t="shared" si="5"/>
        <v>0</v>
      </c>
      <c r="AA12" s="615">
        <f t="shared" si="5"/>
        <v>0</v>
      </c>
      <c r="AB12" s="615">
        <f t="shared" si="5"/>
        <v>0</v>
      </c>
      <c r="AC12" s="618">
        <f t="shared" si="5"/>
        <v>0</v>
      </c>
      <c r="AF12" s="522"/>
      <c r="AG12" s="522"/>
      <c r="AH12" s="522"/>
      <c r="AI12" s="514"/>
      <c r="AJ12" s="514"/>
      <c r="AK12" s="514"/>
      <c r="AL12" s="514"/>
    </row>
    <row r="13" spans="2:38" ht="21" customHeight="1" thickTop="1" x14ac:dyDescent="0.2">
      <c r="B13" s="701" t="s">
        <v>86</v>
      </c>
      <c r="C13" s="791" t="s">
        <v>87</v>
      </c>
      <c r="D13" s="659">
        <f>[1]表1!M14</f>
        <v>54</v>
      </c>
      <c r="E13" s="237">
        <f>[1]表1!O14</f>
        <v>6</v>
      </c>
      <c r="F13" s="621">
        <f>SUM(G13:M13)</f>
        <v>3</v>
      </c>
      <c r="G13" s="622">
        <f>O13+W13</f>
        <v>0</v>
      </c>
      <c r="H13" s="622">
        <f t="shared" ref="H13:M13" si="6">P13+X13</f>
        <v>0</v>
      </c>
      <c r="I13" s="622">
        <f t="shared" si="6"/>
        <v>0</v>
      </c>
      <c r="J13" s="622">
        <f t="shared" si="6"/>
        <v>2</v>
      </c>
      <c r="K13" s="622">
        <f t="shared" si="6"/>
        <v>1</v>
      </c>
      <c r="L13" s="622">
        <f t="shared" si="6"/>
        <v>0</v>
      </c>
      <c r="M13" s="622">
        <f t="shared" si="6"/>
        <v>0</v>
      </c>
      <c r="N13" s="621">
        <f>SUM(O13:U13)</f>
        <v>3</v>
      </c>
      <c r="O13" s="622">
        <v>0</v>
      </c>
      <c r="P13" s="622">
        <v>0</v>
      </c>
      <c r="Q13" s="622">
        <v>0</v>
      </c>
      <c r="R13" s="622">
        <v>2</v>
      </c>
      <c r="S13" s="622">
        <v>1</v>
      </c>
      <c r="T13" s="622">
        <v>0</v>
      </c>
      <c r="U13" s="660">
        <v>0</v>
      </c>
      <c r="V13" s="621">
        <f>SUM(W13:AC13)</f>
        <v>0</v>
      </c>
      <c r="W13" s="622">
        <v>0</v>
      </c>
      <c r="X13" s="622">
        <v>0</v>
      </c>
      <c r="Y13" s="622">
        <v>0</v>
      </c>
      <c r="Z13" s="622">
        <v>0</v>
      </c>
      <c r="AA13" s="622">
        <v>0</v>
      </c>
      <c r="AB13" s="622">
        <v>0</v>
      </c>
      <c r="AC13" s="660">
        <v>0</v>
      </c>
      <c r="AI13" s="514"/>
      <c r="AJ13" s="514"/>
      <c r="AK13" s="514"/>
      <c r="AL13" s="514"/>
    </row>
    <row r="14" spans="2:38" ht="21" customHeight="1" x14ac:dyDescent="0.2">
      <c r="B14" s="702"/>
      <c r="C14" s="779"/>
      <c r="D14" s="256"/>
      <c r="E14" s="154"/>
      <c r="F14" s="647"/>
      <c r="G14" s="638">
        <f t="shared" ref="G14:M14" si="7">IFERROR(G13/$F$13,"0.0%")</f>
        <v>0</v>
      </c>
      <c r="H14" s="638">
        <f t="shared" si="7"/>
        <v>0</v>
      </c>
      <c r="I14" s="638">
        <f t="shared" si="7"/>
        <v>0</v>
      </c>
      <c r="J14" s="638">
        <f t="shared" si="7"/>
        <v>0.66666666666666663</v>
      </c>
      <c r="K14" s="638">
        <f t="shared" si="7"/>
        <v>0.33333333333333331</v>
      </c>
      <c r="L14" s="638">
        <f t="shared" si="7"/>
        <v>0</v>
      </c>
      <c r="M14" s="638">
        <f t="shared" si="7"/>
        <v>0</v>
      </c>
      <c r="N14" s="648"/>
      <c r="O14" s="638">
        <f t="shared" ref="O14:U14" si="8">IFERROR(O13/$N$13,"0.0%")</f>
        <v>0</v>
      </c>
      <c r="P14" s="638">
        <f t="shared" si="8"/>
        <v>0</v>
      </c>
      <c r="Q14" s="638">
        <f t="shared" si="8"/>
        <v>0</v>
      </c>
      <c r="R14" s="638">
        <f t="shared" si="8"/>
        <v>0.66666666666666663</v>
      </c>
      <c r="S14" s="638">
        <f t="shared" si="8"/>
        <v>0.33333333333333331</v>
      </c>
      <c r="T14" s="638">
        <f t="shared" si="8"/>
        <v>0</v>
      </c>
      <c r="U14" s="638">
        <f t="shared" si="8"/>
        <v>0</v>
      </c>
      <c r="V14" s="634"/>
      <c r="W14" s="638" t="str">
        <f t="shared" ref="W14:AC14" si="9">IFERROR(W13/$V$13,"0.0%")</f>
        <v>0.0%</v>
      </c>
      <c r="X14" s="638" t="str">
        <f t="shared" si="9"/>
        <v>0.0%</v>
      </c>
      <c r="Y14" s="638" t="str">
        <f t="shared" si="9"/>
        <v>0.0%</v>
      </c>
      <c r="Z14" s="638" t="str">
        <f t="shared" si="9"/>
        <v>0.0%</v>
      </c>
      <c r="AA14" s="638" t="str">
        <f t="shared" si="9"/>
        <v>0.0%</v>
      </c>
      <c r="AB14" s="638" t="str">
        <f t="shared" si="9"/>
        <v>0.0%</v>
      </c>
      <c r="AC14" s="639" t="str">
        <f t="shared" si="9"/>
        <v>0.0%</v>
      </c>
      <c r="AF14" s="522"/>
      <c r="AG14" s="522"/>
      <c r="AH14" s="522"/>
      <c r="AI14" s="514"/>
      <c r="AJ14" s="514"/>
      <c r="AK14" s="514"/>
      <c r="AL14" s="514"/>
    </row>
    <row r="15" spans="2:38" ht="21" customHeight="1" x14ac:dyDescent="0.2">
      <c r="B15" s="702"/>
      <c r="C15" s="778" t="s">
        <v>88</v>
      </c>
      <c r="D15" s="661">
        <f>[1]表1!M17</f>
        <v>70</v>
      </c>
      <c r="E15" s="148">
        <f>[1]表1!O17</f>
        <v>34</v>
      </c>
      <c r="F15" s="609">
        <f t="shared" ref="F15" si="10">SUM(G15:M15)</f>
        <v>5</v>
      </c>
      <c r="G15" s="635">
        <f t="shared" ref="G15:H15" si="11">O15+W15</f>
        <v>0</v>
      </c>
      <c r="H15" s="635">
        <f t="shared" si="11"/>
        <v>1</v>
      </c>
      <c r="I15" s="635">
        <f>Q15+Y15</f>
        <v>1</v>
      </c>
      <c r="J15" s="635">
        <f t="shared" ref="J15:M15" si="12">R15+Z15</f>
        <v>1</v>
      </c>
      <c r="K15" s="635">
        <f t="shared" si="12"/>
        <v>1</v>
      </c>
      <c r="L15" s="635">
        <f t="shared" si="12"/>
        <v>0</v>
      </c>
      <c r="M15" s="636">
        <f t="shared" si="12"/>
        <v>1</v>
      </c>
      <c r="N15" s="609">
        <f>SUM(O15:U15)</f>
        <v>4</v>
      </c>
      <c r="O15" s="607">
        <v>0</v>
      </c>
      <c r="P15" s="607">
        <v>0</v>
      </c>
      <c r="Q15" s="607">
        <v>1</v>
      </c>
      <c r="R15" s="607">
        <v>1</v>
      </c>
      <c r="S15" s="607">
        <v>1</v>
      </c>
      <c r="T15" s="607">
        <v>0</v>
      </c>
      <c r="U15" s="611">
        <v>1</v>
      </c>
      <c r="V15" s="631">
        <f>SUM(W15:AC15)</f>
        <v>1</v>
      </c>
      <c r="W15" s="607">
        <v>0</v>
      </c>
      <c r="X15" s="607">
        <v>1</v>
      </c>
      <c r="Y15" s="607">
        <v>0</v>
      </c>
      <c r="Z15" s="607">
        <v>0</v>
      </c>
      <c r="AA15" s="607">
        <v>0</v>
      </c>
      <c r="AB15" s="607">
        <v>0</v>
      </c>
      <c r="AC15" s="611">
        <v>0</v>
      </c>
      <c r="AI15" s="514"/>
      <c r="AJ15" s="514"/>
      <c r="AK15" s="514"/>
      <c r="AL15" s="514"/>
    </row>
    <row r="16" spans="2:38" ht="21" customHeight="1" x14ac:dyDescent="0.2">
      <c r="B16" s="702"/>
      <c r="C16" s="779"/>
      <c r="D16" s="256"/>
      <c r="E16" s="213"/>
      <c r="F16" s="633"/>
      <c r="G16" s="638">
        <f t="shared" ref="G16:M16" si="13">IFERROR(G15/$F$15,"0.0%")</f>
        <v>0</v>
      </c>
      <c r="H16" s="638">
        <f t="shared" si="13"/>
        <v>0.2</v>
      </c>
      <c r="I16" s="638">
        <f t="shared" si="13"/>
        <v>0.2</v>
      </c>
      <c r="J16" s="638">
        <f t="shared" si="13"/>
        <v>0.2</v>
      </c>
      <c r="K16" s="638">
        <f t="shared" si="13"/>
        <v>0.2</v>
      </c>
      <c r="L16" s="638">
        <f t="shared" si="13"/>
        <v>0</v>
      </c>
      <c r="M16" s="638">
        <f t="shared" si="13"/>
        <v>0.2</v>
      </c>
      <c r="N16" s="634"/>
      <c r="O16" s="638">
        <f t="shared" ref="O16:U16" si="14">IFERROR(O15/$N$15,"0.0%")</f>
        <v>0</v>
      </c>
      <c r="P16" s="638">
        <f t="shared" si="14"/>
        <v>0</v>
      </c>
      <c r="Q16" s="638">
        <f t="shared" si="14"/>
        <v>0.25</v>
      </c>
      <c r="R16" s="638">
        <f t="shared" si="14"/>
        <v>0.25</v>
      </c>
      <c r="S16" s="638">
        <f t="shared" si="14"/>
        <v>0.25</v>
      </c>
      <c r="T16" s="638">
        <f t="shared" si="14"/>
        <v>0</v>
      </c>
      <c r="U16" s="638">
        <f t="shared" si="14"/>
        <v>0.25</v>
      </c>
      <c r="V16" s="634"/>
      <c r="W16" s="625">
        <f t="shared" ref="W16:AC16" si="15">IFERROR(W15/$V$15,"0.0%")</f>
        <v>0</v>
      </c>
      <c r="X16" s="625">
        <f t="shared" si="15"/>
        <v>1</v>
      </c>
      <c r="Y16" s="625">
        <f t="shared" si="15"/>
        <v>0</v>
      </c>
      <c r="Z16" s="625">
        <f t="shared" si="15"/>
        <v>0</v>
      </c>
      <c r="AA16" s="625">
        <f t="shared" si="15"/>
        <v>0</v>
      </c>
      <c r="AB16" s="625">
        <f t="shared" si="15"/>
        <v>0</v>
      </c>
      <c r="AC16" s="629">
        <f t="shared" si="15"/>
        <v>0</v>
      </c>
      <c r="AF16" s="522"/>
      <c r="AG16" s="522"/>
      <c r="AH16" s="522"/>
      <c r="AI16" s="514"/>
      <c r="AJ16" s="514"/>
      <c r="AK16" s="514"/>
      <c r="AL16" s="514"/>
    </row>
    <row r="17" spans="2:38" ht="21" customHeight="1" x14ac:dyDescent="0.2">
      <c r="B17" s="702"/>
      <c r="C17" s="778" t="s">
        <v>89</v>
      </c>
      <c r="D17" s="661">
        <f>[1]表1!M20</f>
        <v>28</v>
      </c>
      <c r="E17" s="148">
        <f>[1]表1!O20</f>
        <v>10</v>
      </c>
      <c r="F17" s="631">
        <f t="shared" ref="F17" si="16">SUM(G17:M17)</f>
        <v>0</v>
      </c>
      <c r="G17" s="635">
        <f t="shared" ref="G17:M17" si="17">O17+W17</f>
        <v>0</v>
      </c>
      <c r="H17" s="635">
        <f t="shared" si="17"/>
        <v>0</v>
      </c>
      <c r="I17" s="635">
        <f t="shared" si="17"/>
        <v>0</v>
      </c>
      <c r="J17" s="635">
        <f t="shared" si="17"/>
        <v>0</v>
      </c>
      <c r="K17" s="662">
        <f t="shared" si="17"/>
        <v>0</v>
      </c>
      <c r="L17" s="635">
        <f t="shared" si="17"/>
        <v>0</v>
      </c>
      <c r="M17" s="662">
        <f t="shared" si="17"/>
        <v>0</v>
      </c>
      <c r="N17" s="631">
        <f t="shared" ref="N17" si="18">SUM(O17:U17)</f>
        <v>0</v>
      </c>
      <c r="O17" s="607">
        <v>0</v>
      </c>
      <c r="P17" s="607">
        <v>0</v>
      </c>
      <c r="Q17" s="607">
        <v>0</v>
      </c>
      <c r="R17" s="607">
        <v>0</v>
      </c>
      <c r="S17" s="607">
        <v>0</v>
      </c>
      <c r="T17" s="607">
        <v>0</v>
      </c>
      <c r="U17" s="607">
        <v>0</v>
      </c>
      <c r="V17" s="631">
        <f>SUM(W17:AC17)</f>
        <v>0</v>
      </c>
      <c r="W17" s="607">
        <v>0</v>
      </c>
      <c r="X17" s="607">
        <v>0</v>
      </c>
      <c r="Y17" s="607">
        <v>0</v>
      </c>
      <c r="Z17" s="607">
        <v>0</v>
      </c>
      <c r="AA17" s="607">
        <v>0</v>
      </c>
      <c r="AB17" s="607">
        <v>0</v>
      </c>
      <c r="AC17" s="611">
        <v>0</v>
      </c>
      <c r="AI17" s="514"/>
      <c r="AJ17" s="514"/>
      <c r="AK17" s="514"/>
      <c r="AL17" s="514"/>
    </row>
    <row r="18" spans="2:38" ht="21" customHeight="1" x14ac:dyDescent="0.2">
      <c r="B18" s="702"/>
      <c r="C18" s="779"/>
      <c r="D18" s="256"/>
      <c r="E18" s="213"/>
      <c r="F18" s="647"/>
      <c r="G18" s="625" t="str">
        <f t="shared" ref="G18:M18" si="19">IFERROR(G17/$F$17,"0.0%")</f>
        <v>0.0%</v>
      </c>
      <c r="H18" s="625" t="str">
        <f t="shared" si="19"/>
        <v>0.0%</v>
      </c>
      <c r="I18" s="625" t="str">
        <f t="shared" si="19"/>
        <v>0.0%</v>
      </c>
      <c r="J18" s="625" t="str">
        <f t="shared" si="19"/>
        <v>0.0%</v>
      </c>
      <c r="K18" s="625" t="str">
        <f t="shared" si="19"/>
        <v>0.0%</v>
      </c>
      <c r="L18" s="625" t="str">
        <f t="shared" si="19"/>
        <v>0.0%</v>
      </c>
      <c r="M18" s="625" t="str">
        <f t="shared" si="19"/>
        <v>0.0%</v>
      </c>
      <c r="N18" s="648"/>
      <c r="O18" s="625" t="str">
        <f t="shared" ref="O18:U18" si="20">IFERROR(O17/$N$17,"0.0%")</f>
        <v>0.0%</v>
      </c>
      <c r="P18" s="625" t="str">
        <f t="shared" si="20"/>
        <v>0.0%</v>
      </c>
      <c r="Q18" s="625" t="str">
        <f t="shared" si="20"/>
        <v>0.0%</v>
      </c>
      <c r="R18" s="625" t="str">
        <f t="shared" si="20"/>
        <v>0.0%</v>
      </c>
      <c r="S18" s="625" t="str">
        <f t="shared" si="20"/>
        <v>0.0%</v>
      </c>
      <c r="T18" s="625" t="str">
        <f t="shared" si="20"/>
        <v>0.0%</v>
      </c>
      <c r="U18" s="625" t="str">
        <f t="shared" si="20"/>
        <v>0.0%</v>
      </c>
      <c r="V18" s="628"/>
      <c r="W18" s="625" t="str">
        <f t="shared" ref="W18:AC18" si="21">IFERROR(W17/$V$17,"0.0%")</f>
        <v>0.0%</v>
      </c>
      <c r="X18" s="625" t="str">
        <f t="shared" si="21"/>
        <v>0.0%</v>
      </c>
      <c r="Y18" s="625" t="str">
        <f t="shared" si="21"/>
        <v>0.0%</v>
      </c>
      <c r="Z18" s="625" t="str">
        <f t="shared" si="21"/>
        <v>0.0%</v>
      </c>
      <c r="AA18" s="625" t="str">
        <f t="shared" si="21"/>
        <v>0.0%</v>
      </c>
      <c r="AB18" s="625" t="str">
        <f t="shared" si="21"/>
        <v>0.0%</v>
      </c>
      <c r="AC18" s="629" t="str">
        <f t="shared" si="21"/>
        <v>0.0%</v>
      </c>
      <c r="AF18" s="522"/>
      <c r="AG18" s="522"/>
      <c r="AH18" s="522"/>
      <c r="AI18" s="514"/>
      <c r="AJ18" s="514"/>
      <c r="AK18" s="514"/>
      <c r="AL18" s="514"/>
    </row>
    <row r="19" spans="2:38" ht="21" customHeight="1" x14ac:dyDescent="0.2">
      <c r="B19" s="702"/>
      <c r="C19" s="778" t="s">
        <v>90</v>
      </c>
      <c r="D19" s="661">
        <f>[1]表1!M23</f>
        <v>77</v>
      </c>
      <c r="E19" s="148">
        <f>[1]表1!O23</f>
        <v>45</v>
      </c>
      <c r="F19" s="609">
        <f t="shared" ref="F19" si="22">SUM(G19:M19)</f>
        <v>1</v>
      </c>
      <c r="G19" s="607">
        <f t="shared" ref="G19:M19" si="23">O19+W19</f>
        <v>0</v>
      </c>
      <c r="H19" s="607">
        <f t="shared" si="23"/>
        <v>0</v>
      </c>
      <c r="I19" s="607">
        <f t="shared" si="23"/>
        <v>0</v>
      </c>
      <c r="J19" s="607">
        <f t="shared" si="23"/>
        <v>0</v>
      </c>
      <c r="K19" s="607">
        <f t="shared" si="23"/>
        <v>0</v>
      </c>
      <c r="L19" s="607">
        <f t="shared" si="23"/>
        <v>0</v>
      </c>
      <c r="M19" s="610">
        <f t="shared" si="23"/>
        <v>1</v>
      </c>
      <c r="N19" s="609">
        <f t="shared" ref="N19" si="24">SUM(O19:U19)</f>
        <v>1</v>
      </c>
      <c r="O19" s="607">
        <v>0</v>
      </c>
      <c r="P19" s="607">
        <v>0</v>
      </c>
      <c r="Q19" s="607">
        <v>0</v>
      </c>
      <c r="R19" s="607">
        <v>0</v>
      </c>
      <c r="S19" s="607">
        <v>0</v>
      </c>
      <c r="T19" s="607">
        <v>0</v>
      </c>
      <c r="U19" s="607">
        <v>1</v>
      </c>
      <c r="V19" s="631">
        <f>SUM(W19:AC19)</f>
        <v>0</v>
      </c>
      <c r="W19" s="635">
        <v>0</v>
      </c>
      <c r="X19" s="635">
        <v>0</v>
      </c>
      <c r="Y19" s="635">
        <v>0</v>
      </c>
      <c r="Z19" s="635">
        <v>0</v>
      </c>
      <c r="AA19" s="635">
        <v>0</v>
      </c>
      <c r="AB19" s="635">
        <v>0</v>
      </c>
      <c r="AC19" s="645">
        <v>0</v>
      </c>
      <c r="AI19" s="514"/>
      <c r="AJ19" s="514"/>
      <c r="AK19" s="514"/>
      <c r="AL19" s="514"/>
    </row>
    <row r="20" spans="2:38" ht="21" customHeight="1" x14ac:dyDescent="0.2">
      <c r="B20" s="702"/>
      <c r="C20" s="779"/>
      <c r="D20" s="256"/>
      <c r="E20" s="213"/>
      <c r="F20" s="633"/>
      <c r="G20" s="638">
        <f t="shared" ref="G20:M20" si="25">IFERROR(G19/$F$19,"0.0%")</f>
        <v>0</v>
      </c>
      <c r="H20" s="638">
        <f t="shared" si="25"/>
        <v>0</v>
      </c>
      <c r="I20" s="638">
        <f t="shared" si="25"/>
        <v>0</v>
      </c>
      <c r="J20" s="638">
        <f t="shared" si="25"/>
        <v>0</v>
      </c>
      <c r="K20" s="638">
        <f t="shared" si="25"/>
        <v>0</v>
      </c>
      <c r="L20" s="638">
        <f t="shared" si="25"/>
        <v>0</v>
      </c>
      <c r="M20" s="638">
        <f t="shared" si="25"/>
        <v>1</v>
      </c>
      <c r="N20" s="634"/>
      <c r="O20" s="638">
        <f t="shared" ref="O20:U20" si="26">IFERROR(O19/$N$19,"0.0%")</f>
        <v>0</v>
      </c>
      <c r="P20" s="638">
        <f t="shared" si="26"/>
        <v>0</v>
      </c>
      <c r="Q20" s="638">
        <f t="shared" si="26"/>
        <v>0</v>
      </c>
      <c r="R20" s="638">
        <f t="shared" si="26"/>
        <v>0</v>
      </c>
      <c r="S20" s="638">
        <f t="shared" si="26"/>
        <v>0</v>
      </c>
      <c r="T20" s="638">
        <f t="shared" si="26"/>
        <v>0</v>
      </c>
      <c r="U20" s="638">
        <f t="shared" si="26"/>
        <v>1</v>
      </c>
      <c r="V20" s="628"/>
      <c r="W20" s="625" t="str">
        <f t="shared" ref="W20:AC20" si="27">IFERROR(W19/$V$19,"0.0%")</f>
        <v>0.0%</v>
      </c>
      <c r="X20" s="625" t="str">
        <f t="shared" si="27"/>
        <v>0.0%</v>
      </c>
      <c r="Y20" s="625" t="str">
        <f t="shared" si="27"/>
        <v>0.0%</v>
      </c>
      <c r="Z20" s="625" t="str">
        <f t="shared" si="27"/>
        <v>0.0%</v>
      </c>
      <c r="AA20" s="625" t="str">
        <f t="shared" si="27"/>
        <v>0.0%</v>
      </c>
      <c r="AB20" s="625" t="str">
        <f t="shared" si="27"/>
        <v>0.0%</v>
      </c>
      <c r="AC20" s="629" t="str">
        <f t="shared" si="27"/>
        <v>0.0%</v>
      </c>
      <c r="AF20" s="522"/>
      <c r="AG20" s="522"/>
      <c r="AH20" s="522"/>
      <c r="AI20" s="514"/>
      <c r="AJ20" s="514"/>
      <c r="AK20" s="514"/>
      <c r="AL20" s="514"/>
    </row>
    <row r="21" spans="2:38" ht="21" customHeight="1" x14ac:dyDescent="0.2">
      <c r="B21" s="702"/>
      <c r="C21" s="778" t="s">
        <v>91</v>
      </c>
      <c r="D21" s="661">
        <f>[1]表1!M26</f>
        <v>16</v>
      </c>
      <c r="E21" s="148">
        <f>[1]表1!O26</f>
        <v>2</v>
      </c>
      <c r="F21" s="631">
        <f t="shared" ref="F21" si="28">SUM(G21:M21)</f>
        <v>0</v>
      </c>
      <c r="G21" s="635">
        <f t="shared" ref="G21:M21" si="29">O21+W21</f>
        <v>0</v>
      </c>
      <c r="H21" s="635">
        <f t="shared" si="29"/>
        <v>0</v>
      </c>
      <c r="I21" s="635">
        <f t="shared" si="29"/>
        <v>0</v>
      </c>
      <c r="J21" s="635">
        <f t="shared" si="29"/>
        <v>0</v>
      </c>
      <c r="K21" s="635">
        <f t="shared" si="29"/>
        <v>0</v>
      </c>
      <c r="L21" s="635">
        <f t="shared" si="29"/>
        <v>0</v>
      </c>
      <c r="M21" s="636">
        <f t="shared" si="29"/>
        <v>0</v>
      </c>
      <c r="N21" s="631">
        <f t="shared" ref="N21" si="30">SUM(O21:U21)</f>
        <v>0</v>
      </c>
      <c r="O21" s="607">
        <v>0</v>
      </c>
      <c r="P21" s="607">
        <v>0</v>
      </c>
      <c r="Q21" s="607">
        <v>0</v>
      </c>
      <c r="R21" s="607">
        <v>0</v>
      </c>
      <c r="S21" s="607">
        <v>0</v>
      </c>
      <c r="T21" s="607">
        <v>0</v>
      </c>
      <c r="U21" s="607">
        <v>0</v>
      </c>
      <c r="V21" s="631">
        <f>SUM(W21:AC21)</f>
        <v>0</v>
      </c>
      <c r="W21" s="635">
        <v>0</v>
      </c>
      <c r="X21" s="635">
        <v>0</v>
      </c>
      <c r="Y21" s="635">
        <v>0</v>
      </c>
      <c r="Z21" s="635">
        <v>0</v>
      </c>
      <c r="AA21" s="635">
        <v>0</v>
      </c>
      <c r="AB21" s="635">
        <v>0</v>
      </c>
      <c r="AC21" s="645">
        <v>0</v>
      </c>
      <c r="AI21" s="514"/>
      <c r="AJ21" s="514"/>
      <c r="AK21" s="514"/>
      <c r="AL21" s="514"/>
    </row>
    <row r="22" spans="2:38" ht="21" customHeight="1" x14ac:dyDescent="0.2">
      <c r="B22" s="702"/>
      <c r="C22" s="779"/>
      <c r="D22" s="256"/>
      <c r="E22" s="213"/>
      <c r="F22" s="647"/>
      <c r="G22" s="625" t="str">
        <f t="shared" ref="G22:M22" si="31">IFERROR(G21/$F$21,"0.0%")</f>
        <v>0.0%</v>
      </c>
      <c r="H22" s="625" t="str">
        <f t="shared" si="31"/>
        <v>0.0%</v>
      </c>
      <c r="I22" s="625" t="str">
        <f t="shared" si="31"/>
        <v>0.0%</v>
      </c>
      <c r="J22" s="625" t="str">
        <f t="shared" si="31"/>
        <v>0.0%</v>
      </c>
      <c r="K22" s="625" t="str">
        <f t="shared" si="31"/>
        <v>0.0%</v>
      </c>
      <c r="L22" s="625" t="str">
        <f t="shared" si="31"/>
        <v>0.0%</v>
      </c>
      <c r="M22" s="625" t="str">
        <f t="shared" si="31"/>
        <v>0.0%</v>
      </c>
      <c r="N22" s="648"/>
      <c r="O22" s="625" t="str">
        <f t="shared" ref="O22:U22" si="32">IFERROR(O21/$N$21,"0.0%")</f>
        <v>0.0%</v>
      </c>
      <c r="P22" s="625" t="str">
        <f t="shared" si="32"/>
        <v>0.0%</v>
      </c>
      <c r="Q22" s="625" t="str">
        <f t="shared" si="32"/>
        <v>0.0%</v>
      </c>
      <c r="R22" s="625" t="str">
        <f t="shared" si="32"/>
        <v>0.0%</v>
      </c>
      <c r="S22" s="625" t="str">
        <f t="shared" si="32"/>
        <v>0.0%</v>
      </c>
      <c r="T22" s="625" t="str">
        <f t="shared" si="32"/>
        <v>0.0%</v>
      </c>
      <c r="U22" s="625" t="str">
        <f t="shared" si="32"/>
        <v>0.0%</v>
      </c>
      <c r="V22" s="628"/>
      <c r="W22" s="625" t="str">
        <f t="shared" ref="W22:AC22" si="33">IFERROR(W21/$V$21,"0.0%")</f>
        <v>0.0%</v>
      </c>
      <c r="X22" s="625">
        <f>IFERROR(X21/$V$21,Y25)</f>
        <v>0</v>
      </c>
      <c r="Y22" s="625" t="str">
        <f t="shared" si="33"/>
        <v>0.0%</v>
      </c>
      <c r="Z22" s="625" t="str">
        <f t="shared" si="33"/>
        <v>0.0%</v>
      </c>
      <c r="AA22" s="625" t="str">
        <f t="shared" si="33"/>
        <v>0.0%</v>
      </c>
      <c r="AB22" s="625" t="str">
        <f t="shared" si="33"/>
        <v>0.0%</v>
      </c>
      <c r="AC22" s="629" t="str">
        <f t="shared" si="33"/>
        <v>0.0%</v>
      </c>
      <c r="AF22" s="522"/>
      <c r="AG22" s="522"/>
      <c r="AH22" s="522"/>
      <c r="AI22" s="514"/>
      <c r="AJ22" s="514"/>
      <c r="AK22" s="514"/>
      <c r="AL22" s="514"/>
    </row>
    <row r="23" spans="2:38" ht="21" customHeight="1" x14ac:dyDescent="0.2">
      <c r="B23" s="702"/>
      <c r="C23" s="778" t="s">
        <v>92</v>
      </c>
      <c r="D23" s="661">
        <f>[1]表1!M29</f>
        <v>147</v>
      </c>
      <c r="E23" s="249">
        <f>[1]表1!O29</f>
        <v>87</v>
      </c>
      <c r="F23" s="609">
        <f t="shared" ref="F23" si="34">SUM(G23:M23)</f>
        <v>3</v>
      </c>
      <c r="G23" s="607">
        <f t="shared" ref="G23:I23" si="35">O23+W23</f>
        <v>0</v>
      </c>
      <c r="H23" s="607">
        <f t="shared" si="35"/>
        <v>0</v>
      </c>
      <c r="I23" s="607">
        <f t="shared" si="35"/>
        <v>1</v>
      </c>
      <c r="J23" s="607">
        <f>R23+Z23</f>
        <v>0</v>
      </c>
      <c r="K23" s="607">
        <f t="shared" ref="K23:M23" si="36">S23+AA23</f>
        <v>2</v>
      </c>
      <c r="L23" s="607">
        <f t="shared" si="36"/>
        <v>0</v>
      </c>
      <c r="M23" s="610">
        <f t="shared" si="36"/>
        <v>0</v>
      </c>
      <c r="N23" s="609">
        <f t="shared" ref="N23" si="37">SUM(O23:U23)</f>
        <v>3</v>
      </c>
      <c r="O23" s="607">
        <v>0</v>
      </c>
      <c r="P23" s="607">
        <v>0</v>
      </c>
      <c r="Q23" s="607">
        <v>1</v>
      </c>
      <c r="R23" s="607">
        <v>0</v>
      </c>
      <c r="S23" s="607">
        <v>2</v>
      </c>
      <c r="T23" s="607">
        <v>0</v>
      </c>
      <c r="U23" s="607">
        <v>0</v>
      </c>
      <c r="V23" s="631">
        <f>SUM(W23:AC23)</f>
        <v>0</v>
      </c>
      <c r="W23" s="635">
        <v>0</v>
      </c>
      <c r="X23" s="635">
        <v>0</v>
      </c>
      <c r="Y23" s="635">
        <v>0</v>
      </c>
      <c r="Z23" s="635">
        <v>0</v>
      </c>
      <c r="AA23" s="635">
        <v>0</v>
      </c>
      <c r="AB23" s="635">
        <v>0</v>
      </c>
      <c r="AC23" s="645">
        <v>0</v>
      </c>
      <c r="AI23" s="514"/>
      <c r="AJ23" s="514"/>
      <c r="AK23" s="514"/>
      <c r="AL23" s="514"/>
    </row>
    <row r="24" spans="2:38" ht="21" customHeight="1" thickBot="1" x14ac:dyDescent="0.25">
      <c r="B24" s="703"/>
      <c r="C24" s="792"/>
      <c r="D24" s="256"/>
      <c r="E24" s="257"/>
      <c r="F24" s="614"/>
      <c r="G24" s="642">
        <f t="shared" ref="G24:M24" si="38">IFERROR(G23/$F$23,"0.0%")</f>
        <v>0</v>
      </c>
      <c r="H24" s="642">
        <f t="shared" si="38"/>
        <v>0</v>
      </c>
      <c r="I24" s="642">
        <f t="shared" si="38"/>
        <v>0.33333333333333331</v>
      </c>
      <c r="J24" s="642">
        <f t="shared" si="38"/>
        <v>0</v>
      </c>
      <c r="K24" s="642">
        <f t="shared" si="38"/>
        <v>0.66666666666666663</v>
      </c>
      <c r="L24" s="642">
        <f t="shared" si="38"/>
        <v>0</v>
      </c>
      <c r="M24" s="642">
        <f t="shared" si="38"/>
        <v>0</v>
      </c>
      <c r="N24" s="617"/>
      <c r="O24" s="642">
        <f t="shared" ref="O24:U24" si="39">IFERROR(O23/$N$23,"0.0%")</f>
        <v>0</v>
      </c>
      <c r="P24" s="642">
        <f t="shared" si="39"/>
        <v>0</v>
      </c>
      <c r="Q24" s="642">
        <f t="shared" si="39"/>
        <v>0.33333333333333331</v>
      </c>
      <c r="R24" s="642">
        <f t="shared" si="39"/>
        <v>0</v>
      </c>
      <c r="S24" s="642">
        <f t="shared" si="39"/>
        <v>0.66666666666666663</v>
      </c>
      <c r="T24" s="642">
        <f t="shared" si="39"/>
        <v>0</v>
      </c>
      <c r="U24" s="642">
        <f t="shared" si="39"/>
        <v>0</v>
      </c>
      <c r="V24" s="617"/>
      <c r="W24" s="615" t="str">
        <f t="shared" ref="W24:AC24" si="40">IFERROR(W23/$V$23,"0.0%")</f>
        <v>0.0%</v>
      </c>
      <c r="X24" s="615" t="str">
        <f t="shared" si="40"/>
        <v>0.0%</v>
      </c>
      <c r="Y24" s="615" t="str">
        <f t="shared" si="40"/>
        <v>0.0%</v>
      </c>
      <c r="Z24" s="615" t="str">
        <f t="shared" si="40"/>
        <v>0.0%</v>
      </c>
      <c r="AA24" s="615" t="str">
        <f t="shared" si="40"/>
        <v>0.0%</v>
      </c>
      <c r="AB24" s="615" t="str">
        <f t="shared" si="40"/>
        <v>0.0%</v>
      </c>
      <c r="AC24" s="618" t="str">
        <f t="shared" si="40"/>
        <v>0.0%</v>
      </c>
      <c r="AF24" s="522"/>
      <c r="AG24" s="522"/>
      <c r="AH24" s="522"/>
      <c r="AI24" s="514"/>
      <c r="AJ24" s="514"/>
      <c r="AK24" s="514"/>
      <c r="AL24" s="514"/>
    </row>
    <row r="25" spans="2:38" ht="21" customHeight="1" thickTop="1" x14ac:dyDescent="0.2">
      <c r="B25" s="701" t="s">
        <v>26</v>
      </c>
      <c r="C25" s="779" t="s">
        <v>93</v>
      </c>
      <c r="D25" s="659">
        <f>[1]表1!M32</f>
        <v>72</v>
      </c>
      <c r="E25" s="237">
        <f>[1]表1!O32</f>
        <v>16</v>
      </c>
      <c r="F25" s="631">
        <f>SUM(G25:M25)</f>
        <v>0</v>
      </c>
      <c r="G25" s="635">
        <f t="shared" ref="G25:M25" si="41">O25+W25</f>
        <v>0</v>
      </c>
      <c r="H25" s="635">
        <f t="shared" si="41"/>
        <v>0</v>
      </c>
      <c r="I25" s="635">
        <f t="shared" si="41"/>
        <v>0</v>
      </c>
      <c r="J25" s="635">
        <f t="shared" si="41"/>
        <v>0</v>
      </c>
      <c r="K25" s="635">
        <f t="shared" si="41"/>
        <v>0</v>
      </c>
      <c r="L25" s="635">
        <f t="shared" si="41"/>
        <v>0</v>
      </c>
      <c r="M25" s="636">
        <f t="shared" si="41"/>
        <v>0</v>
      </c>
      <c r="N25" s="631">
        <f t="shared" ref="N25" si="42">SUM(O25:U25)</f>
        <v>0</v>
      </c>
      <c r="O25" s="635">
        <v>0</v>
      </c>
      <c r="P25" s="635">
        <v>0</v>
      </c>
      <c r="Q25" s="635">
        <v>0</v>
      </c>
      <c r="R25" s="635">
        <v>0</v>
      </c>
      <c r="S25" s="635">
        <v>0</v>
      </c>
      <c r="T25" s="635">
        <v>0</v>
      </c>
      <c r="U25" s="645">
        <v>0</v>
      </c>
      <c r="V25" s="631">
        <f>SUM(W25:AC25)</f>
        <v>0</v>
      </c>
      <c r="W25" s="622">
        <v>0</v>
      </c>
      <c r="X25" s="622">
        <v>0</v>
      </c>
      <c r="Y25" s="622">
        <v>0</v>
      </c>
      <c r="Z25" s="622">
        <v>0</v>
      </c>
      <c r="AA25" s="622">
        <v>0</v>
      </c>
      <c r="AB25" s="622">
        <v>0</v>
      </c>
      <c r="AC25" s="660">
        <v>0</v>
      </c>
      <c r="AI25" s="514"/>
      <c r="AJ25" s="514"/>
      <c r="AK25" s="514"/>
      <c r="AL25" s="514"/>
    </row>
    <row r="26" spans="2:38" ht="21" customHeight="1" x14ac:dyDescent="0.2">
      <c r="B26" s="702"/>
      <c r="C26" s="779"/>
      <c r="D26" s="256"/>
      <c r="E26" s="266"/>
      <c r="F26" s="647"/>
      <c r="G26" s="638" t="str">
        <f t="shared" ref="G26:M26" si="43">IFERROR(G25/$F$25,"0.0%")</f>
        <v>0.0%</v>
      </c>
      <c r="H26" s="638" t="str">
        <f t="shared" si="43"/>
        <v>0.0%</v>
      </c>
      <c r="I26" s="638" t="str">
        <f t="shared" si="43"/>
        <v>0.0%</v>
      </c>
      <c r="J26" s="638" t="str">
        <f t="shared" si="43"/>
        <v>0.0%</v>
      </c>
      <c r="K26" s="638" t="str">
        <f t="shared" si="43"/>
        <v>0.0%</v>
      </c>
      <c r="L26" s="638" t="str">
        <f t="shared" si="43"/>
        <v>0.0%</v>
      </c>
      <c r="M26" s="638" t="str">
        <f t="shared" si="43"/>
        <v>0.0%</v>
      </c>
      <c r="N26" s="648"/>
      <c r="O26" s="638" t="str">
        <f t="shared" ref="O26:U26" si="44">IFERROR(O25/$N$25,"0.0%")</f>
        <v>0.0%</v>
      </c>
      <c r="P26" s="638" t="str">
        <f t="shared" si="44"/>
        <v>0.0%</v>
      </c>
      <c r="Q26" s="638" t="str">
        <f t="shared" si="44"/>
        <v>0.0%</v>
      </c>
      <c r="R26" s="638" t="str">
        <f t="shared" si="44"/>
        <v>0.0%</v>
      </c>
      <c r="S26" s="638" t="str">
        <f t="shared" si="44"/>
        <v>0.0%</v>
      </c>
      <c r="T26" s="638" t="str">
        <f t="shared" si="44"/>
        <v>0.0%</v>
      </c>
      <c r="U26" s="638" t="str">
        <f t="shared" si="44"/>
        <v>0.0%</v>
      </c>
      <c r="V26" s="648"/>
      <c r="W26" s="625" t="str">
        <f t="shared" ref="W26:AC26" si="45">IFERROR(W25/$V$25,"0.0%")</f>
        <v>0.0%</v>
      </c>
      <c r="X26" s="625" t="str">
        <f t="shared" si="45"/>
        <v>0.0%</v>
      </c>
      <c r="Y26" s="625" t="str">
        <f t="shared" si="45"/>
        <v>0.0%</v>
      </c>
      <c r="Z26" s="625" t="str">
        <f t="shared" si="45"/>
        <v>0.0%</v>
      </c>
      <c r="AA26" s="625" t="str">
        <f t="shared" si="45"/>
        <v>0.0%</v>
      </c>
      <c r="AB26" s="625" t="str">
        <f t="shared" si="45"/>
        <v>0.0%</v>
      </c>
      <c r="AC26" s="629" t="str">
        <f t="shared" si="45"/>
        <v>0.0%</v>
      </c>
      <c r="AF26" s="522"/>
      <c r="AG26" s="522"/>
      <c r="AH26" s="522"/>
      <c r="AI26" s="514"/>
      <c r="AJ26" s="514"/>
      <c r="AK26" s="514"/>
      <c r="AL26" s="514"/>
    </row>
    <row r="27" spans="2:38" ht="21" customHeight="1" x14ac:dyDescent="0.2">
      <c r="B27" s="702"/>
      <c r="C27" s="778" t="s">
        <v>94</v>
      </c>
      <c r="D27" s="661">
        <f>[1]表1!M35</f>
        <v>165</v>
      </c>
      <c r="E27" s="148">
        <f>[1]表1!O35</f>
        <v>66</v>
      </c>
      <c r="F27" s="609">
        <f t="shared" ref="F27" si="46">SUM(G27:M27)</f>
        <v>3</v>
      </c>
      <c r="G27" s="607">
        <f t="shared" ref="G27:M27" si="47">O27+W27</f>
        <v>0</v>
      </c>
      <c r="H27" s="607">
        <f t="shared" si="47"/>
        <v>0</v>
      </c>
      <c r="I27" s="607">
        <f t="shared" si="47"/>
        <v>0</v>
      </c>
      <c r="J27" s="607">
        <f t="shared" si="47"/>
        <v>1</v>
      </c>
      <c r="K27" s="607">
        <f t="shared" si="47"/>
        <v>1</v>
      </c>
      <c r="L27" s="607">
        <f t="shared" si="47"/>
        <v>0</v>
      </c>
      <c r="M27" s="610">
        <f t="shared" si="47"/>
        <v>1</v>
      </c>
      <c r="N27" s="609">
        <f t="shared" ref="N27" si="48">SUM(O27:U27)</f>
        <v>3</v>
      </c>
      <c r="O27" s="607">
        <v>0</v>
      </c>
      <c r="P27" s="607">
        <v>0</v>
      </c>
      <c r="Q27" s="607">
        <v>0</v>
      </c>
      <c r="R27" s="607">
        <v>1</v>
      </c>
      <c r="S27" s="607">
        <v>1</v>
      </c>
      <c r="T27" s="607">
        <v>0</v>
      </c>
      <c r="U27" s="607">
        <v>1</v>
      </c>
      <c r="V27" s="609">
        <f>SUM(W27:AC27)</f>
        <v>0</v>
      </c>
      <c r="W27" s="635">
        <v>0</v>
      </c>
      <c r="X27" s="635">
        <v>0</v>
      </c>
      <c r="Y27" s="635">
        <v>0</v>
      </c>
      <c r="Z27" s="635">
        <v>0</v>
      </c>
      <c r="AA27" s="635">
        <v>0</v>
      </c>
      <c r="AB27" s="635">
        <v>0</v>
      </c>
      <c r="AC27" s="645">
        <v>0</v>
      </c>
      <c r="AI27" s="514"/>
      <c r="AJ27" s="514"/>
      <c r="AK27" s="514"/>
      <c r="AL27" s="514"/>
    </row>
    <row r="28" spans="2:38" ht="21" customHeight="1" x14ac:dyDescent="0.2">
      <c r="B28" s="702"/>
      <c r="C28" s="779"/>
      <c r="D28" s="256"/>
      <c r="E28" s="213"/>
      <c r="F28" s="633"/>
      <c r="G28" s="638">
        <f t="shared" ref="G28:M28" si="49">IFERROR(G27/$F$27,"0.0%")</f>
        <v>0</v>
      </c>
      <c r="H28" s="638">
        <f t="shared" si="49"/>
        <v>0</v>
      </c>
      <c r="I28" s="638">
        <f t="shared" si="49"/>
        <v>0</v>
      </c>
      <c r="J28" s="638">
        <f t="shared" si="49"/>
        <v>0.33333333333333331</v>
      </c>
      <c r="K28" s="638">
        <f t="shared" si="49"/>
        <v>0.33333333333333331</v>
      </c>
      <c r="L28" s="638">
        <f t="shared" si="49"/>
        <v>0</v>
      </c>
      <c r="M28" s="638">
        <f t="shared" si="49"/>
        <v>0.33333333333333331</v>
      </c>
      <c r="N28" s="634"/>
      <c r="O28" s="638">
        <f t="shared" ref="O28:U28" si="50">IFERROR(O27/$N$27,"0.0%")</f>
        <v>0</v>
      </c>
      <c r="P28" s="638">
        <f t="shared" si="50"/>
        <v>0</v>
      </c>
      <c r="Q28" s="638">
        <f t="shared" si="50"/>
        <v>0</v>
      </c>
      <c r="R28" s="638">
        <f t="shared" si="50"/>
        <v>0.33333333333333331</v>
      </c>
      <c r="S28" s="638">
        <f t="shared" si="50"/>
        <v>0.33333333333333331</v>
      </c>
      <c r="T28" s="638">
        <f t="shared" si="50"/>
        <v>0</v>
      </c>
      <c r="U28" s="638">
        <f t="shared" si="50"/>
        <v>0.33333333333333331</v>
      </c>
      <c r="V28" s="634"/>
      <c r="W28" s="625" t="str">
        <f t="shared" ref="W28:AC28" si="51">IFERROR(W27/$V$27,"0.0%")</f>
        <v>0.0%</v>
      </c>
      <c r="X28" s="625" t="str">
        <f t="shared" si="51"/>
        <v>0.0%</v>
      </c>
      <c r="Y28" s="625" t="str">
        <f t="shared" si="51"/>
        <v>0.0%</v>
      </c>
      <c r="Z28" s="625" t="str">
        <f t="shared" si="51"/>
        <v>0.0%</v>
      </c>
      <c r="AA28" s="625" t="str">
        <f t="shared" si="51"/>
        <v>0.0%</v>
      </c>
      <c r="AB28" s="625" t="str">
        <f t="shared" si="51"/>
        <v>0.0%</v>
      </c>
      <c r="AC28" s="629" t="str">
        <f t="shared" si="51"/>
        <v>0.0%</v>
      </c>
      <c r="AF28" s="522"/>
      <c r="AG28" s="522"/>
      <c r="AH28" s="522"/>
      <c r="AI28" s="514"/>
      <c r="AJ28" s="514"/>
      <c r="AK28" s="514"/>
      <c r="AL28" s="514"/>
    </row>
    <row r="29" spans="2:38" ht="21" customHeight="1" x14ac:dyDescent="0.2">
      <c r="B29" s="702"/>
      <c r="C29" s="778" t="s">
        <v>95</v>
      </c>
      <c r="D29" s="661">
        <f>[1]表1!M38</f>
        <v>49</v>
      </c>
      <c r="E29" s="148">
        <f>[1]表1!O38</f>
        <v>28</v>
      </c>
      <c r="F29" s="609">
        <f t="shared" ref="F29" si="52">SUM(G29:M29)</f>
        <v>0</v>
      </c>
      <c r="G29" s="607">
        <f t="shared" ref="G29:M29" si="53">O29+W29</f>
        <v>0</v>
      </c>
      <c r="H29" s="607">
        <f t="shared" si="53"/>
        <v>0</v>
      </c>
      <c r="I29" s="607">
        <f t="shared" si="53"/>
        <v>0</v>
      </c>
      <c r="J29" s="607">
        <f t="shared" si="53"/>
        <v>0</v>
      </c>
      <c r="K29" s="607">
        <f t="shared" si="53"/>
        <v>0</v>
      </c>
      <c r="L29" s="607">
        <f t="shared" si="53"/>
        <v>0</v>
      </c>
      <c r="M29" s="610">
        <f t="shared" si="53"/>
        <v>0</v>
      </c>
      <c r="N29" s="609">
        <f t="shared" ref="N29" si="54">SUM(O29:U29)</f>
        <v>0</v>
      </c>
      <c r="O29" s="607">
        <v>0</v>
      </c>
      <c r="P29" s="607">
        <v>0</v>
      </c>
      <c r="Q29" s="607">
        <v>0</v>
      </c>
      <c r="R29" s="607">
        <v>0</v>
      </c>
      <c r="S29" s="607">
        <v>0</v>
      </c>
      <c r="T29" s="607">
        <v>0</v>
      </c>
      <c r="U29" s="607">
        <v>0</v>
      </c>
      <c r="V29" s="609">
        <f>SUM(W29:AC29)</f>
        <v>0</v>
      </c>
      <c r="W29" s="635">
        <v>0</v>
      </c>
      <c r="X29" s="635">
        <v>0</v>
      </c>
      <c r="Y29" s="635">
        <v>0</v>
      </c>
      <c r="Z29" s="635">
        <v>0</v>
      </c>
      <c r="AA29" s="635">
        <v>0</v>
      </c>
      <c r="AB29" s="635">
        <v>0</v>
      </c>
      <c r="AC29" s="645">
        <v>0</v>
      </c>
      <c r="AI29" s="514"/>
      <c r="AJ29" s="514"/>
      <c r="AK29" s="514"/>
      <c r="AL29" s="514"/>
    </row>
    <row r="30" spans="2:38" ht="21" customHeight="1" x14ac:dyDescent="0.2">
      <c r="B30" s="702"/>
      <c r="C30" s="779"/>
      <c r="D30" s="256"/>
      <c r="E30" s="213"/>
      <c r="F30" s="633"/>
      <c r="G30" s="625" t="str">
        <f t="shared" ref="G30:M30" si="55">IFERROR(G29/$F$29,"0.0%")</f>
        <v>0.0%</v>
      </c>
      <c r="H30" s="625" t="str">
        <f t="shared" si="55"/>
        <v>0.0%</v>
      </c>
      <c r="I30" s="625" t="str">
        <f t="shared" si="55"/>
        <v>0.0%</v>
      </c>
      <c r="J30" s="625" t="str">
        <f t="shared" si="55"/>
        <v>0.0%</v>
      </c>
      <c r="K30" s="625" t="str">
        <f t="shared" si="55"/>
        <v>0.0%</v>
      </c>
      <c r="L30" s="625" t="str">
        <f t="shared" si="55"/>
        <v>0.0%</v>
      </c>
      <c r="M30" s="625" t="str">
        <f t="shared" si="55"/>
        <v>0.0%</v>
      </c>
      <c r="N30" s="634"/>
      <c r="O30" s="625" t="str">
        <f t="shared" ref="O30:U30" si="56">IFERROR(O29/$N$29,"0.0%")</f>
        <v>0.0%</v>
      </c>
      <c r="P30" s="625" t="str">
        <f t="shared" si="56"/>
        <v>0.0%</v>
      </c>
      <c r="Q30" s="625" t="str">
        <f t="shared" si="56"/>
        <v>0.0%</v>
      </c>
      <c r="R30" s="625" t="str">
        <f t="shared" si="56"/>
        <v>0.0%</v>
      </c>
      <c r="S30" s="625" t="str">
        <f t="shared" si="56"/>
        <v>0.0%</v>
      </c>
      <c r="T30" s="625" t="str">
        <f t="shared" si="56"/>
        <v>0.0%</v>
      </c>
      <c r="U30" s="625" t="str">
        <f t="shared" si="56"/>
        <v>0.0%</v>
      </c>
      <c r="V30" s="634"/>
      <c r="W30" s="625" t="str">
        <f t="shared" ref="W30:AC30" si="57">IFERROR(W29/$V$29,"0.0%")</f>
        <v>0.0%</v>
      </c>
      <c r="X30" s="625" t="str">
        <f t="shared" si="57"/>
        <v>0.0%</v>
      </c>
      <c r="Y30" s="625" t="str">
        <f t="shared" si="57"/>
        <v>0.0%</v>
      </c>
      <c r="Z30" s="625" t="str">
        <f t="shared" si="57"/>
        <v>0.0%</v>
      </c>
      <c r="AA30" s="625" t="str">
        <f t="shared" si="57"/>
        <v>0.0%</v>
      </c>
      <c r="AB30" s="625" t="str">
        <f t="shared" si="57"/>
        <v>0.0%</v>
      </c>
      <c r="AC30" s="629" t="str">
        <f t="shared" si="57"/>
        <v>0.0%</v>
      </c>
      <c r="AF30" s="522"/>
      <c r="AG30" s="522"/>
      <c r="AH30" s="522"/>
      <c r="AI30" s="514"/>
      <c r="AJ30" s="514"/>
      <c r="AK30" s="514"/>
      <c r="AL30" s="514"/>
    </row>
    <row r="31" spans="2:38" ht="21" customHeight="1" x14ac:dyDescent="0.2">
      <c r="B31" s="702"/>
      <c r="C31" s="778" t="s">
        <v>96</v>
      </c>
      <c r="D31" s="661">
        <f>[1]表1!M41</f>
        <v>39</v>
      </c>
      <c r="E31" s="148">
        <f>[1]表1!O41</f>
        <v>29</v>
      </c>
      <c r="F31" s="631">
        <f t="shared" ref="F31" si="58">SUM(G31:M31)</f>
        <v>2</v>
      </c>
      <c r="G31" s="635">
        <f t="shared" ref="G31:M31" si="59">O31+W31</f>
        <v>0</v>
      </c>
      <c r="H31" s="635">
        <f t="shared" si="59"/>
        <v>1</v>
      </c>
      <c r="I31" s="635">
        <f t="shared" si="59"/>
        <v>0</v>
      </c>
      <c r="J31" s="635">
        <f t="shared" si="59"/>
        <v>0</v>
      </c>
      <c r="K31" s="635">
        <f t="shared" si="59"/>
        <v>1</v>
      </c>
      <c r="L31" s="635">
        <f t="shared" si="59"/>
        <v>0</v>
      </c>
      <c r="M31" s="636">
        <f t="shared" si="59"/>
        <v>0</v>
      </c>
      <c r="N31" s="631">
        <f t="shared" ref="N31" si="60">SUM(O31:U31)</f>
        <v>1</v>
      </c>
      <c r="O31" s="607">
        <v>0</v>
      </c>
      <c r="P31" s="607">
        <v>0</v>
      </c>
      <c r="Q31" s="607">
        <v>0</v>
      </c>
      <c r="R31" s="607">
        <v>0</v>
      </c>
      <c r="S31" s="607">
        <v>1</v>
      </c>
      <c r="T31" s="607">
        <v>0</v>
      </c>
      <c r="U31" s="607">
        <v>0</v>
      </c>
      <c r="V31" s="609">
        <f>SUM(W31:AC31)</f>
        <v>1</v>
      </c>
      <c r="W31" s="635">
        <v>0</v>
      </c>
      <c r="X31" s="635">
        <v>1</v>
      </c>
      <c r="Y31" s="635">
        <v>0</v>
      </c>
      <c r="Z31" s="635">
        <v>0</v>
      </c>
      <c r="AA31" s="635">
        <v>0</v>
      </c>
      <c r="AB31" s="635">
        <v>0</v>
      </c>
      <c r="AC31" s="645">
        <v>0</v>
      </c>
      <c r="AI31" s="514"/>
      <c r="AJ31" s="514"/>
      <c r="AK31" s="514"/>
      <c r="AL31" s="514"/>
    </row>
    <row r="32" spans="2:38" ht="21" customHeight="1" x14ac:dyDescent="0.2">
      <c r="B32" s="702"/>
      <c r="C32" s="779"/>
      <c r="D32" s="256"/>
      <c r="E32" s="213"/>
      <c r="F32" s="647"/>
      <c r="G32" s="625">
        <f t="shared" ref="G32:M32" si="61">IFERROR(G31/$F$31,"0.0%")</f>
        <v>0</v>
      </c>
      <c r="H32" s="625">
        <f t="shared" si="61"/>
        <v>0.5</v>
      </c>
      <c r="I32" s="625">
        <f t="shared" si="61"/>
        <v>0</v>
      </c>
      <c r="J32" s="625">
        <f t="shared" si="61"/>
        <v>0</v>
      </c>
      <c r="K32" s="625">
        <f t="shared" si="61"/>
        <v>0.5</v>
      </c>
      <c r="L32" s="625">
        <f t="shared" si="61"/>
        <v>0</v>
      </c>
      <c r="M32" s="625">
        <f t="shared" si="61"/>
        <v>0</v>
      </c>
      <c r="N32" s="648"/>
      <c r="O32" s="625">
        <f t="shared" ref="O32:U32" si="62">IFERROR(O31/$N$31,"0.0%")</f>
        <v>0</v>
      </c>
      <c r="P32" s="625">
        <f t="shared" si="62"/>
        <v>0</v>
      </c>
      <c r="Q32" s="625">
        <f t="shared" si="62"/>
        <v>0</v>
      </c>
      <c r="R32" s="625">
        <f t="shared" si="62"/>
        <v>0</v>
      </c>
      <c r="S32" s="625">
        <f t="shared" si="62"/>
        <v>1</v>
      </c>
      <c r="T32" s="625">
        <f t="shared" si="62"/>
        <v>0</v>
      </c>
      <c r="U32" s="625">
        <f t="shared" si="62"/>
        <v>0</v>
      </c>
      <c r="V32" s="648"/>
      <c r="W32" s="625">
        <f t="shared" ref="W32:AC32" si="63">IFERROR(W31/$V$31,"0.0%")</f>
        <v>0</v>
      </c>
      <c r="X32" s="625">
        <f t="shared" si="63"/>
        <v>1</v>
      </c>
      <c r="Y32" s="625">
        <f t="shared" si="63"/>
        <v>0</v>
      </c>
      <c r="Z32" s="625">
        <f t="shared" si="63"/>
        <v>0</v>
      </c>
      <c r="AA32" s="625">
        <f t="shared" si="63"/>
        <v>0</v>
      </c>
      <c r="AB32" s="625">
        <f t="shared" si="63"/>
        <v>0</v>
      </c>
      <c r="AC32" s="629">
        <f t="shared" si="63"/>
        <v>0</v>
      </c>
      <c r="AF32" s="522"/>
      <c r="AG32" s="522"/>
      <c r="AH32" s="522"/>
      <c r="AI32" s="514"/>
      <c r="AJ32" s="514"/>
      <c r="AK32" s="514"/>
      <c r="AL32" s="514"/>
    </row>
    <row r="33" spans="2:38" ht="21" customHeight="1" x14ac:dyDescent="0.2">
      <c r="B33" s="702"/>
      <c r="C33" s="778" t="s">
        <v>97</v>
      </c>
      <c r="D33" s="661">
        <f>[1]表1!M44</f>
        <v>27</v>
      </c>
      <c r="E33" s="148">
        <f>[1]表1!O44</f>
        <v>21</v>
      </c>
      <c r="F33" s="609">
        <f t="shared" ref="F33" si="64">SUM(G33:M33)</f>
        <v>0</v>
      </c>
      <c r="G33" s="607">
        <f t="shared" ref="G33:M33" si="65">O33+W33</f>
        <v>0</v>
      </c>
      <c r="H33" s="607">
        <f t="shared" si="65"/>
        <v>0</v>
      </c>
      <c r="I33" s="607">
        <f t="shared" si="65"/>
        <v>0</v>
      </c>
      <c r="J33" s="607">
        <f t="shared" si="65"/>
        <v>0</v>
      </c>
      <c r="K33" s="607">
        <f t="shared" si="65"/>
        <v>0</v>
      </c>
      <c r="L33" s="607">
        <f t="shared" si="65"/>
        <v>0</v>
      </c>
      <c r="M33" s="610">
        <f t="shared" si="65"/>
        <v>0</v>
      </c>
      <c r="N33" s="609">
        <f t="shared" ref="N33" si="66">SUM(O33:U33)</f>
        <v>0</v>
      </c>
      <c r="O33" s="607">
        <v>0</v>
      </c>
      <c r="P33" s="607">
        <v>0</v>
      </c>
      <c r="Q33" s="607">
        <v>0</v>
      </c>
      <c r="R33" s="607">
        <v>0</v>
      </c>
      <c r="S33" s="607">
        <v>0</v>
      </c>
      <c r="T33" s="607">
        <v>0</v>
      </c>
      <c r="U33" s="607">
        <v>0</v>
      </c>
      <c r="V33" s="609">
        <f>SUM(W33:AC33)</f>
        <v>0</v>
      </c>
      <c r="W33" s="635">
        <v>0</v>
      </c>
      <c r="X33" s="635">
        <v>0</v>
      </c>
      <c r="Y33" s="635">
        <v>0</v>
      </c>
      <c r="Z33" s="635">
        <v>0</v>
      </c>
      <c r="AA33" s="635">
        <v>0</v>
      </c>
      <c r="AB33" s="635">
        <v>0</v>
      </c>
      <c r="AC33" s="645">
        <v>0</v>
      </c>
      <c r="AI33" s="514"/>
      <c r="AJ33" s="514"/>
      <c r="AK33" s="514"/>
      <c r="AL33" s="514"/>
    </row>
    <row r="34" spans="2:38" ht="21" customHeight="1" x14ac:dyDescent="0.2">
      <c r="B34" s="702"/>
      <c r="C34" s="780"/>
      <c r="D34" s="256"/>
      <c r="E34" s="213"/>
      <c r="F34" s="633"/>
      <c r="G34" s="638" t="str">
        <f t="shared" ref="G34:M34" si="67">IFERROR(G33/$F$33,"0.0%")</f>
        <v>0.0%</v>
      </c>
      <c r="H34" s="638" t="str">
        <f t="shared" si="67"/>
        <v>0.0%</v>
      </c>
      <c r="I34" s="638" t="str">
        <f t="shared" si="67"/>
        <v>0.0%</v>
      </c>
      <c r="J34" s="638" t="str">
        <f t="shared" si="67"/>
        <v>0.0%</v>
      </c>
      <c r="K34" s="638" t="str">
        <f t="shared" si="67"/>
        <v>0.0%</v>
      </c>
      <c r="L34" s="638" t="str">
        <f t="shared" si="67"/>
        <v>0.0%</v>
      </c>
      <c r="M34" s="638" t="str">
        <f t="shared" si="67"/>
        <v>0.0%</v>
      </c>
      <c r="N34" s="634"/>
      <c r="O34" s="638" t="str">
        <f t="shared" ref="O34:U34" si="68">IFERROR(O33/$N$33,"0.0%")</f>
        <v>0.0%</v>
      </c>
      <c r="P34" s="638" t="str">
        <f t="shared" si="68"/>
        <v>0.0%</v>
      </c>
      <c r="Q34" s="638" t="str">
        <f t="shared" si="68"/>
        <v>0.0%</v>
      </c>
      <c r="R34" s="638" t="str">
        <f t="shared" si="68"/>
        <v>0.0%</v>
      </c>
      <c r="S34" s="638" t="str">
        <f t="shared" si="68"/>
        <v>0.0%</v>
      </c>
      <c r="T34" s="638" t="str">
        <f t="shared" si="68"/>
        <v>0.0%</v>
      </c>
      <c r="U34" s="638" t="str">
        <f t="shared" si="68"/>
        <v>0.0%</v>
      </c>
      <c r="V34" s="634"/>
      <c r="W34" s="625" t="str">
        <f t="shared" ref="W34:AC34" si="69">IFERROR(W33/$V$33,"0.0%")</f>
        <v>0.0%</v>
      </c>
      <c r="X34" s="625" t="str">
        <f t="shared" si="69"/>
        <v>0.0%</v>
      </c>
      <c r="Y34" s="625" t="str">
        <f t="shared" si="69"/>
        <v>0.0%</v>
      </c>
      <c r="Z34" s="625" t="str">
        <f t="shared" si="69"/>
        <v>0.0%</v>
      </c>
      <c r="AA34" s="625" t="str">
        <f t="shared" si="69"/>
        <v>0.0%</v>
      </c>
      <c r="AB34" s="625" t="str">
        <f t="shared" si="69"/>
        <v>0.0%</v>
      </c>
      <c r="AC34" s="629" t="str">
        <f t="shared" si="69"/>
        <v>0.0%</v>
      </c>
      <c r="AF34" s="522"/>
      <c r="AG34" s="522"/>
      <c r="AH34" s="522"/>
      <c r="AI34" s="514"/>
      <c r="AJ34" s="514"/>
      <c r="AK34" s="514"/>
      <c r="AL34" s="514"/>
    </row>
    <row r="35" spans="2:38" ht="21" customHeight="1" x14ac:dyDescent="0.2">
      <c r="B35" s="702"/>
      <c r="C35" s="779" t="s">
        <v>98</v>
      </c>
      <c r="D35" s="661">
        <f>[1]表1!M47</f>
        <v>40</v>
      </c>
      <c r="E35" s="148">
        <f>[1]表1!O47</f>
        <v>24</v>
      </c>
      <c r="F35" s="609">
        <f t="shared" ref="F35" si="70">SUM(G35:M35)</f>
        <v>7</v>
      </c>
      <c r="G35" s="607">
        <f t="shared" ref="G35:M35" si="71">O35+W35</f>
        <v>0</v>
      </c>
      <c r="H35" s="607">
        <f t="shared" si="71"/>
        <v>0</v>
      </c>
      <c r="I35" s="607">
        <f t="shared" si="71"/>
        <v>2</v>
      </c>
      <c r="J35" s="607">
        <f t="shared" si="71"/>
        <v>2</v>
      </c>
      <c r="K35" s="607">
        <f t="shared" si="71"/>
        <v>2</v>
      </c>
      <c r="L35" s="607">
        <f t="shared" si="71"/>
        <v>0</v>
      </c>
      <c r="M35" s="610">
        <f t="shared" si="71"/>
        <v>1</v>
      </c>
      <c r="N35" s="609">
        <f t="shared" ref="N35" si="72">SUM(O35:U35)</f>
        <v>7</v>
      </c>
      <c r="O35" s="607">
        <v>0</v>
      </c>
      <c r="P35" s="607">
        <v>0</v>
      </c>
      <c r="Q35" s="607">
        <v>2</v>
      </c>
      <c r="R35" s="607">
        <v>2</v>
      </c>
      <c r="S35" s="607">
        <v>2</v>
      </c>
      <c r="T35" s="607">
        <v>0</v>
      </c>
      <c r="U35" s="611">
        <v>1</v>
      </c>
      <c r="V35" s="609">
        <f>SUM(W35:AC35)</f>
        <v>0</v>
      </c>
      <c r="W35" s="635">
        <v>0</v>
      </c>
      <c r="X35" s="635">
        <v>0</v>
      </c>
      <c r="Y35" s="635">
        <v>0</v>
      </c>
      <c r="Z35" s="635">
        <v>0</v>
      </c>
      <c r="AA35" s="635">
        <v>0</v>
      </c>
      <c r="AB35" s="635">
        <v>0</v>
      </c>
      <c r="AC35" s="645">
        <v>0</v>
      </c>
      <c r="AI35" s="514"/>
      <c r="AJ35" s="514"/>
      <c r="AK35" s="514"/>
      <c r="AL35" s="514"/>
    </row>
    <row r="36" spans="2:38" ht="21" customHeight="1" thickBot="1" x14ac:dyDescent="0.25">
      <c r="B36" s="702"/>
      <c r="C36" s="792"/>
      <c r="D36" s="275"/>
      <c r="E36" s="154"/>
      <c r="F36" s="614"/>
      <c r="G36" s="642">
        <f t="shared" ref="G36:M36" si="73">IFERROR(G35/$F$35,"0.0%")</f>
        <v>0</v>
      </c>
      <c r="H36" s="642">
        <f t="shared" si="73"/>
        <v>0</v>
      </c>
      <c r="I36" s="642">
        <f t="shared" si="73"/>
        <v>0.2857142857142857</v>
      </c>
      <c r="J36" s="642">
        <f t="shared" si="73"/>
        <v>0.2857142857142857</v>
      </c>
      <c r="K36" s="642">
        <f t="shared" si="73"/>
        <v>0.2857142857142857</v>
      </c>
      <c r="L36" s="642">
        <f t="shared" si="73"/>
        <v>0</v>
      </c>
      <c r="M36" s="642">
        <f t="shared" si="73"/>
        <v>0.14285714285714285</v>
      </c>
      <c r="N36" s="617"/>
      <c r="O36" s="642">
        <f t="shared" ref="O36:U36" si="74">IFERROR(O35/$N$35,"0.0%")</f>
        <v>0</v>
      </c>
      <c r="P36" s="642">
        <f t="shared" si="74"/>
        <v>0</v>
      </c>
      <c r="Q36" s="642">
        <f t="shared" si="74"/>
        <v>0.2857142857142857</v>
      </c>
      <c r="R36" s="642">
        <f t="shared" si="74"/>
        <v>0.2857142857142857</v>
      </c>
      <c r="S36" s="642">
        <f t="shared" si="74"/>
        <v>0.2857142857142857</v>
      </c>
      <c r="T36" s="642">
        <f t="shared" si="74"/>
        <v>0</v>
      </c>
      <c r="U36" s="642">
        <f t="shared" si="74"/>
        <v>0.14285714285714285</v>
      </c>
      <c r="V36" s="617"/>
      <c r="W36" s="615" t="str">
        <f t="shared" ref="W36:AC36" si="75">IFERROR(W35/$V$35,"0.0%")</f>
        <v>0.0%</v>
      </c>
      <c r="X36" s="615" t="str">
        <f t="shared" si="75"/>
        <v>0.0%</v>
      </c>
      <c r="Y36" s="615" t="str">
        <f t="shared" si="75"/>
        <v>0.0%</v>
      </c>
      <c r="Z36" s="615" t="str">
        <f t="shared" si="75"/>
        <v>0.0%</v>
      </c>
      <c r="AA36" s="615" t="str">
        <f t="shared" si="75"/>
        <v>0.0%</v>
      </c>
      <c r="AB36" s="615" t="str">
        <f t="shared" si="75"/>
        <v>0.0%</v>
      </c>
      <c r="AC36" s="618" t="str">
        <f t="shared" si="75"/>
        <v>0.0%</v>
      </c>
      <c r="AF36" s="522"/>
      <c r="AG36" s="522"/>
      <c r="AH36" s="522"/>
      <c r="AI36" s="514"/>
      <c r="AJ36" s="514"/>
      <c r="AK36" s="514"/>
      <c r="AL36" s="514"/>
    </row>
    <row r="37" spans="2:38" ht="21" customHeight="1" thickTop="1" x14ac:dyDescent="0.2">
      <c r="B37" s="702"/>
      <c r="C37" s="209" t="s">
        <v>58</v>
      </c>
      <c r="D37" s="281">
        <f>D27+D29+D31+D33</f>
        <v>280</v>
      </c>
      <c r="E37" s="281">
        <f>E27+E29+E31+E33</f>
        <v>144</v>
      </c>
      <c r="F37" s="631">
        <f>SUM(G37:M37)</f>
        <v>5</v>
      </c>
      <c r="G37" s="635">
        <f t="shared" ref="G37:M37" si="76">O37+W37</f>
        <v>0</v>
      </c>
      <c r="H37" s="635">
        <f t="shared" si="76"/>
        <v>1</v>
      </c>
      <c r="I37" s="635">
        <f t="shared" si="76"/>
        <v>0</v>
      </c>
      <c r="J37" s="635">
        <f t="shared" si="76"/>
        <v>1</v>
      </c>
      <c r="K37" s="635">
        <f t="shared" si="76"/>
        <v>2</v>
      </c>
      <c r="L37" s="635">
        <f t="shared" si="76"/>
        <v>0</v>
      </c>
      <c r="M37" s="636">
        <f t="shared" si="76"/>
        <v>1</v>
      </c>
      <c r="N37" s="631">
        <f>SUM(O37:U37)</f>
        <v>4</v>
      </c>
      <c r="O37" s="635">
        <f t="shared" ref="O37:U37" si="77">O27+O29+O31+O33</f>
        <v>0</v>
      </c>
      <c r="P37" s="635">
        <f t="shared" si="77"/>
        <v>0</v>
      </c>
      <c r="Q37" s="635">
        <f t="shared" si="77"/>
        <v>0</v>
      </c>
      <c r="R37" s="635">
        <f t="shared" si="77"/>
        <v>1</v>
      </c>
      <c r="S37" s="635">
        <f t="shared" si="77"/>
        <v>2</v>
      </c>
      <c r="T37" s="635">
        <f t="shared" si="77"/>
        <v>0</v>
      </c>
      <c r="U37" s="645">
        <f t="shared" si="77"/>
        <v>1</v>
      </c>
      <c r="V37" s="631">
        <f>SUM(W37:AC37)</f>
        <v>1</v>
      </c>
      <c r="W37" s="635">
        <f t="shared" ref="W37:AC37" si="78">W27+W29+W31+W33</f>
        <v>0</v>
      </c>
      <c r="X37" s="635">
        <f t="shared" si="78"/>
        <v>1</v>
      </c>
      <c r="Y37" s="635">
        <f t="shared" si="78"/>
        <v>0</v>
      </c>
      <c r="Z37" s="635">
        <f t="shared" si="78"/>
        <v>0</v>
      </c>
      <c r="AA37" s="635">
        <f t="shared" si="78"/>
        <v>0</v>
      </c>
      <c r="AB37" s="635">
        <f t="shared" si="78"/>
        <v>0</v>
      </c>
      <c r="AC37" s="645">
        <f t="shared" si="78"/>
        <v>0</v>
      </c>
      <c r="AI37" s="514"/>
      <c r="AJ37" s="514"/>
      <c r="AK37" s="514"/>
      <c r="AL37" s="514"/>
    </row>
    <row r="38" spans="2:38" ht="21" customHeight="1" x14ac:dyDescent="0.2">
      <c r="B38" s="702"/>
      <c r="C38" s="211" t="s">
        <v>59</v>
      </c>
      <c r="D38" s="282"/>
      <c r="E38" s="282"/>
      <c r="F38" s="633"/>
      <c r="G38" s="625">
        <f>G37/F37</f>
        <v>0</v>
      </c>
      <c r="H38" s="625">
        <f>H37/F37</f>
        <v>0.2</v>
      </c>
      <c r="I38" s="625">
        <f>I37/F37</f>
        <v>0</v>
      </c>
      <c r="J38" s="625">
        <f>J37/F37</f>
        <v>0.2</v>
      </c>
      <c r="K38" s="625">
        <f>K37/F37</f>
        <v>0.4</v>
      </c>
      <c r="L38" s="625">
        <f>L37/F37</f>
        <v>0</v>
      </c>
      <c r="M38" s="625">
        <f>M37/F37</f>
        <v>0.2</v>
      </c>
      <c r="N38" s="634"/>
      <c r="O38" s="625">
        <f>O37/N37</f>
        <v>0</v>
      </c>
      <c r="P38" s="625">
        <f>P37/N37</f>
        <v>0</v>
      </c>
      <c r="Q38" s="625">
        <f>Q37/N37</f>
        <v>0</v>
      </c>
      <c r="R38" s="625">
        <f>R37/N37</f>
        <v>0.25</v>
      </c>
      <c r="S38" s="625">
        <f>S37/N37</f>
        <v>0.5</v>
      </c>
      <c r="T38" s="625">
        <f>T37/N37</f>
        <v>0</v>
      </c>
      <c r="U38" s="625">
        <f>U37/N37</f>
        <v>0.25</v>
      </c>
      <c r="V38" s="634"/>
      <c r="W38" s="625">
        <f t="shared" ref="W38:AC38" si="79">IFERROR(W37/$V$37,"0.0%")</f>
        <v>0</v>
      </c>
      <c r="X38" s="625">
        <f t="shared" si="79"/>
        <v>1</v>
      </c>
      <c r="Y38" s="625">
        <f t="shared" si="79"/>
        <v>0</v>
      </c>
      <c r="Z38" s="625">
        <f t="shared" si="79"/>
        <v>0</v>
      </c>
      <c r="AA38" s="625">
        <f t="shared" si="79"/>
        <v>0</v>
      </c>
      <c r="AB38" s="625">
        <f t="shared" si="79"/>
        <v>0</v>
      </c>
      <c r="AC38" s="629">
        <f t="shared" si="79"/>
        <v>0</v>
      </c>
      <c r="AF38" s="522"/>
      <c r="AG38" s="522"/>
      <c r="AH38" s="522"/>
      <c r="AI38" s="514"/>
      <c r="AJ38" s="514"/>
      <c r="AK38" s="514"/>
      <c r="AL38" s="514"/>
    </row>
    <row r="39" spans="2:38" ht="21" customHeight="1" x14ac:dyDescent="0.2">
      <c r="B39" s="702"/>
      <c r="C39" s="209" t="s">
        <v>58</v>
      </c>
      <c r="D39" s="286">
        <f>D29+D31+D33+D35</f>
        <v>155</v>
      </c>
      <c r="E39" s="286">
        <f>E29+E31+E33+E35</f>
        <v>102</v>
      </c>
      <c r="F39" s="631">
        <f>SUM(G39:M39)</f>
        <v>9</v>
      </c>
      <c r="G39" s="635">
        <f t="shared" ref="G39:L39" si="80">O39+W39</f>
        <v>0</v>
      </c>
      <c r="H39" s="635">
        <f t="shared" si="80"/>
        <v>1</v>
      </c>
      <c r="I39" s="635">
        <f t="shared" si="80"/>
        <v>2</v>
      </c>
      <c r="J39" s="635">
        <f t="shared" si="80"/>
        <v>2</v>
      </c>
      <c r="K39" s="635">
        <f t="shared" si="80"/>
        <v>3</v>
      </c>
      <c r="L39" s="635">
        <f t="shared" si="80"/>
        <v>0</v>
      </c>
      <c r="M39" s="636">
        <f>U39+AC39</f>
        <v>1</v>
      </c>
      <c r="N39" s="631">
        <f>SUM(O39:U39)</f>
        <v>8</v>
      </c>
      <c r="O39" s="635">
        <f t="shared" ref="O39:U39" si="81">O29+O31+O33+O35</f>
        <v>0</v>
      </c>
      <c r="P39" s="635">
        <f t="shared" si="81"/>
        <v>0</v>
      </c>
      <c r="Q39" s="635">
        <f t="shared" si="81"/>
        <v>2</v>
      </c>
      <c r="R39" s="635">
        <f t="shared" si="81"/>
        <v>2</v>
      </c>
      <c r="S39" s="635">
        <f t="shared" si="81"/>
        <v>3</v>
      </c>
      <c r="T39" s="635">
        <f t="shared" si="81"/>
        <v>0</v>
      </c>
      <c r="U39" s="645">
        <f t="shared" si="81"/>
        <v>1</v>
      </c>
      <c r="V39" s="631">
        <f>SUM(W39:AC39)</f>
        <v>1</v>
      </c>
      <c r="W39" s="635">
        <f t="shared" ref="W39:AC39" si="82">W29+W31+W33+W35</f>
        <v>0</v>
      </c>
      <c r="X39" s="635">
        <f t="shared" si="82"/>
        <v>1</v>
      </c>
      <c r="Y39" s="635">
        <f t="shared" si="82"/>
        <v>0</v>
      </c>
      <c r="Z39" s="635">
        <f t="shared" si="82"/>
        <v>0</v>
      </c>
      <c r="AA39" s="635">
        <f t="shared" si="82"/>
        <v>0</v>
      </c>
      <c r="AB39" s="635">
        <f t="shared" si="82"/>
        <v>0</v>
      </c>
      <c r="AC39" s="645">
        <f t="shared" si="82"/>
        <v>0</v>
      </c>
      <c r="AI39" s="514"/>
      <c r="AJ39" s="514"/>
      <c r="AK39" s="514"/>
      <c r="AL39" s="514"/>
    </row>
    <row r="40" spans="2:38" ht="21" customHeight="1" thickBot="1" x14ac:dyDescent="0.25">
      <c r="B40" s="715"/>
      <c r="C40" s="211" t="s">
        <v>60</v>
      </c>
      <c r="D40" s="282"/>
      <c r="E40" s="282"/>
      <c r="F40" s="214"/>
      <c r="G40" s="652">
        <f>G39/F39</f>
        <v>0</v>
      </c>
      <c r="H40" s="652">
        <f>H39/F39</f>
        <v>0.1111111111111111</v>
      </c>
      <c r="I40" s="652">
        <f>I39/F39</f>
        <v>0.22222222222222221</v>
      </c>
      <c r="J40" s="652">
        <f>J39/F39</f>
        <v>0.22222222222222221</v>
      </c>
      <c r="K40" s="655">
        <f>K39/F39</f>
        <v>0.33333333333333331</v>
      </c>
      <c r="L40" s="652">
        <f>L39/F39</f>
        <v>0</v>
      </c>
      <c r="M40" s="653">
        <f>M39/F39</f>
        <v>0.1111111111111111</v>
      </c>
      <c r="N40" s="654"/>
      <c r="O40" s="652">
        <f>O39/N39</f>
        <v>0</v>
      </c>
      <c r="P40" s="652">
        <f>P39/N39</f>
        <v>0</v>
      </c>
      <c r="Q40" s="652">
        <f>Q39/N39</f>
        <v>0.25</v>
      </c>
      <c r="R40" s="652">
        <f>R39/N39</f>
        <v>0.25</v>
      </c>
      <c r="S40" s="655">
        <f>S39/N39</f>
        <v>0.375</v>
      </c>
      <c r="T40" s="652">
        <f>T39/N39</f>
        <v>0</v>
      </c>
      <c r="U40" s="656">
        <f>U39/N39</f>
        <v>0.125</v>
      </c>
      <c r="V40" s="654"/>
      <c r="W40" s="652">
        <f t="shared" ref="W40:AC40" si="83">IFERROR(W39/$V$39,"0.0%")</f>
        <v>0</v>
      </c>
      <c r="X40" s="652">
        <f t="shared" si="83"/>
        <v>1</v>
      </c>
      <c r="Y40" s="652">
        <f t="shared" si="83"/>
        <v>0</v>
      </c>
      <c r="Z40" s="652">
        <f t="shared" si="83"/>
        <v>0</v>
      </c>
      <c r="AA40" s="652">
        <f t="shared" si="83"/>
        <v>0</v>
      </c>
      <c r="AB40" s="652">
        <f t="shared" si="83"/>
        <v>0</v>
      </c>
      <c r="AC40" s="656">
        <f t="shared" si="83"/>
        <v>0</v>
      </c>
      <c r="AF40" s="522"/>
      <c r="AG40" s="522"/>
      <c r="AH40" s="522"/>
      <c r="AI40" s="514"/>
      <c r="AJ40" s="514"/>
      <c r="AK40" s="514"/>
      <c r="AL40" s="514"/>
    </row>
    <row r="43" spans="2:38" ht="15" customHeight="1" x14ac:dyDescent="0.2">
      <c r="B43" s="600"/>
      <c r="G43" s="522"/>
      <c r="H43" s="522"/>
      <c r="I43" s="522"/>
      <c r="J43" s="522"/>
      <c r="K43" s="522"/>
      <c r="L43" s="522"/>
      <c r="M43" s="522"/>
      <c r="N43" s="522"/>
      <c r="O43" s="522"/>
      <c r="P43" s="522"/>
      <c r="Q43" s="522"/>
      <c r="R43" s="522"/>
      <c r="S43" s="522"/>
      <c r="T43" s="522"/>
      <c r="U43" s="522"/>
      <c r="V43" s="522"/>
      <c r="W43" s="522"/>
      <c r="X43" s="522"/>
      <c r="Y43" s="522"/>
      <c r="Z43" s="522"/>
      <c r="AA43" s="522"/>
      <c r="AB43" s="522"/>
      <c r="AC43" s="522"/>
    </row>
    <row r="44" spans="2:38" x14ac:dyDescent="0.2">
      <c r="B44" s="600"/>
      <c r="G44" s="657"/>
      <c r="H44" s="657"/>
      <c r="I44" s="657"/>
      <c r="J44" s="657"/>
      <c r="K44" s="657"/>
      <c r="L44" s="657"/>
      <c r="M44" s="657"/>
      <c r="O44" s="657"/>
      <c r="P44" s="657"/>
      <c r="Q44" s="657"/>
      <c r="R44" s="657"/>
      <c r="S44" s="657"/>
      <c r="T44" s="657"/>
      <c r="U44" s="657"/>
      <c r="W44" s="657"/>
      <c r="X44" s="657"/>
      <c r="Y44" s="657"/>
      <c r="Z44" s="657"/>
      <c r="AA44" s="657"/>
      <c r="AB44" s="657"/>
      <c r="AC44" s="657"/>
    </row>
    <row r="45" spans="2:38" x14ac:dyDescent="0.2">
      <c r="B45" s="600"/>
      <c r="E45" s="576"/>
    </row>
    <row r="46" spans="2:38" ht="14.25" customHeight="1" x14ac:dyDescent="0.2">
      <c r="B46" s="600"/>
    </row>
    <row r="47" spans="2:38" x14ac:dyDescent="0.2">
      <c r="B47" s="600"/>
    </row>
    <row r="48" spans="2:38" x14ac:dyDescent="0.2">
      <c r="B48" s="601"/>
      <c r="D48" s="602"/>
      <c r="E48" s="602"/>
      <c r="F48" s="602"/>
      <c r="G48" s="602"/>
      <c r="H48" s="602"/>
      <c r="I48" s="602"/>
      <c r="J48" s="602"/>
      <c r="K48" s="602"/>
      <c r="L48" s="602"/>
      <c r="M48" s="602"/>
      <c r="N48" s="602"/>
      <c r="O48" s="602"/>
      <c r="P48" s="602"/>
      <c r="Q48" s="602"/>
      <c r="R48" s="602"/>
      <c r="S48" s="602"/>
      <c r="T48" s="602"/>
      <c r="U48" s="602"/>
      <c r="V48" s="602"/>
      <c r="W48" s="602"/>
      <c r="X48" s="602"/>
      <c r="Y48" s="602"/>
      <c r="Z48" s="602"/>
      <c r="AA48" s="602"/>
      <c r="AB48" s="602"/>
      <c r="AC48" s="602"/>
    </row>
    <row r="49" spans="4:29" x14ac:dyDescent="0.2">
      <c r="D49" s="602"/>
      <c r="E49" s="602"/>
      <c r="F49" s="602"/>
      <c r="G49" s="602"/>
      <c r="H49" s="602"/>
      <c r="I49" s="602"/>
      <c r="J49" s="602"/>
      <c r="K49" s="602"/>
      <c r="L49" s="602"/>
      <c r="M49" s="602"/>
      <c r="N49" s="602"/>
      <c r="O49" s="602"/>
      <c r="P49" s="602"/>
      <c r="Q49" s="602"/>
      <c r="R49" s="602"/>
      <c r="S49" s="602"/>
      <c r="T49" s="602"/>
      <c r="U49" s="602"/>
      <c r="V49" s="602"/>
      <c r="W49" s="602"/>
      <c r="X49" s="602"/>
      <c r="Y49" s="602"/>
      <c r="Z49" s="602"/>
      <c r="AA49" s="602"/>
      <c r="AB49" s="602"/>
      <c r="AC49" s="602"/>
    </row>
    <row r="50" spans="4:29" ht="13.5" customHeight="1" x14ac:dyDescent="0.2">
      <c r="D50" s="602"/>
      <c r="E50" s="602"/>
      <c r="F50" s="602"/>
      <c r="G50" s="602"/>
      <c r="H50" s="602"/>
      <c r="I50" s="602"/>
      <c r="J50" s="602"/>
      <c r="K50" s="602"/>
      <c r="L50" s="602"/>
      <c r="M50" s="602"/>
      <c r="N50" s="602"/>
      <c r="O50" s="602"/>
      <c r="P50" s="602"/>
      <c r="Q50" s="602"/>
      <c r="R50" s="602"/>
      <c r="S50" s="602"/>
      <c r="T50" s="602"/>
      <c r="U50" s="602"/>
      <c r="V50" s="602"/>
      <c r="W50" s="602"/>
      <c r="X50" s="602"/>
      <c r="Y50" s="602"/>
      <c r="Z50" s="602"/>
      <c r="AA50" s="602"/>
      <c r="AB50" s="602"/>
      <c r="AC50" s="602"/>
    </row>
    <row r="51" spans="4:29" x14ac:dyDescent="0.2">
      <c r="D51" s="602"/>
      <c r="E51" s="602"/>
      <c r="F51" s="602"/>
      <c r="G51" s="602"/>
      <c r="H51" s="602"/>
      <c r="I51" s="602"/>
      <c r="J51" s="602"/>
      <c r="K51" s="602"/>
      <c r="L51" s="602"/>
      <c r="M51" s="602"/>
      <c r="N51" s="602"/>
      <c r="O51" s="602"/>
      <c r="P51" s="602"/>
      <c r="Q51" s="602"/>
      <c r="R51" s="602"/>
      <c r="S51" s="602"/>
      <c r="T51" s="602"/>
      <c r="U51" s="602"/>
      <c r="V51" s="602"/>
      <c r="W51" s="602"/>
      <c r="X51" s="602"/>
      <c r="Y51" s="602"/>
      <c r="Z51" s="602"/>
      <c r="AA51" s="602"/>
      <c r="AB51" s="602"/>
      <c r="AC51" s="602"/>
    </row>
    <row r="52" spans="4:29" ht="13.5" customHeight="1" x14ac:dyDescent="0.2">
      <c r="D52" s="602"/>
      <c r="E52" s="602"/>
      <c r="F52" s="602"/>
      <c r="G52" s="602"/>
      <c r="H52" s="602"/>
      <c r="I52" s="602"/>
      <c r="J52" s="602"/>
      <c r="K52" s="602"/>
      <c r="L52" s="602"/>
      <c r="M52" s="602"/>
      <c r="N52" s="602"/>
      <c r="O52" s="602"/>
      <c r="P52" s="602"/>
      <c r="Q52" s="602"/>
      <c r="R52" s="602"/>
      <c r="S52" s="602"/>
      <c r="T52" s="602"/>
      <c r="U52" s="602"/>
      <c r="V52" s="602"/>
      <c r="W52" s="602"/>
      <c r="X52" s="602"/>
      <c r="Y52" s="602"/>
      <c r="Z52" s="602"/>
      <c r="AA52" s="602"/>
      <c r="AB52" s="602"/>
      <c r="AC52" s="602"/>
    </row>
    <row r="54" spans="4:29" ht="13.5" customHeight="1" x14ac:dyDescent="0.2"/>
    <row r="58" spans="4:29" ht="13.5" customHeight="1" x14ac:dyDescent="0.2"/>
  </sheetData>
  <mergeCells count="23">
    <mergeCell ref="B25:B40"/>
    <mergeCell ref="C25:C26"/>
    <mergeCell ref="C27:C28"/>
    <mergeCell ref="C29:C30"/>
    <mergeCell ref="C31:C32"/>
    <mergeCell ref="C33:C34"/>
    <mergeCell ref="C35:C36"/>
    <mergeCell ref="B11:C12"/>
    <mergeCell ref="B13:B24"/>
    <mergeCell ref="C13:C14"/>
    <mergeCell ref="C15:C16"/>
    <mergeCell ref="C17:C18"/>
    <mergeCell ref="C19:C20"/>
    <mergeCell ref="C21:C22"/>
    <mergeCell ref="C23:C24"/>
    <mergeCell ref="D7:D10"/>
    <mergeCell ref="E7:E10"/>
    <mergeCell ref="F7:M8"/>
    <mergeCell ref="N8:U8"/>
    <mergeCell ref="V8:AC8"/>
    <mergeCell ref="F9:F10"/>
    <mergeCell ref="N9:N10"/>
    <mergeCell ref="V9:V10"/>
  </mergeCells>
  <phoneticPr fontId="3"/>
  <pageMargins left="0.9055118110236221" right="0.19685039370078741" top="0.6692913385826772" bottom="0.55118110236220474" header="0.35433070866141736" footer="0.19685039370078741"/>
  <pageSetup paperSize="9" scale="68" firstPageNumber="35" orientation="landscape" useFirstPageNumber="1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D71C3F-C2AF-4BD9-8B15-06DC0C899065}">
  <sheetPr>
    <tabColor rgb="FF00B0F0"/>
    <pageSetUpPr fitToPage="1"/>
  </sheetPr>
  <dimension ref="B2:AL58"/>
  <sheetViews>
    <sheetView view="pageBreakPreview" zoomScale="90" zoomScaleNormal="100" zoomScaleSheetLayoutView="90" workbookViewId="0"/>
  </sheetViews>
  <sheetFormatPr defaultColWidth="9" defaultRowHeight="13.2" x14ac:dyDescent="0.2"/>
  <cols>
    <col min="1" max="1" width="4.6640625" style="500" customWidth="1"/>
    <col min="2" max="2" width="3.109375" style="500" customWidth="1"/>
    <col min="3" max="3" width="16.44140625" style="500" customWidth="1"/>
    <col min="4" max="5" width="8.6640625" style="500" customWidth="1"/>
    <col min="6" max="29" width="6.33203125" style="500" customWidth="1"/>
    <col min="30" max="30" width="4.6640625" style="500" customWidth="1"/>
    <col min="31" max="34" width="8.109375" style="500" customWidth="1"/>
    <col min="35" max="38" width="7" style="500" customWidth="1"/>
    <col min="39" max="40" width="4.6640625" style="500" customWidth="1"/>
    <col min="41" max="16384" width="9" style="500"/>
  </cols>
  <sheetData>
    <row r="2" spans="2:38" ht="14.4" x14ac:dyDescent="0.2">
      <c r="B2" s="501" t="s">
        <v>240</v>
      </c>
    </row>
    <row r="3" spans="2:38" ht="14.4" x14ac:dyDescent="0.2">
      <c r="B3" s="501"/>
      <c r="X3" s="92" t="s">
        <v>228</v>
      </c>
    </row>
    <row r="4" spans="2:38" ht="14.4" x14ac:dyDescent="0.2">
      <c r="B4" s="501"/>
      <c r="X4" s="92" t="s">
        <v>229</v>
      </c>
    </row>
    <row r="5" spans="2:38" ht="8.25" customHeight="1" x14ac:dyDescent="0.2">
      <c r="B5" s="501"/>
      <c r="X5" s="502"/>
    </row>
    <row r="6" spans="2:38" ht="13.8" thickBot="1" x14ac:dyDescent="0.25">
      <c r="B6" s="500" t="s">
        <v>241</v>
      </c>
      <c r="AC6" s="503" t="s">
        <v>66</v>
      </c>
    </row>
    <row r="7" spans="2:38" ht="21" customHeight="1" thickBot="1" x14ac:dyDescent="0.25">
      <c r="B7" s="19"/>
      <c r="C7" s="504"/>
      <c r="D7" s="778" t="s">
        <v>67</v>
      </c>
      <c r="E7" s="862" t="s">
        <v>68</v>
      </c>
      <c r="F7" s="782" t="s">
        <v>69</v>
      </c>
      <c r="G7" s="783"/>
      <c r="H7" s="783"/>
      <c r="I7" s="783"/>
      <c r="J7" s="783"/>
      <c r="K7" s="783"/>
      <c r="L7" s="783"/>
      <c r="M7" s="783"/>
      <c r="N7" s="506"/>
      <c r="O7" s="506"/>
      <c r="P7" s="506"/>
      <c r="Q7" s="506"/>
      <c r="R7" s="506"/>
      <c r="S7" s="506"/>
      <c r="T7" s="506"/>
      <c r="U7" s="506"/>
      <c r="V7" s="506"/>
      <c r="W7" s="506"/>
      <c r="X7" s="506"/>
      <c r="Y7" s="506"/>
      <c r="Z7" s="506"/>
      <c r="AA7" s="506"/>
      <c r="AB7" s="506"/>
      <c r="AC7" s="603"/>
    </row>
    <row r="8" spans="2:38" ht="21" customHeight="1" x14ac:dyDescent="0.2">
      <c r="B8" s="508"/>
      <c r="C8" s="509"/>
      <c r="D8" s="779"/>
      <c r="E8" s="860"/>
      <c r="F8" s="784"/>
      <c r="G8" s="785"/>
      <c r="H8" s="785"/>
      <c r="I8" s="785"/>
      <c r="J8" s="785"/>
      <c r="K8" s="785"/>
      <c r="L8" s="785"/>
      <c r="M8" s="785"/>
      <c r="N8" s="786" t="s">
        <v>70</v>
      </c>
      <c r="O8" s="787"/>
      <c r="P8" s="787"/>
      <c r="Q8" s="787"/>
      <c r="R8" s="787"/>
      <c r="S8" s="787"/>
      <c r="T8" s="787"/>
      <c r="U8" s="788"/>
      <c r="V8" s="786" t="s">
        <v>71</v>
      </c>
      <c r="W8" s="787"/>
      <c r="X8" s="787"/>
      <c r="Y8" s="787"/>
      <c r="Z8" s="787"/>
      <c r="AA8" s="787"/>
      <c r="AB8" s="787"/>
      <c r="AC8" s="788"/>
    </row>
    <row r="9" spans="2:38" ht="21" customHeight="1" x14ac:dyDescent="0.2">
      <c r="B9" s="508"/>
      <c r="C9" s="509"/>
      <c r="D9" s="779"/>
      <c r="E9" s="860"/>
      <c r="F9" s="937" t="s">
        <v>230</v>
      </c>
      <c r="G9" s="604"/>
      <c r="H9" s="604"/>
      <c r="I9" s="604"/>
      <c r="J9" s="604"/>
      <c r="K9" s="604"/>
      <c r="L9" s="604"/>
      <c r="M9" s="604"/>
      <c r="N9" s="937" t="s">
        <v>230</v>
      </c>
      <c r="O9" s="604"/>
      <c r="P9" s="604"/>
      <c r="Q9" s="604"/>
      <c r="R9" s="604"/>
      <c r="S9" s="604"/>
      <c r="T9" s="604"/>
      <c r="U9" s="605"/>
      <c r="V9" s="937" t="s">
        <v>230</v>
      </c>
      <c r="W9" s="604"/>
      <c r="X9" s="604"/>
      <c r="Y9" s="604"/>
      <c r="Z9" s="604"/>
      <c r="AA9" s="604"/>
      <c r="AB9" s="604"/>
      <c r="AC9" s="605"/>
    </row>
    <row r="10" spans="2:38" ht="42" customHeight="1" x14ac:dyDescent="0.2">
      <c r="B10" s="377"/>
      <c r="C10" s="512"/>
      <c r="D10" s="780"/>
      <c r="E10" s="861"/>
      <c r="F10" s="938"/>
      <c r="G10" s="144" t="s">
        <v>231</v>
      </c>
      <c r="H10" s="144" t="s">
        <v>232</v>
      </c>
      <c r="I10" s="144" t="s">
        <v>233</v>
      </c>
      <c r="J10" s="144" t="s">
        <v>234</v>
      </c>
      <c r="K10" s="144" t="s">
        <v>235</v>
      </c>
      <c r="L10" s="144" t="s">
        <v>236</v>
      </c>
      <c r="M10" s="146" t="s">
        <v>237</v>
      </c>
      <c r="N10" s="938"/>
      <c r="O10" s="144" t="s">
        <v>231</v>
      </c>
      <c r="P10" s="144" t="s">
        <v>232</v>
      </c>
      <c r="Q10" s="144" t="s">
        <v>233</v>
      </c>
      <c r="R10" s="144" t="s">
        <v>234</v>
      </c>
      <c r="S10" s="144" t="s">
        <v>235</v>
      </c>
      <c r="T10" s="144" t="s">
        <v>236</v>
      </c>
      <c r="U10" s="146" t="s">
        <v>237</v>
      </c>
      <c r="V10" s="938"/>
      <c r="W10" s="144" t="s">
        <v>231</v>
      </c>
      <c r="X10" s="144" t="s">
        <v>232</v>
      </c>
      <c r="Y10" s="144" t="s">
        <v>233</v>
      </c>
      <c r="Z10" s="144" t="s">
        <v>234</v>
      </c>
      <c r="AA10" s="144" t="s">
        <v>235</v>
      </c>
      <c r="AB10" s="144" t="s">
        <v>236</v>
      </c>
      <c r="AC10" s="146" t="s">
        <v>237</v>
      </c>
      <c r="AG10" s="606"/>
      <c r="AI10" s="511"/>
    </row>
    <row r="11" spans="2:38" ht="21" customHeight="1" x14ac:dyDescent="0.2">
      <c r="B11" s="695" t="s">
        <v>85</v>
      </c>
      <c r="C11" s="696"/>
      <c r="D11" s="407">
        <f>D15+D17+D19+D21+D23+D13</f>
        <v>391</v>
      </c>
      <c r="E11" s="223">
        <f>E15+E17+E19+E21+E23+E13</f>
        <v>271</v>
      </c>
      <c r="F11" s="609">
        <f>SUM(G11:M11)</f>
        <v>18</v>
      </c>
      <c r="G11" s="607">
        <f>G13+G15+G17+G19+G21+G23</f>
        <v>1</v>
      </c>
      <c r="H11" s="607">
        <f t="shared" ref="H11:M11" si="0">H13+H15+H17+H19+H21+H23</f>
        <v>0</v>
      </c>
      <c r="I11" s="607">
        <f t="shared" si="0"/>
        <v>3</v>
      </c>
      <c r="J11" s="607">
        <f>J13+J15+J17+J19+J21+J23</f>
        <v>8</v>
      </c>
      <c r="K11" s="607">
        <f>K13+K15+K17+K19+K21+K23</f>
        <v>2</v>
      </c>
      <c r="L11" s="607">
        <f t="shared" si="0"/>
        <v>2</v>
      </c>
      <c r="M11" s="610">
        <f t="shared" si="0"/>
        <v>2</v>
      </c>
      <c r="N11" s="609">
        <f>SUM(O11:U11)</f>
        <v>15</v>
      </c>
      <c r="O11" s="607">
        <f t="shared" ref="O11:U11" si="1">O13+O15+O17+O19+O21+O23</f>
        <v>1</v>
      </c>
      <c r="P11" s="607">
        <f t="shared" si="1"/>
        <v>0</v>
      </c>
      <c r="Q11" s="607">
        <f t="shared" si="1"/>
        <v>2</v>
      </c>
      <c r="R11" s="607">
        <f t="shared" si="1"/>
        <v>7</v>
      </c>
      <c r="S11" s="607">
        <f t="shared" si="1"/>
        <v>1</v>
      </c>
      <c r="T11" s="607">
        <f t="shared" si="1"/>
        <v>2</v>
      </c>
      <c r="U11" s="611">
        <f t="shared" si="1"/>
        <v>2</v>
      </c>
      <c r="V11" s="609">
        <f>SUM(W11:AC11)</f>
        <v>3</v>
      </c>
      <c r="W11" s="607">
        <f t="shared" ref="W11:AC11" si="2">W13+W15+W17+W19+W21+W23</f>
        <v>0</v>
      </c>
      <c r="X11" s="607">
        <f t="shared" si="2"/>
        <v>0</v>
      </c>
      <c r="Y11" s="607">
        <f t="shared" si="2"/>
        <v>1</v>
      </c>
      <c r="Z11" s="607">
        <f t="shared" si="2"/>
        <v>1</v>
      </c>
      <c r="AA11" s="607">
        <f t="shared" si="2"/>
        <v>1</v>
      </c>
      <c r="AB11" s="607">
        <f t="shared" si="2"/>
        <v>0</v>
      </c>
      <c r="AC11" s="611">
        <f t="shared" si="2"/>
        <v>0</v>
      </c>
      <c r="AI11" s="514"/>
      <c r="AJ11" s="514"/>
      <c r="AK11" s="514"/>
      <c r="AL11" s="514"/>
    </row>
    <row r="12" spans="2:38" ht="21" customHeight="1" thickBot="1" x14ac:dyDescent="0.25">
      <c r="B12" s="699"/>
      <c r="C12" s="700"/>
      <c r="D12" s="228"/>
      <c r="E12" s="154"/>
      <c r="F12" s="614"/>
      <c r="G12" s="615">
        <f>IFERROR(G11/$F11,0)</f>
        <v>5.5555555555555552E-2</v>
      </c>
      <c r="H12" s="615">
        <f t="shared" ref="H12:M12" si="3">IFERROR(H11/$F11,0)</f>
        <v>0</v>
      </c>
      <c r="I12" s="615">
        <f t="shared" si="3"/>
        <v>0.16666666666666666</v>
      </c>
      <c r="J12" s="615">
        <f t="shared" si="3"/>
        <v>0.44444444444444442</v>
      </c>
      <c r="K12" s="615">
        <f t="shared" si="3"/>
        <v>0.1111111111111111</v>
      </c>
      <c r="L12" s="615">
        <f t="shared" si="3"/>
        <v>0.1111111111111111</v>
      </c>
      <c r="M12" s="616">
        <f t="shared" si="3"/>
        <v>0.1111111111111111</v>
      </c>
      <c r="N12" s="617"/>
      <c r="O12" s="615">
        <f>IFERROR(O11/$N11,0)</f>
        <v>6.6666666666666666E-2</v>
      </c>
      <c r="P12" s="615">
        <f t="shared" ref="P12:U12" si="4">IFERROR(P11/$N11,0)</f>
        <v>0</v>
      </c>
      <c r="Q12" s="615">
        <f t="shared" si="4"/>
        <v>0.13333333333333333</v>
      </c>
      <c r="R12" s="615">
        <f t="shared" si="4"/>
        <v>0.46666666666666667</v>
      </c>
      <c r="S12" s="615">
        <f t="shared" si="4"/>
        <v>6.6666666666666666E-2</v>
      </c>
      <c r="T12" s="615">
        <f t="shared" si="4"/>
        <v>0.13333333333333333</v>
      </c>
      <c r="U12" s="618">
        <f t="shared" si="4"/>
        <v>0.13333333333333333</v>
      </c>
      <c r="V12" s="617"/>
      <c r="W12" s="642">
        <f>IFERROR(W11/$V11,0)</f>
        <v>0</v>
      </c>
      <c r="X12" s="625">
        <f t="shared" ref="X12:AC12" si="5">IFERROR(X11/$V11,0)</f>
        <v>0</v>
      </c>
      <c r="Y12" s="625">
        <f t="shared" si="5"/>
        <v>0.33333333333333331</v>
      </c>
      <c r="Z12" s="625">
        <f t="shared" si="5"/>
        <v>0.33333333333333331</v>
      </c>
      <c r="AA12" s="625">
        <f t="shared" si="5"/>
        <v>0.33333333333333331</v>
      </c>
      <c r="AB12" s="638">
        <f t="shared" si="5"/>
        <v>0</v>
      </c>
      <c r="AC12" s="629">
        <f t="shared" si="5"/>
        <v>0</v>
      </c>
      <c r="AF12" s="522"/>
      <c r="AG12" s="522"/>
      <c r="AH12" s="522"/>
      <c r="AI12" s="514"/>
      <c r="AJ12" s="514"/>
      <c r="AK12" s="514"/>
      <c r="AL12" s="514"/>
    </row>
    <row r="13" spans="2:38" ht="21" customHeight="1" thickTop="1" x14ac:dyDescent="0.2">
      <c r="B13" s="701" t="s">
        <v>86</v>
      </c>
      <c r="C13" s="791" t="s">
        <v>87</v>
      </c>
      <c r="D13" s="236">
        <f>[1]表1!U14</f>
        <v>48</v>
      </c>
      <c r="E13" s="663">
        <f>[1]表1!W14</f>
        <v>17</v>
      </c>
      <c r="F13" s="621">
        <f>SUM(G13:M13)</f>
        <v>0</v>
      </c>
      <c r="G13" s="622">
        <f>O13+W13</f>
        <v>0</v>
      </c>
      <c r="H13" s="622">
        <f t="shared" ref="H13:M13" si="6">P13+X13</f>
        <v>0</v>
      </c>
      <c r="I13" s="622">
        <f t="shared" si="6"/>
        <v>0</v>
      </c>
      <c r="J13" s="622">
        <f t="shared" si="6"/>
        <v>0</v>
      </c>
      <c r="K13" s="622">
        <f t="shared" si="6"/>
        <v>0</v>
      </c>
      <c r="L13" s="622">
        <f t="shared" si="6"/>
        <v>0</v>
      </c>
      <c r="M13" s="622">
        <f t="shared" si="6"/>
        <v>0</v>
      </c>
      <c r="N13" s="621">
        <f>SUM(O13:U13)</f>
        <v>0</v>
      </c>
      <c r="O13" s="622">
        <v>0</v>
      </c>
      <c r="P13" s="622">
        <v>0</v>
      </c>
      <c r="Q13" s="622">
        <v>0</v>
      </c>
      <c r="R13" s="622">
        <v>0</v>
      </c>
      <c r="S13" s="622">
        <v>0</v>
      </c>
      <c r="T13" s="622">
        <v>0</v>
      </c>
      <c r="U13" s="660">
        <v>0</v>
      </c>
      <c r="V13" s="621">
        <f>SUM(W13:AC13)</f>
        <v>0</v>
      </c>
      <c r="W13" s="635">
        <v>0</v>
      </c>
      <c r="X13" s="622">
        <v>0</v>
      </c>
      <c r="Y13" s="622">
        <v>0</v>
      </c>
      <c r="Z13" s="622">
        <v>0</v>
      </c>
      <c r="AA13" s="622">
        <v>0</v>
      </c>
      <c r="AB13" s="622">
        <v>0</v>
      </c>
      <c r="AC13" s="660">
        <v>0</v>
      </c>
      <c r="AI13" s="514"/>
      <c r="AJ13" s="514"/>
      <c r="AK13" s="514"/>
      <c r="AL13" s="514"/>
    </row>
    <row r="14" spans="2:38" ht="21" customHeight="1" x14ac:dyDescent="0.2">
      <c r="B14" s="702"/>
      <c r="C14" s="779"/>
      <c r="D14" s="256"/>
      <c r="E14" s="664"/>
      <c r="F14" s="647"/>
      <c r="G14" s="625">
        <f>IFERROR(G13/$F13,0)</f>
        <v>0</v>
      </c>
      <c r="H14" s="625">
        <f t="shared" ref="H14:M14" si="7">IFERROR(H13/$F13,0)</f>
        <v>0</v>
      </c>
      <c r="I14" s="625">
        <f t="shared" si="7"/>
        <v>0</v>
      </c>
      <c r="J14" s="625">
        <f t="shared" si="7"/>
        <v>0</v>
      </c>
      <c r="K14" s="625">
        <f t="shared" si="7"/>
        <v>0</v>
      </c>
      <c r="L14" s="625">
        <f t="shared" si="7"/>
        <v>0</v>
      </c>
      <c r="M14" s="625">
        <f t="shared" si="7"/>
        <v>0</v>
      </c>
      <c r="N14" s="648"/>
      <c r="O14" s="625">
        <f>IFERROR(O13/$N13,0)</f>
        <v>0</v>
      </c>
      <c r="P14" s="625">
        <f t="shared" ref="P14:U14" si="8">IFERROR(P13/$N13,0)</f>
        <v>0</v>
      </c>
      <c r="Q14" s="625">
        <f t="shared" si="8"/>
        <v>0</v>
      </c>
      <c r="R14" s="625">
        <f t="shared" si="8"/>
        <v>0</v>
      </c>
      <c r="S14" s="625">
        <f t="shared" si="8"/>
        <v>0</v>
      </c>
      <c r="T14" s="625">
        <f t="shared" si="8"/>
        <v>0</v>
      </c>
      <c r="U14" s="625">
        <f t="shared" si="8"/>
        <v>0</v>
      </c>
      <c r="V14" s="634"/>
      <c r="W14" s="625">
        <f>IFERROR(W13/$V13,0)</f>
        <v>0</v>
      </c>
      <c r="X14" s="625">
        <f t="shared" ref="X14:AC14" si="9">IFERROR(X13/$V13,0)</f>
        <v>0</v>
      </c>
      <c r="Y14" s="625">
        <f t="shared" si="9"/>
        <v>0</v>
      </c>
      <c r="Z14" s="625">
        <f t="shared" si="9"/>
        <v>0</v>
      </c>
      <c r="AA14" s="626">
        <f t="shared" si="9"/>
        <v>0</v>
      </c>
      <c r="AB14" s="638">
        <f t="shared" si="9"/>
        <v>0</v>
      </c>
      <c r="AC14" s="629">
        <f t="shared" si="9"/>
        <v>0</v>
      </c>
      <c r="AF14" s="522"/>
      <c r="AG14" s="522"/>
      <c r="AH14" s="522"/>
      <c r="AI14" s="514"/>
      <c r="AJ14" s="514"/>
      <c r="AK14" s="514"/>
      <c r="AL14" s="514"/>
    </row>
    <row r="15" spans="2:38" ht="21" customHeight="1" x14ac:dyDescent="0.2">
      <c r="B15" s="702"/>
      <c r="C15" s="778" t="s">
        <v>88</v>
      </c>
      <c r="D15" s="269">
        <f>[1]表1!U17</f>
        <v>71</v>
      </c>
      <c r="E15" s="665">
        <f>[1]表1!W17</f>
        <v>47</v>
      </c>
      <c r="F15" s="609">
        <f t="shared" ref="F15" si="10">SUM(G15:M15)</f>
        <v>4</v>
      </c>
      <c r="G15" s="607">
        <f t="shared" ref="G15:M15" si="11">O15+W15</f>
        <v>0</v>
      </c>
      <c r="H15" s="607">
        <f t="shared" si="11"/>
        <v>0</v>
      </c>
      <c r="I15" s="607">
        <f t="shared" si="11"/>
        <v>1</v>
      </c>
      <c r="J15" s="607">
        <f t="shared" si="11"/>
        <v>1</v>
      </c>
      <c r="K15" s="607">
        <f t="shared" si="11"/>
        <v>0</v>
      </c>
      <c r="L15" s="607">
        <f t="shared" si="11"/>
        <v>1</v>
      </c>
      <c r="M15" s="610">
        <f t="shared" si="11"/>
        <v>1</v>
      </c>
      <c r="N15" s="609">
        <f>SUM(O15:U15)</f>
        <v>4</v>
      </c>
      <c r="O15" s="607">
        <v>0</v>
      </c>
      <c r="P15" s="607">
        <v>0</v>
      </c>
      <c r="Q15" s="607">
        <v>1</v>
      </c>
      <c r="R15" s="607">
        <v>1</v>
      </c>
      <c r="S15" s="607">
        <v>0</v>
      </c>
      <c r="T15" s="607">
        <v>1</v>
      </c>
      <c r="U15" s="611">
        <v>1</v>
      </c>
      <c r="V15" s="631">
        <f>SUM(W15:AC15)</f>
        <v>0</v>
      </c>
      <c r="W15" s="607">
        <v>0</v>
      </c>
      <c r="X15" s="607">
        <v>0</v>
      </c>
      <c r="Y15" s="607">
        <v>0</v>
      </c>
      <c r="Z15" s="607">
        <v>0</v>
      </c>
      <c r="AA15" s="607">
        <v>0</v>
      </c>
      <c r="AB15" s="607">
        <v>0</v>
      </c>
      <c r="AC15" s="611">
        <v>0</v>
      </c>
      <c r="AI15" s="514"/>
      <c r="AJ15" s="514"/>
      <c r="AK15" s="514"/>
      <c r="AL15" s="514"/>
    </row>
    <row r="16" spans="2:38" ht="21" customHeight="1" x14ac:dyDescent="0.2">
      <c r="B16" s="702"/>
      <c r="C16" s="779"/>
      <c r="D16" s="256"/>
      <c r="E16" s="664"/>
      <c r="F16" s="633"/>
      <c r="G16" s="625">
        <f>IFERROR(G15/$F15,0)</f>
        <v>0</v>
      </c>
      <c r="H16" s="625">
        <f t="shared" ref="H16:M16" si="12">IFERROR(H15/$F15,0)</f>
        <v>0</v>
      </c>
      <c r="I16" s="625">
        <f t="shared" si="12"/>
        <v>0.25</v>
      </c>
      <c r="J16" s="625">
        <f t="shared" si="12"/>
        <v>0.25</v>
      </c>
      <c r="K16" s="626">
        <f t="shared" si="12"/>
        <v>0</v>
      </c>
      <c r="L16" s="638">
        <f t="shared" si="12"/>
        <v>0.25</v>
      </c>
      <c r="M16" s="629">
        <f t="shared" si="12"/>
        <v>0.25</v>
      </c>
      <c r="N16" s="634"/>
      <c r="O16" s="625">
        <f>IFERROR(O15/$N15,0)</f>
        <v>0</v>
      </c>
      <c r="P16" s="625">
        <f t="shared" ref="P16:U16" si="13">IFERROR(P15/$N15,0)</f>
        <v>0</v>
      </c>
      <c r="Q16" s="625">
        <f t="shared" si="13"/>
        <v>0.25</v>
      </c>
      <c r="R16" s="625">
        <f t="shared" si="13"/>
        <v>0.25</v>
      </c>
      <c r="S16" s="626">
        <f t="shared" si="13"/>
        <v>0</v>
      </c>
      <c r="T16" s="638">
        <f t="shared" si="13"/>
        <v>0.25</v>
      </c>
      <c r="U16" s="629">
        <f t="shared" si="13"/>
        <v>0.25</v>
      </c>
      <c r="V16" s="634"/>
      <c r="W16" s="625">
        <f>IFERROR(W15/$V15,0)</f>
        <v>0</v>
      </c>
      <c r="X16" s="625">
        <f t="shared" ref="X16:AC16" si="14">IFERROR(X15/$V15,0)</f>
        <v>0</v>
      </c>
      <c r="Y16" s="625">
        <f t="shared" si="14"/>
        <v>0</v>
      </c>
      <c r="Z16" s="625">
        <f t="shared" si="14"/>
        <v>0</v>
      </c>
      <c r="AA16" s="625">
        <f t="shared" si="14"/>
        <v>0</v>
      </c>
      <c r="AB16" s="625">
        <f t="shared" si="14"/>
        <v>0</v>
      </c>
      <c r="AC16" s="629">
        <f t="shared" si="14"/>
        <v>0</v>
      </c>
      <c r="AF16" s="522"/>
      <c r="AG16" s="522"/>
      <c r="AH16" s="522"/>
      <c r="AI16" s="514"/>
      <c r="AJ16" s="514"/>
      <c r="AK16" s="514"/>
      <c r="AL16" s="514"/>
    </row>
    <row r="17" spans="2:38" ht="21" customHeight="1" x14ac:dyDescent="0.2">
      <c r="B17" s="702"/>
      <c r="C17" s="778" t="s">
        <v>89</v>
      </c>
      <c r="D17" s="269">
        <f>[1]表1!U20</f>
        <v>27</v>
      </c>
      <c r="E17" s="665">
        <f>[1]表1!W20</f>
        <v>12</v>
      </c>
      <c r="F17" s="631">
        <f t="shared" ref="F17" si="15">SUM(G17:M17)</f>
        <v>0</v>
      </c>
      <c r="G17" s="635">
        <f t="shared" ref="G17:M17" si="16">O17+W17</f>
        <v>0</v>
      </c>
      <c r="H17" s="635">
        <f t="shared" si="16"/>
        <v>0</v>
      </c>
      <c r="I17" s="635">
        <f t="shared" si="16"/>
        <v>0</v>
      </c>
      <c r="J17" s="635">
        <f t="shared" si="16"/>
        <v>0</v>
      </c>
      <c r="K17" s="635">
        <f t="shared" si="16"/>
        <v>0</v>
      </c>
      <c r="L17" s="635">
        <f t="shared" si="16"/>
        <v>0</v>
      </c>
      <c r="M17" s="636">
        <f t="shared" si="16"/>
        <v>0</v>
      </c>
      <c r="N17" s="631">
        <f t="shared" ref="N17" si="17">SUM(O17:U17)</f>
        <v>0</v>
      </c>
      <c r="O17" s="607">
        <v>0</v>
      </c>
      <c r="P17" s="607">
        <v>0</v>
      </c>
      <c r="Q17" s="607">
        <v>0</v>
      </c>
      <c r="R17" s="607">
        <v>0</v>
      </c>
      <c r="S17" s="607">
        <v>0</v>
      </c>
      <c r="T17" s="607">
        <v>0</v>
      </c>
      <c r="U17" s="611">
        <v>0</v>
      </c>
      <c r="V17" s="631">
        <f>SUM(W17:AC17)</f>
        <v>0</v>
      </c>
      <c r="W17" s="607">
        <v>0</v>
      </c>
      <c r="X17" s="607">
        <v>0</v>
      </c>
      <c r="Y17" s="607">
        <v>0</v>
      </c>
      <c r="Z17" s="607">
        <v>0</v>
      </c>
      <c r="AA17" s="607">
        <v>0</v>
      </c>
      <c r="AB17" s="607">
        <v>0</v>
      </c>
      <c r="AC17" s="611">
        <v>0</v>
      </c>
      <c r="AI17" s="514"/>
      <c r="AJ17" s="514"/>
      <c r="AK17" s="514"/>
      <c r="AL17" s="514"/>
    </row>
    <row r="18" spans="2:38" ht="21" customHeight="1" x14ac:dyDescent="0.2">
      <c r="B18" s="702"/>
      <c r="C18" s="779"/>
      <c r="D18" s="256"/>
      <c r="E18" s="664"/>
      <c r="F18" s="647"/>
      <c r="G18" s="625">
        <f>IFERROR(G17/$F17,0)</f>
        <v>0</v>
      </c>
      <c r="H18" s="625">
        <f t="shared" ref="H18:M18" si="18">IFERROR(H17/$F17,0)</f>
        <v>0</v>
      </c>
      <c r="I18" s="625">
        <f t="shared" si="18"/>
        <v>0</v>
      </c>
      <c r="J18" s="625">
        <f t="shared" si="18"/>
        <v>0</v>
      </c>
      <c r="K18" s="626">
        <f t="shared" si="18"/>
        <v>0</v>
      </c>
      <c r="L18" s="638">
        <f t="shared" si="18"/>
        <v>0</v>
      </c>
      <c r="M18" s="629">
        <f t="shared" si="18"/>
        <v>0</v>
      </c>
      <c r="N18" s="648"/>
      <c r="O18" s="666">
        <f>IFERROR(O17/$N17,0)</f>
        <v>0</v>
      </c>
      <c r="P18" s="666">
        <f t="shared" ref="P18:U18" si="19">IFERROR(P17/$N17,0)</f>
        <v>0</v>
      </c>
      <c r="Q18" s="666">
        <f t="shared" si="19"/>
        <v>0</v>
      </c>
      <c r="R18" s="666">
        <f t="shared" si="19"/>
        <v>0</v>
      </c>
      <c r="S18" s="666">
        <f t="shared" si="19"/>
        <v>0</v>
      </c>
      <c r="T18" s="666">
        <f t="shared" si="19"/>
        <v>0</v>
      </c>
      <c r="U18" s="667">
        <f t="shared" si="19"/>
        <v>0</v>
      </c>
      <c r="V18" s="628"/>
      <c r="W18" s="625">
        <f>IFERROR(W17/$V17,0)</f>
        <v>0</v>
      </c>
      <c r="X18" s="625">
        <f t="shared" ref="X18:AC18" si="20">IFERROR(X17/$V17,0)</f>
        <v>0</v>
      </c>
      <c r="Y18" s="625">
        <f t="shared" si="20"/>
        <v>0</v>
      </c>
      <c r="Z18" s="625">
        <f t="shared" si="20"/>
        <v>0</v>
      </c>
      <c r="AA18" s="626">
        <f t="shared" si="20"/>
        <v>0</v>
      </c>
      <c r="AB18" s="638">
        <f t="shared" si="20"/>
        <v>0</v>
      </c>
      <c r="AC18" s="629">
        <f t="shared" si="20"/>
        <v>0</v>
      </c>
      <c r="AF18" s="522"/>
      <c r="AG18" s="522"/>
      <c r="AH18" s="522"/>
      <c r="AI18" s="514"/>
      <c r="AJ18" s="514"/>
      <c r="AK18" s="514"/>
      <c r="AL18" s="514"/>
    </row>
    <row r="19" spans="2:38" ht="21" customHeight="1" x14ac:dyDescent="0.2">
      <c r="B19" s="702"/>
      <c r="C19" s="778" t="s">
        <v>90</v>
      </c>
      <c r="D19" s="269">
        <f>[1]表1!U23</f>
        <v>78</v>
      </c>
      <c r="E19" s="665">
        <f>[1]表1!W23</f>
        <v>65</v>
      </c>
      <c r="F19" s="609">
        <f t="shared" ref="F19" si="21">SUM(G19:M19)</f>
        <v>0</v>
      </c>
      <c r="G19" s="607">
        <f t="shared" ref="G19:M19" si="22">O19+W19</f>
        <v>0</v>
      </c>
      <c r="H19" s="607">
        <f t="shared" si="22"/>
        <v>0</v>
      </c>
      <c r="I19" s="607">
        <f t="shared" si="22"/>
        <v>0</v>
      </c>
      <c r="J19" s="607">
        <f t="shared" si="22"/>
        <v>0</v>
      </c>
      <c r="K19" s="607">
        <f t="shared" si="22"/>
        <v>0</v>
      </c>
      <c r="L19" s="607">
        <f t="shared" si="22"/>
        <v>0</v>
      </c>
      <c r="M19" s="610">
        <f t="shared" si="22"/>
        <v>0</v>
      </c>
      <c r="N19" s="609">
        <f t="shared" ref="N19" si="23">SUM(O19:U19)</f>
        <v>0</v>
      </c>
      <c r="O19" s="607">
        <v>0</v>
      </c>
      <c r="P19" s="607">
        <v>0</v>
      </c>
      <c r="Q19" s="607">
        <v>0</v>
      </c>
      <c r="R19" s="607">
        <v>0</v>
      </c>
      <c r="S19" s="607">
        <v>0</v>
      </c>
      <c r="T19" s="607">
        <v>0</v>
      </c>
      <c r="U19" s="611">
        <v>0</v>
      </c>
      <c r="V19" s="631">
        <f>SUM(W19:AC19)</f>
        <v>0</v>
      </c>
      <c r="W19" s="635">
        <v>0</v>
      </c>
      <c r="X19" s="635">
        <v>0</v>
      </c>
      <c r="Y19" s="635">
        <v>0</v>
      </c>
      <c r="Z19" s="635">
        <v>0</v>
      </c>
      <c r="AA19" s="635">
        <v>0</v>
      </c>
      <c r="AB19" s="635">
        <v>0</v>
      </c>
      <c r="AC19" s="645">
        <v>0</v>
      </c>
      <c r="AI19" s="514"/>
      <c r="AJ19" s="514"/>
      <c r="AK19" s="514"/>
      <c r="AL19" s="514"/>
    </row>
    <row r="20" spans="2:38" ht="21" customHeight="1" x14ac:dyDescent="0.2">
      <c r="B20" s="702"/>
      <c r="C20" s="779"/>
      <c r="D20" s="256"/>
      <c r="E20" s="664"/>
      <c r="F20" s="633"/>
      <c r="G20" s="625">
        <f>IFERROR(G19/$F19,0)</f>
        <v>0</v>
      </c>
      <c r="H20" s="625">
        <f t="shared" ref="H20:M20" si="24">IFERROR(H19/$F19,0)</f>
        <v>0</v>
      </c>
      <c r="I20" s="625">
        <f t="shared" si="24"/>
        <v>0</v>
      </c>
      <c r="J20" s="625">
        <f t="shared" si="24"/>
        <v>0</v>
      </c>
      <c r="K20" s="625">
        <f t="shared" si="24"/>
        <v>0</v>
      </c>
      <c r="L20" s="625">
        <f t="shared" si="24"/>
        <v>0</v>
      </c>
      <c r="M20" s="625">
        <f t="shared" si="24"/>
        <v>0</v>
      </c>
      <c r="N20" s="634"/>
      <c r="O20" s="625">
        <f>IFERROR(O19/$N19,0)</f>
        <v>0</v>
      </c>
      <c r="P20" s="625">
        <f t="shared" ref="P20:U20" si="25">IFERROR(P19/$N19,0)</f>
        <v>0</v>
      </c>
      <c r="Q20" s="625">
        <f t="shared" si="25"/>
        <v>0</v>
      </c>
      <c r="R20" s="625">
        <f t="shared" si="25"/>
        <v>0</v>
      </c>
      <c r="S20" s="625">
        <f t="shared" si="25"/>
        <v>0</v>
      </c>
      <c r="T20" s="625">
        <f t="shared" si="25"/>
        <v>0</v>
      </c>
      <c r="U20" s="625">
        <f t="shared" si="25"/>
        <v>0</v>
      </c>
      <c r="V20" s="628"/>
      <c r="W20" s="625">
        <f>IFERROR(W19/$V19,0)</f>
        <v>0</v>
      </c>
      <c r="X20" s="625">
        <f t="shared" ref="X20:AC20" si="26">IFERROR(X19/$V19,0)</f>
        <v>0</v>
      </c>
      <c r="Y20" s="625">
        <f t="shared" si="26"/>
        <v>0</v>
      </c>
      <c r="Z20" s="625">
        <f t="shared" si="26"/>
        <v>0</v>
      </c>
      <c r="AA20" s="625">
        <f t="shared" si="26"/>
        <v>0</v>
      </c>
      <c r="AB20" s="625">
        <f t="shared" si="26"/>
        <v>0</v>
      </c>
      <c r="AC20" s="629">
        <f t="shared" si="26"/>
        <v>0</v>
      </c>
      <c r="AF20" s="522"/>
      <c r="AG20" s="522"/>
      <c r="AH20" s="522"/>
      <c r="AI20" s="514"/>
      <c r="AJ20" s="514"/>
      <c r="AK20" s="514"/>
      <c r="AL20" s="514"/>
    </row>
    <row r="21" spans="2:38" ht="21" customHeight="1" x14ac:dyDescent="0.2">
      <c r="B21" s="702"/>
      <c r="C21" s="778" t="s">
        <v>91</v>
      </c>
      <c r="D21" s="269">
        <f>[1]表1!U26</f>
        <v>16</v>
      </c>
      <c r="E21" s="665">
        <f>[1]表1!W26</f>
        <v>6</v>
      </c>
      <c r="F21" s="631">
        <f t="shared" ref="F21" si="27">SUM(G21:M21)</f>
        <v>1</v>
      </c>
      <c r="G21" s="635">
        <f t="shared" ref="G21:M21" si="28">O21+W21</f>
        <v>0</v>
      </c>
      <c r="H21" s="635">
        <f t="shared" si="28"/>
        <v>0</v>
      </c>
      <c r="I21" s="635">
        <f t="shared" si="28"/>
        <v>0</v>
      </c>
      <c r="J21" s="635">
        <f t="shared" si="28"/>
        <v>0</v>
      </c>
      <c r="K21" s="635">
        <f t="shared" si="28"/>
        <v>1</v>
      </c>
      <c r="L21" s="635">
        <f t="shared" si="28"/>
        <v>0</v>
      </c>
      <c r="M21" s="636">
        <f t="shared" si="28"/>
        <v>0</v>
      </c>
      <c r="N21" s="631">
        <f t="shared" ref="N21" si="29">SUM(O21:U21)</f>
        <v>1</v>
      </c>
      <c r="O21" s="607">
        <v>0</v>
      </c>
      <c r="P21" s="607">
        <v>0</v>
      </c>
      <c r="Q21" s="607">
        <v>0</v>
      </c>
      <c r="R21" s="607">
        <v>0</v>
      </c>
      <c r="S21" s="607">
        <v>1</v>
      </c>
      <c r="T21" s="607">
        <v>0</v>
      </c>
      <c r="U21" s="611">
        <v>0</v>
      </c>
      <c r="V21" s="631">
        <f>SUM(W21:AC21)</f>
        <v>0</v>
      </c>
      <c r="W21" s="635">
        <v>0</v>
      </c>
      <c r="X21" s="635">
        <v>0</v>
      </c>
      <c r="Y21" s="635">
        <v>0</v>
      </c>
      <c r="Z21" s="635">
        <v>0</v>
      </c>
      <c r="AA21" s="635">
        <v>0</v>
      </c>
      <c r="AB21" s="635">
        <v>0</v>
      </c>
      <c r="AC21" s="645">
        <v>0</v>
      </c>
      <c r="AI21" s="514"/>
      <c r="AJ21" s="514"/>
      <c r="AK21" s="514"/>
      <c r="AL21" s="514"/>
    </row>
    <row r="22" spans="2:38" ht="21" customHeight="1" x14ac:dyDescent="0.2">
      <c r="B22" s="702"/>
      <c r="C22" s="779"/>
      <c r="D22" s="256"/>
      <c r="E22" s="664"/>
      <c r="F22" s="647"/>
      <c r="G22" s="625">
        <f>IFERROR(G21/$F21,0)</f>
        <v>0</v>
      </c>
      <c r="H22" s="625">
        <f t="shared" ref="H22:M22" si="30">IFERROR(H21/$F21,0)</f>
        <v>0</v>
      </c>
      <c r="I22" s="625">
        <f t="shared" si="30"/>
        <v>0</v>
      </c>
      <c r="J22" s="625">
        <f t="shared" si="30"/>
        <v>0</v>
      </c>
      <c r="K22" s="626">
        <f t="shared" si="30"/>
        <v>1</v>
      </c>
      <c r="L22" s="638">
        <f t="shared" si="30"/>
        <v>0</v>
      </c>
      <c r="M22" s="629">
        <f t="shared" si="30"/>
        <v>0</v>
      </c>
      <c r="N22" s="648"/>
      <c r="O22" s="625">
        <f>IFERROR(O21/$N21,0)</f>
        <v>0</v>
      </c>
      <c r="P22" s="625">
        <f t="shared" ref="P22:U22" si="31">IFERROR(P21/$N21,0)</f>
        <v>0</v>
      </c>
      <c r="Q22" s="625">
        <f t="shared" si="31"/>
        <v>0</v>
      </c>
      <c r="R22" s="625">
        <f t="shared" si="31"/>
        <v>0</v>
      </c>
      <c r="S22" s="625">
        <f t="shared" si="31"/>
        <v>1</v>
      </c>
      <c r="T22" s="625">
        <f t="shared" si="31"/>
        <v>0</v>
      </c>
      <c r="U22" s="625">
        <f t="shared" si="31"/>
        <v>0</v>
      </c>
      <c r="V22" s="628"/>
      <c r="W22" s="625">
        <f>IFERROR(W21/$V21,0)</f>
        <v>0</v>
      </c>
      <c r="X22" s="625">
        <f t="shared" ref="X22:AC22" si="32">IFERROR(X21/$V21,0)</f>
        <v>0</v>
      </c>
      <c r="Y22" s="625">
        <f t="shared" si="32"/>
        <v>0</v>
      </c>
      <c r="Z22" s="625">
        <f t="shared" si="32"/>
        <v>0</v>
      </c>
      <c r="AA22" s="626">
        <f t="shared" si="32"/>
        <v>0</v>
      </c>
      <c r="AB22" s="638">
        <f t="shared" si="32"/>
        <v>0</v>
      </c>
      <c r="AC22" s="629">
        <f t="shared" si="32"/>
        <v>0</v>
      </c>
      <c r="AF22" s="522"/>
      <c r="AG22" s="522"/>
      <c r="AH22" s="522"/>
      <c r="AI22" s="514"/>
      <c r="AJ22" s="514"/>
      <c r="AK22" s="514"/>
      <c r="AL22" s="514"/>
    </row>
    <row r="23" spans="2:38" ht="21" customHeight="1" x14ac:dyDescent="0.2">
      <c r="B23" s="702"/>
      <c r="C23" s="778" t="s">
        <v>92</v>
      </c>
      <c r="D23" s="269">
        <f>[1]表1!U29</f>
        <v>151</v>
      </c>
      <c r="E23" s="665">
        <f>[1]表1!W29</f>
        <v>124</v>
      </c>
      <c r="F23" s="609">
        <f t="shared" ref="F23" si="33">SUM(G23:M23)</f>
        <v>13</v>
      </c>
      <c r="G23" s="607">
        <f t="shared" ref="G23:M23" si="34">O23+W23</f>
        <v>1</v>
      </c>
      <c r="H23" s="607">
        <f t="shared" si="34"/>
        <v>0</v>
      </c>
      <c r="I23" s="607">
        <f t="shared" si="34"/>
        <v>2</v>
      </c>
      <c r="J23" s="607">
        <f t="shared" si="34"/>
        <v>7</v>
      </c>
      <c r="K23" s="607">
        <f t="shared" si="34"/>
        <v>1</v>
      </c>
      <c r="L23" s="607">
        <f t="shared" si="34"/>
        <v>1</v>
      </c>
      <c r="M23" s="610">
        <f t="shared" si="34"/>
        <v>1</v>
      </c>
      <c r="N23" s="609">
        <f t="shared" ref="N23" si="35">SUM(O23:U23)</f>
        <v>10</v>
      </c>
      <c r="O23" s="607">
        <v>1</v>
      </c>
      <c r="P23" s="607">
        <v>0</v>
      </c>
      <c r="Q23" s="607">
        <v>1</v>
      </c>
      <c r="R23" s="607">
        <v>6</v>
      </c>
      <c r="S23" s="607">
        <v>0</v>
      </c>
      <c r="T23" s="607">
        <v>1</v>
      </c>
      <c r="U23" s="611">
        <v>1</v>
      </c>
      <c r="V23" s="631">
        <f>SUM(W23:AC23)</f>
        <v>3</v>
      </c>
      <c r="W23" s="635">
        <v>0</v>
      </c>
      <c r="X23" s="635">
        <v>0</v>
      </c>
      <c r="Y23" s="635">
        <v>1</v>
      </c>
      <c r="Z23" s="635">
        <v>1</v>
      </c>
      <c r="AA23" s="635">
        <v>1</v>
      </c>
      <c r="AB23" s="635">
        <v>0</v>
      </c>
      <c r="AC23" s="645">
        <v>0</v>
      </c>
      <c r="AI23" s="514"/>
      <c r="AJ23" s="514"/>
      <c r="AK23" s="514"/>
      <c r="AL23" s="514"/>
    </row>
    <row r="24" spans="2:38" ht="21" customHeight="1" thickBot="1" x14ac:dyDescent="0.25">
      <c r="B24" s="703"/>
      <c r="C24" s="792"/>
      <c r="D24" s="256"/>
      <c r="E24" s="664"/>
      <c r="F24" s="614"/>
      <c r="G24" s="642">
        <f>IFERROR(G23/$F23,0)</f>
        <v>7.6923076923076927E-2</v>
      </c>
      <c r="H24" s="642">
        <f t="shared" ref="H24:M24" si="36">IFERROR(H23/$F23,0)</f>
        <v>0</v>
      </c>
      <c r="I24" s="642">
        <f t="shared" si="36"/>
        <v>0.15384615384615385</v>
      </c>
      <c r="J24" s="642">
        <f t="shared" si="36"/>
        <v>0.53846153846153844</v>
      </c>
      <c r="K24" s="643">
        <f t="shared" si="36"/>
        <v>7.6923076923076927E-2</v>
      </c>
      <c r="L24" s="642">
        <f t="shared" si="36"/>
        <v>7.6923076923076927E-2</v>
      </c>
      <c r="M24" s="644">
        <f t="shared" si="36"/>
        <v>7.6923076923076927E-2</v>
      </c>
      <c r="N24" s="617"/>
      <c r="O24" s="642">
        <f>IFERROR(O23/$N23,0)</f>
        <v>0.1</v>
      </c>
      <c r="P24" s="642">
        <f t="shared" ref="P24:U24" si="37">IFERROR(P23/$N23,0)</f>
        <v>0</v>
      </c>
      <c r="Q24" s="642">
        <f t="shared" si="37"/>
        <v>0.1</v>
      </c>
      <c r="R24" s="642">
        <f t="shared" si="37"/>
        <v>0.6</v>
      </c>
      <c r="S24" s="643">
        <f t="shared" si="37"/>
        <v>0</v>
      </c>
      <c r="T24" s="642">
        <f t="shared" si="37"/>
        <v>0.1</v>
      </c>
      <c r="U24" s="644">
        <f t="shared" si="37"/>
        <v>0.1</v>
      </c>
      <c r="V24" s="617"/>
      <c r="W24" s="642">
        <f>IFERROR(W23/$V23,0)</f>
        <v>0</v>
      </c>
      <c r="X24" s="642">
        <f t="shared" ref="X24:AC24" si="38">IFERROR(X23/$V23,0)</f>
        <v>0</v>
      </c>
      <c r="Y24" s="642">
        <f t="shared" si="38"/>
        <v>0.33333333333333331</v>
      </c>
      <c r="Z24" s="642">
        <f t="shared" si="38"/>
        <v>0.33333333333333331</v>
      </c>
      <c r="AA24" s="643">
        <f t="shared" si="38"/>
        <v>0.33333333333333331</v>
      </c>
      <c r="AB24" s="642">
        <f t="shared" si="38"/>
        <v>0</v>
      </c>
      <c r="AC24" s="644">
        <f t="shared" si="38"/>
        <v>0</v>
      </c>
      <c r="AF24" s="522"/>
      <c r="AG24" s="522"/>
      <c r="AH24" s="522"/>
      <c r="AI24" s="514"/>
      <c r="AJ24" s="514"/>
      <c r="AK24" s="514"/>
      <c r="AL24" s="514"/>
    </row>
    <row r="25" spans="2:38" ht="21" customHeight="1" thickTop="1" x14ac:dyDescent="0.2">
      <c r="B25" s="701" t="s">
        <v>26</v>
      </c>
      <c r="C25" s="779" t="s">
        <v>93</v>
      </c>
      <c r="D25" s="236">
        <f>[1]表1!U32</f>
        <v>72</v>
      </c>
      <c r="E25" s="663">
        <f>[1]表1!W32</f>
        <v>36</v>
      </c>
      <c r="F25" s="631">
        <f t="shared" ref="F25" si="39">SUM(G25:M25)</f>
        <v>0</v>
      </c>
      <c r="G25" s="635">
        <f t="shared" ref="G25:M25" si="40">O25+W25</f>
        <v>0</v>
      </c>
      <c r="H25" s="635">
        <f t="shared" si="40"/>
        <v>0</v>
      </c>
      <c r="I25" s="635">
        <f t="shared" si="40"/>
        <v>0</v>
      </c>
      <c r="J25" s="635">
        <f t="shared" si="40"/>
        <v>0</v>
      </c>
      <c r="K25" s="635">
        <f t="shared" si="40"/>
        <v>0</v>
      </c>
      <c r="L25" s="635">
        <f t="shared" si="40"/>
        <v>0</v>
      </c>
      <c r="M25" s="636">
        <f t="shared" si="40"/>
        <v>0</v>
      </c>
      <c r="N25" s="631">
        <f t="shared" ref="N25" si="41">SUM(O25:U25)</f>
        <v>0</v>
      </c>
      <c r="O25" s="635">
        <v>0</v>
      </c>
      <c r="P25" s="635">
        <v>0</v>
      </c>
      <c r="Q25" s="635">
        <v>0</v>
      </c>
      <c r="R25" s="635">
        <v>0</v>
      </c>
      <c r="S25" s="635">
        <v>0</v>
      </c>
      <c r="T25" s="635">
        <v>0</v>
      </c>
      <c r="U25" s="645">
        <v>0</v>
      </c>
      <c r="V25" s="631">
        <f>SUM(W25:AC25)</f>
        <v>0</v>
      </c>
      <c r="W25" s="635">
        <v>0</v>
      </c>
      <c r="X25" s="635">
        <v>0</v>
      </c>
      <c r="Y25" s="635">
        <v>0</v>
      </c>
      <c r="Z25" s="635">
        <v>0</v>
      </c>
      <c r="AA25" s="635">
        <v>0</v>
      </c>
      <c r="AB25" s="635">
        <v>0</v>
      </c>
      <c r="AC25" s="645">
        <v>0</v>
      </c>
      <c r="AI25" s="514"/>
      <c r="AJ25" s="514"/>
      <c r="AK25" s="514"/>
      <c r="AL25" s="514"/>
    </row>
    <row r="26" spans="2:38" ht="21" customHeight="1" x14ac:dyDescent="0.2">
      <c r="B26" s="702"/>
      <c r="C26" s="779"/>
      <c r="D26" s="256"/>
      <c r="E26" s="664"/>
      <c r="F26" s="647"/>
      <c r="G26" s="625">
        <f>IFERROR(G25/$F25,0)</f>
        <v>0</v>
      </c>
      <c r="H26" s="625">
        <f t="shared" ref="H26:M26" si="42">IFERROR(H25/$F25,0)</f>
        <v>0</v>
      </c>
      <c r="I26" s="625">
        <f t="shared" si="42"/>
        <v>0</v>
      </c>
      <c r="J26" s="625">
        <f t="shared" si="42"/>
        <v>0</v>
      </c>
      <c r="K26" s="626">
        <f t="shared" si="42"/>
        <v>0</v>
      </c>
      <c r="L26" s="638">
        <f t="shared" si="42"/>
        <v>0</v>
      </c>
      <c r="M26" s="629">
        <f t="shared" si="42"/>
        <v>0</v>
      </c>
      <c r="N26" s="648"/>
      <c r="O26" s="625">
        <f>IFERROR(O25/$N25,0)</f>
        <v>0</v>
      </c>
      <c r="P26" s="625">
        <f t="shared" ref="P26:U26" si="43">IFERROR(P25/$N25,0)</f>
        <v>0</v>
      </c>
      <c r="Q26" s="625">
        <f t="shared" si="43"/>
        <v>0</v>
      </c>
      <c r="R26" s="625">
        <f t="shared" si="43"/>
        <v>0</v>
      </c>
      <c r="S26" s="625">
        <f t="shared" si="43"/>
        <v>0</v>
      </c>
      <c r="T26" s="625">
        <f t="shared" si="43"/>
        <v>0</v>
      </c>
      <c r="U26" s="625">
        <f t="shared" si="43"/>
        <v>0</v>
      </c>
      <c r="V26" s="648"/>
      <c r="W26" s="625">
        <f>IFERROR(W25/$V25,0)</f>
        <v>0</v>
      </c>
      <c r="X26" s="625">
        <f t="shared" ref="X26:AC26" si="44">IFERROR(X25/$V25,0)</f>
        <v>0</v>
      </c>
      <c r="Y26" s="625">
        <f t="shared" si="44"/>
        <v>0</v>
      </c>
      <c r="Z26" s="625">
        <f t="shared" si="44"/>
        <v>0</v>
      </c>
      <c r="AA26" s="626">
        <f t="shared" si="44"/>
        <v>0</v>
      </c>
      <c r="AB26" s="638">
        <f t="shared" si="44"/>
        <v>0</v>
      </c>
      <c r="AC26" s="629">
        <f t="shared" si="44"/>
        <v>0</v>
      </c>
      <c r="AF26" s="522"/>
      <c r="AG26" s="522"/>
      <c r="AH26" s="522"/>
      <c r="AI26" s="514"/>
      <c r="AJ26" s="514"/>
      <c r="AK26" s="514"/>
      <c r="AL26" s="514"/>
    </row>
    <row r="27" spans="2:38" ht="21" customHeight="1" x14ac:dyDescent="0.2">
      <c r="B27" s="702"/>
      <c r="C27" s="778" t="s">
        <v>94</v>
      </c>
      <c r="D27" s="269">
        <f>[1]表1!U35</f>
        <v>164</v>
      </c>
      <c r="E27" s="665">
        <f>[1]表1!W35</f>
        <v>117</v>
      </c>
      <c r="F27" s="609">
        <f t="shared" ref="F27" si="45">SUM(G27:M27)</f>
        <v>0</v>
      </c>
      <c r="G27" s="607">
        <f t="shared" ref="G27:M27" si="46">O27+W27</f>
        <v>0</v>
      </c>
      <c r="H27" s="607">
        <f t="shared" si="46"/>
        <v>0</v>
      </c>
      <c r="I27" s="607">
        <f t="shared" si="46"/>
        <v>0</v>
      </c>
      <c r="J27" s="607">
        <f t="shared" si="46"/>
        <v>0</v>
      </c>
      <c r="K27" s="607">
        <f t="shared" si="46"/>
        <v>0</v>
      </c>
      <c r="L27" s="607">
        <f t="shared" si="46"/>
        <v>0</v>
      </c>
      <c r="M27" s="610">
        <f t="shared" si="46"/>
        <v>0</v>
      </c>
      <c r="N27" s="609">
        <f t="shared" ref="N27" si="47">SUM(O27:U27)</f>
        <v>0</v>
      </c>
      <c r="O27" s="607">
        <v>0</v>
      </c>
      <c r="P27" s="607">
        <v>0</v>
      </c>
      <c r="Q27" s="607">
        <v>0</v>
      </c>
      <c r="R27" s="607">
        <v>0</v>
      </c>
      <c r="S27" s="607">
        <v>0</v>
      </c>
      <c r="T27" s="607">
        <v>0</v>
      </c>
      <c r="U27" s="611">
        <v>0</v>
      </c>
      <c r="V27" s="609">
        <f>SUM(W27:AC27)</f>
        <v>0</v>
      </c>
      <c r="W27" s="607">
        <v>0</v>
      </c>
      <c r="X27" s="607">
        <v>0</v>
      </c>
      <c r="Y27" s="607">
        <v>0</v>
      </c>
      <c r="Z27" s="607">
        <v>0</v>
      </c>
      <c r="AA27" s="607">
        <v>0</v>
      </c>
      <c r="AB27" s="607">
        <v>0</v>
      </c>
      <c r="AC27" s="611">
        <v>0</v>
      </c>
      <c r="AI27" s="514"/>
      <c r="AJ27" s="514"/>
      <c r="AK27" s="514"/>
      <c r="AL27" s="514"/>
    </row>
    <row r="28" spans="2:38" ht="21" customHeight="1" x14ac:dyDescent="0.2">
      <c r="B28" s="702"/>
      <c r="C28" s="779"/>
      <c r="D28" s="256"/>
      <c r="E28" s="664"/>
      <c r="F28" s="633"/>
      <c r="G28" s="625">
        <f>IFERROR(G27/$F27,0)</f>
        <v>0</v>
      </c>
      <c r="H28" s="625">
        <f t="shared" ref="H28:M28" si="48">IFERROR(H27/$F27,0)</f>
        <v>0</v>
      </c>
      <c r="I28" s="625">
        <f t="shared" si="48"/>
        <v>0</v>
      </c>
      <c r="J28" s="625">
        <f t="shared" si="48"/>
        <v>0</v>
      </c>
      <c r="K28" s="625">
        <f t="shared" si="48"/>
        <v>0</v>
      </c>
      <c r="L28" s="625">
        <f t="shared" si="48"/>
        <v>0</v>
      </c>
      <c r="M28" s="625">
        <f t="shared" si="48"/>
        <v>0</v>
      </c>
      <c r="N28" s="634"/>
      <c r="O28" s="625">
        <f>IFERROR(O27/$N27,0)</f>
        <v>0</v>
      </c>
      <c r="P28" s="625">
        <f t="shared" ref="P28:U28" si="49">IFERROR(P27/$N27,0)</f>
        <v>0</v>
      </c>
      <c r="Q28" s="625">
        <f t="shared" si="49"/>
        <v>0</v>
      </c>
      <c r="R28" s="625">
        <f t="shared" si="49"/>
        <v>0</v>
      </c>
      <c r="S28" s="625">
        <f t="shared" si="49"/>
        <v>0</v>
      </c>
      <c r="T28" s="625">
        <f t="shared" si="49"/>
        <v>0</v>
      </c>
      <c r="U28" s="625">
        <f t="shared" si="49"/>
        <v>0</v>
      </c>
      <c r="V28" s="634"/>
      <c r="W28" s="625">
        <f>IFERROR(W27/$V27,0)</f>
        <v>0</v>
      </c>
      <c r="X28" s="625">
        <f t="shared" ref="X28:AC28" si="50">IFERROR(X27/$V27,0)</f>
        <v>0</v>
      </c>
      <c r="Y28" s="625">
        <f t="shared" si="50"/>
        <v>0</v>
      </c>
      <c r="Z28" s="625">
        <f t="shared" si="50"/>
        <v>0</v>
      </c>
      <c r="AA28" s="625">
        <f t="shared" si="50"/>
        <v>0</v>
      </c>
      <c r="AB28" s="638">
        <f t="shared" si="50"/>
        <v>0</v>
      </c>
      <c r="AC28" s="629">
        <f t="shared" si="50"/>
        <v>0</v>
      </c>
      <c r="AF28" s="522"/>
      <c r="AG28" s="522"/>
      <c r="AH28" s="522"/>
      <c r="AI28" s="514"/>
      <c r="AJ28" s="514"/>
      <c r="AK28" s="514"/>
      <c r="AL28" s="514"/>
    </row>
    <row r="29" spans="2:38" ht="21" customHeight="1" x14ac:dyDescent="0.2">
      <c r="B29" s="702"/>
      <c r="C29" s="778" t="s">
        <v>95</v>
      </c>
      <c r="D29" s="269">
        <f>[1]表1!U38</f>
        <v>48</v>
      </c>
      <c r="E29" s="665">
        <f>[1]表1!W38</f>
        <v>34</v>
      </c>
      <c r="F29" s="609">
        <f t="shared" ref="F29" si="51">SUM(G29:M29)</f>
        <v>2</v>
      </c>
      <c r="G29" s="607">
        <f t="shared" ref="G29:M29" si="52">O29+W29</f>
        <v>0</v>
      </c>
      <c r="H29" s="607">
        <f t="shared" si="52"/>
        <v>0</v>
      </c>
      <c r="I29" s="607">
        <f t="shared" si="52"/>
        <v>1</v>
      </c>
      <c r="J29" s="607">
        <f t="shared" si="52"/>
        <v>0</v>
      </c>
      <c r="K29" s="607">
        <f t="shared" si="52"/>
        <v>0</v>
      </c>
      <c r="L29" s="607">
        <f t="shared" si="52"/>
        <v>0</v>
      </c>
      <c r="M29" s="610">
        <f t="shared" si="52"/>
        <v>1</v>
      </c>
      <c r="N29" s="609">
        <f t="shared" ref="N29" si="53">SUM(O29:U29)</f>
        <v>1</v>
      </c>
      <c r="O29" s="607">
        <v>0</v>
      </c>
      <c r="P29" s="607">
        <v>0</v>
      </c>
      <c r="Q29" s="607">
        <v>0</v>
      </c>
      <c r="R29" s="607">
        <v>0</v>
      </c>
      <c r="S29" s="607">
        <v>0</v>
      </c>
      <c r="T29" s="607">
        <v>0</v>
      </c>
      <c r="U29" s="611">
        <v>1</v>
      </c>
      <c r="V29" s="609">
        <f>SUM(W29:AC29)</f>
        <v>1</v>
      </c>
      <c r="W29" s="607">
        <v>0</v>
      </c>
      <c r="X29" s="607">
        <v>0</v>
      </c>
      <c r="Y29" s="607">
        <v>1</v>
      </c>
      <c r="Z29" s="607">
        <v>0</v>
      </c>
      <c r="AA29" s="607">
        <v>0</v>
      </c>
      <c r="AB29" s="607">
        <v>0</v>
      </c>
      <c r="AC29" s="611">
        <v>0</v>
      </c>
      <c r="AI29" s="514"/>
      <c r="AJ29" s="514"/>
      <c r="AK29" s="514"/>
      <c r="AL29" s="514"/>
    </row>
    <row r="30" spans="2:38" ht="21" customHeight="1" x14ac:dyDescent="0.2">
      <c r="B30" s="702"/>
      <c r="C30" s="779"/>
      <c r="D30" s="256"/>
      <c r="E30" s="664"/>
      <c r="F30" s="633"/>
      <c r="G30" s="625">
        <f>IFERROR(G29/$F29,0)</f>
        <v>0</v>
      </c>
      <c r="H30" s="625">
        <f t="shared" ref="H30:M30" si="54">IFERROR(H29/$F29,0)</f>
        <v>0</v>
      </c>
      <c r="I30" s="625">
        <f t="shared" si="54"/>
        <v>0.5</v>
      </c>
      <c r="J30" s="625">
        <f t="shared" si="54"/>
        <v>0</v>
      </c>
      <c r="K30" s="625">
        <f t="shared" si="54"/>
        <v>0</v>
      </c>
      <c r="L30" s="625">
        <f t="shared" si="54"/>
        <v>0</v>
      </c>
      <c r="M30" s="625">
        <f t="shared" si="54"/>
        <v>0.5</v>
      </c>
      <c r="N30" s="634"/>
      <c r="O30" s="625">
        <f>IFERROR(O29/$N29,0)</f>
        <v>0</v>
      </c>
      <c r="P30" s="625">
        <f t="shared" ref="P30:U30" si="55">IFERROR(P29/$N29,0)</f>
        <v>0</v>
      </c>
      <c r="Q30" s="625">
        <f t="shared" si="55"/>
        <v>0</v>
      </c>
      <c r="R30" s="625">
        <f t="shared" si="55"/>
        <v>0</v>
      </c>
      <c r="S30" s="625">
        <f t="shared" si="55"/>
        <v>0</v>
      </c>
      <c r="T30" s="625">
        <f t="shared" si="55"/>
        <v>0</v>
      </c>
      <c r="U30" s="625">
        <f t="shared" si="55"/>
        <v>1</v>
      </c>
      <c r="V30" s="634"/>
      <c r="W30" s="625">
        <f>IFERROR(W29/$V29,0)</f>
        <v>0</v>
      </c>
      <c r="X30" s="625">
        <f t="shared" ref="X30:AC30" si="56">IFERROR(X29/$V29,0)</f>
        <v>0</v>
      </c>
      <c r="Y30" s="625">
        <f t="shared" si="56"/>
        <v>1</v>
      </c>
      <c r="Z30" s="625">
        <f t="shared" si="56"/>
        <v>0</v>
      </c>
      <c r="AA30" s="626">
        <f t="shared" si="56"/>
        <v>0</v>
      </c>
      <c r="AB30" s="638">
        <f t="shared" si="56"/>
        <v>0</v>
      </c>
      <c r="AC30" s="629">
        <f t="shared" si="56"/>
        <v>0</v>
      </c>
      <c r="AF30" s="522"/>
      <c r="AG30" s="522"/>
      <c r="AH30" s="522"/>
      <c r="AI30" s="514"/>
      <c r="AJ30" s="514"/>
      <c r="AK30" s="514"/>
      <c r="AL30" s="514"/>
    </row>
    <row r="31" spans="2:38" ht="21" customHeight="1" x14ac:dyDescent="0.2">
      <c r="B31" s="702"/>
      <c r="C31" s="778" t="s">
        <v>96</v>
      </c>
      <c r="D31" s="269">
        <f>[1]表1!U41</f>
        <v>40</v>
      </c>
      <c r="E31" s="665">
        <f>[1]表1!W41</f>
        <v>34</v>
      </c>
      <c r="F31" s="631">
        <f t="shared" ref="F31" si="57">SUM(G31:M31)</f>
        <v>3</v>
      </c>
      <c r="G31" s="635">
        <f t="shared" ref="G31:M31" si="58">O31+W31</f>
        <v>0</v>
      </c>
      <c r="H31" s="635">
        <f t="shared" si="58"/>
        <v>0</v>
      </c>
      <c r="I31" s="635">
        <f t="shared" si="58"/>
        <v>0</v>
      </c>
      <c r="J31" s="635">
        <f t="shared" si="58"/>
        <v>2</v>
      </c>
      <c r="K31" s="635">
        <f t="shared" si="58"/>
        <v>0</v>
      </c>
      <c r="L31" s="635">
        <f t="shared" si="58"/>
        <v>1</v>
      </c>
      <c r="M31" s="636">
        <f t="shared" si="58"/>
        <v>0</v>
      </c>
      <c r="N31" s="631">
        <f t="shared" ref="N31" si="59">SUM(O31:U31)</f>
        <v>3</v>
      </c>
      <c r="O31" s="607">
        <v>0</v>
      </c>
      <c r="P31" s="607">
        <v>0</v>
      </c>
      <c r="Q31" s="607">
        <v>0</v>
      </c>
      <c r="R31" s="607">
        <v>2</v>
      </c>
      <c r="S31" s="607">
        <v>0</v>
      </c>
      <c r="T31" s="607">
        <v>1</v>
      </c>
      <c r="U31" s="611">
        <v>0</v>
      </c>
      <c r="V31" s="609">
        <f>SUM(W31:AC31)</f>
        <v>0</v>
      </c>
      <c r="W31" s="607">
        <v>0</v>
      </c>
      <c r="X31" s="607">
        <v>0</v>
      </c>
      <c r="Y31" s="607">
        <v>0</v>
      </c>
      <c r="Z31" s="607">
        <v>0</v>
      </c>
      <c r="AA31" s="607">
        <v>0</v>
      </c>
      <c r="AB31" s="607">
        <v>0</v>
      </c>
      <c r="AC31" s="611">
        <v>0</v>
      </c>
      <c r="AI31" s="514"/>
      <c r="AJ31" s="514"/>
      <c r="AK31" s="514"/>
      <c r="AL31" s="514"/>
    </row>
    <row r="32" spans="2:38" ht="21" customHeight="1" x14ac:dyDescent="0.2">
      <c r="B32" s="702"/>
      <c r="C32" s="779"/>
      <c r="D32" s="256"/>
      <c r="E32" s="664"/>
      <c r="F32" s="647"/>
      <c r="G32" s="625">
        <f>IFERROR(G31/$F31,0)</f>
        <v>0</v>
      </c>
      <c r="H32" s="625">
        <f t="shared" ref="H32:M32" si="60">IFERROR(H31/$F31,0)</f>
        <v>0</v>
      </c>
      <c r="I32" s="625">
        <f t="shared" si="60"/>
        <v>0</v>
      </c>
      <c r="J32" s="625">
        <f t="shared" si="60"/>
        <v>0.66666666666666663</v>
      </c>
      <c r="K32" s="626">
        <f t="shared" si="60"/>
        <v>0</v>
      </c>
      <c r="L32" s="638">
        <f t="shared" si="60"/>
        <v>0.33333333333333331</v>
      </c>
      <c r="M32" s="629">
        <f t="shared" si="60"/>
        <v>0</v>
      </c>
      <c r="N32" s="648"/>
      <c r="O32" s="625">
        <f>IFERROR(O31/$N31,0)</f>
        <v>0</v>
      </c>
      <c r="P32" s="625">
        <f t="shared" ref="P32:U32" si="61">IFERROR(P31/$N31,0)</f>
        <v>0</v>
      </c>
      <c r="Q32" s="625">
        <f t="shared" si="61"/>
        <v>0</v>
      </c>
      <c r="R32" s="625">
        <f t="shared" si="61"/>
        <v>0.66666666666666663</v>
      </c>
      <c r="S32" s="626">
        <f t="shared" si="61"/>
        <v>0</v>
      </c>
      <c r="T32" s="638">
        <f t="shared" si="61"/>
        <v>0.33333333333333331</v>
      </c>
      <c r="U32" s="629">
        <f t="shared" si="61"/>
        <v>0</v>
      </c>
      <c r="V32" s="648"/>
      <c r="W32" s="625">
        <f>IFERROR(W31/$V31,0)</f>
        <v>0</v>
      </c>
      <c r="X32" s="625">
        <f t="shared" ref="X32:AC32" si="62">IFERROR(X31/$V31,0)</f>
        <v>0</v>
      </c>
      <c r="Y32" s="625">
        <f t="shared" si="62"/>
        <v>0</v>
      </c>
      <c r="Z32" s="625">
        <f t="shared" si="62"/>
        <v>0</v>
      </c>
      <c r="AA32" s="625">
        <f t="shared" si="62"/>
        <v>0</v>
      </c>
      <c r="AB32" s="625">
        <f t="shared" si="62"/>
        <v>0</v>
      </c>
      <c r="AC32" s="629">
        <f t="shared" si="62"/>
        <v>0</v>
      </c>
      <c r="AF32" s="522"/>
      <c r="AG32" s="522"/>
      <c r="AH32" s="522"/>
      <c r="AI32" s="514"/>
      <c r="AJ32" s="514"/>
      <c r="AK32" s="514"/>
      <c r="AL32" s="514"/>
    </row>
    <row r="33" spans="2:38" ht="21" customHeight="1" x14ac:dyDescent="0.2">
      <c r="B33" s="702"/>
      <c r="C33" s="778" t="s">
        <v>97</v>
      </c>
      <c r="D33" s="269">
        <f>[1]表1!U44</f>
        <v>27</v>
      </c>
      <c r="E33" s="665">
        <f>[1]表1!W44</f>
        <v>23</v>
      </c>
      <c r="F33" s="609">
        <f t="shared" ref="F33" si="63">SUM(G33:M33)</f>
        <v>2</v>
      </c>
      <c r="G33" s="607">
        <f t="shared" ref="G33:M33" si="64">O33+W33</f>
        <v>0</v>
      </c>
      <c r="H33" s="607">
        <f t="shared" si="64"/>
        <v>0</v>
      </c>
      <c r="I33" s="607">
        <f t="shared" si="64"/>
        <v>0</v>
      </c>
      <c r="J33" s="607">
        <f t="shared" si="64"/>
        <v>2</v>
      </c>
      <c r="K33" s="607">
        <f t="shared" si="64"/>
        <v>0</v>
      </c>
      <c r="L33" s="607">
        <f t="shared" si="64"/>
        <v>0</v>
      </c>
      <c r="M33" s="610">
        <f t="shared" si="64"/>
        <v>0</v>
      </c>
      <c r="N33" s="609">
        <f t="shared" ref="N33" si="65">SUM(O33:U33)</f>
        <v>2</v>
      </c>
      <c r="O33" s="607">
        <v>0</v>
      </c>
      <c r="P33" s="607">
        <v>0</v>
      </c>
      <c r="Q33" s="607">
        <v>0</v>
      </c>
      <c r="R33" s="607">
        <v>2</v>
      </c>
      <c r="S33" s="607">
        <v>0</v>
      </c>
      <c r="T33" s="607">
        <v>0</v>
      </c>
      <c r="U33" s="611">
        <v>0</v>
      </c>
      <c r="V33" s="609">
        <f>SUM(W33:AC33)</f>
        <v>0</v>
      </c>
      <c r="W33" s="607">
        <v>0</v>
      </c>
      <c r="X33" s="607">
        <v>0</v>
      </c>
      <c r="Y33" s="607">
        <v>0</v>
      </c>
      <c r="Z33" s="607">
        <v>0</v>
      </c>
      <c r="AA33" s="607">
        <v>0</v>
      </c>
      <c r="AB33" s="607">
        <v>0</v>
      </c>
      <c r="AC33" s="611">
        <v>0</v>
      </c>
      <c r="AI33" s="514"/>
      <c r="AJ33" s="514"/>
      <c r="AK33" s="514"/>
      <c r="AL33" s="514"/>
    </row>
    <row r="34" spans="2:38" ht="21" customHeight="1" x14ac:dyDescent="0.2">
      <c r="B34" s="702"/>
      <c r="C34" s="780"/>
      <c r="D34" s="256"/>
      <c r="E34" s="664"/>
      <c r="F34" s="633"/>
      <c r="G34" s="625">
        <f>IFERROR(G33/$F33,0)</f>
        <v>0</v>
      </c>
      <c r="H34" s="625">
        <f t="shared" ref="H34:M34" si="66">IFERROR(H33/$F33,0)</f>
        <v>0</v>
      </c>
      <c r="I34" s="625">
        <f t="shared" si="66"/>
        <v>0</v>
      </c>
      <c r="J34" s="625">
        <f t="shared" si="66"/>
        <v>1</v>
      </c>
      <c r="K34" s="626">
        <f t="shared" si="66"/>
        <v>0</v>
      </c>
      <c r="L34" s="638">
        <f t="shared" si="66"/>
        <v>0</v>
      </c>
      <c r="M34" s="629">
        <f t="shared" si="66"/>
        <v>0</v>
      </c>
      <c r="N34" s="634"/>
      <c r="O34" s="625">
        <f>IFERROR(O33/$N33,0)</f>
        <v>0</v>
      </c>
      <c r="P34" s="625">
        <f t="shared" ref="P34:U34" si="67">IFERROR(P33/$N33,0)</f>
        <v>0</v>
      </c>
      <c r="Q34" s="625">
        <f t="shared" si="67"/>
        <v>0</v>
      </c>
      <c r="R34" s="625">
        <f t="shared" si="67"/>
        <v>1</v>
      </c>
      <c r="S34" s="626">
        <f t="shared" si="67"/>
        <v>0</v>
      </c>
      <c r="T34" s="638">
        <f t="shared" si="67"/>
        <v>0</v>
      </c>
      <c r="U34" s="629">
        <f t="shared" si="67"/>
        <v>0</v>
      </c>
      <c r="V34" s="634"/>
      <c r="W34" s="625">
        <f>IFERROR(W33/$V33,0)</f>
        <v>0</v>
      </c>
      <c r="X34" s="625">
        <f t="shared" ref="X34:AC34" si="68">IFERROR(X33/$V33,0)</f>
        <v>0</v>
      </c>
      <c r="Y34" s="625">
        <f t="shared" si="68"/>
        <v>0</v>
      </c>
      <c r="Z34" s="625">
        <f t="shared" si="68"/>
        <v>0</v>
      </c>
      <c r="AA34" s="626">
        <f t="shared" si="68"/>
        <v>0</v>
      </c>
      <c r="AB34" s="638">
        <f t="shared" si="68"/>
        <v>0</v>
      </c>
      <c r="AC34" s="629">
        <f t="shared" si="68"/>
        <v>0</v>
      </c>
      <c r="AF34" s="522"/>
      <c r="AG34" s="522"/>
      <c r="AH34" s="522"/>
      <c r="AI34" s="514"/>
      <c r="AJ34" s="514"/>
      <c r="AK34" s="514"/>
      <c r="AL34" s="514"/>
    </row>
    <row r="35" spans="2:38" ht="21" customHeight="1" x14ac:dyDescent="0.2">
      <c r="B35" s="702"/>
      <c r="C35" s="779" t="s">
        <v>98</v>
      </c>
      <c r="D35" s="269">
        <f>[1]表1!U47</f>
        <v>40</v>
      </c>
      <c r="E35" s="665">
        <f>[1]表1!W47</f>
        <v>27</v>
      </c>
      <c r="F35" s="609">
        <f t="shared" ref="F35" si="69">SUM(G35:M35)</f>
        <v>11</v>
      </c>
      <c r="G35" s="607">
        <f t="shared" ref="G35:M35" si="70">O35+W35</f>
        <v>1</v>
      </c>
      <c r="H35" s="607">
        <f t="shared" si="70"/>
        <v>0</v>
      </c>
      <c r="I35" s="607">
        <f t="shared" si="70"/>
        <v>2</v>
      </c>
      <c r="J35" s="607">
        <f t="shared" si="70"/>
        <v>4</v>
      </c>
      <c r="K35" s="607">
        <f t="shared" si="70"/>
        <v>2</v>
      </c>
      <c r="L35" s="607">
        <f t="shared" si="70"/>
        <v>1</v>
      </c>
      <c r="M35" s="610">
        <f t="shared" si="70"/>
        <v>1</v>
      </c>
      <c r="N35" s="609">
        <f t="shared" ref="N35" si="71">SUM(O35:U35)</f>
        <v>9</v>
      </c>
      <c r="O35" s="607">
        <v>1</v>
      </c>
      <c r="P35" s="607">
        <v>0</v>
      </c>
      <c r="Q35" s="607">
        <v>2</v>
      </c>
      <c r="R35" s="607">
        <v>3</v>
      </c>
      <c r="S35" s="607">
        <v>1</v>
      </c>
      <c r="T35" s="607">
        <v>1</v>
      </c>
      <c r="U35" s="611">
        <v>1</v>
      </c>
      <c r="V35" s="609">
        <f>SUM(W35:AC35)</f>
        <v>2</v>
      </c>
      <c r="W35" s="607">
        <v>0</v>
      </c>
      <c r="X35" s="607">
        <v>0</v>
      </c>
      <c r="Y35" s="607">
        <v>0</v>
      </c>
      <c r="Z35" s="607">
        <v>1</v>
      </c>
      <c r="AA35" s="607">
        <v>1</v>
      </c>
      <c r="AB35" s="607">
        <v>0</v>
      </c>
      <c r="AC35" s="611">
        <v>0</v>
      </c>
      <c r="AI35" s="514"/>
      <c r="AJ35" s="514"/>
      <c r="AK35" s="514"/>
      <c r="AL35" s="514"/>
    </row>
    <row r="36" spans="2:38" ht="21" customHeight="1" thickBot="1" x14ac:dyDescent="0.25">
      <c r="B36" s="702"/>
      <c r="C36" s="792"/>
      <c r="D36" s="275"/>
      <c r="E36" s="668"/>
      <c r="F36" s="614"/>
      <c r="G36" s="642">
        <f>IFERROR(G35/$F35,0)</f>
        <v>9.0909090909090912E-2</v>
      </c>
      <c r="H36" s="642">
        <f t="shared" ref="H36:M36" si="72">IFERROR(H35/$F35,0)</f>
        <v>0</v>
      </c>
      <c r="I36" s="642">
        <f t="shared" si="72"/>
        <v>0.18181818181818182</v>
      </c>
      <c r="J36" s="642">
        <f t="shared" si="72"/>
        <v>0.36363636363636365</v>
      </c>
      <c r="K36" s="643">
        <f t="shared" si="72"/>
        <v>0.18181818181818182</v>
      </c>
      <c r="L36" s="642">
        <f t="shared" si="72"/>
        <v>9.0909090909090912E-2</v>
      </c>
      <c r="M36" s="644">
        <f t="shared" si="72"/>
        <v>9.0909090909090912E-2</v>
      </c>
      <c r="N36" s="617"/>
      <c r="O36" s="642">
        <f>IFERROR(O35/$N35,0)</f>
        <v>0.1111111111111111</v>
      </c>
      <c r="P36" s="642">
        <f t="shared" ref="P36:U36" si="73">IFERROR(P35/$N35,0)</f>
        <v>0</v>
      </c>
      <c r="Q36" s="642">
        <f t="shared" si="73"/>
        <v>0.22222222222222221</v>
      </c>
      <c r="R36" s="642">
        <f t="shared" si="73"/>
        <v>0.33333333333333331</v>
      </c>
      <c r="S36" s="643">
        <f t="shared" si="73"/>
        <v>0.1111111111111111</v>
      </c>
      <c r="T36" s="642">
        <f t="shared" si="73"/>
        <v>0.1111111111111111</v>
      </c>
      <c r="U36" s="644">
        <f t="shared" si="73"/>
        <v>0.1111111111111111</v>
      </c>
      <c r="V36" s="617"/>
      <c r="W36" s="642">
        <f>IFERROR(W35/$V35,0)</f>
        <v>0</v>
      </c>
      <c r="X36" s="642">
        <f t="shared" ref="X36:AC36" si="74">IFERROR(X35/$V35,0)</f>
        <v>0</v>
      </c>
      <c r="Y36" s="642">
        <f t="shared" si="74"/>
        <v>0</v>
      </c>
      <c r="Z36" s="642">
        <f t="shared" si="74"/>
        <v>0.5</v>
      </c>
      <c r="AA36" s="643">
        <f t="shared" si="74"/>
        <v>0.5</v>
      </c>
      <c r="AB36" s="642">
        <f t="shared" si="74"/>
        <v>0</v>
      </c>
      <c r="AC36" s="644">
        <f t="shared" si="74"/>
        <v>0</v>
      </c>
      <c r="AF36" s="522"/>
      <c r="AG36" s="522"/>
      <c r="AH36" s="522"/>
      <c r="AI36" s="514"/>
      <c r="AJ36" s="514"/>
      <c r="AK36" s="514"/>
      <c r="AL36" s="514"/>
    </row>
    <row r="37" spans="2:38" ht="21" customHeight="1" thickTop="1" x14ac:dyDescent="0.2">
      <c r="B37" s="702"/>
      <c r="C37" s="209" t="s">
        <v>58</v>
      </c>
      <c r="D37" s="281">
        <f>D27+D29+D31+D33</f>
        <v>279</v>
      </c>
      <c r="E37" s="281">
        <f>E27+E29+E31+E33</f>
        <v>208</v>
      </c>
      <c r="F37" s="631">
        <f>SUM(G37:M37)</f>
        <v>7</v>
      </c>
      <c r="G37" s="635">
        <f t="shared" ref="G37:M37" si="75">O37+W37</f>
        <v>0</v>
      </c>
      <c r="H37" s="635">
        <f t="shared" si="75"/>
        <v>0</v>
      </c>
      <c r="I37" s="635">
        <f t="shared" si="75"/>
        <v>1</v>
      </c>
      <c r="J37" s="635">
        <f t="shared" si="75"/>
        <v>4</v>
      </c>
      <c r="K37" s="635">
        <f t="shared" si="75"/>
        <v>0</v>
      </c>
      <c r="L37" s="635">
        <f t="shared" si="75"/>
        <v>1</v>
      </c>
      <c r="M37" s="636">
        <f t="shared" si="75"/>
        <v>1</v>
      </c>
      <c r="N37" s="631">
        <f>SUM(O37:U37)</f>
        <v>6</v>
      </c>
      <c r="O37" s="635">
        <f t="shared" ref="O37:U37" si="76">O27+O29+O31+O33</f>
        <v>0</v>
      </c>
      <c r="P37" s="635">
        <f t="shared" si="76"/>
        <v>0</v>
      </c>
      <c r="Q37" s="635">
        <f t="shared" si="76"/>
        <v>0</v>
      </c>
      <c r="R37" s="635">
        <f t="shared" si="76"/>
        <v>4</v>
      </c>
      <c r="S37" s="635">
        <f t="shared" si="76"/>
        <v>0</v>
      </c>
      <c r="T37" s="635">
        <f t="shared" si="76"/>
        <v>1</v>
      </c>
      <c r="U37" s="645">
        <f t="shared" si="76"/>
        <v>1</v>
      </c>
      <c r="V37" s="631">
        <f>SUM(W37:AC37)</f>
        <v>1</v>
      </c>
      <c r="W37" s="635">
        <f t="shared" ref="W37:AC37" si="77">W27+W29+W31+W33</f>
        <v>0</v>
      </c>
      <c r="X37" s="635">
        <f t="shared" si="77"/>
        <v>0</v>
      </c>
      <c r="Y37" s="635">
        <f t="shared" si="77"/>
        <v>1</v>
      </c>
      <c r="Z37" s="635">
        <f t="shared" si="77"/>
        <v>0</v>
      </c>
      <c r="AA37" s="635">
        <f t="shared" si="77"/>
        <v>0</v>
      </c>
      <c r="AB37" s="635">
        <f t="shared" si="77"/>
        <v>0</v>
      </c>
      <c r="AC37" s="645">
        <f t="shared" si="77"/>
        <v>0</v>
      </c>
      <c r="AI37" s="514"/>
      <c r="AJ37" s="514"/>
      <c r="AK37" s="514"/>
      <c r="AL37" s="514"/>
    </row>
    <row r="38" spans="2:38" ht="21" customHeight="1" x14ac:dyDescent="0.2">
      <c r="B38" s="702"/>
      <c r="C38" s="211" t="s">
        <v>59</v>
      </c>
      <c r="D38" s="282"/>
      <c r="E38" s="282"/>
      <c r="F38" s="633"/>
      <c r="G38" s="625">
        <f>IFERROR(G37/$F37,0)</f>
        <v>0</v>
      </c>
      <c r="H38" s="625">
        <f t="shared" ref="H38:M38" si="78">IFERROR(H37/$F37,0)</f>
        <v>0</v>
      </c>
      <c r="I38" s="625">
        <f t="shared" si="78"/>
        <v>0.14285714285714285</v>
      </c>
      <c r="J38" s="625">
        <f t="shared" si="78"/>
        <v>0.5714285714285714</v>
      </c>
      <c r="K38" s="625">
        <f t="shared" si="78"/>
        <v>0</v>
      </c>
      <c r="L38" s="638">
        <f t="shared" si="78"/>
        <v>0.14285714285714285</v>
      </c>
      <c r="M38" s="629">
        <f t="shared" si="78"/>
        <v>0.14285714285714285</v>
      </c>
      <c r="N38" s="634"/>
      <c r="O38" s="625">
        <f>IFERROR(O37/$N37,0)</f>
        <v>0</v>
      </c>
      <c r="P38" s="625">
        <f t="shared" ref="P38:U38" si="79">IFERROR(P37/$N37,0)</f>
        <v>0</v>
      </c>
      <c r="Q38" s="625">
        <f t="shared" si="79"/>
        <v>0</v>
      </c>
      <c r="R38" s="625">
        <f t="shared" si="79"/>
        <v>0.66666666666666663</v>
      </c>
      <c r="S38" s="625">
        <f t="shared" si="79"/>
        <v>0</v>
      </c>
      <c r="T38" s="625">
        <f t="shared" si="79"/>
        <v>0.16666666666666666</v>
      </c>
      <c r="U38" s="625">
        <f t="shared" si="79"/>
        <v>0.16666666666666666</v>
      </c>
      <c r="V38" s="634"/>
      <c r="W38" s="625">
        <f>IFERROR(W37/$V37,0)</f>
        <v>0</v>
      </c>
      <c r="X38" s="625">
        <f t="shared" ref="X38:AC38" si="80">IFERROR(X37/$V37,0)</f>
        <v>0</v>
      </c>
      <c r="Y38" s="625">
        <f t="shared" si="80"/>
        <v>1</v>
      </c>
      <c r="Z38" s="625">
        <f t="shared" si="80"/>
        <v>0</v>
      </c>
      <c r="AA38" s="625">
        <f t="shared" si="80"/>
        <v>0</v>
      </c>
      <c r="AB38" s="638">
        <f t="shared" si="80"/>
        <v>0</v>
      </c>
      <c r="AC38" s="629">
        <f t="shared" si="80"/>
        <v>0</v>
      </c>
      <c r="AF38" s="522"/>
      <c r="AG38" s="522"/>
      <c r="AH38" s="522"/>
      <c r="AI38" s="514"/>
      <c r="AJ38" s="514"/>
      <c r="AK38" s="514"/>
      <c r="AL38" s="514"/>
    </row>
    <row r="39" spans="2:38" ht="21" customHeight="1" x14ac:dyDescent="0.2">
      <c r="B39" s="702"/>
      <c r="C39" s="209" t="s">
        <v>58</v>
      </c>
      <c r="D39" s="286">
        <f>D29+D31+D33+D35</f>
        <v>155</v>
      </c>
      <c r="E39" s="286">
        <f>E29+E31+E33+E35</f>
        <v>118</v>
      </c>
      <c r="F39" s="631">
        <f>SUM(G39:M39)</f>
        <v>18</v>
      </c>
      <c r="G39" s="635">
        <f t="shared" ref="G39:M39" si="81">O39+W39</f>
        <v>1</v>
      </c>
      <c r="H39" s="635">
        <f t="shared" si="81"/>
        <v>0</v>
      </c>
      <c r="I39" s="635">
        <f t="shared" si="81"/>
        <v>3</v>
      </c>
      <c r="J39" s="635">
        <f t="shared" si="81"/>
        <v>8</v>
      </c>
      <c r="K39" s="635">
        <f t="shared" si="81"/>
        <v>2</v>
      </c>
      <c r="L39" s="635">
        <f t="shared" si="81"/>
        <v>2</v>
      </c>
      <c r="M39" s="636">
        <f t="shared" si="81"/>
        <v>2</v>
      </c>
      <c r="N39" s="631">
        <f>SUM(O39:U39)</f>
        <v>15</v>
      </c>
      <c r="O39" s="635">
        <f t="shared" ref="O39:U39" si="82">O29+O31+O33+O35</f>
        <v>1</v>
      </c>
      <c r="P39" s="635">
        <f t="shared" si="82"/>
        <v>0</v>
      </c>
      <c r="Q39" s="635">
        <f t="shared" si="82"/>
        <v>2</v>
      </c>
      <c r="R39" s="635">
        <f t="shared" si="82"/>
        <v>7</v>
      </c>
      <c r="S39" s="635">
        <f t="shared" si="82"/>
        <v>1</v>
      </c>
      <c r="T39" s="635">
        <f t="shared" si="82"/>
        <v>2</v>
      </c>
      <c r="U39" s="645">
        <f t="shared" si="82"/>
        <v>2</v>
      </c>
      <c r="V39" s="631">
        <f>SUM(W39:AC39)</f>
        <v>3</v>
      </c>
      <c r="W39" s="635">
        <f t="shared" ref="W39:AC39" si="83">W29+W31+W33+W35</f>
        <v>0</v>
      </c>
      <c r="X39" s="635">
        <f t="shared" si="83"/>
        <v>0</v>
      </c>
      <c r="Y39" s="635">
        <f t="shared" si="83"/>
        <v>1</v>
      </c>
      <c r="Z39" s="635">
        <f t="shared" si="83"/>
        <v>1</v>
      </c>
      <c r="AA39" s="635">
        <f t="shared" si="83"/>
        <v>1</v>
      </c>
      <c r="AB39" s="635">
        <f t="shared" si="83"/>
        <v>0</v>
      </c>
      <c r="AC39" s="645">
        <f t="shared" si="83"/>
        <v>0</v>
      </c>
      <c r="AI39" s="514"/>
      <c r="AJ39" s="514"/>
      <c r="AK39" s="514"/>
      <c r="AL39" s="514"/>
    </row>
    <row r="40" spans="2:38" ht="21" customHeight="1" thickBot="1" x14ac:dyDescent="0.25">
      <c r="B40" s="715"/>
      <c r="C40" s="211" t="s">
        <v>60</v>
      </c>
      <c r="D40" s="282"/>
      <c r="E40" s="282"/>
      <c r="F40" s="214"/>
      <c r="G40" s="652">
        <f>IFERROR(G39/$F39,0)</f>
        <v>5.5555555555555552E-2</v>
      </c>
      <c r="H40" s="652">
        <f t="shared" ref="H40:M40" si="84">IFERROR(H39/$F39,0)</f>
        <v>0</v>
      </c>
      <c r="I40" s="652">
        <f t="shared" si="84"/>
        <v>0.16666666666666666</v>
      </c>
      <c r="J40" s="652">
        <f t="shared" si="84"/>
        <v>0.44444444444444442</v>
      </c>
      <c r="K40" s="652">
        <f t="shared" si="84"/>
        <v>0.1111111111111111</v>
      </c>
      <c r="L40" s="652">
        <f t="shared" si="84"/>
        <v>0.1111111111111111</v>
      </c>
      <c r="M40" s="653">
        <f t="shared" si="84"/>
        <v>0.1111111111111111</v>
      </c>
      <c r="N40" s="654"/>
      <c r="O40" s="652">
        <f>IFERROR(O39/$N39,0)</f>
        <v>6.6666666666666666E-2</v>
      </c>
      <c r="P40" s="652">
        <f t="shared" ref="P40:U40" si="85">IFERROR(P39/$N39,0)</f>
        <v>0</v>
      </c>
      <c r="Q40" s="652">
        <f t="shared" si="85"/>
        <v>0.13333333333333333</v>
      </c>
      <c r="R40" s="652">
        <f t="shared" si="85"/>
        <v>0.46666666666666667</v>
      </c>
      <c r="S40" s="652">
        <f t="shared" si="85"/>
        <v>6.6666666666666666E-2</v>
      </c>
      <c r="T40" s="652">
        <f t="shared" si="85"/>
        <v>0.13333333333333333</v>
      </c>
      <c r="U40" s="656">
        <f t="shared" si="85"/>
        <v>0.13333333333333333</v>
      </c>
      <c r="V40" s="654"/>
      <c r="W40" s="652">
        <f>IFERROR(W39/$V39,0)</f>
        <v>0</v>
      </c>
      <c r="X40" s="652">
        <f t="shared" ref="X40:AC40" si="86">IFERROR(X39/$V39,0)</f>
        <v>0</v>
      </c>
      <c r="Y40" s="652">
        <f t="shared" si="86"/>
        <v>0.33333333333333331</v>
      </c>
      <c r="Z40" s="652">
        <f t="shared" si="86"/>
        <v>0.33333333333333331</v>
      </c>
      <c r="AA40" s="652">
        <f t="shared" si="86"/>
        <v>0.33333333333333331</v>
      </c>
      <c r="AB40" s="652">
        <f t="shared" si="86"/>
        <v>0</v>
      </c>
      <c r="AC40" s="656">
        <f t="shared" si="86"/>
        <v>0</v>
      </c>
      <c r="AF40" s="522"/>
      <c r="AG40" s="522"/>
      <c r="AH40" s="522"/>
      <c r="AI40" s="514"/>
      <c r="AJ40" s="514"/>
      <c r="AK40" s="514"/>
      <c r="AL40" s="514"/>
    </row>
    <row r="42" spans="2:38" x14ac:dyDescent="0.2">
      <c r="E42" s="576"/>
    </row>
    <row r="43" spans="2:38" ht="15" customHeight="1" x14ac:dyDescent="0.2">
      <c r="B43" s="600"/>
      <c r="G43" s="522"/>
      <c r="H43" s="522"/>
      <c r="I43" s="522"/>
      <c r="J43" s="522"/>
      <c r="K43" s="522"/>
      <c r="L43" s="522"/>
      <c r="M43" s="522"/>
      <c r="N43" s="522"/>
      <c r="O43" s="522"/>
      <c r="P43" s="522"/>
      <c r="Q43" s="522"/>
      <c r="R43" s="522"/>
      <c r="S43" s="522"/>
      <c r="T43" s="522"/>
      <c r="U43" s="522"/>
      <c r="V43" s="522"/>
      <c r="W43" s="522"/>
      <c r="X43" s="522"/>
      <c r="Y43" s="522"/>
      <c r="Z43" s="522"/>
      <c r="AA43" s="522"/>
      <c r="AB43" s="522"/>
      <c r="AC43" s="522"/>
    </row>
    <row r="44" spans="2:38" x14ac:dyDescent="0.2">
      <c r="B44" s="600"/>
      <c r="G44" s="657"/>
      <c r="H44" s="657"/>
      <c r="I44" s="657"/>
      <c r="J44" s="657"/>
      <c r="K44" s="657"/>
      <c r="L44" s="657"/>
      <c r="M44" s="657"/>
      <c r="O44" s="657"/>
      <c r="P44" s="657"/>
      <c r="Q44" s="657"/>
      <c r="R44" s="657"/>
      <c r="S44" s="657"/>
      <c r="T44" s="657"/>
      <c r="U44" s="657"/>
      <c r="W44" s="657"/>
      <c r="X44" s="657"/>
      <c r="Y44" s="657"/>
      <c r="Z44" s="657"/>
      <c r="AA44" s="657"/>
      <c r="AB44" s="657"/>
      <c r="AC44" s="657"/>
    </row>
    <row r="45" spans="2:38" x14ac:dyDescent="0.2">
      <c r="B45" s="600"/>
      <c r="E45" s="576"/>
    </row>
    <row r="46" spans="2:38" ht="14.25" customHeight="1" x14ac:dyDescent="0.2">
      <c r="B46" s="600"/>
      <c r="E46" s="576"/>
    </row>
    <row r="47" spans="2:38" x14ac:dyDescent="0.2">
      <c r="B47" s="600"/>
    </row>
    <row r="48" spans="2:38" x14ac:dyDescent="0.2">
      <c r="B48" s="601"/>
      <c r="D48" s="602"/>
      <c r="E48" s="602"/>
      <c r="F48" s="602"/>
      <c r="G48" s="602"/>
      <c r="H48" s="602"/>
      <c r="I48" s="602"/>
      <c r="J48" s="602"/>
      <c r="K48" s="602"/>
      <c r="L48" s="602"/>
      <c r="M48" s="602"/>
      <c r="N48" s="602"/>
      <c r="O48" s="602"/>
      <c r="P48" s="602"/>
      <c r="Q48" s="602"/>
      <c r="R48" s="602"/>
      <c r="S48" s="602"/>
      <c r="T48" s="602"/>
      <c r="U48" s="602"/>
      <c r="V48" s="602"/>
      <c r="W48" s="602"/>
      <c r="X48" s="602"/>
      <c r="Y48" s="602"/>
      <c r="Z48" s="602"/>
      <c r="AA48" s="602"/>
      <c r="AB48" s="602"/>
      <c r="AC48" s="602"/>
    </row>
    <row r="49" spans="4:29" x14ac:dyDescent="0.2">
      <c r="D49" s="602"/>
      <c r="E49" s="602"/>
      <c r="F49" s="602"/>
      <c r="G49" s="602"/>
      <c r="H49" s="602"/>
      <c r="I49" s="602"/>
      <c r="J49" s="602"/>
      <c r="K49" s="602"/>
      <c r="L49" s="602"/>
      <c r="M49" s="602"/>
      <c r="N49" s="602"/>
      <c r="O49" s="602"/>
      <c r="P49" s="602"/>
      <c r="Q49" s="602"/>
      <c r="R49" s="602"/>
      <c r="S49" s="602"/>
      <c r="T49" s="602"/>
      <c r="U49" s="602"/>
      <c r="V49" s="602"/>
      <c r="W49" s="602"/>
      <c r="X49" s="602"/>
      <c r="Y49" s="602"/>
      <c r="Z49" s="602"/>
      <c r="AA49" s="602"/>
      <c r="AB49" s="602"/>
      <c r="AC49" s="602"/>
    </row>
    <row r="50" spans="4:29" ht="13.5" customHeight="1" x14ac:dyDescent="0.2">
      <c r="D50" s="602"/>
      <c r="E50" s="602"/>
      <c r="F50" s="602"/>
      <c r="G50" s="602"/>
      <c r="H50" s="602"/>
      <c r="I50" s="602"/>
      <c r="J50" s="602"/>
      <c r="K50" s="602"/>
      <c r="L50" s="602"/>
      <c r="M50" s="602"/>
      <c r="N50" s="602"/>
      <c r="O50" s="602"/>
      <c r="P50" s="602"/>
      <c r="Q50" s="602"/>
      <c r="R50" s="602"/>
      <c r="S50" s="602"/>
      <c r="T50" s="602"/>
      <c r="U50" s="602"/>
      <c r="V50" s="602"/>
      <c r="W50" s="602"/>
      <c r="X50" s="602"/>
      <c r="Y50" s="602"/>
      <c r="Z50" s="602"/>
      <c r="AA50" s="602"/>
      <c r="AB50" s="602"/>
      <c r="AC50" s="602"/>
    </row>
    <row r="51" spans="4:29" x14ac:dyDescent="0.2">
      <c r="D51" s="602"/>
      <c r="E51" s="602"/>
      <c r="F51" s="602"/>
      <c r="G51" s="602"/>
      <c r="H51" s="602"/>
      <c r="I51" s="602"/>
      <c r="J51" s="602"/>
      <c r="K51" s="602"/>
      <c r="L51" s="602"/>
      <c r="M51" s="602"/>
      <c r="N51" s="602"/>
      <c r="O51" s="602"/>
      <c r="P51" s="602"/>
      <c r="Q51" s="602"/>
      <c r="R51" s="602"/>
      <c r="S51" s="602"/>
      <c r="T51" s="602"/>
      <c r="U51" s="602"/>
      <c r="V51" s="602"/>
      <c r="W51" s="602"/>
      <c r="X51" s="602"/>
      <c r="Y51" s="602"/>
      <c r="Z51" s="602"/>
      <c r="AA51" s="602"/>
      <c r="AB51" s="602"/>
      <c r="AC51" s="602"/>
    </row>
    <row r="52" spans="4:29" ht="13.5" customHeight="1" x14ac:dyDescent="0.2">
      <c r="D52" s="602"/>
      <c r="E52" s="602"/>
      <c r="F52" s="602"/>
      <c r="G52" s="602"/>
      <c r="H52" s="602"/>
      <c r="I52" s="602"/>
      <c r="J52" s="602"/>
      <c r="K52" s="602"/>
      <c r="L52" s="602"/>
      <c r="M52" s="602"/>
      <c r="N52" s="602"/>
      <c r="O52" s="602"/>
      <c r="P52" s="602"/>
      <c r="Q52" s="602"/>
      <c r="R52" s="602"/>
      <c r="S52" s="602"/>
      <c r="T52" s="602"/>
      <c r="U52" s="602"/>
      <c r="V52" s="602"/>
      <c r="W52" s="602"/>
      <c r="X52" s="602"/>
      <c r="Y52" s="602"/>
      <c r="Z52" s="602"/>
      <c r="AA52" s="602"/>
      <c r="AB52" s="602"/>
      <c r="AC52" s="602"/>
    </row>
    <row r="54" spans="4:29" ht="13.5" customHeight="1" x14ac:dyDescent="0.2"/>
    <row r="58" spans="4:29" ht="13.5" customHeight="1" x14ac:dyDescent="0.2"/>
  </sheetData>
  <mergeCells count="23">
    <mergeCell ref="B25:B40"/>
    <mergeCell ref="C25:C26"/>
    <mergeCell ref="C27:C28"/>
    <mergeCell ref="C29:C30"/>
    <mergeCell ref="C31:C32"/>
    <mergeCell ref="C33:C34"/>
    <mergeCell ref="C35:C36"/>
    <mergeCell ref="B11:C12"/>
    <mergeCell ref="B13:B24"/>
    <mergeCell ref="C13:C14"/>
    <mergeCell ref="C15:C16"/>
    <mergeCell ref="C17:C18"/>
    <mergeCell ref="C19:C20"/>
    <mergeCell ref="C21:C22"/>
    <mergeCell ref="C23:C24"/>
    <mergeCell ref="D7:D10"/>
    <mergeCell ref="E7:E10"/>
    <mergeCell ref="F7:M8"/>
    <mergeCell ref="N8:U8"/>
    <mergeCell ref="V8:AC8"/>
    <mergeCell ref="F9:F10"/>
    <mergeCell ref="N9:N10"/>
    <mergeCell ref="V9:V10"/>
  </mergeCells>
  <phoneticPr fontId="3"/>
  <pageMargins left="0.9055118110236221" right="0.19685039370078741" top="0.6692913385826772" bottom="0.55118110236220474" header="0.35433070866141736" footer="0.19685039370078741"/>
  <pageSetup paperSize="9" scale="68" firstPageNumber="35" orientation="landscape" useFirstPageNumber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1D71C5-4B61-4C1F-BC73-2372DD1E2987}">
  <sheetPr>
    <tabColor rgb="FF00B0F0"/>
  </sheetPr>
  <dimension ref="A1:AC70"/>
  <sheetViews>
    <sheetView view="pageBreakPreview" zoomScaleNormal="100" zoomScaleSheetLayoutView="100" workbookViewId="0"/>
  </sheetViews>
  <sheetFormatPr defaultColWidth="9" defaultRowHeight="13.2" x14ac:dyDescent="0.2"/>
  <cols>
    <col min="1" max="1" width="6.6640625" style="1" customWidth="1"/>
    <col min="2" max="2" width="10.33203125" style="1" customWidth="1"/>
    <col min="3" max="3" width="3.33203125" style="1" customWidth="1"/>
    <col min="4" max="4" width="12.6640625" style="1" customWidth="1"/>
    <col min="5" max="5" width="7.33203125" style="1" customWidth="1"/>
    <col min="6" max="6" width="6.6640625" style="1" customWidth="1"/>
    <col min="7" max="11" width="7.109375" style="1" customWidth="1"/>
    <col min="12" max="12" width="6.88671875" style="1" customWidth="1"/>
    <col min="13" max="14" width="6.6640625" style="1" customWidth="1"/>
    <col min="15" max="15" width="5.109375" style="1" hidden="1" customWidth="1"/>
    <col min="16" max="16" width="3.33203125" style="1" customWidth="1"/>
    <col min="17" max="17" width="12.6640625" style="1" customWidth="1"/>
    <col min="18" max="18" width="7.33203125" style="1" customWidth="1"/>
    <col min="19" max="19" width="6.6640625" style="1" customWidth="1"/>
    <col min="20" max="24" width="7.109375" style="1" customWidth="1"/>
    <col min="25" max="27" width="6.6640625" style="1" customWidth="1"/>
    <col min="28" max="29" width="8" style="1" customWidth="1"/>
    <col min="30" max="16384" width="9" style="1"/>
  </cols>
  <sheetData>
    <row r="1" spans="1:29" x14ac:dyDescent="0.2">
      <c r="G1" s="1">
        <v>2</v>
      </c>
      <c r="H1" s="1">
        <v>2</v>
      </c>
      <c r="I1" s="1">
        <v>5</v>
      </c>
      <c r="J1" s="1">
        <v>6</v>
      </c>
      <c r="K1" s="1">
        <v>7</v>
      </c>
      <c r="M1" s="1">
        <v>8</v>
      </c>
    </row>
    <row r="2" spans="1:29" ht="14.4" x14ac:dyDescent="0.2">
      <c r="C2" s="2" t="s">
        <v>0</v>
      </c>
      <c r="P2" s="2" t="s">
        <v>1</v>
      </c>
    </row>
    <row r="3" spans="1:29" ht="9.75" customHeight="1" x14ac:dyDescent="0.2">
      <c r="C3" s="2"/>
    </row>
    <row r="5" spans="1:29" x14ac:dyDescent="0.2">
      <c r="G5" s="3" t="s">
        <v>2</v>
      </c>
      <c r="T5" s="3" t="s">
        <v>2</v>
      </c>
    </row>
    <row r="6" spans="1:29" x14ac:dyDescent="0.2">
      <c r="G6" s="3" t="s">
        <v>3</v>
      </c>
      <c r="T6" s="3" t="s">
        <v>3</v>
      </c>
    </row>
    <row r="7" spans="1:29" ht="14.25" customHeight="1" x14ac:dyDescent="0.2">
      <c r="G7" s="3" t="s">
        <v>4</v>
      </c>
      <c r="T7" s="3" t="s">
        <v>4</v>
      </c>
    </row>
    <row r="8" spans="1:29" ht="13.8" thickBot="1" x14ac:dyDescent="0.25">
      <c r="C8" s="1" t="s">
        <v>5</v>
      </c>
      <c r="M8" s="4"/>
      <c r="N8" s="4" t="s">
        <v>6</v>
      </c>
      <c r="P8" s="1" t="s">
        <v>7</v>
      </c>
      <c r="Z8" s="4"/>
      <c r="AA8" s="4" t="s">
        <v>6</v>
      </c>
    </row>
    <row r="9" spans="1:29" ht="7.5" customHeight="1" x14ac:dyDescent="0.2">
      <c r="C9" s="5"/>
      <c r="D9" s="6"/>
      <c r="E9" s="680" t="s">
        <v>8</v>
      </c>
      <c r="F9" s="683" t="s">
        <v>9</v>
      </c>
      <c r="G9" s="7"/>
      <c r="H9" s="7"/>
      <c r="I9" s="8"/>
      <c r="J9" s="8"/>
      <c r="K9" s="8"/>
      <c r="L9" s="9"/>
      <c r="M9" s="686" t="s">
        <v>10</v>
      </c>
      <c r="N9" s="686" t="s">
        <v>11</v>
      </c>
      <c r="P9" s="5"/>
      <c r="Q9" s="6"/>
      <c r="R9" s="680" t="s">
        <v>8</v>
      </c>
      <c r="S9" s="683" t="s">
        <v>9</v>
      </c>
      <c r="T9" s="7"/>
      <c r="U9" s="7"/>
      <c r="V9" s="8"/>
      <c r="W9" s="8"/>
      <c r="X9" s="8"/>
      <c r="Y9" s="9"/>
      <c r="Z9" s="686" t="s">
        <v>10</v>
      </c>
      <c r="AA9" s="686" t="s">
        <v>11</v>
      </c>
    </row>
    <row r="10" spans="1:29" ht="7.5" customHeight="1" x14ac:dyDescent="0.2">
      <c r="C10" s="10"/>
      <c r="D10" s="11"/>
      <c r="E10" s="681"/>
      <c r="F10" s="684"/>
      <c r="G10" s="689" t="s">
        <v>12</v>
      </c>
      <c r="H10" s="691" t="s">
        <v>13</v>
      </c>
      <c r="I10" s="12"/>
      <c r="J10" s="12"/>
      <c r="K10" s="12"/>
      <c r="L10" s="693" t="s">
        <v>14</v>
      </c>
      <c r="M10" s="687"/>
      <c r="N10" s="687"/>
      <c r="P10" s="10"/>
      <c r="Q10" s="11"/>
      <c r="R10" s="681"/>
      <c r="S10" s="684"/>
      <c r="T10" s="689" t="s">
        <v>12</v>
      </c>
      <c r="U10" s="691" t="s">
        <v>13</v>
      </c>
      <c r="V10" s="12"/>
      <c r="W10" s="12"/>
      <c r="X10" s="12"/>
      <c r="Y10" s="693" t="s">
        <v>14</v>
      </c>
      <c r="Z10" s="687"/>
      <c r="AA10" s="687"/>
    </row>
    <row r="11" spans="1:29" ht="74.25" customHeight="1" x14ac:dyDescent="0.2">
      <c r="A11" s="13"/>
      <c r="C11" s="14"/>
      <c r="D11" s="15"/>
      <c r="E11" s="682"/>
      <c r="F11" s="685"/>
      <c r="G11" s="690"/>
      <c r="H11" s="692"/>
      <c r="I11" s="16" t="s">
        <v>15</v>
      </c>
      <c r="J11" s="16" t="s">
        <v>16</v>
      </c>
      <c r="K11" s="17" t="s">
        <v>17</v>
      </c>
      <c r="L11" s="694"/>
      <c r="M11" s="688"/>
      <c r="N11" s="688"/>
      <c r="P11" s="14"/>
      <c r="Q11" s="15"/>
      <c r="R11" s="682"/>
      <c r="S11" s="685"/>
      <c r="T11" s="690"/>
      <c r="U11" s="692"/>
      <c r="V11" s="16" t="s">
        <v>15</v>
      </c>
      <c r="W11" s="16" t="s">
        <v>16</v>
      </c>
      <c r="X11" s="17" t="s">
        <v>17</v>
      </c>
      <c r="Y11" s="694"/>
      <c r="Z11" s="688"/>
      <c r="AA11" s="688"/>
      <c r="AC11" s="13"/>
    </row>
    <row r="12" spans="1:29" ht="15" customHeight="1" x14ac:dyDescent="0.2">
      <c r="A12" s="18"/>
      <c r="C12" s="695" t="s">
        <v>18</v>
      </c>
      <c r="D12" s="696"/>
      <c r="E12" s="19">
        <f>F12+M12+N12</f>
        <v>370</v>
      </c>
      <c r="F12" s="20">
        <f>F15+F18+F21+F24+F27+F30</f>
        <v>317</v>
      </c>
      <c r="G12" s="21">
        <f>G15+G18+G21+G24+G27+G30</f>
        <v>137</v>
      </c>
      <c r="H12" s="21">
        <f>H15+H18+H21+H24+H27+H30</f>
        <v>90</v>
      </c>
      <c r="I12" s="21">
        <f>I15+I18+I21+I24+I27+I30</f>
        <v>59</v>
      </c>
      <c r="J12" s="21">
        <f t="shared" ref="J12" si="0">J15+J18+J21+J24+J27+J30</f>
        <v>22</v>
      </c>
      <c r="K12" s="22">
        <f>K15+K18+K21+K24+K27+K30</f>
        <v>9</v>
      </c>
      <c r="L12" s="23">
        <f>L15+L18+L21+L24+L27+L30</f>
        <v>90</v>
      </c>
      <c r="M12" s="24">
        <f>M15+M18+M21+M24+M27+M30</f>
        <v>41</v>
      </c>
      <c r="N12" s="24">
        <f>N15+N18+N21+N24+N27+N30</f>
        <v>12</v>
      </c>
      <c r="P12" s="695" t="s">
        <v>18</v>
      </c>
      <c r="Q12" s="696"/>
      <c r="R12" s="25">
        <f>S12+Z12+AA12</f>
        <v>299</v>
      </c>
      <c r="S12" s="20">
        <f>S15+S18+S21+S24+S27+S30</f>
        <v>197</v>
      </c>
      <c r="T12" s="21">
        <f>T15+T18+T21+T24+T27+T30</f>
        <v>92</v>
      </c>
      <c r="U12" s="21">
        <f>U15+U18+U21+U24+U27+U30</f>
        <v>66</v>
      </c>
      <c r="V12" s="21">
        <f t="shared" ref="V12:AA12" si="1">V15+V18+V21+V24+V27+V30</f>
        <v>25</v>
      </c>
      <c r="W12" s="21">
        <f>W15+W18+W21+W24+W27+W30</f>
        <v>11</v>
      </c>
      <c r="X12" s="22">
        <f t="shared" si="1"/>
        <v>3</v>
      </c>
      <c r="Y12" s="23">
        <f>Y15+Y18+Y21+Y24+Y27+Y30</f>
        <v>39</v>
      </c>
      <c r="Z12" s="24">
        <f>Z15+Z18+Z21+Z24+Z27+Z30</f>
        <v>69</v>
      </c>
      <c r="AA12" s="24">
        <f t="shared" si="1"/>
        <v>33</v>
      </c>
      <c r="AC12" s="18"/>
    </row>
    <row r="13" spans="1:29" ht="15" customHeight="1" x14ac:dyDescent="0.2">
      <c r="A13" s="18"/>
      <c r="B13" s="26"/>
      <c r="C13" s="697"/>
      <c r="D13" s="698"/>
      <c r="E13" s="27"/>
      <c r="F13" s="28">
        <f>IFERROR(F12/$E12,0)</f>
        <v>0.85675675675675678</v>
      </c>
      <c r="G13" s="29">
        <f t="shared" ref="G13:N13" si="2">IFERROR(G12/$E12,0)</f>
        <v>0.37027027027027026</v>
      </c>
      <c r="H13" s="29">
        <f t="shared" si="2"/>
        <v>0.24324324324324326</v>
      </c>
      <c r="I13" s="29">
        <f t="shared" si="2"/>
        <v>0.15945945945945947</v>
      </c>
      <c r="J13" s="29">
        <f t="shared" si="2"/>
        <v>5.9459459459459463E-2</v>
      </c>
      <c r="K13" s="30">
        <f t="shared" si="2"/>
        <v>2.4324324324324326E-2</v>
      </c>
      <c r="L13" s="31">
        <f t="shared" si="2"/>
        <v>0.24324324324324326</v>
      </c>
      <c r="M13" s="32">
        <f t="shared" si="2"/>
        <v>0.11081081081081082</v>
      </c>
      <c r="N13" s="32">
        <f t="shared" si="2"/>
        <v>3.2432432432432434E-2</v>
      </c>
      <c r="P13" s="697"/>
      <c r="Q13" s="698"/>
      <c r="R13" s="33"/>
      <c r="S13" s="28">
        <f>IFERROR(S12/$R12,0)</f>
        <v>0.65886287625418061</v>
      </c>
      <c r="T13" s="29">
        <f t="shared" ref="T13:AA13" si="3">IFERROR(T12/$R12,0)</f>
        <v>0.30769230769230771</v>
      </c>
      <c r="U13" s="29">
        <f t="shared" si="3"/>
        <v>0.22073578595317725</v>
      </c>
      <c r="V13" s="29">
        <f t="shared" si="3"/>
        <v>8.3612040133779264E-2</v>
      </c>
      <c r="W13" s="29">
        <f t="shared" si="3"/>
        <v>3.678929765886288E-2</v>
      </c>
      <c r="X13" s="30">
        <f t="shared" si="3"/>
        <v>1.0033444816053512E-2</v>
      </c>
      <c r="Y13" s="31">
        <f t="shared" si="3"/>
        <v>0.13043478260869565</v>
      </c>
      <c r="Z13" s="32">
        <f t="shared" si="3"/>
        <v>0.23076923076923078</v>
      </c>
      <c r="AA13" s="32">
        <f t="shared" si="3"/>
        <v>0.11036789297658862</v>
      </c>
      <c r="AB13" s="26"/>
      <c r="AC13" s="18"/>
    </row>
    <row r="14" spans="1:29" ht="15" customHeight="1" thickBot="1" x14ac:dyDescent="0.25">
      <c r="A14" s="18"/>
      <c r="B14" s="26"/>
      <c r="C14" s="699"/>
      <c r="D14" s="700"/>
      <c r="E14" s="34"/>
      <c r="F14" s="35"/>
      <c r="G14" s="36">
        <f>G12/F12</f>
        <v>0.43217665615141954</v>
      </c>
      <c r="H14" s="36">
        <f>H12/F12</f>
        <v>0.28391167192429023</v>
      </c>
      <c r="I14" s="36">
        <f>I12/F12</f>
        <v>0.18611987381703471</v>
      </c>
      <c r="J14" s="36">
        <f>J12/F12</f>
        <v>6.9400630914826497E-2</v>
      </c>
      <c r="K14" s="37">
        <f>K12/F12</f>
        <v>2.8391167192429023E-2</v>
      </c>
      <c r="L14" s="38">
        <f>L12/F12</f>
        <v>0.28391167192429023</v>
      </c>
      <c r="M14" s="39"/>
      <c r="N14" s="39"/>
      <c r="P14" s="699"/>
      <c r="Q14" s="700"/>
      <c r="R14" s="40"/>
      <c r="S14" s="35"/>
      <c r="T14" s="36">
        <f>IFERROR(T12/$S12,0)</f>
        <v>0.46700507614213199</v>
      </c>
      <c r="U14" s="36">
        <f>U12/S12</f>
        <v>0.3350253807106599</v>
      </c>
      <c r="V14" s="36">
        <f>V12/S12</f>
        <v>0.12690355329949238</v>
      </c>
      <c r="W14" s="36">
        <f>W12/S12</f>
        <v>5.5837563451776651E-2</v>
      </c>
      <c r="X14" s="37">
        <f>X12/S12</f>
        <v>1.5228426395939087E-2</v>
      </c>
      <c r="Y14" s="38">
        <f>Y12/S12</f>
        <v>0.19796954314720813</v>
      </c>
      <c r="Z14" s="39"/>
      <c r="AA14" s="39"/>
      <c r="AB14" s="26"/>
      <c r="AC14" s="18"/>
    </row>
    <row r="15" spans="1:29" ht="15" customHeight="1" thickTop="1" x14ac:dyDescent="0.2">
      <c r="A15" s="18"/>
      <c r="C15" s="701" t="s">
        <v>19</v>
      </c>
      <c r="D15" s="704" t="s">
        <v>20</v>
      </c>
      <c r="E15" s="41">
        <f>[1]表1!E14</f>
        <v>54</v>
      </c>
      <c r="F15" s="42">
        <f>SUM(G15:K15)</f>
        <v>44</v>
      </c>
      <c r="G15" s="43">
        <v>22</v>
      </c>
      <c r="H15" s="43">
        <v>11</v>
      </c>
      <c r="I15" s="43">
        <v>8</v>
      </c>
      <c r="J15" s="43">
        <v>2</v>
      </c>
      <c r="K15" s="44">
        <v>1</v>
      </c>
      <c r="L15" s="45">
        <f>SUM(I15:K15)</f>
        <v>11</v>
      </c>
      <c r="M15" s="46">
        <v>9</v>
      </c>
      <c r="N15" s="24">
        <f t="shared" ref="N15" si="4">E15-F15-M15</f>
        <v>1</v>
      </c>
      <c r="P15" s="701" t="s">
        <v>19</v>
      </c>
      <c r="Q15" s="704" t="s">
        <v>20</v>
      </c>
      <c r="R15" s="41">
        <f>[1]表1!G14</f>
        <v>20</v>
      </c>
      <c r="S15" s="42">
        <f>SUM(T15:X15)</f>
        <v>15</v>
      </c>
      <c r="T15" s="43">
        <v>6</v>
      </c>
      <c r="U15" s="43">
        <v>4</v>
      </c>
      <c r="V15" s="43">
        <v>4</v>
      </c>
      <c r="W15" s="43">
        <v>0</v>
      </c>
      <c r="X15" s="44">
        <v>1</v>
      </c>
      <c r="Y15" s="45">
        <f>SUM(V15:X15)</f>
        <v>5</v>
      </c>
      <c r="Z15" s="46">
        <v>4</v>
      </c>
      <c r="AA15" s="46">
        <f>R15-S15-Z15</f>
        <v>1</v>
      </c>
      <c r="AC15" s="18"/>
    </row>
    <row r="16" spans="1:29" ht="15" customHeight="1" x14ac:dyDescent="0.2">
      <c r="A16" s="18"/>
      <c r="B16" s="26"/>
      <c r="C16" s="702"/>
      <c r="D16" s="705"/>
      <c r="E16" s="47"/>
      <c r="F16" s="28">
        <f>IFERROR(F15/$E15,0)</f>
        <v>0.81481481481481477</v>
      </c>
      <c r="G16" s="29">
        <f t="shared" ref="G16:N16" si="5">IFERROR(G15/$E15,0)</f>
        <v>0.40740740740740738</v>
      </c>
      <c r="H16" s="29">
        <f t="shared" si="5"/>
        <v>0.20370370370370369</v>
      </c>
      <c r="I16" s="29">
        <f t="shared" si="5"/>
        <v>0.14814814814814814</v>
      </c>
      <c r="J16" s="29">
        <f t="shared" si="5"/>
        <v>3.7037037037037035E-2</v>
      </c>
      <c r="K16" s="30">
        <f t="shared" si="5"/>
        <v>1.8518518518518517E-2</v>
      </c>
      <c r="L16" s="31">
        <f t="shared" si="5"/>
        <v>0.20370370370370369</v>
      </c>
      <c r="M16" s="32">
        <f t="shared" si="5"/>
        <v>0.16666666666666666</v>
      </c>
      <c r="N16" s="32">
        <f t="shared" si="5"/>
        <v>1.8518518518518517E-2</v>
      </c>
      <c r="P16" s="702"/>
      <c r="Q16" s="705"/>
      <c r="R16" s="47"/>
      <c r="S16" s="28">
        <f>IFERROR(S15/$R15,0)</f>
        <v>0.75</v>
      </c>
      <c r="T16" s="29">
        <f t="shared" ref="T16:AA16" si="6">IFERROR(T15/$R15,0)</f>
        <v>0.3</v>
      </c>
      <c r="U16" s="29">
        <f t="shared" si="6"/>
        <v>0.2</v>
      </c>
      <c r="V16" s="29">
        <f t="shared" si="6"/>
        <v>0.2</v>
      </c>
      <c r="W16" s="29">
        <f t="shared" si="6"/>
        <v>0</v>
      </c>
      <c r="X16" s="30">
        <f t="shared" si="6"/>
        <v>0.05</v>
      </c>
      <c r="Y16" s="31">
        <f t="shared" si="6"/>
        <v>0.25</v>
      </c>
      <c r="Z16" s="32">
        <f t="shared" si="6"/>
        <v>0.2</v>
      </c>
      <c r="AA16" s="32">
        <f t="shared" si="6"/>
        <v>0.05</v>
      </c>
      <c r="AB16" s="26"/>
      <c r="AC16" s="18"/>
    </row>
    <row r="17" spans="1:29" ht="15" customHeight="1" x14ac:dyDescent="0.2">
      <c r="A17" s="18"/>
      <c r="B17" s="26"/>
      <c r="C17" s="702"/>
      <c r="D17" s="705"/>
      <c r="E17" s="48"/>
      <c r="F17" s="49"/>
      <c r="G17" s="50">
        <f>G15/F15</f>
        <v>0.5</v>
      </c>
      <c r="H17" s="50">
        <f>H15/F15</f>
        <v>0.25</v>
      </c>
      <c r="I17" s="50">
        <f>I15/F15</f>
        <v>0.18181818181818182</v>
      </c>
      <c r="J17" s="50">
        <f>J15/F15</f>
        <v>4.5454545454545456E-2</v>
      </c>
      <c r="K17" s="51">
        <f>K15/F15</f>
        <v>2.2727272727272728E-2</v>
      </c>
      <c r="L17" s="52">
        <f>L15/F15</f>
        <v>0.25</v>
      </c>
      <c r="M17" s="53"/>
      <c r="N17" s="53"/>
      <c r="P17" s="702"/>
      <c r="Q17" s="705"/>
      <c r="R17" s="54"/>
      <c r="S17" s="49"/>
      <c r="T17" s="50">
        <f>T15/S15</f>
        <v>0.4</v>
      </c>
      <c r="U17" s="50">
        <f>U15/S15</f>
        <v>0.26666666666666666</v>
      </c>
      <c r="V17" s="50">
        <f>V15/S15</f>
        <v>0.26666666666666666</v>
      </c>
      <c r="W17" s="50">
        <f>W15/S15</f>
        <v>0</v>
      </c>
      <c r="X17" s="51">
        <f>X15/S15</f>
        <v>6.6666666666666666E-2</v>
      </c>
      <c r="Y17" s="52">
        <f>Y15/S15</f>
        <v>0.33333333333333331</v>
      </c>
      <c r="Z17" s="53"/>
      <c r="AA17" s="53"/>
      <c r="AB17" s="26"/>
      <c r="AC17" s="18"/>
    </row>
    <row r="18" spans="1:29" ht="15" customHeight="1" x14ac:dyDescent="0.2">
      <c r="A18" s="18"/>
      <c r="C18" s="702"/>
      <c r="D18" s="706" t="s">
        <v>21</v>
      </c>
      <c r="E18" s="55">
        <f>[1]表1!E17</f>
        <v>69</v>
      </c>
      <c r="F18" s="20">
        <f>SUM(G18:K18)</f>
        <v>64</v>
      </c>
      <c r="G18" s="21">
        <v>24</v>
      </c>
      <c r="H18" s="21">
        <v>20</v>
      </c>
      <c r="I18" s="21">
        <v>14</v>
      </c>
      <c r="J18" s="21">
        <v>4</v>
      </c>
      <c r="K18" s="22">
        <v>2</v>
      </c>
      <c r="L18" s="23">
        <f>SUM(I18:K18)</f>
        <v>20</v>
      </c>
      <c r="M18" s="24">
        <v>2</v>
      </c>
      <c r="N18" s="56">
        <f>E18-F18-M18</f>
        <v>3</v>
      </c>
      <c r="P18" s="702"/>
      <c r="Q18" s="706" t="s">
        <v>21</v>
      </c>
      <c r="R18" s="57">
        <f>[1]表1!G17</f>
        <v>55</v>
      </c>
      <c r="S18" s="20">
        <f>SUM(T18:X18)</f>
        <v>37</v>
      </c>
      <c r="T18" s="21">
        <v>15</v>
      </c>
      <c r="U18" s="21">
        <v>13</v>
      </c>
      <c r="V18" s="21">
        <v>7</v>
      </c>
      <c r="W18" s="21">
        <v>2</v>
      </c>
      <c r="X18" s="22">
        <v>0</v>
      </c>
      <c r="Y18" s="23">
        <f>SUM(V18:X18)</f>
        <v>9</v>
      </c>
      <c r="Z18" s="24">
        <v>10</v>
      </c>
      <c r="AA18" s="24">
        <f t="shared" ref="AA18" si="7">R18-S18-Z18</f>
        <v>8</v>
      </c>
      <c r="AC18" s="18"/>
    </row>
    <row r="19" spans="1:29" ht="15" customHeight="1" x14ac:dyDescent="0.2">
      <c r="A19" s="18"/>
      <c r="B19" s="26"/>
      <c r="C19" s="702"/>
      <c r="D19" s="705"/>
      <c r="E19" s="47"/>
      <c r="F19" s="28">
        <f>IFERROR(F18/$E18,0)</f>
        <v>0.92753623188405798</v>
      </c>
      <c r="G19" s="29">
        <f t="shared" ref="G19:N19" si="8">IFERROR(G18/$E18,0)</f>
        <v>0.34782608695652173</v>
      </c>
      <c r="H19" s="29">
        <f t="shared" si="8"/>
        <v>0.28985507246376813</v>
      </c>
      <c r="I19" s="29">
        <f t="shared" si="8"/>
        <v>0.20289855072463769</v>
      </c>
      <c r="J19" s="29">
        <f t="shared" si="8"/>
        <v>5.7971014492753624E-2</v>
      </c>
      <c r="K19" s="30">
        <f t="shared" si="8"/>
        <v>2.8985507246376812E-2</v>
      </c>
      <c r="L19" s="31">
        <f t="shared" si="8"/>
        <v>0.28985507246376813</v>
      </c>
      <c r="M19" s="32">
        <f t="shared" si="8"/>
        <v>2.8985507246376812E-2</v>
      </c>
      <c r="N19" s="32">
        <f t="shared" si="8"/>
        <v>4.3478260869565216E-2</v>
      </c>
      <c r="P19" s="702"/>
      <c r="Q19" s="705"/>
      <c r="R19" s="47"/>
      <c r="S19" s="28">
        <f>IFERROR(S18/$R18,0)</f>
        <v>0.67272727272727273</v>
      </c>
      <c r="T19" s="29">
        <f t="shared" ref="T19:AA19" si="9">IFERROR(T18/$R18,0)</f>
        <v>0.27272727272727271</v>
      </c>
      <c r="U19" s="29">
        <f t="shared" si="9"/>
        <v>0.23636363636363636</v>
      </c>
      <c r="V19" s="29">
        <f t="shared" si="9"/>
        <v>0.12727272727272726</v>
      </c>
      <c r="W19" s="29">
        <f t="shared" si="9"/>
        <v>3.6363636363636362E-2</v>
      </c>
      <c r="X19" s="30">
        <f t="shared" si="9"/>
        <v>0</v>
      </c>
      <c r="Y19" s="31">
        <f t="shared" si="9"/>
        <v>0.16363636363636364</v>
      </c>
      <c r="Z19" s="32">
        <f t="shared" si="9"/>
        <v>0.18181818181818182</v>
      </c>
      <c r="AA19" s="32">
        <f t="shared" si="9"/>
        <v>0.14545454545454545</v>
      </c>
      <c r="AB19" s="26"/>
      <c r="AC19" s="18"/>
    </row>
    <row r="20" spans="1:29" ht="15" customHeight="1" x14ac:dyDescent="0.2">
      <c r="A20" s="18"/>
      <c r="B20" s="26"/>
      <c r="C20" s="702"/>
      <c r="D20" s="705"/>
      <c r="E20" s="58"/>
      <c r="F20" s="49"/>
      <c r="G20" s="50">
        <f>G18/F18</f>
        <v>0.375</v>
      </c>
      <c r="H20" s="50">
        <f>H18/F18</f>
        <v>0.3125</v>
      </c>
      <c r="I20" s="50">
        <f>I18/F18</f>
        <v>0.21875</v>
      </c>
      <c r="J20" s="50">
        <f>J18/F18</f>
        <v>6.25E-2</v>
      </c>
      <c r="K20" s="51">
        <f>K18/F18</f>
        <v>3.125E-2</v>
      </c>
      <c r="L20" s="52">
        <f>L18/F18</f>
        <v>0.3125</v>
      </c>
      <c r="M20" s="53"/>
      <c r="N20" s="53"/>
      <c r="P20" s="702"/>
      <c r="Q20" s="705"/>
      <c r="R20" s="58"/>
      <c r="S20" s="49"/>
      <c r="T20" s="50">
        <f>T18/S18</f>
        <v>0.40540540540540543</v>
      </c>
      <c r="U20" s="50">
        <f>U18/S18</f>
        <v>0.35135135135135137</v>
      </c>
      <c r="V20" s="50">
        <f>V18/S18</f>
        <v>0.1891891891891892</v>
      </c>
      <c r="W20" s="50">
        <f>W18/S18</f>
        <v>5.4054054054054057E-2</v>
      </c>
      <c r="X20" s="51">
        <f>X18/S18</f>
        <v>0</v>
      </c>
      <c r="Y20" s="52">
        <f>Y18/S18</f>
        <v>0.24324324324324326</v>
      </c>
      <c r="Z20" s="53"/>
      <c r="AA20" s="53"/>
      <c r="AB20" s="26"/>
      <c r="AC20" s="18"/>
    </row>
    <row r="21" spans="1:29" ht="15" customHeight="1" x14ac:dyDescent="0.2">
      <c r="A21" s="18"/>
      <c r="C21" s="702"/>
      <c r="D21" s="707" t="s">
        <v>22</v>
      </c>
      <c r="E21" s="57">
        <f>[1]表1!E20</f>
        <v>28</v>
      </c>
      <c r="F21" s="20">
        <f>SUM(G21:K21)</f>
        <v>24</v>
      </c>
      <c r="G21" s="21">
        <v>10</v>
      </c>
      <c r="H21" s="21">
        <v>6</v>
      </c>
      <c r="I21" s="21">
        <v>7</v>
      </c>
      <c r="J21" s="21">
        <v>1</v>
      </c>
      <c r="K21" s="22">
        <v>0</v>
      </c>
      <c r="L21" s="23">
        <f>SUM(I21:K21)</f>
        <v>8</v>
      </c>
      <c r="M21" s="24">
        <v>3</v>
      </c>
      <c r="N21" s="24">
        <f t="shared" ref="N21" si="10">E21-F21-M21</f>
        <v>1</v>
      </c>
      <c r="P21" s="702"/>
      <c r="Q21" s="707" t="s">
        <v>22</v>
      </c>
      <c r="R21" s="57">
        <f>[1]表1!G20</f>
        <v>15</v>
      </c>
      <c r="S21" s="20">
        <f>SUM(T21:X21)</f>
        <v>9</v>
      </c>
      <c r="T21" s="21">
        <v>3</v>
      </c>
      <c r="U21" s="21">
        <v>4</v>
      </c>
      <c r="V21" s="21">
        <v>1</v>
      </c>
      <c r="W21" s="21">
        <v>1</v>
      </c>
      <c r="X21" s="22">
        <v>0</v>
      </c>
      <c r="Y21" s="23">
        <f>SUM(V21:X21)</f>
        <v>2</v>
      </c>
      <c r="Z21" s="24">
        <v>4</v>
      </c>
      <c r="AA21" s="24">
        <f t="shared" ref="AA21" si="11">R21-S21-Z21</f>
        <v>2</v>
      </c>
      <c r="AC21" s="18"/>
    </row>
    <row r="22" spans="1:29" ht="15" customHeight="1" x14ac:dyDescent="0.2">
      <c r="A22" s="18"/>
      <c r="B22" s="26"/>
      <c r="C22" s="702"/>
      <c r="D22" s="708"/>
      <c r="E22" s="47"/>
      <c r="F22" s="28">
        <f>IFERROR(F21/$E21,0)</f>
        <v>0.8571428571428571</v>
      </c>
      <c r="G22" s="29">
        <f t="shared" ref="G22:N22" si="12">IFERROR(G21/$E21,0)</f>
        <v>0.35714285714285715</v>
      </c>
      <c r="H22" s="29">
        <f t="shared" si="12"/>
        <v>0.21428571428571427</v>
      </c>
      <c r="I22" s="29">
        <f t="shared" si="12"/>
        <v>0.25</v>
      </c>
      <c r="J22" s="29">
        <f t="shared" si="12"/>
        <v>3.5714285714285712E-2</v>
      </c>
      <c r="K22" s="30">
        <f t="shared" si="12"/>
        <v>0</v>
      </c>
      <c r="L22" s="31">
        <f t="shared" si="12"/>
        <v>0.2857142857142857</v>
      </c>
      <c r="M22" s="32">
        <f t="shared" si="12"/>
        <v>0.10714285714285714</v>
      </c>
      <c r="N22" s="32">
        <f t="shared" si="12"/>
        <v>3.5714285714285712E-2</v>
      </c>
      <c r="P22" s="702"/>
      <c r="Q22" s="708"/>
      <c r="R22" s="47"/>
      <c r="S22" s="28">
        <f>IFERROR(S21/$R21,0)</f>
        <v>0.6</v>
      </c>
      <c r="T22" s="29">
        <f t="shared" ref="T22:AA22" si="13">IFERROR(T21/$R21,0)</f>
        <v>0.2</v>
      </c>
      <c r="U22" s="29">
        <f t="shared" si="13"/>
        <v>0.26666666666666666</v>
      </c>
      <c r="V22" s="29">
        <f t="shared" si="13"/>
        <v>6.6666666666666666E-2</v>
      </c>
      <c r="W22" s="29">
        <f t="shared" si="13"/>
        <v>6.6666666666666666E-2</v>
      </c>
      <c r="X22" s="30">
        <f t="shared" si="13"/>
        <v>0</v>
      </c>
      <c r="Y22" s="31">
        <f t="shared" si="13"/>
        <v>0.13333333333333333</v>
      </c>
      <c r="Z22" s="32">
        <f t="shared" si="13"/>
        <v>0.26666666666666666</v>
      </c>
      <c r="AA22" s="32">
        <f t="shared" si="13"/>
        <v>0.13333333333333333</v>
      </c>
      <c r="AB22" s="26"/>
      <c r="AC22" s="18"/>
    </row>
    <row r="23" spans="1:29" ht="15" customHeight="1" x14ac:dyDescent="0.2">
      <c r="A23" s="18"/>
      <c r="B23" s="26"/>
      <c r="C23" s="702"/>
      <c r="D23" s="708"/>
      <c r="E23" s="58"/>
      <c r="F23" s="49"/>
      <c r="G23" s="50">
        <f>G21/F21</f>
        <v>0.41666666666666669</v>
      </c>
      <c r="H23" s="50">
        <f>H21/F21</f>
        <v>0.25</v>
      </c>
      <c r="I23" s="50">
        <f>I21/F21</f>
        <v>0.29166666666666669</v>
      </c>
      <c r="J23" s="50">
        <f>J21/F21</f>
        <v>4.1666666666666664E-2</v>
      </c>
      <c r="K23" s="51">
        <f>K21/F21</f>
        <v>0</v>
      </c>
      <c r="L23" s="52">
        <f>L21/F21</f>
        <v>0.33333333333333331</v>
      </c>
      <c r="M23" s="53"/>
      <c r="N23" s="53"/>
      <c r="P23" s="702"/>
      <c r="Q23" s="708"/>
      <c r="R23" s="58"/>
      <c r="S23" s="49"/>
      <c r="T23" s="50">
        <f>T21/S21</f>
        <v>0.33333333333333331</v>
      </c>
      <c r="U23" s="50">
        <f>U21/S21</f>
        <v>0.44444444444444442</v>
      </c>
      <c r="V23" s="50">
        <f>V21/S21</f>
        <v>0.1111111111111111</v>
      </c>
      <c r="W23" s="50">
        <f>W21/S21</f>
        <v>0.1111111111111111</v>
      </c>
      <c r="X23" s="51">
        <f>X21/S21</f>
        <v>0</v>
      </c>
      <c r="Y23" s="52">
        <f>Y21/S21</f>
        <v>0.22222222222222221</v>
      </c>
      <c r="Z23" s="53"/>
      <c r="AA23" s="53"/>
      <c r="AB23" s="26"/>
      <c r="AC23" s="18"/>
    </row>
    <row r="24" spans="1:29" ht="15" customHeight="1" x14ac:dyDescent="0.2">
      <c r="A24" s="18"/>
      <c r="C24" s="702"/>
      <c r="D24" s="709" t="s">
        <v>23</v>
      </c>
      <c r="E24" s="57">
        <f>[1]表1!E23</f>
        <v>72</v>
      </c>
      <c r="F24" s="20">
        <f>SUM(G24:K24)</f>
        <v>56</v>
      </c>
      <c r="G24" s="21">
        <v>31</v>
      </c>
      <c r="H24" s="21">
        <v>9</v>
      </c>
      <c r="I24" s="21">
        <v>11</v>
      </c>
      <c r="J24" s="21">
        <v>4</v>
      </c>
      <c r="K24" s="22">
        <v>1</v>
      </c>
      <c r="L24" s="23">
        <f>SUM(I24:K24)</f>
        <v>16</v>
      </c>
      <c r="M24" s="24">
        <v>12</v>
      </c>
      <c r="N24" s="24">
        <f t="shared" ref="N24" si="14">E24-F24-M24</f>
        <v>4</v>
      </c>
      <c r="P24" s="702"/>
      <c r="Q24" s="709" t="s">
        <v>23</v>
      </c>
      <c r="R24" s="57">
        <f>[1]表1!G23</f>
        <v>71</v>
      </c>
      <c r="S24" s="20">
        <f>SUM(T24:X24)</f>
        <v>39</v>
      </c>
      <c r="T24" s="21">
        <v>21</v>
      </c>
      <c r="U24" s="21">
        <v>8</v>
      </c>
      <c r="V24" s="21">
        <v>7</v>
      </c>
      <c r="W24" s="21">
        <v>3</v>
      </c>
      <c r="X24" s="22">
        <v>0</v>
      </c>
      <c r="Y24" s="23">
        <f>SUM(V24:X24)</f>
        <v>10</v>
      </c>
      <c r="Z24" s="24">
        <v>20</v>
      </c>
      <c r="AA24" s="24">
        <f t="shared" ref="AA24" si="15">R24-S24-Z24</f>
        <v>12</v>
      </c>
      <c r="AC24" s="18"/>
    </row>
    <row r="25" spans="1:29" ht="15" customHeight="1" x14ac:dyDescent="0.2">
      <c r="A25" s="18"/>
      <c r="B25" s="26"/>
      <c r="C25" s="702"/>
      <c r="D25" s="710"/>
      <c r="E25" s="47"/>
      <c r="F25" s="28">
        <f>IFERROR(F24/$E24,0)</f>
        <v>0.77777777777777779</v>
      </c>
      <c r="G25" s="29">
        <f t="shared" ref="G25:N25" si="16">IFERROR(G24/$E24,0)</f>
        <v>0.43055555555555558</v>
      </c>
      <c r="H25" s="29">
        <f t="shared" si="16"/>
        <v>0.125</v>
      </c>
      <c r="I25" s="29">
        <f t="shared" si="16"/>
        <v>0.15277777777777779</v>
      </c>
      <c r="J25" s="29">
        <f t="shared" si="16"/>
        <v>5.5555555555555552E-2</v>
      </c>
      <c r="K25" s="30">
        <f t="shared" si="16"/>
        <v>1.3888888888888888E-2</v>
      </c>
      <c r="L25" s="31">
        <f t="shared" si="16"/>
        <v>0.22222222222222221</v>
      </c>
      <c r="M25" s="32">
        <f t="shared" si="16"/>
        <v>0.16666666666666666</v>
      </c>
      <c r="N25" s="32">
        <f t="shared" si="16"/>
        <v>5.5555555555555552E-2</v>
      </c>
      <c r="P25" s="702"/>
      <c r="Q25" s="710"/>
      <c r="R25" s="47"/>
      <c r="S25" s="28">
        <f>IFERROR(S24/$R24,0)</f>
        <v>0.54929577464788737</v>
      </c>
      <c r="T25" s="29">
        <f t="shared" ref="T25:AA25" si="17">IFERROR(T24/$R24,0)</f>
        <v>0.29577464788732394</v>
      </c>
      <c r="U25" s="29">
        <f t="shared" si="17"/>
        <v>0.11267605633802817</v>
      </c>
      <c r="V25" s="29">
        <f t="shared" si="17"/>
        <v>9.8591549295774641E-2</v>
      </c>
      <c r="W25" s="29">
        <f t="shared" si="17"/>
        <v>4.2253521126760563E-2</v>
      </c>
      <c r="X25" s="30">
        <f t="shared" si="17"/>
        <v>0</v>
      </c>
      <c r="Y25" s="31">
        <f t="shared" si="17"/>
        <v>0.14084507042253522</v>
      </c>
      <c r="Z25" s="32">
        <f t="shared" si="17"/>
        <v>0.28169014084507044</v>
      </c>
      <c r="AA25" s="32">
        <f t="shared" si="17"/>
        <v>0.16901408450704225</v>
      </c>
      <c r="AB25" s="26"/>
      <c r="AC25" s="18"/>
    </row>
    <row r="26" spans="1:29" ht="15" customHeight="1" x14ac:dyDescent="0.2">
      <c r="A26" s="18"/>
      <c r="B26" s="26"/>
      <c r="C26" s="702"/>
      <c r="D26" s="711"/>
      <c r="E26" s="58"/>
      <c r="F26" s="49"/>
      <c r="G26" s="50">
        <f>G24/F24</f>
        <v>0.5535714285714286</v>
      </c>
      <c r="H26" s="50">
        <f>H24/F24</f>
        <v>0.16071428571428573</v>
      </c>
      <c r="I26" s="50">
        <f>I24/F24</f>
        <v>0.19642857142857142</v>
      </c>
      <c r="J26" s="50">
        <f>J24/F24</f>
        <v>7.1428571428571425E-2</v>
      </c>
      <c r="K26" s="51">
        <f>K24/F24</f>
        <v>1.7857142857142856E-2</v>
      </c>
      <c r="L26" s="52">
        <f>L24/F24</f>
        <v>0.2857142857142857</v>
      </c>
      <c r="M26" s="53"/>
      <c r="N26" s="53"/>
      <c r="P26" s="702"/>
      <c r="Q26" s="711"/>
      <c r="R26" s="58"/>
      <c r="S26" s="49"/>
      <c r="T26" s="50">
        <f>T24/S24</f>
        <v>0.53846153846153844</v>
      </c>
      <c r="U26" s="50">
        <f>U24/S24</f>
        <v>0.20512820512820512</v>
      </c>
      <c r="V26" s="50">
        <f>V24/S24</f>
        <v>0.17948717948717949</v>
      </c>
      <c r="W26" s="50">
        <f>W24/S24</f>
        <v>7.6923076923076927E-2</v>
      </c>
      <c r="X26" s="51">
        <f>X24/S24</f>
        <v>0</v>
      </c>
      <c r="Y26" s="52">
        <f>Y24/S24</f>
        <v>0.25641025641025639</v>
      </c>
      <c r="Z26" s="53"/>
      <c r="AA26" s="53"/>
      <c r="AB26" s="26"/>
      <c r="AC26" s="18"/>
    </row>
    <row r="27" spans="1:29" ht="15" customHeight="1" x14ac:dyDescent="0.2">
      <c r="A27" s="18"/>
      <c r="C27" s="702"/>
      <c r="D27" s="709" t="s">
        <v>24</v>
      </c>
      <c r="E27" s="57">
        <f>[1]表1!E26</f>
        <v>16</v>
      </c>
      <c r="F27" s="20">
        <f>SUM(G27:K27)</f>
        <v>16</v>
      </c>
      <c r="G27" s="21">
        <v>2</v>
      </c>
      <c r="H27" s="21">
        <v>5</v>
      </c>
      <c r="I27" s="21">
        <v>6</v>
      </c>
      <c r="J27" s="21">
        <v>2</v>
      </c>
      <c r="K27" s="22">
        <v>1</v>
      </c>
      <c r="L27" s="23">
        <f>SUM(I27:K27)</f>
        <v>9</v>
      </c>
      <c r="M27" s="24">
        <v>0</v>
      </c>
      <c r="N27" s="24">
        <f t="shared" ref="N27" si="18">E27-F27-M27</f>
        <v>0</v>
      </c>
      <c r="P27" s="702"/>
      <c r="Q27" s="709" t="s">
        <v>24</v>
      </c>
      <c r="R27" s="57">
        <f>[1]表1!G26</f>
        <v>6</v>
      </c>
      <c r="S27" s="20">
        <f>SUM(T27:X27)</f>
        <v>4</v>
      </c>
      <c r="T27" s="21">
        <v>1</v>
      </c>
      <c r="U27" s="21">
        <v>2</v>
      </c>
      <c r="V27" s="21">
        <v>0</v>
      </c>
      <c r="W27" s="21">
        <v>1</v>
      </c>
      <c r="X27" s="22">
        <v>0</v>
      </c>
      <c r="Y27" s="23">
        <f>SUM(V27:X27)</f>
        <v>1</v>
      </c>
      <c r="Z27" s="24">
        <v>1</v>
      </c>
      <c r="AA27" s="24">
        <f t="shared" ref="AA27" si="19">R27-S27-Z27</f>
        <v>1</v>
      </c>
      <c r="AC27" s="18"/>
    </row>
    <row r="28" spans="1:29" ht="15" customHeight="1" x14ac:dyDescent="0.2">
      <c r="A28" s="18"/>
      <c r="B28" s="26"/>
      <c r="C28" s="702"/>
      <c r="D28" s="710"/>
      <c r="E28" s="47"/>
      <c r="F28" s="28">
        <f>IFERROR(F27/$E27,0)</f>
        <v>1</v>
      </c>
      <c r="G28" s="29">
        <f t="shared" ref="G28:N28" si="20">IFERROR(G27/$E27,0)</f>
        <v>0.125</v>
      </c>
      <c r="H28" s="29">
        <f t="shared" si="20"/>
        <v>0.3125</v>
      </c>
      <c r="I28" s="29">
        <f t="shared" si="20"/>
        <v>0.375</v>
      </c>
      <c r="J28" s="29">
        <f t="shared" si="20"/>
        <v>0.125</v>
      </c>
      <c r="K28" s="30">
        <f t="shared" si="20"/>
        <v>6.25E-2</v>
      </c>
      <c r="L28" s="31">
        <f t="shared" si="20"/>
        <v>0.5625</v>
      </c>
      <c r="M28" s="32">
        <f t="shared" si="20"/>
        <v>0</v>
      </c>
      <c r="N28" s="32">
        <f t="shared" si="20"/>
        <v>0</v>
      </c>
      <c r="P28" s="702"/>
      <c r="Q28" s="710"/>
      <c r="R28" s="47"/>
      <c r="S28" s="28">
        <f>IFERROR(S27/$R27,0)</f>
        <v>0.66666666666666663</v>
      </c>
      <c r="T28" s="29">
        <f t="shared" ref="T28:AA28" si="21">IFERROR(T27/$R27,0)</f>
        <v>0.16666666666666666</v>
      </c>
      <c r="U28" s="29">
        <f t="shared" si="21"/>
        <v>0.33333333333333331</v>
      </c>
      <c r="V28" s="29">
        <f t="shared" si="21"/>
        <v>0</v>
      </c>
      <c r="W28" s="29">
        <f t="shared" si="21"/>
        <v>0.16666666666666666</v>
      </c>
      <c r="X28" s="30">
        <f t="shared" si="21"/>
        <v>0</v>
      </c>
      <c r="Y28" s="31">
        <f t="shared" si="21"/>
        <v>0.16666666666666666</v>
      </c>
      <c r="Z28" s="32">
        <f t="shared" si="21"/>
        <v>0.16666666666666666</v>
      </c>
      <c r="AA28" s="32">
        <f t="shared" si="21"/>
        <v>0.16666666666666666</v>
      </c>
      <c r="AB28" s="26"/>
      <c r="AC28" s="18"/>
    </row>
    <row r="29" spans="1:29" ht="15" customHeight="1" x14ac:dyDescent="0.2">
      <c r="A29" s="18"/>
      <c r="B29" s="26"/>
      <c r="C29" s="702"/>
      <c r="D29" s="710"/>
      <c r="E29" s="58"/>
      <c r="F29" s="49"/>
      <c r="G29" s="50">
        <f>G27/F27</f>
        <v>0.125</v>
      </c>
      <c r="H29" s="50">
        <f>H27/F27</f>
        <v>0.3125</v>
      </c>
      <c r="I29" s="50">
        <f>I27/F27</f>
        <v>0.375</v>
      </c>
      <c r="J29" s="50">
        <f>J27/F27</f>
        <v>0.125</v>
      </c>
      <c r="K29" s="51">
        <f>K27/F27</f>
        <v>6.25E-2</v>
      </c>
      <c r="L29" s="52">
        <f>L27/F27</f>
        <v>0.5625</v>
      </c>
      <c r="M29" s="53"/>
      <c r="N29" s="53"/>
      <c r="P29" s="702"/>
      <c r="Q29" s="710"/>
      <c r="R29" s="58"/>
      <c r="S29" s="49"/>
      <c r="T29" s="50">
        <f>T27/S27</f>
        <v>0.25</v>
      </c>
      <c r="U29" s="50">
        <f>U27/S27</f>
        <v>0.5</v>
      </c>
      <c r="V29" s="50">
        <f>V27/S27</f>
        <v>0</v>
      </c>
      <c r="W29" s="50">
        <f>W27/S27</f>
        <v>0.25</v>
      </c>
      <c r="X29" s="51">
        <f>X27/S27</f>
        <v>0</v>
      </c>
      <c r="Y29" s="52">
        <f>Y27/S27</f>
        <v>0.25</v>
      </c>
      <c r="Z29" s="53"/>
      <c r="AA29" s="53"/>
      <c r="AB29" s="26"/>
      <c r="AC29" s="18"/>
    </row>
    <row r="30" spans="1:29" ht="15" customHeight="1" x14ac:dyDescent="0.2">
      <c r="A30" s="18"/>
      <c r="C30" s="702"/>
      <c r="D30" s="706" t="s">
        <v>25</v>
      </c>
      <c r="E30" s="57">
        <f>[1]表1!E29</f>
        <v>131</v>
      </c>
      <c r="F30" s="20">
        <f>SUM(G30:K30)</f>
        <v>113</v>
      </c>
      <c r="G30" s="21">
        <v>48</v>
      </c>
      <c r="H30" s="21">
        <v>39</v>
      </c>
      <c r="I30" s="21">
        <v>13</v>
      </c>
      <c r="J30" s="21">
        <v>9</v>
      </c>
      <c r="K30" s="22">
        <v>4</v>
      </c>
      <c r="L30" s="23">
        <f>SUM(I30:K30)</f>
        <v>26</v>
      </c>
      <c r="M30" s="24">
        <v>15</v>
      </c>
      <c r="N30" s="24">
        <f t="shared" ref="N30" si="22">E30-F30-M30</f>
        <v>3</v>
      </c>
      <c r="P30" s="702"/>
      <c r="Q30" s="706" t="s">
        <v>25</v>
      </c>
      <c r="R30" s="57">
        <f>[1]表1!G29</f>
        <v>132</v>
      </c>
      <c r="S30" s="20">
        <f>SUM(T30:X30)</f>
        <v>93</v>
      </c>
      <c r="T30" s="21">
        <v>46</v>
      </c>
      <c r="U30" s="21">
        <v>35</v>
      </c>
      <c r="V30" s="21">
        <v>6</v>
      </c>
      <c r="W30" s="21">
        <v>4</v>
      </c>
      <c r="X30" s="22">
        <v>2</v>
      </c>
      <c r="Y30" s="23">
        <f>SUM(V30:X30)</f>
        <v>12</v>
      </c>
      <c r="Z30" s="24">
        <v>30</v>
      </c>
      <c r="AA30" s="24">
        <f t="shared" ref="AA30" si="23">R30-S30-Z30</f>
        <v>9</v>
      </c>
      <c r="AC30" s="18"/>
    </row>
    <row r="31" spans="1:29" ht="15" customHeight="1" x14ac:dyDescent="0.2">
      <c r="A31" s="18"/>
      <c r="B31" s="26"/>
      <c r="C31" s="702"/>
      <c r="D31" s="705"/>
      <c r="E31" s="47"/>
      <c r="F31" s="28">
        <f>IFERROR(F30/$E30,0)</f>
        <v>0.86259541984732824</v>
      </c>
      <c r="G31" s="29">
        <f t="shared" ref="G31:N31" si="24">IFERROR(G30/$E30,0)</f>
        <v>0.36641221374045801</v>
      </c>
      <c r="H31" s="29">
        <f t="shared" si="24"/>
        <v>0.29770992366412213</v>
      </c>
      <c r="I31" s="29">
        <f t="shared" si="24"/>
        <v>9.9236641221374045E-2</v>
      </c>
      <c r="J31" s="29">
        <f t="shared" si="24"/>
        <v>6.8702290076335881E-2</v>
      </c>
      <c r="K31" s="30">
        <f t="shared" si="24"/>
        <v>3.0534351145038167E-2</v>
      </c>
      <c r="L31" s="31">
        <f t="shared" si="24"/>
        <v>0.19847328244274809</v>
      </c>
      <c r="M31" s="32">
        <f t="shared" si="24"/>
        <v>0.11450381679389313</v>
      </c>
      <c r="N31" s="32">
        <f t="shared" si="24"/>
        <v>2.2900763358778626E-2</v>
      </c>
      <c r="P31" s="702"/>
      <c r="Q31" s="705"/>
      <c r="R31" s="47"/>
      <c r="S31" s="28">
        <f>IFERROR(S30/$R30,0)</f>
        <v>0.70454545454545459</v>
      </c>
      <c r="T31" s="29">
        <f t="shared" ref="T31:AA31" si="25">IFERROR(T30/$R30,0)</f>
        <v>0.34848484848484851</v>
      </c>
      <c r="U31" s="29">
        <f t="shared" si="25"/>
        <v>0.26515151515151514</v>
      </c>
      <c r="V31" s="29">
        <f t="shared" si="25"/>
        <v>4.5454545454545456E-2</v>
      </c>
      <c r="W31" s="29">
        <f t="shared" si="25"/>
        <v>3.0303030303030304E-2</v>
      </c>
      <c r="X31" s="30">
        <f t="shared" si="25"/>
        <v>1.5151515151515152E-2</v>
      </c>
      <c r="Y31" s="31">
        <f t="shared" si="25"/>
        <v>9.0909090909090912E-2</v>
      </c>
      <c r="Z31" s="32">
        <f t="shared" si="25"/>
        <v>0.22727272727272727</v>
      </c>
      <c r="AA31" s="32">
        <f t="shared" si="25"/>
        <v>6.8181818181818177E-2</v>
      </c>
      <c r="AB31" s="26"/>
      <c r="AC31" s="18"/>
    </row>
    <row r="32" spans="1:29" ht="15" customHeight="1" thickBot="1" x14ac:dyDescent="0.25">
      <c r="A32" s="18"/>
      <c r="B32" s="26"/>
      <c r="C32" s="703"/>
      <c r="D32" s="705"/>
      <c r="E32" s="59"/>
      <c r="F32" s="60"/>
      <c r="G32" s="61">
        <f>G30/F30</f>
        <v>0.4247787610619469</v>
      </c>
      <c r="H32" s="61">
        <f>H30/F30</f>
        <v>0.34513274336283184</v>
      </c>
      <c r="I32" s="61">
        <f>I30/F30</f>
        <v>0.11504424778761062</v>
      </c>
      <c r="J32" s="61">
        <f>J30/F30</f>
        <v>7.9646017699115043E-2</v>
      </c>
      <c r="K32" s="62">
        <f>K30/F30</f>
        <v>3.5398230088495575E-2</v>
      </c>
      <c r="L32" s="63">
        <f>L30/F30</f>
        <v>0.23008849557522124</v>
      </c>
      <c r="M32" s="64"/>
      <c r="N32" s="64"/>
      <c r="P32" s="703"/>
      <c r="Q32" s="705"/>
      <c r="R32" s="59"/>
      <c r="S32" s="60"/>
      <c r="T32" s="61">
        <f>T30/S30</f>
        <v>0.4946236559139785</v>
      </c>
      <c r="U32" s="61">
        <f>U30/S30</f>
        <v>0.37634408602150538</v>
      </c>
      <c r="V32" s="61">
        <f>V30/S30</f>
        <v>6.4516129032258063E-2</v>
      </c>
      <c r="W32" s="61">
        <f>W30/S30</f>
        <v>4.3010752688172046E-2</v>
      </c>
      <c r="X32" s="62">
        <f>X30/S30</f>
        <v>2.1505376344086023E-2</v>
      </c>
      <c r="Y32" s="63">
        <f>Y30/S30</f>
        <v>0.12903225806451613</v>
      </c>
      <c r="Z32" s="64"/>
      <c r="AA32" s="64"/>
      <c r="AB32" s="26"/>
      <c r="AC32" s="18"/>
    </row>
    <row r="33" spans="1:29" ht="15" customHeight="1" thickTop="1" x14ac:dyDescent="0.2">
      <c r="A33" s="18"/>
      <c r="C33" s="701" t="s">
        <v>26</v>
      </c>
      <c r="D33" s="716" t="s">
        <v>27</v>
      </c>
      <c r="E33" s="57">
        <f>[1]表1!E32</f>
        <v>64</v>
      </c>
      <c r="F33" s="20">
        <f>SUM(G33:K33)</f>
        <v>36</v>
      </c>
      <c r="G33" s="43">
        <v>19</v>
      </c>
      <c r="H33" s="43">
        <v>10</v>
      </c>
      <c r="I33" s="43">
        <v>4</v>
      </c>
      <c r="J33" s="43">
        <v>3</v>
      </c>
      <c r="K33" s="44">
        <v>0</v>
      </c>
      <c r="L33" s="45">
        <f>SUM(I33:K33)</f>
        <v>7</v>
      </c>
      <c r="M33" s="46">
        <v>22</v>
      </c>
      <c r="N33" s="65">
        <f>E33-F33-M33</f>
        <v>6</v>
      </c>
      <c r="P33" s="701" t="s">
        <v>26</v>
      </c>
      <c r="Q33" s="716" t="s">
        <v>27</v>
      </c>
      <c r="R33" s="57">
        <f>[1]表1!G32</f>
        <v>43</v>
      </c>
      <c r="S33" s="20">
        <f>SUM(T33:X33)</f>
        <v>19</v>
      </c>
      <c r="T33" s="43">
        <v>14</v>
      </c>
      <c r="U33" s="43">
        <v>3</v>
      </c>
      <c r="V33" s="43">
        <v>1</v>
      </c>
      <c r="W33" s="43">
        <v>1</v>
      </c>
      <c r="X33" s="44">
        <v>0</v>
      </c>
      <c r="Y33" s="45">
        <f>SUM(V33:X33)</f>
        <v>2</v>
      </c>
      <c r="Z33" s="46">
        <v>17</v>
      </c>
      <c r="AA33" s="46">
        <f>R33-S33-Z33</f>
        <v>7</v>
      </c>
      <c r="AC33" s="18"/>
    </row>
    <row r="34" spans="1:29" ht="15" customHeight="1" x14ac:dyDescent="0.2">
      <c r="A34" s="18"/>
      <c r="B34" s="26"/>
      <c r="C34" s="702"/>
      <c r="D34" s="717"/>
      <c r="E34" s="47"/>
      <c r="F34" s="28">
        <f>IFERROR(F33/$E33,0)</f>
        <v>0.5625</v>
      </c>
      <c r="G34" s="29">
        <f t="shared" ref="G34:N34" si="26">IFERROR(G33/$E33,0)</f>
        <v>0.296875</v>
      </c>
      <c r="H34" s="29">
        <f t="shared" si="26"/>
        <v>0.15625</v>
      </c>
      <c r="I34" s="29">
        <f t="shared" si="26"/>
        <v>6.25E-2</v>
      </c>
      <c r="J34" s="29">
        <f t="shared" si="26"/>
        <v>4.6875E-2</v>
      </c>
      <c r="K34" s="30">
        <f t="shared" si="26"/>
        <v>0</v>
      </c>
      <c r="L34" s="31">
        <f t="shared" si="26"/>
        <v>0.109375</v>
      </c>
      <c r="M34" s="32">
        <f t="shared" si="26"/>
        <v>0.34375</v>
      </c>
      <c r="N34" s="32">
        <f t="shared" si="26"/>
        <v>9.375E-2</v>
      </c>
      <c r="P34" s="702"/>
      <c r="Q34" s="717"/>
      <c r="R34" s="47"/>
      <c r="S34" s="28">
        <f>IFERROR(S33/$R33,0)</f>
        <v>0.44186046511627908</v>
      </c>
      <c r="T34" s="29">
        <f t="shared" ref="T34:Z34" si="27">IFERROR(T33/$R33,0)</f>
        <v>0.32558139534883723</v>
      </c>
      <c r="U34" s="29">
        <f t="shared" si="27"/>
        <v>6.9767441860465115E-2</v>
      </c>
      <c r="V34" s="29">
        <f t="shared" si="27"/>
        <v>2.3255813953488372E-2</v>
      </c>
      <c r="W34" s="29">
        <f t="shared" si="27"/>
        <v>2.3255813953488372E-2</v>
      </c>
      <c r="X34" s="30">
        <f t="shared" si="27"/>
        <v>0</v>
      </c>
      <c r="Y34" s="31">
        <f t="shared" si="27"/>
        <v>4.6511627906976744E-2</v>
      </c>
      <c r="Z34" s="32">
        <f t="shared" si="27"/>
        <v>0.39534883720930231</v>
      </c>
      <c r="AA34" s="32">
        <f>IFERROR(AA33/$R33,0)</f>
        <v>0.16279069767441862</v>
      </c>
      <c r="AB34" s="26"/>
      <c r="AC34" s="18"/>
    </row>
    <row r="35" spans="1:29" ht="15" customHeight="1" x14ac:dyDescent="0.2">
      <c r="A35" s="18"/>
      <c r="B35" s="26"/>
      <c r="C35" s="702"/>
      <c r="D35" s="712"/>
      <c r="E35" s="58"/>
      <c r="F35" s="49"/>
      <c r="G35" s="50">
        <f>G33/F33</f>
        <v>0.52777777777777779</v>
      </c>
      <c r="H35" s="50">
        <f>H33/F33</f>
        <v>0.27777777777777779</v>
      </c>
      <c r="I35" s="50">
        <f>I33/F33</f>
        <v>0.1111111111111111</v>
      </c>
      <c r="J35" s="50">
        <f>J33/F33</f>
        <v>8.3333333333333329E-2</v>
      </c>
      <c r="K35" s="51">
        <f>K33/F33</f>
        <v>0</v>
      </c>
      <c r="L35" s="52">
        <f>L33/F33</f>
        <v>0.19444444444444445</v>
      </c>
      <c r="M35" s="53"/>
      <c r="N35" s="53"/>
      <c r="P35" s="702"/>
      <c r="Q35" s="712"/>
      <c r="R35" s="58"/>
      <c r="S35" s="49"/>
      <c r="T35" s="50">
        <f>IFERROR(T33/$S33,0)</f>
        <v>0.73684210526315785</v>
      </c>
      <c r="U35" s="50">
        <f t="shared" ref="U35:Y35" si="28">IFERROR(U33/$S33,0)</f>
        <v>0.15789473684210525</v>
      </c>
      <c r="V35" s="50">
        <f t="shared" si="28"/>
        <v>5.2631578947368418E-2</v>
      </c>
      <c r="W35" s="50">
        <f t="shared" si="28"/>
        <v>5.2631578947368418E-2</v>
      </c>
      <c r="X35" s="51">
        <f t="shared" si="28"/>
        <v>0</v>
      </c>
      <c r="Y35" s="52">
        <f t="shared" si="28"/>
        <v>0.10526315789473684</v>
      </c>
      <c r="Z35" s="53"/>
      <c r="AA35" s="53"/>
      <c r="AB35" s="26"/>
      <c r="AC35" s="18"/>
    </row>
    <row r="36" spans="1:29" ht="15" customHeight="1" x14ac:dyDescent="0.2">
      <c r="A36" s="18"/>
      <c r="C36" s="702"/>
      <c r="D36" s="712" t="s">
        <v>28</v>
      </c>
      <c r="E36" s="57">
        <f>[1]表1!E35</f>
        <v>155</v>
      </c>
      <c r="F36" s="20">
        <f>SUM(G36:K36)</f>
        <v>132</v>
      </c>
      <c r="G36" s="21">
        <v>66</v>
      </c>
      <c r="H36" s="21">
        <v>32</v>
      </c>
      <c r="I36" s="21">
        <v>23</v>
      </c>
      <c r="J36" s="21">
        <v>7</v>
      </c>
      <c r="K36" s="22">
        <v>4</v>
      </c>
      <c r="L36" s="23">
        <f>SUM(I36:K36)</f>
        <v>34</v>
      </c>
      <c r="M36" s="24">
        <v>17</v>
      </c>
      <c r="N36" s="56">
        <f>E36-F36-M36</f>
        <v>6</v>
      </c>
      <c r="P36" s="702"/>
      <c r="Q36" s="712" t="s">
        <v>28</v>
      </c>
      <c r="R36" s="57">
        <f>[1]表1!G35</f>
        <v>129</v>
      </c>
      <c r="S36" s="20">
        <f>SUM(T36:X36)</f>
        <v>72</v>
      </c>
      <c r="T36" s="21">
        <v>35</v>
      </c>
      <c r="U36" s="21">
        <v>22</v>
      </c>
      <c r="V36" s="21">
        <v>8</v>
      </c>
      <c r="W36" s="21">
        <v>6</v>
      </c>
      <c r="X36" s="22">
        <v>1</v>
      </c>
      <c r="Y36" s="23">
        <f>SUM(V36:X36)</f>
        <v>15</v>
      </c>
      <c r="Z36" s="24">
        <v>38</v>
      </c>
      <c r="AA36" s="24">
        <f>R36-S36-Z36</f>
        <v>19</v>
      </c>
      <c r="AC36" s="18"/>
    </row>
    <row r="37" spans="1:29" ht="15" customHeight="1" x14ac:dyDescent="0.2">
      <c r="A37" s="18"/>
      <c r="B37" s="26"/>
      <c r="C37" s="702"/>
      <c r="D37" s="712"/>
      <c r="E37" s="47"/>
      <c r="F37" s="28">
        <f>IFERROR(F36/$E36,0)</f>
        <v>0.85161290322580641</v>
      </c>
      <c r="G37" s="29">
        <f t="shared" ref="G37:N37" si="29">IFERROR(G36/$E36,0)</f>
        <v>0.4258064516129032</v>
      </c>
      <c r="H37" s="29">
        <f t="shared" si="29"/>
        <v>0.20645161290322581</v>
      </c>
      <c r="I37" s="29">
        <f t="shared" si="29"/>
        <v>0.14838709677419354</v>
      </c>
      <c r="J37" s="29">
        <f t="shared" si="29"/>
        <v>4.5161290322580643E-2</v>
      </c>
      <c r="K37" s="30">
        <f t="shared" si="29"/>
        <v>2.5806451612903226E-2</v>
      </c>
      <c r="L37" s="31">
        <f t="shared" si="29"/>
        <v>0.21935483870967742</v>
      </c>
      <c r="M37" s="32">
        <f t="shared" si="29"/>
        <v>0.10967741935483871</v>
      </c>
      <c r="N37" s="32">
        <f t="shared" si="29"/>
        <v>3.870967741935484E-2</v>
      </c>
      <c r="P37" s="702"/>
      <c r="Q37" s="712"/>
      <c r="R37" s="47"/>
      <c r="S37" s="28">
        <f>IFERROR(S36/$R36,0)</f>
        <v>0.55813953488372092</v>
      </c>
      <c r="T37" s="29">
        <f t="shared" ref="T37:Z37" si="30">IFERROR(T36/$R36,0)</f>
        <v>0.27131782945736432</v>
      </c>
      <c r="U37" s="29">
        <f t="shared" si="30"/>
        <v>0.17054263565891473</v>
      </c>
      <c r="V37" s="29">
        <f t="shared" si="30"/>
        <v>6.2015503875968991E-2</v>
      </c>
      <c r="W37" s="29">
        <f t="shared" si="30"/>
        <v>4.6511627906976744E-2</v>
      </c>
      <c r="X37" s="30">
        <f t="shared" si="30"/>
        <v>7.7519379844961239E-3</v>
      </c>
      <c r="Y37" s="31">
        <f t="shared" si="30"/>
        <v>0.11627906976744186</v>
      </c>
      <c r="Z37" s="32">
        <f t="shared" si="30"/>
        <v>0.29457364341085274</v>
      </c>
      <c r="AA37" s="32">
        <f>IFERROR(AA36/$R36,0)</f>
        <v>0.14728682170542637</v>
      </c>
      <c r="AB37" s="26"/>
      <c r="AC37" s="18"/>
    </row>
    <row r="38" spans="1:29" ht="15" customHeight="1" x14ac:dyDescent="0.2">
      <c r="A38" s="18"/>
      <c r="B38" s="26"/>
      <c r="C38" s="702"/>
      <c r="D38" s="712"/>
      <c r="E38" s="58"/>
      <c r="F38" s="49"/>
      <c r="G38" s="50">
        <f>G36/F36</f>
        <v>0.5</v>
      </c>
      <c r="H38" s="50">
        <f>H36/F36</f>
        <v>0.24242424242424243</v>
      </c>
      <c r="I38" s="50">
        <f>I36/F36</f>
        <v>0.17424242424242425</v>
      </c>
      <c r="J38" s="50">
        <f>J36/F36</f>
        <v>5.3030303030303032E-2</v>
      </c>
      <c r="K38" s="51">
        <f>K36/F36</f>
        <v>3.0303030303030304E-2</v>
      </c>
      <c r="L38" s="52">
        <f>L36/F36</f>
        <v>0.25757575757575757</v>
      </c>
      <c r="M38" s="53"/>
      <c r="N38" s="53"/>
      <c r="P38" s="702"/>
      <c r="Q38" s="712"/>
      <c r="R38" s="58"/>
      <c r="S38" s="49"/>
      <c r="T38" s="50">
        <f>IFERROR(T36/$S36,0)</f>
        <v>0.4861111111111111</v>
      </c>
      <c r="U38" s="50">
        <f t="shared" ref="U38:Y38" si="31">IFERROR(U36/$S36,0)</f>
        <v>0.30555555555555558</v>
      </c>
      <c r="V38" s="50">
        <f t="shared" si="31"/>
        <v>0.1111111111111111</v>
      </c>
      <c r="W38" s="50">
        <f t="shared" si="31"/>
        <v>8.3333333333333329E-2</v>
      </c>
      <c r="X38" s="51">
        <f t="shared" si="31"/>
        <v>1.3888888888888888E-2</v>
      </c>
      <c r="Y38" s="52">
        <f t="shared" si="31"/>
        <v>0.20833333333333334</v>
      </c>
      <c r="Z38" s="53"/>
      <c r="AA38" s="53"/>
      <c r="AB38" s="26"/>
      <c r="AC38" s="18"/>
    </row>
    <row r="39" spans="1:29" ht="15" customHeight="1" x14ac:dyDescent="0.2">
      <c r="A39" s="18"/>
      <c r="C39" s="702"/>
      <c r="D39" s="717" t="s">
        <v>29</v>
      </c>
      <c r="E39" s="57">
        <f>[1]表1!E38</f>
        <v>46</v>
      </c>
      <c r="F39" s="20">
        <f>SUM(G39:K39)</f>
        <v>44</v>
      </c>
      <c r="G39" s="21">
        <v>25</v>
      </c>
      <c r="H39" s="21">
        <v>7</v>
      </c>
      <c r="I39" s="21">
        <v>7</v>
      </c>
      <c r="J39" s="21">
        <v>2</v>
      </c>
      <c r="K39" s="22">
        <v>3</v>
      </c>
      <c r="L39" s="23">
        <f>SUM(I39:K39)</f>
        <v>12</v>
      </c>
      <c r="M39" s="24">
        <v>2</v>
      </c>
      <c r="N39" s="24">
        <f t="shared" ref="N39" si="32">E39-F39-M39</f>
        <v>0</v>
      </c>
      <c r="P39" s="702"/>
      <c r="Q39" s="717" t="s">
        <v>29</v>
      </c>
      <c r="R39" s="57">
        <f>[1]表1!G38</f>
        <v>38</v>
      </c>
      <c r="S39" s="20">
        <f>SUM(T39:X39)</f>
        <v>30</v>
      </c>
      <c r="T39" s="21">
        <v>20</v>
      </c>
      <c r="U39" s="21">
        <v>7</v>
      </c>
      <c r="V39" s="21">
        <v>2</v>
      </c>
      <c r="W39" s="21">
        <v>0</v>
      </c>
      <c r="X39" s="22">
        <v>1</v>
      </c>
      <c r="Y39" s="23">
        <f>SUM(V39:X39)</f>
        <v>3</v>
      </c>
      <c r="Z39" s="24">
        <v>4</v>
      </c>
      <c r="AA39" s="24">
        <f>R39-S39-Z39</f>
        <v>4</v>
      </c>
      <c r="AC39" s="18"/>
    </row>
    <row r="40" spans="1:29" ht="15" customHeight="1" x14ac:dyDescent="0.2">
      <c r="A40" s="18"/>
      <c r="B40" s="26"/>
      <c r="C40" s="702"/>
      <c r="D40" s="712"/>
      <c r="E40" s="47"/>
      <c r="F40" s="28">
        <f>IFERROR(F39/$E39,0)</f>
        <v>0.95652173913043481</v>
      </c>
      <c r="G40" s="29">
        <f t="shared" ref="G40:N40" si="33">IFERROR(G39/$E39,0)</f>
        <v>0.54347826086956519</v>
      </c>
      <c r="H40" s="29">
        <f t="shared" si="33"/>
        <v>0.15217391304347827</v>
      </c>
      <c r="I40" s="29">
        <f t="shared" si="33"/>
        <v>0.15217391304347827</v>
      </c>
      <c r="J40" s="29">
        <f t="shared" si="33"/>
        <v>4.3478260869565216E-2</v>
      </c>
      <c r="K40" s="30">
        <f t="shared" si="33"/>
        <v>6.5217391304347824E-2</v>
      </c>
      <c r="L40" s="31">
        <f t="shared" si="33"/>
        <v>0.2608695652173913</v>
      </c>
      <c r="M40" s="32">
        <f t="shared" si="33"/>
        <v>4.3478260869565216E-2</v>
      </c>
      <c r="N40" s="32">
        <f t="shared" si="33"/>
        <v>0</v>
      </c>
      <c r="P40" s="702"/>
      <c r="Q40" s="712"/>
      <c r="R40" s="47"/>
      <c r="S40" s="28">
        <f>IFERROR(S39/$R39,0)</f>
        <v>0.78947368421052633</v>
      </c>
      <c r="T40" s="29">
        <f t="shared" ref="T40:Z40" si="34">IFERROR(T39/$R39,0)</f>
        <v>0.52631578947368418</v>
      </c>
      <c r="U40" s="29">
        <f t="shared" si="34"/>
        <v>0.18421052631578946</v>
      </c>
      <c r="V40" s="29">
        <f t="shared" si="34"/>
        <v>5.2631578947368418E-2</v>
      </c>
      <c r="W40" s="29">
        <f t="shared" si="34"/>
        <v>0</v>
      </c>
      <c r="X40" s="30">
        <f t="shared" si="34"/>
        <v>2.6315789473684209E-2</v>
      </c>
      <c r="Y40" s="31">
        <f t="shared" si="34"/>
        <v>7.8947368421052627E-2</v>
      </c>
      <c r="Z40" s="32">
        <f t="shared" si="34"/>
        <v>0.10526315789473684</v>
      </c>
      <c r="AA40" s="32">
        <f>IFERROR(AA39/$R39,0)</f>
        <v>0.10526315789473684</v>
      </c>
      <c r="AB40" s="26"/>
      <c r="AC40" s="18"/>
    </row>
    <row r="41" spans="1:29" ht="15" customHeight="1" x14ac:dyDescent="0.2">
      <c r="A41" s="18"/>
      <c r="B41" s="26"/>
      <c r="C41" s="702"/>
      <c r="D41" s="712"/>
      <c r="E41" s="58"/>
      <c r="F41" s="49"/>
      <c r="G41" s="50">
        <f>G39/F39</f>
        <v>0.56818181818181823</v>
      </c>
      <c r="H41" s="50">
        <f>H39/F39</f>
        <v>0.15909090909090909</v>
      </c>
      <c r="I41" s="50">
        <f>I39/F39</f>
        <v>0.15909090909090909</v>
      </c>
      <c r="J41" s="50">
        <f>J39/F39</f>
        <v>4.5454545454545456E-2</v>
      </c>
      <c r="K41" s="51">
        <f>K39/F39</f>
        <v>6.8181818181818177E-2</v>
      </c>
      <c r="L41" s="52">
        <f>L39/F39</f>
        <v>0.27272727272727271</v>
      </c>
      <c r="M41" s="53"/>
      <c r="N41" s="53"/>
      <c r="P41" s="702"/>
      <c r="Q41" s="712"/>
      <c r="R41" s="58"/>
      <c r="S41" s="49"/>
      <c r="T41" s="50">
        <f>IFERROR(T39/$S39,0)</f>
        <v>0.66666666666666663</v>
      </c>
      <c r="U41" s="50">
        <f t="shared" ref="U41:Y41" si="35">IFERROR(U39/$S39,0)</f>
        <v>0.23333333333333334</v>
      </c>
      <c r="V41" s="50">
        <f t="shared" si="35"/>
        <v>6.6666666666666666E-2</v>
      </c>
      <c r="W41" s="50">
        <f t="shared" si="35"/>
        <v>0</v>
      </c>
      <c r="X41" s="51">
        <f t="shared" si="35"/>
        <v>3.3333333333333333E-2</v>
      </c>
      <c r="Y41" s="52">
        <f t="shared" si="35"/>
        <v>0.1</v>
      </c>
      <c r="Z41" s="53"/>
      <c r="AA41" s="53"/>
      <c r="AB41" s="26"/>
      <c r="AC41" s="18"/>
    </row>
    <row r="42" spans="1:29" ht="15" customHeight="1" x14ac:dyDescent="0.2">
      <c r="A42" s="18"/>
      <c r="C42" s="702"/>
      <c r="D42" s="712" t="s">
        <v>30</v>
      </c>
      <c r="E42" s="57">
        <f>[1]表1!E41</f>
        <v>38</v>
      </c>
      <c r="F42" s="20">
        <f>SUM(G42:K42)</f>
        <v>38</v>
      </c>
      <c r="G42" s="21">
        <v>13</v>
      </c>
      <c r="H42" s="21">
        <v>14</v>
      </c>
      <c r="I42" s="21">
        <v>8</v>
      </c>
      <c r="J42" s="21">
        <v>2</v>
      </c>
      <c r="K42" s="22">
        <v>1</v>
      </c>
      <c r="L42" s="23">
        <f>SUM(I42:K42)</f>
        <v>11</v>
      </c>
      <c r="M42" s="24">
        <v>0</v>
      </c>
      <c r="N42" s="24">
        <f t="shared" ref="N42" si="36">E42-F42-M42</f>
        <v>0</v>
      </c>
      <c r="P42" s="702"/>
      <c r="Q42" s="712" t="s">
        <v>30</v>
      </c>
      <c r="R42" s="57">
        <f>[1]表1!G41</f>
        <v>36</v>
      </c>
      <c r="S42" s="20">
        <f>SUM(T42:X42)</f>
        <v>27</v>
      </c>
      <c r="T42" s="21">
        <v>9</v>
      </c>
      <c r="U42" s="21">
        <v>10</v>
      </c>
      <c r="V42" s="21">
        <v>6</v>
      </c>
      <c r="W42" s="21">
        <v>1</v>
      </c>
      <c r="X42" s="22">
        <v>1</v>
      </c>
      <c r="Y42" s="23">
        <f>SUM(V42:X42)</f>
        <v>8</v>
      </c>
      <c r="Z42" s="24">
        <v>7</v>
      </c>
      <c r="AA42" s="24">
        <f>R42-S42-Z42</f>
        <v>2</v>
      </c>
      <c r="AC42" s="18"/>
    </row>
    <row r="43" spans="1:29" ht="15" customHeight="1" x14ac:dyDescent="0.2">
      <c r="A43" s="18"/>
      <c r="B43" s="26"/>
      <c r="C43" s="702"/>
      <c r="D43" s="712"/>
      <c r="E43" s="47"/>
      <c r="F43" s="28">
        <f>IFERROR(F42/$E42,0)</f>
        <v>1</v>
      </c>
      <c r="G43" s="29">
        <f t="shared" ref="G43:N43" si="37">IFERROR(G42/$E42,0)</f>
        <v>0.34210526315789475</v>
      </c>
      <c r="H43" s="29">
        <f t="shared" si="37"/>
        <v>0.36842105263157893</v>
      </c>
      <c r="I43" s="29">
        <f t="shared" si="37"/>
        <v>0.21052631578947367</v>
      </c>
      <c r="J43" s="29">
        <f t="shared" si="37"/>
        <v>5.2631578947368418E-2</v>
      </c>
      <c r="K43" s="30">
        <f t="shared" si="37"/>
        <v>2.6315789473684209E-2</v>
      </c>
      <c r="L43" s="31">
        <f t="shared" si="37"/>
        <v>0.28947368421052633</v>
      </c>
      <c r="M43" s="32">
        <f t="shared" si="37"/>
        <v>0</v>
      </c>
      <c r="N43" s="32">
        <f t="shared" si="37"/>
        <v>0</v>
      </c>
      <c r="P43" s="702"/>
      <c r="Q43" s="712"/>
      <c r="R43" s="47"/>
      <c r="S43" s="28">
        <f>IFERROR(S42/$R42,0)</f>
        <v>0.75</v>
      </c>
      <c r="T43" s="29">
        <f t="shared" ref="T43:Z43" si="38">IFERROR(T42/$R42,0)</f>
        <v>0.25</v>
      </c>
      <c r="U43" s="29">
        <f t="shared" si="38"/>
        <v>0.27777777777777779</v>
      </c>
      <c r="V43" s="29">
        <f t="shared" si="38"/>
        <v>0.16666666666666666</v>
      </c>
      <c r="W43" s="29">
        <f t="shared" si="38"/>
        <v>2.7777777777777776E-2</v>
      </c>
      <c r="X43" s="30">
        <f t="shared" si="38"/>
        <v>2.7777777777777776E-2</v>
      </c>
      <c r="Y43" s="31">
        <f t="shared" si="38"/>
        <v>0.22222222222222221</v>
      </c>
      <c r="Z43" s="32">
        <f t="shared" si="38"/>
        <v>0.19444444444444445</v>
      </c>
      <c r="AA43" s="32">
        <f>IFERROR(AA42/$R42,0)</f>
        <v>5.5555555555555552E-2</v>
      </c>
      <c r="AB43" s="26"/>
      <c r="AC43" s="18"/>
    </row>
    <row r="44" spans="1:29" ht="15" customHeight="1" x14ac:dyDescent="0.2">
      <c r="A44" s="18"/>
      <c r="B44" s="26"/>
      <c r="C44" s="702"/>
      <c r="D44" s="712"/>
      <c r="E44" s="58"/>
      <c r="F44" s="49"/>
      <c r="G44" s="50">
        <f>G42/F42</f>
        <v>0.34210526315789475</v>
      </c>
      <c r="H44" s="50">
        <f>H42/F42</f>
        <v>0.36842105263157893</v>
      </c>
      <c r="I44" s="50">
        <f>I42/F42</f>
        <v>0.21052631578947367</v>
      </c>
      <c r="J44" s="50">
        <f>J42/F42</f>
        <v>5.2631578947368418E-2</v>
      </c>
      <c r="K44" s="51">
        <f>K42/F42</f>
        <v>2.6315789473684209E-2</v>
      </c>
      <c r="L44" s="52">
        <f>L42/F42</f>
        <v>0.28947368421052633</v>
      </c>
      <c r="M44" s="53"/>
      <c r="N44" s="53"/>
      <c r="P44" s="702"/>
      <c r="Q44" s="712"/>
      <c r="R44" s="58"/>
      <c r="S44" s="49"/>
      <c r="T44" s="50">
        <f>IFERROR(T42/$S42,0)</f>
        <v>0.33333333333333331</v>
      </c>
      <c r="U44" s="50">
        <f t="shared" ref="U44:Y44" si="39">IFERROR(U42/$S42,0)</f>
        <v>0.37037037037037035</v>
      </c>
      <c r="V44" s="50">
        <f t="shared" si="39"/>
        <v>0.22222222222222221</v>
      </c>
      <c r="W44" s="50">
        <f t="shared" si="39"/>
        <v>3.7037037037037035E-2</v>
      </c>
      <c r="X44" s="51">
        <f t="shared" si="39"/>
        <v>3.7037037037037035E-2</v>
      </c>
      <c r="Y44" s="52">
        <f t="shared" si="39"/>
        <v>0.29629629629629628</v>
      </c>
      <c r="Z44" s="53"/>
      <c r="AA44" s="53"/>
      <c r="AB44" s="26"/>
      <c r="AC44" s="18"/>
    </row>
    <row r="45" spans="1:29" ht="15" customHeight="1" x14ac:dyDescent="0.2">
      <c r="A45" s="18"/>
      <c r="C45" s="702"/>
      <c r="D45" s="712" t="s">
        <v>31</v>
      </c>
      <c r="E45" s="57">
        <f>[1]表1!E44</f>
        <v>27</v>
      </c>
      <c r="F45" s="20">
        <f>SUM(G45:K45)</f>
        <v>27</v>
      </c>
      <c r="G45" s="21">
        <v>9</v>
      </c>
      <c r="H45" s="21">
        <v>12</v>
      </c>
      <c r="I45" s="21">
        <v>5</v>
      </c>
      <c r="J45" s="21">
        <v>1</v>
      </c>
      <c r="K45" s="22">
        <v>0</v>
      </c>
      <c r="L45" s="23">
        <f>SUM(I45:K45)</f>
        <v>6</v>
      </c>
      <c r="M45" s="24">
        <v>0</v>
      </c>
      <c r="N45" s="24">
        <f t="shared" ref="N45" si="40">E45-F45-M45</f>
        <v>0</v>
      </c>
      <c r="P45" s="702"/>
      <c r="Q45" s="712" t="s">
        <v>31</v>
      </c>
      <c r="R45" s="57">
        <f>[1]表1!G44</f>
        <v>24</v>
      </c>
      <c r="S45" s="20">
        <f>SUM(T45:X45)</f>
        <v>21</v>
      </c>
      <c r="T45" s="21">
        <v>8</v>
      </c>
      <c r="U45" s="21">
        <v>11</v>
      </c>
      <c r="V45" s="21">
        <v>2</v>
      </c>
      <c r="W45" s="21">
        <v>0</v>
      </c>
      <c r="X45" s="22">
        <v>0</v>
      </c>
      <c r="Y45" s="23">
        <f>SUM(V45:X45)</f>
        <v>2</v>
      </c>
      <c r="Z45" s="24">
        <v>3</v>
      </c>
      <c r="AA45" s="24">
        <f>R45-S45-Z45</f>
        <v>0</v>
      </c>
      <c r="AC45" s="18"/>
    </row>
    <row r="46" spans="1:29" ht="15" customHeight="1" x14ac:dyDescent="0.2">
      <c r="A46" s="18"/>
      <c r="B46" s="26"/>
      <c r="C46" s="702"/>
      <c r="D46" s="713"/>
      <c r="E46" s="47"/>
      <c r="F46" s="28">
        <f>IFERROR(F45/$E45,0)</f>
        <v>1</v>
      </c>
      <c r="G46" s="29">
        <f t="shared" ref="G46:N46" si="41">IFERROR(G45/$E45,0)</f>
        <v>0.33333333333333331</v>
      </c>
      <c r="H46" s="29">
        <f t="shared" si="41"/>
        <v>0.44444444444444442</v>
      </c>
      <c r="I46" s="29">
        <f t="shared" si="41"/>
        <v>0.18518518518518517</v>
      </c>
      <c r="J46" s="29">
        <f t="shared" si="41"/>
        <v>3.7037037037037035E-2</v>
      </c>
      <c r="K46" s="30">
        <f t="shared" si="41"/>
        <v>0</v>
      </c>
      <c r="L46" s="31">
        <f t="shared" si="41"/>
        <v>0.22222222222222221</v>
      </c>
      <c r="M46" s="32">
        <f t="shared" si="41"/>
        <v>0</v>
      </c>
      <c r="N46" s="32">
        <f t="shared" si="41"/>
        <v>0</v>
      </c>
      <c r="P46" s="702"/>
      <c r="Q46" s="713"/>
      <c r="R46" s="47"/>
      <c r="S46" s="28">
        <f>IFERROR(S45/$R45,0)</f>
        <v>0.875</v>
      </c>
      <c r="T46" s="29">
        <f t="shared" ref="T46:Z46" si="42">IFERROR(T45/$R45,0)</f>
        <v>0.33333333333333331</v>
      </c>
      <c r="U46" s="29">
        <f t="shared" si="42"/>
        <v>0.45833333333333331</v>
      </c>
      <c r="V46" s="29">
        <f t="shared" si="42"/>
        <v>8.3333333333333329E-2</v>
      </c>
      <c r="W46" s="29">
        <f t="shared" si="42"/>
        <v>0</v>
      </c>
      <c r="X46" s="30">
        <f t="shared" si="42"/>
        <v>0</v>
      </c>
      <c r="Y46" s="31">
        <f t="shared" si="42"/>
        <v>8.3333333333333329E-2</v>
      </c>
      <c r="Z46" s="32">
        <f t="shared" si="42"/>
        <v>0.125</v>
      </c>
      <c r="AA46" s="32">
        <f>IFERROR(AA45/$R45,0)</f>
        <v>0</v>
      </c>
      <c r="AB46" s="26"/>
      <c r="AC46" s="18"/>
    </row>
    <row r="47" spans="1:29" ht="15" customHeight="1" x14ac:dyDescent="0.2">
      <c r="A47" s="18"/>
      <c r="B47" s="26"/>
      <c r="C47" s="702"/>
      <c r="D47" s="713"/>
      <c r="E47" s="58"/>
      <c r="F47" s="49"/>
      <c r="G47" s="50">
        <f>G45/F45</f>
        <v>0.33333333333333331</v>
      </c>
      <c r="H47" s="50">
        <f>H45/F45</f>
        <v>0.44444444444444442</v>
      </c>
      <c r="I47" s="50">
        <f>I45/F45</f>
        <v>0.18518518518518517</v>
      </c>
      <c r="J47" s="50">
        <f>J45/F45</f>
        <v>3.7037037037037035E-2</v>
      </c>
      <c r="K47" s="51">
        <f>K45/F45</f>
        <v>0</v>
      </c>
      <c r="L47" s="52">
        <f>L45/F45</f>
        <v>0.22222222222222221</v>
      </c>
      <c r="M47" s="53"/>
      <c r="N47" s="53"/>
      <c r="P47" s="702"/>
      <c r="Q47" s="713"/>
      <c r="R47" s="58"/>
      <c r="S47" s="49"/>
      <c r="T47" s="50">
        <f>IFERROR(T45/$S45,0)</f>
        <v>0.38095238095238093</v>
      </c>
      <c r="U47" s="50">
        <f t="shared" ref="U47:Y47" si="43">IFERROR(U45/$S45,0)</f>
        <v>0.52380952380952384</v>
      </c>
      <c r="V47" s="50">
        <f t="shared" si="43"/>
        <v>9.5238095238095233E-2</v>
      </c>
      <c r="W47" s="50">
        <f t="shared" si="43"/>
        <v>0</v>
      </c>
      <c r="X47" s="51">
        <f t="shared" si="43"/>
        <v>0</v>
      </c>
      <c r="Y47" s="52">
        <f t="shared" si="43"/>
        <v>9.5238095238095233E-2</v>
      </c>
      <c r="Z47" s="53"/>
      <c r="AA47" s="53"/>
      <c r="AB47" s="26"/>
      <c r="AC47" s="18"/>
    </row>
    <row r="48" spans="1:29" ht="15" customHeight="1" x14ac:dyDescent="0.2">
      <c r="A48" s="18"/>
      <c r="C48" s="702"/>
      <c r="D48" s="712" t="s">
        <v>32</v>
      </c>
      <c r="E48" s="57">
        <f>[1]表1!E47</f>
        <v>40</v>
      </c>
      <c r="F48" s="20">
        <f>SUM(G48:K48)</f>
        <v>40</v>
      </c>
      <c r="G48" s="21">
        <v>5</v>
      </c>
      <c r="H48" s="21">
        <v>15</v>
      </c>
      <c r="I48" s="21">
        <v>12</v>
      </c>
      <c r="J48" s="21">
        <v>7</v>
      </c>
      <c r="K48" s="22">
        <v>1</v>
      </c>
      <c r="L48" s="23">
        <f>SUM(I48:K48)</f>
        <v>20</v>
      </c>
      <c r="M48" s="24">
        <v>0</v>
      </c>
      <c r="N48" s="24">
        <f t="shared" ref="N48" si="44">E48-F48-M48</f>
        <v>0</v>
      </c>
      <c r="P48" s="702"/>
      <c r="Q48" s="712" t="s">
        <v>32</v>
      </c>
      <c r="R48" s="57">
        <f>[1]表1!G47</f>
        <v>29</v>
      </c>
      <c r="S48" s="20">
        <f>SUM(T48:X48)</f>
        <v>28</v>
      </c>
      <c r="T48" s="21">
        <v>6</v>
      </c>
      <c r="U48" s="21">
        <v>13</v>
      </c>
      <c r="V48" s="21">
        <v>6</v>
      </c>
      <c r="W48" s="21">
        <v>3</v>
      </c>
      <c r="X48" s="22">
        <v>0</v>
      </c>
      <c r="Y48" s="23">
        <f>SUM(V48:X48)</f>
        <v>9</v>
      </c>
      <c r="Z48" s="24">
        <v>0</v>
      </c>
      <c r="AA48" s="24">
        <f>R48-S48-Z48</f>
        <v>1</v>
      </c>
      <c r="AC48" s="18"/>
    </row>
    <row r="49" spans="1:29" ht="15" customHeight="1" x14ac:dyDescent="0.2">
      <c r="A49" s="18"/>
      <c r="B49" s="26"/>
      <c r="C49" s="702"/>
      <c r="D49" s="713"/>
      <c r="E49" s="47"/>
      <c r="F49" s="28">
        <f>IFERROR(F48/$E48,0)</f>
        <v>1</v>
      </c>
      <c r="G49" s="29">
        <f t="shared" ref="G49:N49" si="45">IFERROR(G48/$E48,0)</f>
        <v>0.125</v>
      </c>
      <c r="H49" s="29">
        <f t="shared" si="45"/>
        <v>0.375</v>
      </c>
      <c r="I49" s="29">
        <f t="shared" si="45"/>
        <v>0.3</v>
      </c>
      <c r="J49" s="29">
        <f t="shared" si="45"/>
        <v>0.17499999999999999</v>
      </c>
      <c r="K49" s="30">
        <f t="shared" si="45"/>
        <v>2.5000000000000001E-2</v>
      </c>
      <c r="L49" s="31">
        <f t="shared" si="45"/>
        <v>0.5</v>
      </c>
      <c r="M49" s="32">
        <f t="shared" si="45"/>
        <v>0</v>
      </c>
      <c r="N49" s="32">
        <f t="shared" si="45"/>
        <v>0</v>
      </c>
      <c r="P49" s="702"/>
      <c r="Q49" s="713"/>
      <c r="R49" s="47"/>
      <c r="S49" s="28">
        <f>IFERROR(S48/$R48,0)</f>
        <v>0.96551724137931039</v>
      </c>
      <c r="T49" s="29">
        <f t="shared" ref="T49:Z49" si="46">IFERROR(T48/$R48,0)</f>
        <v>0.20689655172413793</v>
      </c>
      <c r="U49" s="29">
        <f t="shared" si="46"/>
        <v>0.44827586206896552</v>
      </c>
      <c r="V49" s="29">
        <f t="shared" si="46"/>
        <v>0.20689655172413793</v>
      </c>
      <c r="W49" s="29">
        <f t="shared" si="46"/>
        <v>0.10344827586206896</v>
      </c>
      <c r="X49" s="30">
        <f t="shared" si="46"/>
        <v>0</v>
      </c>
      <c r="Y49" s="31">
        <f t="shared" si="46"/>
        <v>0.31034482758620691</v>
      </c>
      <c r="Z49" s="32">
        <f t="shared" si="46"/>
        <v>0</v>
      </c>
      <c r="AA49" s="32">
        <f>IFERROR(AA48/$R48,0)</f>
        <v>3.4482758620689655E-2</v>
      </c>
      <c r="AB49" s="26"/>
      <c r="AC49" s="18"/>
    </row>
    <row r="50" spans="1:29" ht="15" customHeight="1" thickBot="1" x14ac:dyDescent="0.25">
      <c r="A50" s="18"/>
      <c r="B50" s="26"/>
      <c r="C50" s="702"/>
      <c r="D50" s="714"/>
      <c r="E50" s="59"/>
      <c r="F50" s="35"/>
      <c r="G50" s="36">
        <f>G48/F48</f>
        <v>0.125</v>
      </c>
      <c r="H50" s="36">
        <f>H48/F48</f>
        <v>0.375</v>
      </c>
      <c r="I50" s="36">
        <f>I48/F48</f>
        <v>0.3</v>
      </c>
      <c r="J50" s="36">
        <f>J48/F48</f>
        <v>0.17499999999999999</v>
      </c>
      <c r="K50" s="37">
        <f>K48/F48</f>
        <v>2.5000000000000001E-2</v>
      </c>
      <c r="L50" s="38">
        <f>L48/F48</f>
        <v>0.5</v>
      </c>
      <c r="M50" s="39"/>
      <c r="N50" s="39"/>
      <c r="P50" s="702"/>
      <c r="Q50" s="714"/>
      <c r="R50" s="59"/>
      <c r="S50" s="35"/>
      <c r="T50" s="36">
        <f>IFERROR(T48/$S48,0)</f>
        <v>0.21428571428571427</v>
      </c>
      <c r="U50" s="36">
        <f t="shared" ref="U50:Y50" si="47">IFERROR(U48/$S48,0)</f>
        <v>0.4642857142857143</v>
      </c>
      <c r="V50" s="36">
        <f t="shared" si="47"/>
        <v>0.21428571428571427</v>
      </c>
      <c r="W50" s="36">
        <f t="shared" si="47"/>
        <v>0.10714285714285714</v>
      </c>
      <c r="X50" s="37">
        <f t="shared" si="47"/>
        <v>0</v>
      </c>
      <c r="Y50" s="38">
        <f t="shared" si="47"/>
        <v>0.32142857142857145</v>
      </c>
      <c r="Z50" s="39"/>
      <c r="AA50" s="39"/>
      <c r="AB50" s="26"/>
      <c r="AC50" s="18"/>
    </row>
    <row r="51" spans="1:29" ht="15" customHeight="1" thickTop="1" x14ac:dyDescent="0.2">
      <c r="A51" s="18"/>
      <c r="C51" s="702"/>
      <c r="D51" s="66" t="s">
        <v>33</v>
      </c>
      <c r="E51" s="67">
        <f>E36+E39+E42+E45</f>
        <v>266</v>
      </c>
      <c r="F51" s="42">
        <f t="shared" ref="F51:M51" si="48">F36+F39+F42+F45</f>
        <v>241</v>
      </c>
      <c r="G51" s="43">
        <f t="shared" si="48"/>
        <v>113</v>
      </c>
      <c r="H51" s="43">
        <f t="shared" si="48"/>
        <v>65</v>
      </c>
      <c r="I51" s="43">
        <f t="shared" si="48"/>
        <v>43</v>
      </c>
      <c r="J51" s="43">
        <f t="shared" si="48"/>
        <v>12</v>
      </c>
      <c r="K51" s="44">
        <f t="shared" si="48"/>
        <v>8</v>
      </c>
      <c r="L51" s="45">
        <f t="shared" si="48"/>
        <v>63</v>
      </c>
      <c r="M51" s="46">
        <f t="shared" si="48"/>
        <v>19</v>
      </c>
      <c r="N51" s="46">
        <f>N36+N39+N42+N45</f>
        <v>6</v>
      </c>
      <c r="P51" s="702"/>
      <c r="Q51" s="68" t="s">
        <v>33</v>
      </c>
      <c r="R51" s="67">
        <f>R36+R39+R42+R45</f>
        <v>227</v>
      </c>
      <c r="S51" s="42">
        <f t="shared" ref="S51:Z51" si="49">S36+S39+S42+S45</f>
        <v>150</v>
      </c>
      <c r="T51" s="43">
        <f t="shared" si="49"/>
        <v>72</v>
      </c>
      <c r="U51" s="43">
        <f t="shared" si="49"/>
        <v>50</v>
      </c>
      <c r="V51" s="43">
        <f t="shared" si="49"/>
        <v>18</v>
      </c>
      <c r="W51" s="43">
        <f t="shared" si="49"/>
        <v>7</v>
      </c>
      <c r="X51" s="44">
        <f t="shared" si="49"/>
        <v>3</v>
      </c>
      <c r="Y51" s="45">
        <f t="shared" si="49"/>
        <v>28</v>
      </c>
      <c r="Z51" s="46">
        <f t="shared" si="49"/>
        <v>52</v>
      </c>
      <c r="AA51" s="46">
        <f>AA36+AA39+AA42+AA45</f>
        <v>25</v>
      </c>
      <c r="AC51" s="18"/>
    </row>
    <row r="52" spans="1:29" ht="15" customHeight="1" x14ac:dyDescent="0.2">
      <c r="A52" s="18"/>
      <c r="B52" s="26"/>
      <c r="C52" s="702"/>
      <c r="D52" s="69" t="s">
        <v>34</v>
      </c>
      <c r="E52" s="47"/>
      <c r="F52" s="28">
        <f>IFERROR(F51/$E51,0)</f>
        <v>0.90601503759398494</v>
      </c>
      <c r="G52" s="29">
        <f t="shared" ref="G52:N52" si="50">IFERROR(G51/$E51,0)</f>
        <v>0.42481203007518797</v>
      </c>
      <c r="H52" s="29">
        <f t="shared" si="50"/>
        <v>0.24436090225563908</v>
      </c>
      <c r="I52" s="29">
        <f t="shared" si="50"/>
        <v>0.16165413533834586</v>
      </c>
      <c r="J52" s="29">
        <f t="shared" si="50"/>
        <v>4.5112781954887216E-2</v>
      </c>
      <c r="K52" s="30">
        <f t="shared" si="50"/>
        <v>3.007518796992481E-2</v>
      </c>
      <c r="L52" s="31">
        <f t="shared" si="50"/>
        <v>0.23684210526315788</v>
      </c>
      <c r="M52" s="32">
        <f t="shared" si="50"/>
        <v>7.1428571428571425E-2</v>
      </c>
      <c r="N52" s="32">
        <f t="shared" si="50"/>
        <v>2.2556390977443608E-2</v>
      </c>
      <c r="P52" s="702"/>
      <c r="Q52" s="70" t="s">
        <v>34</v>
      </c>
      <c r="R52" s="47"/>
      <c r="S52" s="28">
        <f>IFERROR(S51/$R51,0)</f>
        <v>0.66079295154185025</v>
      </c>
      <c r="T52" s="29">
        <f t="shared" ref="T52:AA52" si="51">IFERROR(T51/$R51,0)</f>
        <v>0.31718061674008813</v>
      </c>
      <c r="U52" s="29">
        <f t="shared" si="51"/>
        <v>0.22026431718061673</v>
      </c>
      <c r="V52" s="29">
        <f t="shared" si="51"/>
        <v>7.9295154185022032E-2</v>
      </c>
      <c r="W52" s="29">
        <f t="shared" si="51"/>
        <v>3.0837004405286344E-2</v>
      </c>
      <c r="X52" s="30">
        <f t="shared" si="51"/>
        <v>1.3215859030837005E-2</v>
      </c>
      <c r="Y52" s="31">
        <f t="shared" si="51"/>
        <v>0.12334801762114538</v>
      </c>
      <c r="Z52" s="32">
        <f t="shared" si="51"/>
        <v>0.22907488986784141</v>
      </c>
      <c r="AA52" s="32">
        <f t="shared" si="51"/>
        <v>0.11013215859030837</v>
      </c>
      <c r="AB52" s="26"/>
      <c r="AC52" s="18"/>
    </row>
    <row r="53" spans="1:29" ht="15" customHeight="1" x14ac:dyDescent="0.2">
      <c r="A53" s="18"/>
      <c r="B53" s="26"/>
      <c r="C53" s="702"/>
      <c r="D53" s="71"/>
      <c r="E53" s="58"/>
      <c r="F53" s="72"/>
      <c r="G53" s="73">
        <f>G51/F51</f>
        <v>0.46887966804979253</v>
      </c>
      <c r="H53" s="73">
        <f>H51/F51</f>
        <v>0.26970954356846472</v>
      </c>
      <c r="I53" s="73">
        <f>I51/F51</f>
        <v>0.17842323651452283</v>
      </c>
      <c r="J53" s="73">
        <f>J51/F51</f>
        <v>4.9792531120331947E-2</v>
      </c>
      <c r="K53" s="74">
        <f>K51/F51</f>
        <v>3.3195020746887967E-2</v>
      </c>
      <c r="L53" s="75">
        <f>L51/F51</f>
        <v>0.26141078838174275</v>
      </c>
      <c r="M53" s="76"/>
      <c r="N53" s="76"/>
      <c r="P53" s="702"/>
      <c r="Q53" s="77"/>
      <c r="R53" s="58"/>
      <c r="S53" s="72"/>
      <c r="T53" s="73">
        <f>IFERROR(T51/$S51,0)</f>
        <v>0.48</v>
      </c>
      <c r="U53" s="73">
        <f t="shared" ref="U53:Y53" si="52">IFERROR(U51/$S51,0)</f>
        <v>0.33333333333333331</v>
      </c>
      <c r="V53" s="73">
        <f t="shared" si="52"/>
        <v>0.12</v>
      </c>
      <c r="W53" s="73">
        <f t="shared" si="52"/>
        <v>4.6666666666666669E-2</v>
      </c>
      <c r="X53" s="74">
        <f t="shared" si="52"/>
        <v>0.02</v>
      </c>
      <c r="Y53" s="75">
        <f t="shared" si="52"/>
        <v>0.18666666666666668</v>
      </c>
      <c r="Z53" s="76"/>
      <c r="AA53" s="76"/>
      <c r="AB53" s="26"/>
      <c r="AC53" s="18"/>
    </row>
    <row r="54" spans="1:29" ht="15" customHeight="1" x14ac:dyDescent="0.2">
      <c r="A54" s="18"/>
      <c r="C54" s="702"/>
      <c r="D54" s="78" t="s">
        <v>33</v>
      </c>
      <c r="E54" s="67">
        <f>E39+E42+E45+E48</f>
        <v>151</v>
      </c>
      <c r="F54" s="42">
        <f t="shared" ref="F54:M54" si="53">F39+F42+F45+F48</f>
        <v>149</v>
      </c>
      <c r="G54" s="43">
        <f t="shared" si="53"/>
        <v>52</v>
      </c>
      <c r="H54" s="43">
        <f t="shared" si="53"/>
        <v>48</v>
      </c>
      <c r="I54" s="43">
        <f t="shared" si="53"/>
        <v>32</v>
      </c>
      <c r="J54" s="43">
        <f t="shared" si="53"/>
        <v>12</v>
      </c>
      <c r="K54" s="44">
        <f t="shared" si="53"/>
        <v>5</v>
      </c>
      <c r="L54" s="45">
        <f t="shared" si="53"/>
        <v>49</v>
      </c>
      <c r="M54" s="46">
        <f t="shared" si="53"/>
        <v>2</v>
      </c>
      <c r="N54" s="46">
        <f>N39+N42+N45+N48</f>
        <v>0</v>
      </c>
      <c r="P54" s="702"/>
      <c r="Q54" s="79" t="s">
        <v>33</v>
      </c>
      <c r="R54" s="67">
        <f>R39+R42+R45+R48</f>
        <v>127</v>
      </c>
      <c r="S54" s="42">
        <f t="shared" ref="S54:Z54" si="54">S39+S42+S45+S48</f>
        <v>106</v>
      </c>
      <c r="T54" s="43">
        <f t="shared" si="54"/>
        <v>43</v>
      </c>
      <c r="U54" s="43">
        <f t="shared" si="54"/>
        <v>41</v>
      </c>
      <c r="V54" s="43">
        <f t="shared" si="54"/>
        <v>16</v>
      </c>
      <c r="W54" s="43">
        <f t="shared" si="54"/>
        <v>4</v>
      </c>
      <c r="X54" s="44">
        <f t="shared" si="54"/>
        <v>2</v>
      </c>
      <c r="Y54" s="45">
        <f t="shared" si="54"/>
        <v>22</v>
      </c>
      <c r="Z54" s="46">
        <f t="shared" si="54"/>
        <v>14</v>
      </c>
      <c r="AA54" s="46">
        <f>AA39+AA42+AA45+AA48</f>
        <v>7</v>
      </c>
      <c r="AC54" s="18"/>
    </row>
    <row r="55" spans="1:29" ht="15" customHeight="1" x14ac:dyDescent="0.2">
      <c r="A55" s="18"/>
      <c r="B55" s="26"/>
      <c r="C55" s="702"/>
      <c r="D55" s="69" t="s">
        <v>35</v>
      </c>
      <c r="E55" s="47"/>
      <c r="F55" s="28">
        <f>IFERROR(F54/$E54,0)</f>
        <v>0.98675496688741726</v>
      </c>
      <c r="G55" s="29">
        <f t="shared" ref="G55:N55" si="55">IFERROR(G54/$E54,0)</f>
        <v>0.3443708609271523</v>
      </c>
      <c r="H55" s="29">
        <f t="shared" si="55"/>
        <v>0.31788079470198677</v>
      </c>
      <c r="I55" s="29">
        <f t="shared" si="55"/>
        <v>0.2119205298013245</v>
      </c>
      <c r="J55" s="29">
        <f t="shared" si="55"/>
        <v>7.9470198675496692E-2</v>
      </c>
      <c r="K55" s="30">
        <f t="shared" si="55"/>
        <v>3.3112582781456956E-2</v>
      </c>
      <c r="L55" s="31">
        <f t="shared" si="55"/>
        <v>0.32450331125827814</v>
      </c>
      <c r="M55" s="32">
        <f t="shared" si="55"/>
        <v>1.3245033112582781E-2</v>
      </c>
      <c r="N55" s="32">
        <f t="shared" si="55"/>
        <v>0</v>
      </c>
      <c r="P55" s="702"/>
      <c r="Q55" s="70" t="s">
        <v>35</v>
      </c>
      <c r="R55" s="47"/>
      <c r="S55" s="28">
        <f>IFERROR(S54/$R54,0)</f>
        <v>0.83464566929133854</v>
      </c>
      <c r="T55" s="29">
        <f t="shared" ref="T55:AA55" si="56">IFERROR(T54/$R54,0)</f>
        <v>0.33858267716535434</v>
      </c>
      <c r="U55" s="29">
        <f t="shared" si="56"/>
        <v>0.32283464566929132</v>
      </c>
      <c r="V55" s="29">
        <f t="shared" si="56"/>
        <v>0.12598425196850394</v>
      </c>
      <c r="W55" s="29">
        <f t="shared" si="56"/>
        <v>3.1496062992125984E-2</v>
      </c>
      <c r="X55" s="30">
        <f t="shared" si="56"/>
        <v>1.5748031496062992E-2</v>
      </c>
      <c r="Y55" s="31">
        <f t="shared" si="56"/>
        <v>0.17322834645669291</v>
      </c>
      <c r="Z55" s="32">
        <f t="shared" si="56"/>
        <v>0.11023622047244094</v>
      </c>
      <c r="AA55" s="32">
        <f t="shared" si="56"/>
        <v>5.5118110236220472E-2</v>
      </c>
      <c r="AB55" s="26"/>
      <c r="AC55" s="18"/>
    </row>
    <row r="56" spans="1:29" ht="15" customHeight="1" thickBot="1" x14ac:dyDescent="0.25">
      <c r="A56" s="18"/>
      <c r="B56" s="26"/>
      <c r="C56" s="715"/>
      <c r="D56" s="71"/>
      <c r="E56" s="58"/>
      <c r="F56" s="80"/>
      <c r="G56" s="81">
        <f>G54/F54</f>
        <v>0.34899328859060402</v>
      </c>
      <c r="H56" s="81">
        <f>H54/F54</f>
        <v>0.32214765100671139</v>
      </c>
      <c r="I56" s="81">
        <f>I54/F54</f>
        <v>0.21476510067114093</v>
      </c>
      <c r="J56" s="81">
        <f>J54/F54</f>
        <v>8.0536912751677847E-2</v>
      </c>
      <c r="K56" s="82">
        <f>K54/F54</f>
        <v>3.3557046979865772E-2</v>
      </c>
      <c r="L56" s="83">
        <f>L54/F54</f>
        <v>0.32885906040268459</v>
      </c>
      <c r="M56" s="84"/>
      <c r="N56" s="84"/>
      <c r="P56" s="715"/>
      <c r="Q56" s="77"/>
      <c r="R56" s="58"/>
      <c r="S56" s="80"/>
      <c r="T56" s="81">
        <f>IFERROR(T54/$S54,0)</f>
        <v>0.40566037735849059</v>
      </c>
      <c r="U56" s="81">
        <f t="shared" ref="U56:Y56" si="57">IFERROR(U54/$S54,0)</f>
        <v>0.3867924528301887</v>
      </c>
      <c r="V56" s="81">
        <f t="shared" si="57"/>
        <v>0.15094339622641509</v>
      </c>
      <c r="W56" s="81">
        <f t="shared" si="57"/>
        <v>3.7735849056603772E-2</v>
      </c>
      <c r="X56" s="82">
        <f t="shared" si="57"/>
        <v>1.8867924528301886E-2</v>
      </c>
      <c r="Y56" s="83">
        <f t="shared" si="57"/>
        <v>0.20754716981132076</v>
      </c>
      <c r="Z56" s="84"/>
      <c r="AA56" s="84"/>
      <c r="AB56" s="26"/>
      <c r="AC56" s="18"/>
    </row>
    <row r="57" spans="1:29" ht="6.75" customHeight="1" x14ac:dyDescent="0.2">
      <c r="D57" s="85"/>
      <c r="E57" s="86"/>
      <c r="F57" s="87"/>
      <c r="G57" s="87"/>
      <c r="H57" s="87"/>
      <c r="I57" s="87"/>
      <c r="J57" s="87"/>
      <c r="K57" s="87"/>
      <c r="L57" s="87"/>
      <c r="M57" s="87"/>
      <c r="N57" s="87"/>
      <c r="Q57" s="85"/>
      <c r="R57" s="86"/>
      <c r="S57" s="87"/>
      <c r="T57" s="87"/>
      <c r="U57" s="87"/>
      <c r="V57" s="87"/>
      <c r="W57" s="87"/>
      <c r="X57" s="87"/>
      <c r="Y57" s="87"/>
      <c r="Z57" s="87"/>
      <c r="AA57" s="87"/>
    </row>
    <row r="59" spans="1:29" x14ac:dyDescent="0.2">
      <c r="C59" s="26"/>
      <c r="F59" s="88"/>
      <c r="G59" s="88"/>
      <c r="H59" s="88"/>
      <c r="I59" s="88"/>
      <c r="J59" s="88"/>
      <c r="K59" s="88"/>
      <c r="L59" s="88"/>
      <c r="M59" s="88"/>
      <c r="N59" s="88"/>
      <c r="S59" s="88"/>
      <c r="T59" s="88"/>
      <c r="U59" s="88"/>
      <c r="V59" s="88"/>
      <c r="W59" s="88"/>
      <c r="X59" s="88"/>
      <c r="Y59" s="88"/>
      <c r="Z59" s="88"/>
      <c r="AA59" s="88"/>
    </row>
    <row r="60" spans="1:29" x14ac:dyDescent="0.2">
      <c r="C60" s="26"/>
      <c r="F60" s="88"/>
      <c r="G60" s="88"/>
      <c r="H60" s="88"/>
      <c r="I60" s="88"/>
      <c r="J60" s="88"/>
      <c r="K60" s="88"/>
      <c r="L60" s="88"/>
      <c r="M60" s="88"/>
      <c r="N60" s="88"/>
      <c r="S60" s="88"/>
      <c r="T60" s="88"/>
      <c r="U60" s="88"/>
      <c r="V60" s="88"/>
      <c r="W60" s="88"/>
      <c r="X60" s="88"/>
      <c r="Y60" s="88"/>
      <c r="Z60" s="88"/>
      <c r="AA60" s="88"/>
    </row>
    <row r="61" spans="1:29" x14ac:dyDescent="0.2">
      <c r="C61" s="89"/>
      <c r="F61" s="88"/>
      <c r="G61" s="88"/>
      <c r="H61" s="88"/>
      <c r="I61" s="88"/>
      <c r="J61" s="88"/>
      <c r="K61" s="88"/>
      <c r="L61" s="88"/>
      <c r="M61" s="88"/>
      <c r="N61" s="88"/>
      <c r="S61" s="88"/>
      <c r="T61" s="88"/>
      <c r="U61" s="88"/>
      <c r="V61" s="88"/>
      <c r="W61" s="88"/>
      <c r="X61" s="88"/>
      <c r="Y61" s="88"/>
      <c r="Z61" s="88"/>
      <c r="AA61" s="88"/>
    </row>
    <row r="62" spans="1:29" x14ac:dyDescent="0.2">
      <c r="E62" s="90"/>
      <c r="F62" s="90"/>
      <c r="G62" s="90"/>
      <c r="H62" s="90"/>
      <c r="I62" s="90"/>
      <c r="J62" s="90"/>
      <c r="K62" s="90"/>
      <c r="L62" s="90"/>
      <c r="M62" s="90"/>
      <c r="N62" s="90"/>
      <c r="O62" s="90"/>
      <c r="R62" s="90"/>
      <c r="S62" s="90"/>
      <c r="T62" s="90"/>
      <c r="U62" s="90"/>
      <c r="V62" s="90"/>
      <c r="W62" s="90"/>
      <c r="X62" s="90"/>
      <c r="Y62" s="90"/>
      <c r="Z62" s="90"/>
      <c r="AA62" s="90"/>
    </row>
    <row r="63" spans="1:29" x14ac:dyDescent="0.2">
      <c r="E63" s="91"/>
      <c r="F63" s="91"/>
      <c r="G63" s="91"/>
      <c r="H63" s="91"/>
      <c r="I63" s="91"/>
      <c r="J63" s="91"/>
      <c r="K63" s="91"/>
      <c r="L63" s="91"/>
      <c r="M63" s="91"/>
      <c r="N63" s="91"/>
      <c r="O63" s="91"/>
      <c r="R63" s="91"/>
      <c r="S63" s="91"/>
      <c r="T63" s="91"/>
      <c r="U63" s="91"/>
      <c r="V63" s="91"/>
      <c r="W63" s="91"/>
      <c r="X63" s="91"/>
      <c r="Y63" s="91"/>
      <c r="Z63" s="91"/>
      <c r="AA63" s="91"/>
    </row>
    <row r="65" spans="3:27" x14ac:dyDescent="0.2">
      <c r="C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</row>
    <row r="66" spans="3:27" x14ac:dyDescent="0.2"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</row>
    <row r="67" spans="3:27" x14ac:dyDescent="0.2"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</row>
    <row r="68" spans="3:27" x14ac:dyDescent="0.2"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</row>
    <row r="69" spans="3:27" x14ac:dyDescent="0.2"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</row>
    <row r="70" spans="3:27" x14ac:dyDescent="0.2"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</row>
  </sheetData>
  <mergeCells count="44">
    <mergeCell ref="D45:D47"/>
    <mergeCell ref="Q45:Q47"/>
    <mergeCell ref="D48:D50"/>
    <mergeCell ref="Q48:Q50"/>
    <mergeCell ref="C33:C56"/>
    <mergeCell ref="D33:D35"/>
    <mergeCell ref="P33:P56"/>
    <mergeCell ref="Q33:Q35"/>
    <mergeCell ref="D36:D38"/>
    <mergeCell ref="Q36:Q38"/>
    <mergeCell ref="D39:D41"/>
    <mergeCell ref="Q39:Q41"/>
    <mergeCell ref="D42:D44"/>
    <mergeCell ref="Q42:Q44"/>
    <mergeCell ref="C12:D14"/>
    <mergeCell ref="P12:Q14"/>
    <mergeCell ref="C15:C32"/>
    <mergeCell ref="D15:D17"/>
    <mergeCell ref="P15:P32"/>
    <mergeCell ref="Q15:Q17"/>
    <mergeCell ref="D18:D20"/>
    <mergeCell ref="Q18:Q20"/>
    <mergeCell ref="D21:D23"/>
    <mergeCell ref="Q21:Q23"/>
    <mergeCell ref="D24:D26"/>
    <mergeCell ref="Q24:Q26"/>
    <mergeCell ref="D27:D29"/>
    <mergeCell ref="Q27:Q29"/>
    <mergeCell ref="D30:D32"/>
    <mergeCell ref="Q30:Q32"/>
    <mergeCell ref="Z9:Z11"/>
    <mergeCell ref="AA9:AA11"/>
    <mergeCell ref="G10:G11"/>
    <mergeCell ref="H10:H11"/>
    <mergeCell ref="L10:L11"/>
    <mergeCell ref="T10:T11"/>
    <mergeCell ref="U10:U11"/>
    <mergeCell ref="Y10:Y11"/>
    <mergeCell ref="S9:S11"/>
    <mergeCell ref="E9:E11"/>
    <mergeCell ref="F9:F11"/>
    <mergeCell ref="M9:M11"/>
    <mergeCell ref="N9:N11"/>
    <mergeCell ref="R9:R11"/>
  </mergeCells>
  <phoneticPr fontId="3"/>
  <pageMargins left="1.299212598425197" right="0.6692913385826772" top="0.74803149606299213" bottom="0.35433070866141736" header="0.19685039370078741" footer="0.19685039370078741"/>
  <pageSetup paperSize="9" scale="90" firstPageNumber="26" orientation="portrait" r:id="rId1"/>
  <headerFooter alignWithMargins="0"/>
  <colBreaks count="1" manualBreakCount="1">
    <brk id="14" min="1" max="5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BA7713-D92F-4B5D-9801-B4439FE57F43}">
  <sheetPr>
    <tabColor rgb="FF00B0F0"/>
  </sheetPr>
  <dimension ref="B2:AI77"/>
  <sheetViews>
    <sheetView view="pageBreakPreview" zoomScale="80" zoomScaleNormal="100" zoomScaleSheetLayoutView="80" workbookViewId="0"/>
  </sheetViews>
  <sheetFormatPr defaultColWidth="9" defaultRowHeight="23.4" x14ac:dyDescent="0.3"/>
  <cols>
    <col min="1" max="1" width="4.6640625" style="1" customWidth="1"/>
    <col min="2" max="2" width="4" style="1" customWidth="1"/>
    <col min="3" max="3" width="4.6640625" style="1" customWidth="1"/>
    <col min="4" max="4" width="19.33203125" style="1" customWidth="1"/>
    <col min="5" max="6" width="9.6640625" style="1" customWidth="1"/>
    <col min="7" max="10" width="9" style="1"/>
    <col min="11" max="11" width="9" style="1" customWidth="1"/>
    <col min="12" max="13" width="9" style="89"/>
    <col min="14" max="14" width="9" style="89" customWidth="1"/>
    <col min="15" max="16" width="9" style="89"/>
    <col min="17" max="17" width="9" style="89" customWidth="1"/>
    <col min="18" max="19" width="9" style="89"/>
    <col min="20" max="24" width="9" style="1"/>
    <col min="25" max="26" width="9" style="89"/>
    <col min="27" max="27" width="9" style="1"/>
    <col min="28" max="29" width="9" style="89"/>
    <col min="30" max="30" width="9" style="1"/>
    <col min="31" max="31" width="6" style="1" customWidth="1"/>
    <col min="32" max="32" width="9" style="1"/>
    <col min="33" max="33" width="9" style="138"/>
    <col min="34" max="34" width="9" style="1"/>
    <col min="35" max="35" width="9" style="139"/>
    <col min="36" max="16384" width="9" style="1"/>
  </cols>
  <sheetData>
    <row r="2" spans="2:31" x14ac:dyDescent="0.3">
      <c r="B2" s="2" t="s">
        <v>36</v>
      </c>
    </row>
    <row r="4" spans="2:31" x14ac:dyDescent="0.3">
      <c r="W4" s="92" t="s">
        <v>37</v>
      </c>
    </row>
    <row r="5" spans="2:31" x14ac:dyDescent="0.3">
      <c r="W5" s="92" t="s">
        <v>38</v>
      </c>
    </row>
    <row r="6" spans="2:31" ht="13.5" customHeight="1" thickBot="1" x14ac:dyDescent="0.35">
      <c r="AA6" s="4"/>
      <c r="AD6" s="4" t="s">
        <v>39</v>
      </c>
    </row>
    <row r="7" spans="2:31" ht="23.1" customHeight="1" x14ac:dyDescent="0.3">
      <c r="C7" s="93"/>
      <c r="D7" s="94"/>
      <c r="E7" s="736" t="s">
        <v>40</v>
      </c>
      <c r="F7" s="739" t="s">
        <v>41</v>
      </c>
      <c r="G7" s="742" t="s">
        <v>42</v>
      </c>
      <c r="H7" s="743"/>
      <c r="I7" s="743"/>
      <c r="J7" s="743"/>
      <c r="K7" s="743"/>
      <c r="L7" s="743"/>
      <c r="M7" s="743"/>
      <c r="N7" s="743"/>
      <c r="O7" s="743"/>
      <c r="P7" s="743"/>
      <c r="Q7" s="743"/>
      <c r="R7" s="744"/>
      <c r="S7" s="742" t="s">
        <v>43</v>
      </c>
      <c r="T7" s="743"/>
      <c r="U7" s="743"/>
      <c r="V7" s="743"/>
      <c r="W7" s="743"/>
      <c r="X7" s="743"/>
      <c r="Y7" s="743"/>
      <c r="Z7" s="743"/>
      <c r="AA7" s="743"/>
      <c r="AB7" s="743"/>
      <c r="AC7" s="743"/>
      <c r="AD7" s="744"/>
      <c r="AE7" s="89"/>
    </row>
    <row r="8" spans="2:31" ht="23.1" customHeight="1" x14ac:dyDescent="0.3">
      <c r="C8" s="95"/>
      <c r="D8" s="96"/>
      <c r="E8" s="737"/>
      <c r="F8" s="740"/>
      <c r="G8" s="745" t="s">
        <v>44</v>
      </c>
      <c r="H8" s="746"/>
      <c r="I8" s="747"/>
      <c r="J8" s="748" t="s">
        <v>45</v>
      </c>
      <c r="K8" s="748"/>
      <c r="L8" s="748"/>
      <c r="M8" s="718" t="s">
        <v>46</v>
      </c>
      <c r="N8" s="719"/>
      <c r="O8" s="720"/>
      <c r="P8" s="719" t="s">
        <v>47</v>
      </c>
      <c r="Q8" s="719"/>
      <c r="R8" s="721"/>
      <c r="S8" s="749" t="s">
        <v>48</v>
      </c>
      <c r="T8" s="750"/>
      <c r="U8" s="751"/>
      <c r="V8" s="748" t="s">
        <v>45</v>
      </c>
      <c r="W8" s="748"/>
      <c r="X8" s="748"/>
      <c r="Y8" s="718" t="s">
        <v>46</v>
      </c>
      <c r="Z8" s="719"/>
      <c r="AA8" s="720"/>
      <c r="AB8" s="719" t="s">
        <v>47</v>
      </c>
      <c r="AC8" s="719"/>
      <c r="AD8" s="721"/>
      <c r="AE8" s="89"/>
    </row>
    <row r="9" spans="2:31" ht="23.1" customHeight="1" x14ac:dyDescent="0.3">
      <c r="C9" s="97"/>
      <c r="D9" s="98"/>
      <c r="E9" s="738"/>
      <c r="F9" s="741"/>
      <c r="G9" s="99" t="s">
        <v>49</v>
      </c>
      <c r="H9" s="100" t="s">
        <v>50</v>
      </c>
      <c r="I9" s="100" t="s">
        <v>18</v>
      </c>
      <c r="J9" s="100" t="s">
        <v>49</v>
      </c>
      <c r="K9" s="100" t="s">
        <v>50</v>
      </c>
      <c r="L9" s="100" t="s">
        <v>18</v>
      </c>
      <c r="M9" s="100" t="s">
        <v>49</v>
      </c>
      <c r="N9" s="100" t="s">
        <v>50</v>
      </c>
      <c r="O9" s="100" t="s">
        <v>18</v>
      </c>
      <c r="P9" s="101" t="s">
        <v>49</v>
      </c>
      <c r="Q9" s="100" t="s">
        <v>50</v>
      </c>
      <c r="R9" s="102" t="s">
        <v>18</v>
      </c>
      <c r="S9" s="99" t="s">
        <v>49</v>
      </c>
      <c r="T9" s="100" t="s">
        <v>50</v>
      </c>
      <c r="U9" s="100" t="s">
        <v>18</v>
      </c>
      <c r="V9" s="100" t="s">
        <v>49</v>
      </c>
      <c r="W9" s="100" t="s">
        <v>50</v>
      </c>
      <c r="X9" s="100" t="s">
        <v>18</v>
      </c>
      <c r="Y9" s="100" t="s">
        <v>49</v>
      </c>
      <c r="Z9" s="100" t="s">
        <v>50</v>
      </c>
      <c r="AA9" s="100" t="s">
        <v>18</v>
      </c>
      <c r="AB9" s="101" t="s">
        <v>49</v>
      </c>
      <c r="AC9" s="100" t="s">
        <v>50</v>
      </c>
      <c r="AD9" s="102" t="s">
        <v>18</v>
      </c>
      <c r="AE9" s="89"/>
    </row>
    <row r="10" spans="2:31" ht="23.1" customHeight="1" x14ac:dyDescent="0.3">
      <c r="C10" s="722" t="s">
        <v>18</v>
      </c>
      <c r="D10" s="723"/>
      <c r="E10" s="726">
        <f>SUM(E12:E23)</f>
        <v>370</v>
      </c>
      <c r="F10" s="728">
        <f>F12+F14+F16+F18+F20+F22</f>
        <v>299</v>
      </c>
      <c r="G10" s="730">
        <f>G12+G14+G16+G18+G20+G22</f>
        <v>607</v>
      </c>
      <c r="H10" s="732">
        <f t="shared" ref="H10:AA10" si="0">H12+H14+H16+H18+H20+H22</f>
        <v>21</v>
      </c>
      <c r="I10" s="734">
        <f>I12+I14+I16+I18+I20+I22</f>
        <v>628</v>
      </c>
      <c r="J10" s="103">
        <f t="shared" si="0"/>
        <v>357</v>
      </c>
      <c r="K10" s="103">
        <f t="shared" si="0"/>
        <v>3</v>
      </c>
      <c r="L10" s="103">
        <f t="shared" si="0"/>
        <v>360</v>
      </c>
      <c r="M10" s="103">
        <f t="shared" si="0"/>
        <v>389</v>
      </c>
      <c r="N10" s="103">
        <f t="shared" si="0"/>
        <v>5</v>
      </c>
      <c r="O10" s="103">
        <f t="shared" si="0"/>
        <v>394</v>
      </c>
      <c r="P10" s="104">
        <f t="shared" si="0"/>
        <v>317</v>
      </c>
      <c r="Q10" s="103">
        <f t="shared" si="0"/>
        <v>1</v>
      </c>
      <c r="R10" s="105">
        <f t="shared" si="0"/>
        <v>318</v>
      </c>
      <c r="S10" s="730">
        <f t="shared" si="0"/>
        <v>445</v>
      </c>
      <c r="T10" s="732">
        <f t="shared" si="0"/>
        <v>55</v>
      </c>
      <c r="U10" s="732">
        <f t="shared" si="0"/>
        <v>500</v>
      </c>
      <c r="V10" s="103">
        <f>V12+V14+V16+V18+V20+V22</f>
        <v>427</v>
      </c>
      <c r="W10" s="103">
        <f>W12+W14+W16+W18+W20+W22</f>
        <v>53</v>
      </c>
      <c r="X10" s="103">
        <f>X12+X14+X16+X18+X20+X22</f>
        <v>480</v>
      </c>
      <c r="Y10" s="103">
        <f>Y12+Y14+Y16+Y18+Y20+Y22</f>
        <v>65</v>
      </c>
      <c r="Z10" s="103">
        <f t="shared" si="0"/>
        <v>22</v>
      </c>
      <c r="AA10" s="103">
        <f t="shared" si="0"/>
        <v>87</v>
      </c>
      <c r="AB10" s="104">
        <f>AB12+AB14+AB16+AB18+AB20+AB22</f>
        <v>209</v>
      </c>
      <c r="AC10" s="103">
        <f t="shared" ref="AC10:AD10" si="1">AC12+AC14+AC16+AC18+AC20+AC22</f>
        <v>35</v>
      </c>
      <c r="AD10" s="105">
        <f t="shared" si="1"/>
        <v>244</v>
      </c>
      <c r="AE10" s="89"/>
    </row>
    <row r="11" spans="2:31" ht="23.1" customHeight="1" thickBot="1" x14ac:dyDescent="0.35">
      <c r="C11" s="724"/>
      <c r="D11" s="725"/>
      <c r="E11" s="727"/>
      <c r="F11" s="729"/>
      <c r="G11" s="731"/>
      <c r="H11" s="733"/>
      <c r="I11" s="735"/>
      <c r="J11" s="106">
        <f>J10/G10</f>
        <v>0.58813838550247122</v>
      </c>
      <c r="K11" s="106">
        <f>K10/H10</f>
        <v>0.14285714285714285</v>
      </c>
      <c r="L11" s="106">
        <f>L10/I10</f>
        <v>0.57324840764331209</v>
      </c>
      <c r="M11" s="106">
        <f>M10/G10</f>
        <v>0.64085667215815489</v>
      </c>
      <c r="N11" s="107">
        <f>N10/H10</f>
        <v>0.23809523809523808</v>
      </c>
      <c r="O11" s="106">
        <f>O10/I10</f>
        <v>0.62738853503184711</v>
      </c>
      <c r="P11" s="108">
        <f>P10/G10</f>
        <v>0.52224052718286651</v>
      </c>
      <c r="Q11" s="107">
        <f>Q10/H10</f>
        <v>4.7619047619047616E-2</v>
      </c>
      <c r="R11" s="109">
        <f>R10/I10</f>
        <v>0.50636942675159236</v>
      </c>
      <c r="S11" s="731"/>
      <c r="T11" s="733"/>
      <c r="U11" s="733"/>
      <c r="V11" s="106">
        <f>V10/S10</f>
        <v>0.95955056179775278</v>
      </c>
      <c r="W11" s="106">
        <f>W10/T10</f>
        <v>0.96363636363636362</v>
      </c>
      <c r="X11" s="106">
        <f>X10/U10</f>
        <v>0.96</v>
      </c>
      <c r="Y11" s="106">
        <f>Y10/S10</f>
        <v>0.14606741573033707</v>
      </c>
      <c r="Z11" s="106">
        <f>Z10/T10</f>
        <v>0.4</v>
      </c>
      <c r="AA11" s="106">
        <f>AA10/U10</f>
        <v>0.17399999999999999</v>
      </c>
      <c r="AB11" s="108">
        <f>AB10/S10</f>
        <v>0.46966292134831461</v>
      </c>
      <c r="AC11" s="106">
        <f>AC10/T10</f>
        <v>0.63636363636363635</v>
      </c>
      <c r="AD11" s="109">
        <f>AD10/U10</f>
        <v>0.48799999999999999</v>
      </c>
      <c r="AE11" s="89"/>
    </row>
    <row r="12" spans="2:31" ht="23.1" customHeight="1" thickTop="1" x14ac:dyDescent="0.3">
      <c r="C12" s="752" t="s">
        <v>19</v>
      </c>
      <c r="D12" s="737" t="s">
        <v>20</v>
      </c>
      <c r="E12" s="755">
        <f>表13!E15</f>
        <v>54</v>
      </c>
      <c r="F12" s="757">
        <f>表13!R15</f>
        <v>20</v>
      </c>
      <c r="G12" s="759">
        <v>32</v>
      </c>
      <c r="H12" s="761">
        <v>1</v>
      </c>
      <c r="I12" s="761">
        <f>G12+H12</f>
        <v>33</v>
      </c>
      <c r="J12" s="110">
        <v>11</v>
      </c>
      <c r="K12" s="111">
        <v>0</v>
      </c>
      <c r="L12" s="112">
        <f>J12+K12</f>
        <v>11</v>
      </c>
      <c r="M12" s="112">
        <v>17</v>
      </c>
      <c r="N12" s="111">
        <v>0</v>
      </c>
      <c r="O12" s="110">
        <f>M12+N12</f>
        <v>17</v>
      </c>
      <c r="P12" s="113">
        <v>25</v>
      </c>
      <c r="Q12" s="111">
        <v>0</v>
      </c>
      <c r="R12" s="114">
        <f>P12+Q12</f>
        <v>25</v>
      </c>
      <c r="S12" s="759">
        <v>8</v>
      </c>
      <c r="T12" s="761">
        <v>1</v>
      </c>
      <c r="U12" s="761">
        <f>S12+T12</f>
        <v>9</v>
      </c>
      <c r="V12" s="110">
        <v>8</v>
      </c>
      <c r="W12" s="110">
        <v>1</v>
      </c>
      <c r="X12" s="112">
        <f>V12+W12</f>
        <v>9</v>
      </c>
      <c r="Y12" s="112">
        <v>4</v>
      </c>
      <c r="Z12" s="110">
        <v>0</v>
      </c>
      <c r="AA12" s="110">
        <f>Y12+Z12</f>
        <v>4</v>
      </c>
      <c r="AB12" s="113">
        <v>4</v>
      </c>
      <c r="AC12" s="110">
        <v>0</v>
      </c>
      <c r="AD12" s="114">
        <f>AB12+AC12</f>
        <v>4</v>
      </c>
      <c r="AE12" s="89"/>
    </row>
    <row r="13" spans="2:31" ht="23.1" customHeight="1" x14ac:dyDescent="0.3">
      <c r="C13" s="753"/>
      <c r="D13" s="737"/>
      <c r="E13" s="756"/>
      <c r="F13" s="758"/>
      <c r="G13" s="760"/>
      <c r="H13" s="762"/>
      <c r="I13" s="762"/>
      <c r="J13" s="115">
        <f>J12/G12</f>
        <v>0.34375</v>
      </c>
      <c r="K13" s="116">
        <f>IFERROR(K12/H12,"-")</f>
        <v>0</v>
      </c>
      <c r="L13" s="115">
        <f>L12/I12</f>
        <v>0.33333333333333331</v>
      </c>
      <c r="M13" s="115">
        <f>M12/G12</f>
        <v>0.53125</v>
      </c>
      <c r="N13" s="116">
        <f>IFERROR(N12/H12,"-")</f>
        <v>0</v>
      </c>
      <c r="O13" s="115">
        <f>O12/I12</f>
        <v>0.51515151515151514</v>
      </c>
      <c r="P13" s="117">
        <f>P12/G12</f>
        <v>0.78125</v>
      </c>
      <c r="Q13" s="116">
        <f>IFERROR(Q12/H12,"-")</f>
        <v>0</v>
      </c>
      <c r="R13" s="118">
        <f>R12/I12</f>
        <v>0.75757575757575757</v>
      </c>
      <c r="S13" s="760"/>
      <c r="T13" s="762"/>
      <c r="U13" s="762"/>
      <c r="V13" s="115">
        <f>IFERROR(V12/S12,"-")</f>
        <v>1</v>
      </c>
      <c r="W13" s="116">
        <f>IFERROR(W12/T12,"-")</f>
        <v>1</v>
      </c>
      <c r="X13" s="115">
        <f>IFERROR(X12/U12,"-")</f>
        <v>1</v>
      </c>
      <c r="Y13" s="115">
        <f>IFERROR(Y12/S12,"-")</f>
        <v>0.5</v>
      </c>
      <c r="Z13" s="116">
        <f>IFERROR(Z12/T12,"-")</f>
        <v>0</v>
      </c>
      <c r="AA13" s="115">
        <f>IFERROR(AA12/U12,"-")</f>
        <v>0.44444444444444442</v>
      </c>
      <c r="AB13" s="117">
        <f>IFERROR(AB12/S12,"-")</f>
        <v>0.5</v>
      </c>
      <c r="AC13" s="115">
        <f t="shared" ref="AC13:AD13" si="2">IFERROR(AC12/T12,"-")</f>
        <v>0</v>
      </c>
      <c r="AD13" s="118">
        <f t="shared" si="2"/>
        <v>0.44444444444444442</v>
      </c>
      <c r="AE13" s="89"/>
    </row>
    <row r="14" spans="2:31" ht="23.1" customHeight="1" x14ac:dyDescent="0.3">
      <c r="C14" s="753"/>
      <c r="D14" s="736" t="s">
        <v>21</v>
      </c>
      <c r="E14" s="763">
        <f>表13!E18</f>
        <v>69</v>
      </c>
      <c r="F14" s="764">
        <f>表13!R18</f>
        <v>55</v>
      </c>
      <c r="G14" s="730">
        <v>396</v>
      </c>
      <c r="H14" s="732">
        <v>1</v>
      </c>
      <c r="I14" s="732">
        <f>G14+H14</f>
        <v>397</v>
      </c>
      <c r="J14" s="103">
        <v>233</v>
      </c>
      <c r="K14" s="111">
        <v>0</v>
      </c>
      <c r="L14" s="103">
        <f>J14+K14</f>
        <v>233</v>
      </c>
      <c r="M14" s="110">
        <v>287</v>
      </c>
      <c r="N14" s="111">
        <v>0</v>
      </c>
      <c r="O14" s="110">
        <f>M14+N14</f>
        <v>287</v>
      </c>
      <c r="P14" s="119">
        <v>207</v>
      </c>
      <c r="Q14" s="111">
        <v>0</v>
      </c>
      <c r="R14" s="114">
        <f>P14+Q14</f>
        <v>207</v>
      </c>
      <c r="S14" s="730">
        <v>110</v>
      </c>
      <c r="T14" s="732">
        <v>7</v>
      </c>
      <c r="U14" s="732">
        <f>S14+T14</f>
        <v>117</v>
      </c>
      <c r="V14" s="110">
        <v>105</v>
      </c>
      <c r="W14" s="110">
        <v>7</v>
      </c>
      <c r="X14" s="110">
        <f>V14+W14</f>
        <v>112</v>
      </c>
      <c r="Y14" s="103">
        <v>13</v>
      </c>
      <c r="Z14" s="103">
        <v>5</v>
      </c>
      <c r="AA14" s="103">
        <f>Y14+Z14</f>
        <v>18</v>
      </c>
      <c r="AB14" s="104">
        <v>22</v>
      </c>
      <c r="AC14" s="103">
        <v>0</v>
      </c>
      <c r="AD14" s="105">
        <f>AB14+AC14</f>
        <v>22</v>
      </c>
      <c r="AE14" s="89"/>
    </row>
    <row r="15" spans="2:31" ht="23.1" customHeight="1" x14ac:dyDescent="0.3">
      <c r="C15" s="753"/>
      <c r="D15" s="737"/>
      <c r="E15" s="756"/>
      <c r="F15" s="758"/>
      <c r="G15" s="760"/>
      <c r="H15" s="762"/>
      <c r="I15" s="762"/>
      <c r="J15" s="115">
        <f>J14/G14</f>
        <v>0.58838383838383834</v>
      </c>
      <c r="K15" s="116">
        <f>IFERROR(K14/H14,"-")</f>
        <v>0</v>
      </c>
      <c r="L15" s="115">
        <f>L14/I14</f>
        <v>0.58690176322418131</v>
      </c>
      <c r="M15" s="115">
        <f>M14/G14</f>
        <v>0.7247474747474747</v>
      </c>
      <c r="N15" s="116">
        <f>IFERROR(N14/H14,"-")</f>
        <v>0</v>
      </c>
      <c r="O15" s="115">
        <f>O14/I14</f>
        <v>0.7229219143576826</v>
      </c>
      <c r="P15" s="117">
        <f>P14/G14</f>
        <v>0.52272727272727271</v>
      </c>
      <c r="Q15" s="116">
        <f>IFERROR(Q14/H14,"-")</f>
        <v>0</v>
      </c>
      <c r="R15" s="118">
        <f>R14/I14</f>
        <v>0.52141057934508817</v>
      </c>
      <c r="S15" s="760"/>
      <c r="T15" s="762"/>
      <c r="U15" s="762"/>
      <c r="V15" s="115">
        <f>IFERROR(V14/S14,"-")</f>
        <v>0.95454545454545459</v>
      </c>
      <c r="W15" s="115">
        <f>IFERROR(W14/T14,"-")</f>
        <v>1</v>
      </c>
      <c r="X15" s="115">
        <f>IFERROR(X14/U14,"-")</f>
        <v>0.95726495726495731</v>
      </c>
      <c r="Y15" s="115">
        <f>IFERROR(Y14/S14,"-")</f>
        <v>0.11818181818181818</v>
      </c>
      <c r="Z15" s="115">
        <f>IFERROR(Z14/T14,"-")</f>
        <v>0.7142857142857143</v>
      </c>
      <c r="AA15" s="115">
        <f>IFERROR(AA14/U14,"-")</f>
        <v>0.15384615384615385</v>
      </c>
      <c r="AB15" s="117">
        <f>IFERROR(AB14/S14,"-")</f>
        <v>0.2</v>
      </c>
      <c r="AC15" s="115">
        <f t="shared" ref="AC15:AD15" si="3">IFERROR(AC14/T14,"-")</f>
        <v>0</v>
      </c>
      <c r="AD15" s="118">
        <f t="shared" si="3"/>
        <v>0.18803418803418803</v>
      </c>
      <c r="AE15" s="89"/>
    </row>
    <row r="16" spans="2:31" ht="23.1" customHeight="1" x14ac:dyDescent="0.3">
      <c r="C16" s="753"/>
      <c r="D16" s="736" t="s">
        <v>22</v>
      </c>
      <c r="E16" s="763">
        <f>表13!E21</f>
        <v>28</v>
      </c>
      <c r="F16" s="764">
        <f>表13!R21</f>
        <v>15</v>
      </c>
      <c r="G16" s="730">
        <v>34</v>
      </c>
      <c r="H16" s="761">
        <v>0</v>
      </c>
      <c r="I16" s="732">
        <f>G16+H16</f>
        <v>34</v>
      </c>
      <c r="J16" s="103">
        <v>28</v>
      </c>
      <c r="K16" s="103">
        <v>0</v>
      </c>
      <c r="L16" s="103">
        <f>J16+K16</f>
        <v>28</v>
      </c>
      <c r="M16" s="110">
        <v>26</v>
      </c>
      <c r="N16" s="103">
        <v>0</v>
      </c>
      <c r="O16" s="110">
        <f>M16+N16</f>
        <v>26</v>
      </c>
      <c r="P16" s="119">
        <v>25</v>
      </c>
      <c r="Q16" s="111">
        <v>0</v>
      </c>
      <c r="R16" s="114">
        <f t="shared" ref="R16" si="4">P16+Q16</f>
        <v>25</v>
      </c>
      <c r="S16" s="730">
        <v>7</v>
      </c>
      <c r="T16" s="732">
        <v>0</v>
      </c>
      <c r="U16" s="732">
        <f>S16+T16</f>
        <v>7</v>
      </c>
      <c r="V16" s="110">
        <v>6</v>
      </c>
      <c r="W16" s="110">
        <v>0</v>
      </c>
      <c r="X16" s="110">
        <f>V16+W16</f>
        <v>6</v>
      </c>
      <c r="Y16" s="103">
        <v>1</v>
      </c>
      <c r="Z16" s="103">
        <v>0</v>
      </c>
      <c r="AA16" s="103">
        <f>Y16+Z16</f>
        <v>1</v>
      </c>
      <c r="AB16" s="104">
        <v>4</v>
      </c>
      <c r="AC16" s="103">
        <v>0</v>
      </c>
      <c r="AD16" s="105">
        <f t="shared" ref="AD16" si="5">AB16+AC16</f>
        <v>4</v>
      </c>
      <c r="AE16" s="89"/>
    </row>
    <row r="17" spans="3:31" ht="23.1" customHeight="1" x14ac:dyDescent="0.3">
      <c r="C17" s="753"/>
      <c r="D17" s="737"/>
      <c r="E17" s="756"/>
      <c r="F17" s="758"/>
      <c r="G17" s="760"/>
      <c r="H17" s="762"/>
      <c r="I17" s="762"/>
      <c r="J17" s="115">
        <f>J16/G16</f>
        <v>0.82352941176470584</v>
      </c>
      <c r="K17" s="116" t="str">
        <f>IFERROR(K16/H16,"-")</f>
        <v>-</v>
      </c>
      <c r="L17" s="115">
        <f>L16/I16</f>
        <v>0.82352941176470584</v>
      </c>
      <c r="M17" s="115">
        <f>M16/G16</f>
        <v>0.76470588235294112</v>
      </c>
      <c r="N17" s="116" t="str">
        <f>IFERROR(N16/H16,"-")</f>
        <v>-</v>
      </c>
      <c r="O17" s="115">
        <f>O16/I16</f>
        <v>0.76470588235294112</v>
      </c>
      <c r="P17" s="117">
        <f>P16/G16</f>
        <v>0.73529411764705888</v>
      </c>
      <c r="Q17" s="116" t="str">
        <f t="shared" ref="Q17" si="6">IFERROR(Q16/H16,"-")</f>
        <v>-</v>
      </c>
      <c r="R17" s="118">
        <f t="shared" ref="R17" si="7">R16/I16</f>
        <v>0.73529411764705888</v>
      </c>
      <c r="S17" s="760"/>
      <c r="T17" s="762"/>
      <c r="U17" s="762"/>
      <c r="V17" s="115">
        <f>IFERROR(V16/S16,"-")</f>
        <v>0.8571428571428571</v>
      </c>
      <c r="W17" s="116" t="str">
        <f>IFERROR(W16/T16,"-")</f>
        <v>-</v>
      </c>
      <c r="X17" s="115">
        <f>IFERROR(X16/U16,"-")</f>
        <v>0.8571428571428571</v>
      </c>
      <c r="Y17" s="115">
        <f>IFERROR(Y16/S16,"-")</f>
        <v>0.14285714285714285</v>
      </c>
      <c r="Z17" s="116" t="str">
        <f>IFERROR(Z16/T16,"-")</f>
        <v>-</v>
      </c>
      <c r="AA17" s="115">
        <f>IFERROR(AA16/U16,"-")</f>
        <v>0.14285714285714285</v>
      </c>
      <c r="AB17" s="117">
        <f t="shared" ref="AB17:AD17" si="8">IFERROR(AB16/S16,"-")</f>
        <v>0.5714285714285714</v>
      </c>
      <c r="AC17" s="116" t="str">
        <f t="shared" si="8"/>
        <v>-</v>
      </c>
      <c r="AD17" s="118">
        <f t="shared" si="8"/>
        <v>0.5714285714285714</v>
      </c>
      <c r="AE17" s="89"/>
    </row>
    <row r="18" spans="3:31" ht="23.1" customHeight="1" x14ac:dyDescent="0.3">
      <c r="C18" s="753"/>
      <c r="D18" s="736" t="s">
        <v>23</v>
      </c>
      <c r="E18" s="763">
        <f>表13!E24</f>
        <v>72</v>
      </c>
      <c r="F18" s="764">
        <f>表13!R24</f>
        <v>71</v>
      </c>
      <c r="G18" s="730">
        <v>26</v>
      </c>
      <c r="H18" s="732">
        <v>1</v>
      </c>
      <c r="I18" s="732">
        <f>G18+H18</f>
        <v>27</v>
      </c>
      <c r="J18" s="103">
        <v>10</v>
      </c>
      <c r="K18" s="103">
        <v>0</v>
      </c>
      <c r="L18" s="103">
        <f>J18+K18</f>
        <v>10</v>
      </c>
      <c r="M18" s="110">
        <v>12</v>
      </c>
      <c r="N18" s="103">
        <v>0</v>
      </c>
      <c r="O18" s="110">
        <f>M18+N18</f>
        <v>12</v>
      </c>
      <c r="P18" s="119">
        <v>14</v>
      </c>
      <c r="Q18" s="111">
        <v>0</v>
      </c>
      <c r="R18" s="114">
        <f t="shared" ref="R18" si="9">P18+Q18</f>
        <v>14</v>
      </c>
      <c r="S18" s="730">
        <v>28</v>
      </c>
      <c r="T18" s="732">
        <v>2</v>
      </c>
      <c r="U18" s="732">
        <f>S18+T18</f>
        <v>30</v>
      </c>
      <c r="V18" s="110">
        <v>23</v>
      </c>
      <c r="W18" s="110">
        <v>2</v>
      </c>
      <c r="X18" s="110">
        <f>V18+W18</f>
        <v>25</v>
      </c>
      <c r="Y18" s="103">
        <v>7</v>
      </c>
      <c r="Z18" s="103">
        <v>1</v>
      </c>
      <c r="AA18" s="103">
        <f>Y18+Z18</f>
        <v>8</v>
      </c>
      <c r="AB18" s="104">
        <v>14</v>
      </c>
      <c r="AC18" s="103">
        <v>1</v>
      </c>
      <c r="AD18" s="105">
        <f t="shared" ref="AD18" si="10">AB18+AC18</f>
        <v>15</v>
      </c>
      <c r="AE18" s="89"/>
    </row>
    <row r="19" spans="3:31" ht="23.1" customHeight="1" x14ac:dyDescent="0.3">
      <c r="C19" s="753"/>
      <c r="D19" s="737"/>
      <c r="E19" s="756"/>
      <c r="F19" s="758"/>
      <c r="G19" s="760"/>
      <c r="H19" s="762"/>
      <c r="I19" s="762"/>
      <c r="J19" s="115">
        <f>J18/G18</f>
        <v>0.38461538461538464</v>
      </c>
      <c r="K19" s="116">
        <f>IFERROR(K18/H18,"-")</f>
        <v>0</v>
      </c>
      <c r="L19" s="115">
        <f>L18/I18</f>
        <v>0.37037037037037035</v>
      </c>
      <c r="M19" s="115">
        <f>M18/G18</f>
        <v>0.46153846153846156</v>
      </c>
      <c r="N19" s="116">
        <f>IFERROR(N18/H18,"-")</f>
        <v>0</v>
      </c>
      <c r="O19" s="115">
        <f>O18/I18</f>
        <v>0.44444444444444442</v>
      </c>
      <c r="P19" s="117">
        <f>P18/G18</f>
        <v>0.53846153846153844</v>
      </c>
      <c r="Q19" s="116">
        <f t="shared" ref="Q19" si="11">IFERROR(Q18/H18,"-")</f>
        <v>0</v>
      </c>
      <c r="R19" s="118">
        <f t="shared" ref="R19" si="12">R18/I18</f>
        <v>0.51851851851851849</v>
      </c>
      <c r="S19" s="760"/>
      <c r="T19" s="762"/>
      <c r="U19" s="762"/>
      <c r="V19" s="115">
        <f>IFERROR(V18/S18,"-")</f>
        <v>0.8214285714285714</v>
      </c>
      <c r="W19" s="115">
        <f>IFERROR(W18/T18,"-")</f>
        <v>1</v>
      </c>
      <c r="X19" s="115">
        <f>IFERROR(X18/U18,"-")</f>
        <v>0.83333333333333337</v>
      </c>
      <c r="Y19" s="115">
        <f>IFERROR(Y18/S18,"-")</f>
        <v>0.25</v>
      </c>
      <c r="Z19" s="115">
        <f>IFERROR(Z18/T18,"-")</f>
        <v>0.5</v>
      </c>
      <c r="AA19" s="115">
        <f>IFERROR(AA18/U18,"-")</f>
        <v>0.26666666666666666</v>
      </c>
      <c r="AB19" s="117">
        <f t="shared" ref="AB19" si="13">IFERROR(AB18/S18,"-")</f>
        <v>0.5</v>
      </c>
      <c r="AC19" s="115">
        <f>IFERROR(AC18/T18,"-")</f>
        <v>0.5</v>
      </c>
      <c r="AD19" s="118">
        <f t="shared" ref="AD19" si="14">IFERROR(AD18/U18,"-")</f>
        <v>0.5</v>
      </c>
      <c r="AE19" s="89"/>
    </row>
    <row r="20" spans="3:31" ht="23.1" customHeight="1" x14ac:dyDescent="0.3">
      <c r="C20" s="753"/>
      <c r="D20" s="736" t="s">
        <v>24</v>
      </c>
      <c r="E20" s="763">
        <f>表13!E27</f>
        <v>16</v>
      </c>
      <c r="F20" s="764">
        <f>表13!R27</f>
        <v>6</v>
      </c>
      <c r="G20" s="730">
        <v>43</v>
      </c>
      <c r="H20" s="761">
        <v>0</v>
      </c>
      <c r="I20" s="732">
        <f>G20+H20</f>
        <v>43</v>
      </c>
      <c r="J20" s="103">
        <v>37</v>
      </c>
      <c r="K20" s="103">
        <v>0</v>
      </c>
      <c r="L20" s="103">
        <f>J20+K20</f>
        <v>37</v>
      </c>
      <c r="M20" s="110">
        <v>17</v>
      </c>
      <c r="N20" s="103">
        <v>0</v>
      </c>
      <c r="O20" s="110">
        <f>M20+N20</f>
        <v>17</v>
      </c>
      <c r="P20" s="119">
        <v>20</v>
      </c>
      <c r="Q20" s="111">
        <v>0</v>
      </c>
      <c r="R20" s="114">
        <f t="shared" ref="R20" si="15">P20+Q20</f>
        <v>20</v>
      </c>
      <c r="S20" s="730">
        <v>34</v>
      </c>
      <c r="T20" s="732">
        <v>5</v>
      </c>
      <c r="U20" s="732">
        <f>S20+T20</f>
        <v>39</v>
      </c>
      <c r="V20" s="110">
        <v>33</v>
      </c>
      <c r="W20" s="110">
        <v>3</v>
      </c>
      <c r="X20" s="110">
        <f>V20+W20</f>
        <v>36</v>
      </c>
      <c r="Y20" s="103">
        <v>19</v>
      </c>
      <c r="Z20" s="103">
        <v>4</v>
      </c>
      <c r="AA20" s="103">
        <f>Y20+Z20</f>
        <v>23</v>
      </c>
      <c r="AB20" s="104">
        <v>26</v>
      </c>
      <c r="AC20" s="103">
        <v>3</v>
      </c>
      <c r="AD20" s="105">
        <f t="shared" ref="AD20" si="16">AB20+AC20</f>
        <v>29</v>
      </c>
      <c r="AE20" s="89"/>
    </row>
    <row r="21" spans="3:31" ht="23.1" customHeight="1" x14ac:dyDescent="0.3">
      <c r="C21" s="753"/>
      <c r="D21" s="737"/>
      <c r="E21" s="756"/>
      <c r="F21" s="758"/>
      <c r="G21" s="760"/>
      <c r="H21" s="762"/>
      <c r="I21" s="762"/>
      <c r="J21" s="115">
        <f>J20/G20</f>
        <v>0.86046511627906974</v>
      </c>
      <c r="K21" s="116" t="str">
        <f>IFERROR(K20/H20,"-")</f>
        <v>-</v>
      </c>
      <c r="L21" s="115">
        <f>L20/I20</f>
        <v>0.86046511627906974</v>
      </c>
      <c r="M21" s="115">
        <f>M20/G20</f>
        <v>0.39534883720930231</v>
      </c>
      <c r="N21" s="116" t="str">
        <f>IFERROR(N20/H20,"-")</f>
        <v>-</v>
      </c>
      <c r="O21" s="115">
        <f>O20/I20</f>
        <v>0.39534883720930231</v>
      </c>
      <c r="P21" s="117">
        <f>P20/G20</f>
        <v>0.46511627906976744</v>
      </c>
      <c r="Q21" s="116" t="str">
        <f t="shared" ref="Q21" si="17">IFERROR(Q20/H20,"-")</f>
        <v>-</v>
      </c>
      <c r="R21" s="118">
        <f t="shared" ref="R21" si="18">R20/I20</f>
        <v>0.46511627906976744</v>
      </c>
      <c r="S21" s="760"/>
      <c r="T21" s="762"/>
      <c r="U21" s="762"/>
      <c r="V21" s="115">
        <f>IFERROR(V20/S20,"-")</f>
        <v>0.97058823529411764</v>
      </c>
      <c r="W21" s="116">
        <f>IFERROR(W20/T20,"-")</f>
        <v>0.6</v>
      </c>
      <c r="X21" s="115">
        <f>IFERROR(X20/U20,"-")</f>
        <v>0.92307692307692313</v>
      </c>
      <c r="Y21" s="115">
        <f>IFERROR(Y20/S20,"-")</f>
        <v>0.55882352941176472</v>
      </c>
      <c r="Z21" s="116">
        <f>IFERROR(Z20/T20,"-")</f>
        <v>0.8</v>
      </c>
      <c r="AA21" s="115">
        <f>IFERROR(AA20/U20,"-")</f>
        <v>0.58974358974358976</v>
      </c>
      <c r="AB21" s="117">
        <f t="shared" ref="AB21:AD21" si="19">IFERROR(AB20/S20,"-")</f>
        <v>0.76470588235294112</v>
      </c>
      <c r="AC21" s="115">
        <f t="shared" si="19"/>
        <v>0.6</v>
      </c>
      <c r="AD21" s="118">
        <f t="shared" si="19"/>
        <v>0.74358974358974361</v>
      </c>
      <c r="AE21" s="89"/>
    </row>
    <row r="22" spans="3:31" ht="23.1" customHeight="1" x14ac:dyDescent="0.3">
      <c r="C22" s="753"/>
      <c r="D22" s="736" t="s">
        <v>25</v>
      </c>
      <c r="E22" s="763">
        <f>表13!E30</f>
        <v>131</v>
      </c>
      <c r="F22" s="764">
        <f>表13!R30</f>
        <v>132</v>
      </c>
      <c r="G22" s="730">
        <v>76</v>
      </c>
      <c r="H22" s="732">
        <v>18</v>
      </c>
      <c r="I22" s="732">
        <f>G22+H22</f>
        <v>94</v>
      </c>
      <c r="J22" s="103">
        <v>38</v>
      </c>
      <c r="K22" s="103">
        <v>3</v>
      </c>
      <c r="L22" s="103">
        <f>J22+K22</f>
        <v>41</v>
      </c>
      <c r="M22" s="110">
        <v>30</v>
      </c>
      <c r="N22" s="103">
        <v>5</v>
      </c>
      <c r="O22" s="110">
        <f>M22+N22</f>
        <v>35</v>
      </c>
      <c r="P22" s="119">
        <v>26</v>
      </c>
      <c r="Q22" s="111">
        <v>1</v>
      </c>
      <c r="R22" s="114">
        <f t="shared" ref="R22" si="20">P22+Q22</f>
        <v>27</v>
      </c>
      <c r="S22" s="730">
        <v>258</v>
      </c>
      <c r="T22" s="732">
        <v>40</v>
      </c>
      <c r="U22" s="732">
        <f>S22+T22</f>
        <v>298</v>
      </c>
      <c r="V22" s="110">
        <v>252</v>
      </c>
      <c r="W22" s="110">
        <v>40</v>
      </c>
      <c r="X22" s="110">
        <f>V22+W22</f>
        <v>292</v>
      </c>
      <c r="Y22" s="103">
        <v>21</v>
      </c>
      <c r="Z22" s="110">
        <v>12</v>
      </c>
      <c r="AA22" s="103">
        <f>Y22+Z22</f>
        <v>33</v>
      </c>
      <c r="AB22" s="104">
        <v>139</v>
      </c>
      <c r="AC22" s="103">
        <v>31</v>
      </c>
      <c r="AD22" s="105">
        <f t="shared" ref="AD22" si="21">AB22+AC22</f>
        <v>170</v>
      </c>
      <c r="AE22" s="89"/>
    </row>
    <row r="23" spans="3:31" ht="23.1" customHeight="1" thickBot="1" x14ac:dyDescent="0.35">
      <c r="C23" s="754"/>
      <c r="D23" s="737"/>
      <c r="E23" s="756"/>
      <c r="F23" s="758"/>
      <c r="G23" s="760"/>
      <c r="H23" s="733"/>
      <c r="I23" s="762"/>
      <c r="J23" s="115">
        <f>J22/G22</f>
        <v>0.5</v>
      </c>
      <c r="K23" s="116">
        <f>IFERROR(K22/H22,"-")</f>
        <v>0.16666666666666666</v>
      </c>
      <c r="L23" s="106">
        <f>L22/I22</f>
        <v>0.43617021276595747</v>
      </c>
      <c r="M23" s="106">
        <f>M22/G22</f>
        <v>0.39473684210526316</v>
      </c>
      <c r="N23" s="116">
        <f>IFERROR(N22/H22,"-")</f>
        <v>0.27777777777777779</v>
      </c>
      <c r="O23" s="115">
        <f>O22/I22</f>
        <v>0.37234042553191488</v>
      </c>
      <c r="P23" s="120">
        <f>P22/G22</f>
        <v>0.34210526315789475</v>
      </c>
      <c r="Q23" s="107">
        <f t="shared" ref="Q23" si="22">IFERROR(Q22/H22,"-")</f>
        <v>5.5555555555555552E-2</v>
      </c>
      <c r="R23" s="121">
        <f t="shared" ref="R23" si="23">R22/I22</f>
        <v>0.28723404255319152</v>
      </c>
      <c r="S23" s="760"/>
      <c r="T23" s="762"/>
      <c r="U23" s="762"/>
      <c r="V23" s="115">
        <f>IFERROR(V22/S22,"-")</f>
        <v>0.97674418604651159</v>
      </c>
      <c r="W23" s="115">
        <f>IFERROR(W22/T22,"-")</f>
        <v>1</v>
      </c>
      <c r="X23" s="106">
        <f>IFERROR(X22/U22,"-")</f>
        <v>0.97986577181208057</v>
      </c>
      <c r="Y23" s="106">
        <f>IFERROR(Y22/S22,"-")</f>
        <v>8.1395348837209308E-2</v>
      </c>
      <c r="Z23" s="115">
        <f>IFERROR(Z22/T22,"-")</f>
        <v>0.3</v>
      </c>
      <c r="AA23" s="115">
        <f>IFERROR(AA22/U22,"-")</f>
        <v>0.11073825503355705</v>
      </c>
      <c r="AB23" s="120">
        <f t="shared" ref="AB23:AD23" si="24">IFERROR(AB22/S22,"-")</f>
        <v>0.53875968992248058</v>
      </c>
      <c r="AC23" s="120">
        <f t="shared" si="24"/>
        <v>0.77500000000000002</v>
      </c>
      <c r="AD23" s="121">
        <f t="shared" si="24"/>
        <v>0.57046979865771807</v>
      </c>
      <c r="AE23" s="89"/>
    </row>
    <row r="24" spans="3:31" ht="23.1" customHeight="1" thickTop="1" x14ac:dyDescent="0.3">
      <c r="C24" s="752" t="s">
        <v>26</v>
      </c>
      <c r="D24" s="766" t="s">
        <v>51</v>
      </c>
      <c r="E24" s="755">
        <f>表13!E33</f>
        <v>64</v>
      </c>
      <c r="F24" s="757">
        <f>表13!R33</f>
        <v>43</v>
      </c>
      <c r="G24" s="767">
        <v>3</v>
      </c>
      <c r="H24" s="761">
        <v>1</v>
      </c>
      <c r="I24" s="771">
        <f>G24+H24</f>
        <v>4</v>
      </c>
      <c r="J24" s="112">
        <v>0</v>
      </c>
      <c r="K24" s="112">
        <v>0</v>
      </c>
      <c r="L24" s="112">
        <f>J24+K24</f>
        <v>0</v>
      </c>
      <c r="M24" s="112">
        <v>2</v>
      </c>
      <c r="N24" s="112">
        <v>0</v>
      </c>
      <c r="O24" s="112">
        <f>M24+N24</f>
        <v>2</v>
      </c>
      <c r="P24" s="119">
        <v>0</v>
      </c>
      <c r="Q24" s="111">
        <v>0</v>
      </c>
      <c r="R24" s="114">
        <f t="shared" ref="R24" si="25">P24+Q24</f>
        <v>0</v>
      </c>
      <c r="S24" s="767">
        <v>7</v>
      </c>
      <c r="T24" s="771">
        <v>0</v>
      </c>
      <c r="U24" s="771">
        <f>S24+T24</f>
        <v>7</v>
      </c>
      <c r="V24" s="112">
        <v>5</v>
      </c>
      <c r="W24" s="112">
        <v>0</v>
      </c>
      <c r="X24" s="112">
        <f>V24+W24</f>
        <v>5</v>
      </c>
      <c r="Y24" s="112">
        <v>3</v>
      </c>
      <c r="Z24" s="112">
        <v>0</v>
      </c>
      <c r="AA24" s="112">
        <f>Y24+Z24</f>
        <v>3</v>
      </c>
      <c r="AB24" s="119">
        <v>4</v>
      </c>
      <c r="AC24" s="110">
        <v>0</v>
      </c>
      <c r="AD24" s="114">
        <f t="shared" ref="AD24" si="26">AB24+AC24</f>
        <v>4</v>
      </c>
      <c r="AE24" s="89"/>
    </row>
    <row r="25" spans="3:31" ht="23.1" customHeight="1" x14ac:dyDescent="0.3">
      <c r="C25" s="753"/>
      <c r="D25" s="737"/>
      <c r="E25" s="756"/>
      <c r="F25" s="758"/>
      <c r="G25" s="760"/>
      <c r="H25" s="762"/>
      <c r="I25" s="762"/>
      <c r="J25" s="115">
        <f>J24/G24</f>
        <v>0</v>
      </c>
      <c r="K25" s="116">
        <f>IFERROR(K24/H24,"-")</f>
        <v>0</v>
      </c>
      <c r="L25" s="115">
        <f>L24/I24</f>
        <v>0</v>
      </c>
      <c r="M25" s="115">
        <f>M24/G24</f>
        <v>0.66666666666666663</v>
      </c>
      <c r="N25" s="116">
        <f>IFERROR(N24/H24,"-")</f>
        <v>0</v>
      </c>
      <c r="O25" s="115">
        <f>O24/I24</f>
        <v>0.5</v>
      </c>
      <c r="P25" s="116">
        <f>IFERROR(P24/G24,"-")</f>
        <v>0</v>
      </c>
      <c r="Q25" s="116">
        <f t="shared" ref="Q25" si="27">IFERROR(Q24/H24,"-")</f>
        <v>0</v>
      </c>
      <c r="R25" s="118">
        <f t="shared" ref="R25" si="28">R24/I24</f>
        <v>0</v>
      </c>
      <c r="S25" s="760"/>
      <c r="T25" s="762"/>
      <c r="U25" s="762"/>
      <c r="V25" s="116">
        <f>V24/S24</f>
        <v>0.7142857142857143</v>
      </c>
      <c r="W25" s="115">
        <v>0</v>
      </c>
      <c r="X25" s="115">
        <f>X24/U24</f>
        <v>0.7142857142857143</v>
      </c>
      <c r="Y25" s="116">
        <f>Y24/S24</f>
        <v>0.42857142857142855</v>
      </c>
      <c r="Z25" s="115">
        <v>0</v>
      </c>
      <c r="AA25" s="115">
        <f>AA24/U24</f>
        <v>0.42857142857142855</v>
      </c>
      <c r="AB25" s="117">
        <f t="shared" ref="AB25:AD25" si="29">IFERROR(AB24/S24,"-")</f>
        <v>0.5714285714285714</v>
      </c>
      <c r="AC25" s="116" t="str">
        <f t="shared" si="29"/>
        <v>-</v>
      </c>
      <c r="AD25" s="118">
        <f t="shared" si="29"/>
        <v>0.5714285714285714</v>
      </c>
      <c r="AE25" s="89"/>
    </row>
    <row r="26" spans="3:31" ht="23.1" customHeight="1" x14ac:dyDescent="0.3">
      <c r="C26" s="753"/>
      <c r="D26" s="736" t="s">
        <v>52</v>
      </c>
      <c r="E26" s="763">
        <f>表13!E36</f>
        <v>155</v>
      </c>
      <c r="F26" s="764">
        <f>表13!R36</f>
        <v>129</v>
      </c>
      <c r="G26" s="730">
        <v>13</v>
      </c>
      <c r="H26" s="732">
        <v>1</v>
      </c>
      <c r="I26" s="732">
        <f>G26+H26</f>
        <v>14</v>
      </c>
      <c r="J26" s="103">
        <v>2</v>
      </c>
      <c r="K26" s="103">
        <v>0</v>
      </c>
      <c r="L26" s="103">
        <f>J26+K26</f>
        <v>2</v>
      </c>
      <c r="M26" s="103">
        <v>3</v>
      </c>
      <c r="N26" s="103">
        <v>0</v>
      </c>
      <c r="O26" s="103">
        <f>M26+N26</f>
        <v>3</v>
      </c>
      <c r="P26" s="104">
        <v>3</v>
      </c>
      <c r="Q26" s="111">
        <v>0</v>
      </c>
      <c r="R26" s="114">
        <f t="shared" ref="R26" si="30">P26+Q26</f>
        <v>3</v>
      </c>
      <c r="S26" s="730">
        <v>23</v>
      </c>
      <c r="T26" s="732">
        <v>3</v>
      </c>
      <c r="U26" s="732">
        <f>S26+T26</f>
        <v>26</v>
      </c>
      <c r="V26" s="103">
        <v>20</v>
      </c>
      <c r="W26" s="103">
        <v>3</v>
      </c>
      <c r="X26" s="103">
        <f>V26+W26</f>
        <v>23</v>
      </c>
      <c r="Y26" s="103">
        <v>8</v>
      </c>
      <c r="Z26" s="103">
        <v>0</v>
      </c>
      <c r="AA26" s="103">
        <f>Y26+Z26</f>
        <v>8</v>
      </c>
      <c r="AB26" s="104">
        <v>11</v>
      </c>
      <c r="AC26" s="103">
        <v>0</v>
      </c>
      <c r="AD26" s="105">
        <f t="shared" ref="AD26" si="31">AB26+AC26</f>
        <v>11</v>
      </c>
      <c r="AE26" s="89"/>
    </row>
    <row r="27" spans="3:31" ht="23.1" customHeight="1" x14ac:dyDescent="0.3">
      <c r="C27" s="753"/>
      <c r="D27" s="737"/>
      <c r="E27" s="756"/>
      <c r="F27" s="758"/>
      <c r="G27" s="760"/>
      <c r="H27" s="762"/>
      <c r="I27" s="762"/>
      <c r="J27" s="115">
        <f>J26/G26</f>
        <v>0.15384615384615385</v>
      </c>
      <c r="K27" s="116">
        <f>IFERROR(K26/H26,"-")</f>
        <v>0</v>
      </c>
      <c r="L27" s="115">
        <f>L26/I26</f>
        <v>0.14285714285714285</v>
      </c>
      <c r="M27" s="115">
        <f>M26/G26</f>
        <v>0.23076923076923078</v>
      </c>
      <c r="N27" s="116">
        <f>IFERROR(N26/H26,"-")</f>
        <v>0</v>
      </c>
      <c r="O27" s="122">
        <f>O26/I26</f>
        <v>0.21428571428571427</v>
      </c>
      <c r="P27" s="116">
        <f>IFERROR(P26/G26,"-")</f>
        <v>0.23076923076923078</v>
      </c>
      <c r="Q27" s="116">
        <f t="shared" ref="Q27" si="32">IFERROR(Q26/H26,"-")</f>
        <v>0</v>
      </c>
      <c r="R27" s="118">
        <f t="shared" ref="R27" si="33">R26/I26</f>
        <v>0.21428571428571427</v>
      </c>
      <c r="S27" s="760"/>
      <c r="T27" s="762"/>
      <c r="U27" s="762"/>
      <c r="V27" s="115">
        <f>V26/S26</f>
        <v>0.86956521739130432</v>
      </c>
      <c r="W27" s="115">
        <f>W26/T26</f>
        <v>1</v>
      </c>
      <c r="X27" s="115">
        <f>X26/U26</f>
        <v>0.88461538461538458</v>
      </c>
      <c r="Y27" s="115">
        <f>Y26/S26</f>
        <v>0.34782608695652173</v>
      </c>
      <c r="Z27" s="115">
        <f>Z26/T26</f>
        <v>0</v>
      </c>
      <c r="AA27" s="115">
        <f>AA26/U26</f>
        <v>0.30769230769230771</v>
      </c>
      <c r="AB27" s="117">
        <f t="shared" ref="AB27:AD27" si="34">IFERROR(AB26/S26,"-")</f>
        <v>0.47826086956521741</v>
      </c>
      <c r="AC27" s="115">
        <f t="shared" si="34"/>
        <v>0</v>
      </c>
      <c r="AD27" s="118">
        <f t="shared" si="34"/>
        <v>0.42307692307692307</v>
      </c>
      <c r="AE27" s="89"/>
    </row>
    <row r="28" spans="3:31" ht="23.1" customHeight="1" x14ac:dyDescent="0.3">
      <c r="C28" s="753"/>
      <c r="D28" s="736" t="s">
        <v>53</v>
      </c>
      <c r="E28" s="763">
        <f>表13!E39</f>
        <v>46</v>
      </c>
      <c r="F28" s="764">
        <f>表13!R39</f>
        <v>38</v>
      </c>
      <c r="G28" s="730">
        <v>8</v>
      </c>
      <c r="H28" s="761">
        <v>0</v>
      </c>
      <c r="I28" s="732">
        <f>G28+H28</f>
        <v>8</v>
      </c>
      <c r="J28" s="103">
        <v>1</v>
      </c>
      <c r="K28" s="103">
        <v>0</v>
      </c>
      <c r="L28" s="103">
        <f>J28+K28</f>
        <v>1</v>
      </c>
      <c r="M28" s="103">
        <v>0</v>
      </c>
      <c r="N28" s="103">
        <v>0</v>
      </c>
      <c r="O28" s="103">
        <f>M28+N28</f>
        <v>0</v>
      </c>
      <c r="P28" s="104">
        <v>0</v>
      </c>
      <c r="Q28" s="111">
        <v>0</v>
      </c>
      <c r="R28" s="114">
        <f t="shared" ref="R28" si="35">P28+Q28</f>
        <v>0</v>
      </c>
      <c r="S28" s="730">
        <v>19</v>
      </c>
      <c r="T28" s="732">
        <v>8</v>
      </c>
      <c r="U28" s="732">
        <f>S28+T28</f>
        <v>27</v>
      </c>
      <c r="V28" s="103">
        <v>15</v>
      </c>
      <c r="W28" s="103">
        <v>8</v>
      </c>
      <c r="X28" s="103">
        <f>V28+W28</f>
        <v>23</v>
      </c>
      <c r="Y28" s="103">
        <v>8</v>
      </c>
      <c r="Z28" s="103">
        <v>2</v>
      </c>
      <c r="AA28" s="103">
        <f>Y28+Z28</f>
        <v>10</v>
      </c>
      <c r="AB28" s="104">
        <v>10</v>
      </c>
      <c r="AC28" s="103">
        <v>1</v>
      </c>
      <c r="AD28" s="105">
        <f t="shared" ref="AD28" si="36">AB28+AC28</f>
        <v>11</v>
      </c>
      <c r="AE28" s="89"/>
    </row>
    <row r="29" spans="3:31" ht="23.1" customHeight="1" x14ac:dyDescent="0.3">
      <c r="C29" s="753"/>
      <c r="D29" s="737"/>
      <c r="E29" s="756"/>
      <c r="F29" s="758"/>
      <c r="G29" s="760"/>
      <c r="H29" s="762"/>
      <c r="I29" s="762"/>
      <c r="J29" s="115">
        <f>J28/G28</f>
        <v>0.125</v>
      </c>
      <c r="K29" s="116" t="str">
        <f>IFERROR(K28/H28,"-")</f>
        <v>-</v>
      </c>
      <c r="L29" s="115">
        <f>L28/I28</f>
        <v>0.125</v>
      </c>
      <c r="M29" s="115">
        <f>M28/G28</f>
        <v>0</v>
      </c>
      <c r="N29" s="116" t="str">
        <f>IFERROR(N28/H28,"-")</f>
        <v>-</v>
      </c>
      <c r="O29" s="115">
        <f>O28/I28</f>
        <v>0</v>
      </c>
      <c r="P29" s="116">
        <f>IFERROR(P28/G28,"-")</f>
        <v>0</v>
      </c>
      <c r="Q29" s="116" t="str">
        <f t="shared" ref="Q29" si="37">IFERROR(Q28/H28,"-")</f>
        <v>-</v>
      </c>
      <c r="R29" s="118">
        <f t="shared" ref="R29" si="38">R28/I28</f>
        <v>0</v>
      </c>
      <c r="S29" s="760"/>
      <c r="T29" s="762"/>
      <c r="U29" s="762"/>
      <c r="V29" s="115">
        <f>V28/S28</f>
        <v>0.78947368421052633</v>
      </c>
      <c r="W29" s="115">
        <f>W28/T28</f>
        <v>1</v>
      </c>
      <c r="X29" s="115">
        <f>X28/U28</f>
        <v>0.85185185185185186</v>
      </c>
      <c r="Y29" s="115">
        <f>Y28/S28</f>
        <v>0.42105263157894735</v>
      </c>
      <c r="Z29" s="115">
        <f>Z28/T28</f>
        <v>0.25</v>
      </c>
      <c r="AA29" s="115">
        <f>AA28/U28</f>
        <v>0.37037037037037035</v>
      </c>
      <c r="AB29" s="117">
        <f t="shared" ref="AB29:AD29" si="39">IFERROR(AB28/S28,"-")</f>
        <v>0.52631578947368418</v>
      </c>
      <c r="AC29" s="115">
        <f t="shared" si="39"/>
        <v>0.125</v>
      </c>
      <c r="AD29" s="118">
        <f t="shared" si="39"/>
        <v>0.40740740740740738</v>
      </c>
      <c r="AE29" s="89"/>
    </row>
    <row r="30" spans="3:31" ht="23.1" customHeight="1" x14ac:dyDescent="0.3">
      <c r="C30" s="753"/>
      <c r="D30" s="736" t="s">
        <v>54</v>
      </c>
      <c r="E30" s="763">
        <f>表13!E42</f>
        <v>38</v>
      </c>
      <c r="F30" s="764">
        <f>表13!R42</f>
        <v>36</v>
      </c>
      <c r="G30" s="730">
        <v>14</v>
      </c>
      <c r="H30" s="732">
        <v>0</v>
      </c>
      <c r="I30" s="732">
        <f>G30+H30</f>
        <v>14</v>
      </c>
      <c r="J30" s="123">
        <v>6</v>
      </c>
      <c r="K30" s="103">
        <v>0</v>
      </c>
      <c r="L30" s="123">
        <f>J30+K30</f>
        <v>6</v>
      </c>
      <c r="M30" s="103">
        <v>1</v>
      </c>
      <c r="N30" s="103">
        <v>0</v>
      </c>
      <c r="O30" s="103">
        <f>M30+N30</f>
        <v>1</v>
      </c>
      <c r="P30" s="104">
        <v>3</v>
      </c>
      <c r="Q30" s="111">
        <v>0</v>
      </c>
      <c r="R30" s="114">
        <f t="shared" ref="R30" si="40">P30+Q30</f>
        <v>3</v>
      </c>
      <c r="S30" s="730">
        <v>27</v>
      </c>
      <c r="T30" s="732">
        <v>3</v>
      </c>
      <c r="U30" s="732">
        <f>S30+T30</f>
        <v>30</v>
      </c>
      <c r="V30" s="103">
        <v>25</v>
      </c>
      <c r="W30" s="103">
        <v>3</v>
      </c>
      <c r="X30" s="103">
        <f>V30+W30</f>
        <v>28</v>
      </c>
      <c r="Y30" s="103">
        <v>6</v>
      </c>
      <c r="Z30" s="103">
        <v>2</v>
      </c>
      <c r="AA30" s="103">
        <f>Y30+Z30</f>
        <v>8</v>
      </c>
      <c r="AB30" s="104">
        <v>12</v>
      </c>
      <c r="AC30" s="103">
        <v>2</v>
      </c>
      <c r="AD30" s="105">
        <f t="shared" ref="AD30" si="41">AB30+AC30</f>
        <v>14</v>
      </c>
      <c r="AE30" s="89"/>
    </row>
    <row r="31" spans="3:31" ht="23.1" customHeight="1" x14ac:dyDescent="0.3">
      <c r="C31" s="753"/>
      <c r="D31" s="737"/>
      <c r="E31" s="756"/>
      <c r="F31" s="758"/>
      <c r="G31" s="760"/>
      <c r="H31" s="762"/>
      <c r="I31" s="762"/>
      <c r="J31" s="115">
        <f>J30/G30</f>
        <v>0.42857142857142855</v>
      </c>
      <c r="K31" s="116" t="str">
        <f>IFERROR(K30/H30,"-")</f>
        <v>-</v>
      </c>
      <c r="L31" s="115">
        <f>L30/I30</f>
        <v>0.42857142857142855</v>
      </c>
      <c r="M31" s="115">
        <f>M30/G30</f>
        <v>7.1428571428571425E-2</v>
      </c>
      <c r="N31" s="116" t="str">
        <f>IFERROR(N30/H30,"-")</f>
        <v>-</v>
      </c>
      <c r="O31" s="115">
        <f>O30/I30</f>
        <v>7.1428571428571425E-2</v>
      </c>
      <c r="P31" s="116">
        <f>IFERROR(P30/G30,"-")</f>
        <v>0.21428571428571427</v>
      </c>
      <c r="Q31" s="116" t="str">
        <f t="shared" ref="Q31" si="42">IFERROR(Q30/H30,"-")</f>
        <v>-</v>
      </c>
      <c r="R31" s="118">
        <f t="shared" ref="R31" si="43">R30/I30</f>
        <v>0.21428571428571427</v>
      </c>
      <c r="S31" s="760"/>
      <c r="T31" s="762"/>
      <c r="U31" s="762"/>
      <c r="V31" s="115">
        <f>V30/S30</f>
        <v>0.92592592592592593</v>
      </c>
      <c r="W31" s="115">
        <f>W30/T30</f>
        <v>1</v>
      </c>
      <c r="X31" s="115">
        <f>X30/U30</f>
        <v>0.93333333333333335</v>
      </c>
      <c r="Y31" s="115">
        <f>Y30/S30</f>
        <v>0.22222222222222221</v>
      </c>
      <c r="Z31" s="115">
        <f>Z30/T30</f>
        <v>0.66666666666666663</v>
      </c>
      <c r="AA31" s="115">
        <f>AA30/U30</f>
        <v>0.26666666666666666</v>
      </c>
      <c r="AB31" s="117">
        <f t="shared" ref="AB31:AD31" si="44">IFERROR(AB30/S30,"-")</f>
        <v>0.44444444444444442</v>
      </c>
      <c r="AC31" s="115">
        <f t="shared" si="44"/>
        <v>0.66666666666666663</v>
      </c>
      <c r="AD31" s="118">
        <f t="shared" si="44"/>
        <v>0.46666666666666667</v>
      </c>
      <c r="AE31" s="89"/>
    </row>
    <row r="32" spans="3:31" ht="23.1" customHeight="1" x14ac:dyDescent="0.3">
      <c r="C32" s="753"/>
      <c r="D32" s="736" t="s">
        <v>55</v>
      </c>
      <c r="E32" s="763">
        <f>表13!E45</f>
        <v>27</v>
      </c>
      <c r="F32" s="764">
        <f>表13!R45</f>
        <v>24</v>
      </c>
      <c r="G32" s="730">
        <v>35</v>
      </c>
      <c r="H32" s="761">
        <v>0</v>
      </c>
      <c r="I32" s="732">
        <f>G32+H32</f>
        <v>35</v>
      </c>
      <c r="J32" s="123">
        <v>24</v>
      </c>
      <c r="K32" s="103">
        <v>0</v>
      </c>
      <c r="L32" s="123">
        <f>J32+K32</f>
        <v>24</v>
      </c>
      <c r="M32" s="103">
        <v>7</v>
      </c>
      <c r="N32" s="123">
        <v>0</v>
      </c>
      <c r="O32" s="103">
        <f>M32+N32</f>
        <v>7</v>
      </c>
      <c r="P32" s="104">
        <v>11</v>
      </c>
      <c r="Q32" s="111">
        <v>0</v>
      </c>
      <c r="R32" s="114">
        <f t="shared" ref="R32" si="45">P32+Q32</f>
        <v>11</v>
      </c>
      <c r="S32" s="730">
        <v>38</v>
      </c>
      <c r="T32" s="732">
        <v>4</v>
      </c>
      <c r="U32" s="732">
        <f>S32+T32</f>
        <v>42</v>
      </c>
      <c r="V32" s="103">
        <v>36</v>
      </c>
      <c r="W32" s="103">
        <v>4</v>
      </c>
      <c r="X32" s="103">
        <f>V32+W32</f>
        <v>40</v>
      </c>
      <c r="Y32" s="103">
        <v>3</v>
      </c>
      <c r="Z32" s="103">
        <v>1</v>
      </c>
      <c r="AA32" s="103">
        <f>Y32+Z32</f>
        <v>4</v>
      </c>
      <c r="AB32" s="104">
        <v>17</v>
      </c>
      <c r="AC32" s="103">
        <v>3</v>
      </c>
      <c r="AD32" s="105">
        <f t="shared" ref="AD32" si="46">AB32+AC32</f>
        <v>20</v>
      </c>
      <c r="AE32" s="89"/>
    </row>
    <row r="33" spans="3:31" ht="23.1" customHeight="1" x14ac:dyDescent="0.3">
      <c r="C33" s="753"/>
      <c r="D33" s="737"/>
      <c r="E33" s="756"/>
      <c r="F33" s="758"/>
      <c r="G33" s="760"/>
      <c r="H33" s="762"/>
      <c r="I33" s="762"/>
      <c r="J33" s="115">
        <f>J32/G32</f>
        <v>0.68571428571428572</v>
      </c>
      <c r="K33" s="116" t="s">
        <v>56</v>
      </c>
      <c r="L33" s="115">
        <f>L32/I32</f>
        <v>0.68571428571428572</v>
      </c>
      <c r="M33" s="115">
        <f>M32/G32</f>
        <v>0.2</v>
      </c>
      <c r="N33" s="116" t="str">
        <f>IFERROR(N32/H32,"-")</f>
        <v>-</v>
      </c>
      <c r="O33" s="115">
        <f>O32/I32</f>
        <v>0.2</v>
      </c>
      <c r="P33" s="116">
        <f>IFERROR(P32/G32,"-")</f>
        <v>0.31428571428571428</v>
      </c>
      <c r="Q33" s="116" t="str">
        <f t="shared" ref="Q33" si="47">IFERROR(Q32/H32,"-")</f>
        <v>-</v>
      </c>
      <c r="R33" s="118">
        <f t="shared" ref="R33" si="48">R32/I32</f>
        <v>0.31428571428571428</v>
      </c>
      <c r="S33" s="760"/>
      <c r="T33" s="762"/>
      <c r="U33" s="762"/>
      <c r="V33" s="115">
        <f>V32/S32</f>
        <v>0.94736842105263153</v>
      </c>
      <c r="W33" s="115">
        <f>W32/T32</f>
        <v>1</v>
      </c>
      <c r="X33" s="115">
        <f>X32/U32</f>
        <v>0.95238095238095233</v>
      </c>
      <c r="Y33" s="115">
        <f>Y32/S32</f>
        <v>7.8947368421052627E-2</v>
      </c>
      <c r="Z33" s="115">
        <f>Z32/T32</f>
        <v>0.25</v>
      </c>
      <c r="AA33" s="115">
        <f>AA32/U32</f>
        <v>9.5238095238095233E-2</v>
      </c>
      <c r="AB33" s="117">
        <f t="shared" ref="AB33:AD33" si="49">IFERROR(AB32/S32,"-")</f>
        <v>0.44736842105263158</v>
      </c>
      <c r="AC33" s="115">
        <f t="shared" si="49"/>
        <v>0.75</v>
      </c>
      <c r="AD33" s="118">
        <f t="shared" si="49"/>
        <v>0.47619047619047616</v>
      </c>
      <c r="AE33" s="89"/>
    </row>
    <row r="34" spans="3:31" ht="23.1" customHeight="1" x14ac:dyDescent="0.3">
      <c r="C34" s="753"/>
      <c r="D34" s="736" t="s">
        <v>57</v>
      </c>
      <c r="E34" s="763">
        <f>表13!E48</f>
        <v>40</v>
      </c>
      <c r="F34" s="764">
        <f>表13!R48</f>
        <v>29</v>
      </c>
      <c r="G34" s="730">
        <v>534</v>
      </c>
      <c r="H34" s="732">
        <v>19</v>
      </c>
      <c r="I34" s="732">
        <f>G34+H34</f>
        <v>553</v>
      </c>
      <c r="J34" s="103">
        <v>324</v>
      </c>
      <c r="K34" s="123">
        <v>3</v>
      </c>
      <c r="L34" s="103">
        <f>J34+K34</f>
        <v>327</v>
      </c>
      <c r="M34" s="103">
        <v>376</v>
      </c>
      <c r="N34" s="123">
        <v>5</v>
      </c>
      <c r="O34" s="103">
        <f>M34+N34</f>
        <v>381</v>
      </c>
      <c r="P34" s="104">
        <v>300</v>
      </c>
      <c r="Q34" s="111">
        <v>1</v>
      </c>
      <c r="R34" s="114">
        <f t="shared" ref="R34" si="50">P34+Q34</f>
        <v>301</v>
      </c>
      <c r="S34" s="730">
        <v>331</v>
      </c>
      <c r="T34" s="732">
        <v>37</v>
      </c>
      <c r="U34" s="732">
        <f>S34+T34</f>
        <v>368</v>
      </c>
      <c r="V34" s="103">
        <v>326</v>
      </c>
      <c r="W34" s="103">
        <v>35</v>
      </c>
      <c r="X34" s="103">
        <f>V34+W34</f>
        <v>361</v>
      </c>
      <c r="Y34" s="103">
        <v>37</v>
      </c>
      <c r="Z34" s="103">
        <v>17</v>
      </c>
      <c r="AA34" s="103">
        <f>Y34+Z34</f>
        <v>54</v>
      </c>
      <c r="AB34" s="104">
        <v>155</v>
      </c>
      <c r="AC34" s="103">
        <v>29</v>
      </c>
      <c r="AD34" s="105">
        <f t="shared" ref="AD34" si="51">AB34+AC34</f>
        <v>184</v>
      </c>
      <c r="AE34" s="89"/>
    </row>
    <row r="35" spans="3:31" ht="23.1" customHeight="1" thickBot="1" x14ac:dyDescent="0.35">
      <c r="C35" s="753"/>
      <c r="D35" s="768"/>
      <c r="E35" s="769"/>
      <c r="F35" s="770"/>
      <c r="G35" s="731"/>
      <c r="H35" s="733"/>
      <c r="I35" s="733"/>
      <c r="J35" s="106">
        <f>J34/G34</f>
        <v>0.6067415730337079</v>
      </c>
      <c r="K35" s="107">
        <f>IFERROR(K34/H34,"-")</f>
        <v>0.15789473684210525</v>
      </c>
      <c r="L35" s="106">
        <f>L34/I34</f>
        <v>0.59132007233273054</v>
      </c>
      <c r="M35" s="120">
        <f>M34/G34</f>
        <v>0.70411985018726597</v>
      </c>
      <c r="N35" s="107">
        <f>IFERROR(N34/H34,"-")</f>
        <v>0.26315789473684209</v>
      </c>
      <c r="O35" s="120">
        <f>O34/I34</f>
        <v>0.68896925858951175</v>
      </c>
      <c r="P35" s="116">
        <f>IFERROR(P34/G34,"-")</f>
        <v>0.5617977528089888</v>
      </c>
      <c r="Q35" s="116">
        <f t="shared" ref="Q35" si="52">IFERROR(Q34/H34,"-")</f>
        <v>5.2631578947368418E-2</v>
      </c>
      <c r="R35" s="118">
        <f t="shared" ref="R35" si="53">R34/I34</f>
        <v>0.54430379746835444</v>
      </c>
      <c r="S35" s="731"/>
      <c r="T35" s="733"/>
      <c r="U35" s="733"/>
      <c r="V35" s="106">
        <f>V34/S34</f>
        <v>0.98489425981873113</v>
      </c>
      <c r="W35" s="124">
        <f>W34/T34</f>
        <v>0.94594594594594594</v>
      </c>
      <c r="X35" s="106">
        <f>X34/U34</f>
        <v>0.98097826086956519</v>
      </c>
      <c r="Y35" s="106">
        <f>Y34/S34</f>
        <v>0.11178247734138973</v>
      </c>
      <c r="Z35" s="106">
        <f>Z34/T34</f>
        <v>0.45945945945945948</v>
      </c>
      <c r="AA35" s="106">
        <f>AA34/U34</f>
        <v>0.14673913043478262</v>
      </c>
      <c r="AB35" s="117">
        <f t="shared" ref="AB35:AD35" si="54">IFERROR(AB34/S34,"-")</f>
        <v>0.46827794561933533</v>
      </c>
      <c r="AC35" s="115">
        <f t="shared" si="54"/>
        <v>0.78378378378378377</v>
      </c>
      <c r="AD35" s="118">
        <f t="shared" si="54"/>
        <v>0.5</v>
      </c>
      <c r="AE35" s="89"/>
    </row>
    <row r="36" spans="3:31" ht="23.1" customHeight="1" thickTop="1" x14ac:dyDescent="0.3">
      <c r="C36" s="753"/>
      <c r="D36" s="125" t="s">
        <v>58</v>
      </c>
      <c r="E36" s="772">
        <f>表13!E51</f>
        <v>266</v>
      </c>
      <c r="F36" s="764">
        <f>F26+F28+F30+F32</f>
        <v>227</v>
      </c>
      <c r="G36" s="759">
        <f t="shared" ref="G36:AA36" si="55">G26+G28+G30+G32</f>
        <v>70</v>
      </c>
      <c r="H36" s="761">
        <f t="shared" si="55"/>
        <v>1</v>
      </c>
      <c r="I36" s="761">
        <f t="shared" si="55"/>
        <v>71</v>
      </c>
      <c r="J36" s="111">
        <f t="shared" si="55"/>
        <v>33</v>
      </c>
      <c r="K36" s="126">
        <f>K26+K28+K30+K32</f>
        <v>0</v>
      </c>
      <c r="L36" s="126">
        <f t="shared" si="55"/>
        <v>33</v>
      </c>
      <c r="M36" s="126">
        <f t="shared" si="55"/>
        <v>11</v>
      </c>
      <c r="N36" s="126">
        <f t="shared" si="55"/>
        <v>0</v>
      </c>
      <c r="O36" s="126">
        <f t="shared" si="55"/>
        <v>11</v>
      </c>
      <c r="P36" s="127">
        <f>P26+P28+P30+P32</f>
        <v>17</v>
      </c>
      <c r="Q36" s="126">
        <f t="shared" si="55"/>
        <v>0</v>
      </c>
      <c r="R36" s="128">
        <f t="shared" si="55"/>
        <v>17</v>
      </c>
      <c r="S36" s="759">
        <f t="shared" si="55"/>
        <v>107</v>
      </c>
      <c r="T36" s="761">
        <f t="shared" si="55"/>
        <v>18</v>
      </c>
      <c r="U36" s="761">
        <f t="shared" si="55"/>
        <v>125</v>
      </c>
      <c r="V36" s="110">
        <f>V26+V28+V30+V32</f>
        <v>96</v>
      </c>
      <c r="W36" s="110">
        <f>W26+W28+W30+W32</f>
        <v>18</v>
      </c>
      <c r="X36" s="112">
        <f>X26+X28+X30+X32</f>
        <v>114</v>
      </c>
      <c r="Y36" s="112">
        <f>Y26+Y28+Y30+Y32</f>
        <v>25</v>
      </c>
      <c r="Z36" s="110">
        <f t="shared" si="55"/>
        <v>5</v>
      </c>
      <c r="AA36" s="110">
        <f t="shared" si="55"/>
        <v>30</v>
      </c>
      <c r="AB36" s="113">
        <f>AB26+AB28+AB30+AB32</f>
        <v>50</v>
      </c>
      <c r="AC36" s="110">
        <f t="shared" ref="AC36:AD36" si="56">AC26+AC28+AC30+AC32</f>
        <v>6</v>
      </c>
      <c r="AD36" s="114">
        <f t="shared" si="56"/>
        <v>56</v>
      </c>
      <c r="AE36" s="89"/>
    </row>
    <row r="37" spans="3:31" ht="23.1" customHeight="1" x14ac:dyDescent="0.3">
      <c r="C37" s="753"/>
      <c r="D37" s="129" t="s">
        <v>59</v>
      </c>
      <c r="E37" s="756"/>
      <c r="F37" s="758"/>
      <c r="G37" s="760"/>
      <c r="H37" s="762"/>
      <c r="I37" s="762"/>
      <c r="J37" s="115">
        <f>J36/G36</f>
        <v>0.47142857142857142</v>
      </c>
      <c r="K37" s="116">
        <f>IFERROR(K36/H36,"-")</f>
        <v>0</v>
      </c>
      <c r="L37" s="115">
        <f>L36/I36</f>
        <v>0.46478873239436619</v>
      </c>
      <c r="M37" s="115">
        <f>M36/G36</f>
        <v>0.15714285714285714</v>
      </c>
      <c r="N37" s="116">
        <f>IFERROR(N36/H36,"-")</f>
        <v>0</v>
      </c>
      <c r="O37" s="115">
        <f>O36/I36</f>
        <v>0.15492957746478872</v>
      </c>
      <c r="P37" s="117">
        <f>P36/G36</f>
        <v>0.24285714285714285</v>
      </c>
      <c r="Q37" s="116">
        <f>IFERROR(Q36/G36,"-")</f>
        <v>0</v>
      </c>
      <c r="R37" s="118">
        <f>R36/G36</f>
        <v>0.24285714285714285</v>
      </c>
      <c r="S37" s="760"/>
      <c r="T37" s="762"/>
      <c r="U37" s="762"/>
      <c r="V37" s="115">
        <f>V36/S36</f>
        <v>0.89719626168224298</v>
      </c>
      <c r="W37" s="115">
        <f>W36/T36</f>
        <v>1</v>
      </c>
      <c r="X37" s="115">
        <f>X36/U36</f>
        <v>0.91200000000000003</v>
      </c>
      <c r="Y37" s="115">
        <f>Y36/S36</f>
        <v>0.23364485981308411</v>
      </c>
      <c r="Z37" s="115">
        <f>Z36/T36</f>
        <v>0.27777777777777779</v>
      </c>
      <c r="AA37" s="115">
        <f>AA36/U36</f>
        <v>0.24</v>
      </c>
      <c r="AB37" s="117">
        <f>AB36/S36</f>
        <v>0.46728971962616822</v>
      </c>
      <c r="AC37" s="115">
        <f t="shared" ref="AC37:AD37" si="57">AC36/T36</f>
        <v>0.33333333333333331</v>
      </c>
      <c r="AD37" s="118">
        <f t="shared" si="57"/>
        <v>0.44800000000000001</v>
      </c>
      <c r="AE37" s="89"/>
    </row>
    <row r="38" spans="3:31" ht="23.1" customHeight="1" x14ac:dyDescent="0.3">
      <c r="C38" s="753"/>
      <c r="D38" s="125" t="s">
        <v>58</v>
      </c>
      <c r="E38" s="772">
        <f>表13!E54</f>
        <v>151</v>
      </c>
      <c r="F38" s="764">
        <f>F28+F30+F32+F34</f>
        <v>127</v>
      </c>
      <c r="G38" s="759">
        <f t="shared" ref="G38:AD38" si="58">G28+G30+G32+G34</f>
        <v>591</v>
      </c>
      <c r="H38" s="761">
        <f>H28+H30+H32+H34</f>
        <v>19</v>
      </c>
      <c r="I38" s="761">
        <f t="shared" si="58"/>
        <v>610</v>
      </c>
      <c r="J38" s="110">
        <f t="shared" si="58"/>
        <v>355</v>
      </c>
      <c r="K38" s="110">
        <f t="shared" si="58"/>
        <v>3</v>
      </c>
      <c r="L38" s="110">
        <f t="shared" si="58"/>
        <v>358</v>
      </c>
      <c r="M38" s="110">
        <f t="shared" si="58"/>
        <v>384</v>
      </c>
      <c r="N38" s="110">
        <f t="shared" si="58"/>
        <v>5</v>
      </c>
      <c r="O38" s="110">
        <f t="shared" si="58"/>
        <v>389</v>
      </c>
      <c r="P38" s="119">
        <f>P28+P30+P32+P34</f>
        <v>314</v>
      </c>
      <c r="Q38" s="110">
        <f t="shared" si="58"/>
        <v>1</v>
      </c>
      <c r="R38" s="114">
        <f t="shared" si="58"/>
        <v>315</v>
      </c>
      <c r="S38" s="759">
        <f t="shared" si="58"/>
        <v>415</v>
      </c>
      <c r="T38" s="761">
        <f t="shared" si="58"/>
        <v>52</v>
      </c>
      <c r="U38" s="761">
        <f t="shared" si="58"/>
        <v>467</v>
      </c>
      <c r="V38" s="103">
        <f t="shared" si="58"/>
        <v>402</v>
      </c>
      <c r="W38" s="103">
        <f t="shared" si="58"/>
        <v>50</v>
      </c>
      <c r="X38" s="103">
        <f t="shared" si="58"/>
        <v>452</v>
      </c>
      <c r="Y38" s="103">
        <f t="shared" si="58"/>
        <v>54</v>
      </c>
      <c r="Z38" s="110">
        <f t="shared" si="58"/>
        <v>22</v>
      </c>
      <c r="AA38" s="110">
        <f t="shared" si="58"/>
        <v>76</v>
      </c>
      <c r="AB38" s="104">
        <f t="shared" si="58"/>
        <v>194</v>
      </c>
      <c r="AC38" s="110">
        <f t="shared" si="58"/>
        <v>35</v>
      </c>
      <c r="AD38" s="114">
        <f t="shared" si="58"/>
        <v>229</v>
      </c>
      <c r="AE38" s="89"/>
    </row>
    <row r="39" spans="3:31" ht="23.1" customHeight="1" thickBot="1" x14ac:dyDescent="0.35">
      <c r="C39" s="765"/>
      <c r="D39" s="129" t="s">
        <v>60</v>
      </c>
      <c r="E39" s="756"/>
      <c r="F39" s="758"/>
      <c r="G39" s="773"/>
      <c r="H39" s="774"/>
      <c r="I39" s="774"/>
      <c r="J39" s="130">
        <f>J38/G38</f>
        <v>0.60067681895093061</v>
      </c>
      <c r="K39" s="131">
        <f>IFERROR(K38/H38,"-")</f>
        <v>0.15789473684210525</v>
      </c>
      <c r="L39" s="130">
        <f>L38/I38</f>
        <v>0.58688524590163937</v>
      </c>
      <c r="M39" s="130">
        <f>M38/G38</f>
        <v>0.64974619289340096</v>
      </c>
      <c r="N39" s="131">
        <f>IFERROR(N38/H38,"-")</f>
        <v>0.26315789473684209</v>
      </c>
      <c r="O39" s="130">
        <f>O38/I38</f>
        <v>0.63770491803278684</v>
      </c>
      <c r="P39" s="132">
        <f>P38/G38</f>
        <v>0.53130287648054142</v>
      </c>
      <c r="Q39" s="132">
        <f t="shared" ref="Q39:R39" si="59">Q38/H38</f>
        <v>5.2631578947368418E-2</v>
      </c>
      <c r="R39" s="132">
        <f t="shared" si="59"/>
        <v>0.51639344262295084</v>
      </c>
      <c r="S39" s="773"/>
      <c r="T39" s="774"/>
      <c r="U39" s="774"/>
      <c r="V39" s="130">
        <f>V38/S38</f>
        <v>0.96867469879518076</v>
      </c>
      <c r="W39" s="130">
        <f>W38/T38</f>
        <v>0.96153846153846156</v>
      </c>
      <c r="X39" s="130">
        <f>X38/U38</f>
        <v>0.9678800856531049</v>
      </c>
      <c r="Y39" s="130">
        <f>Y38/S38</f>
        <v>0.13012048192771083</v>
      </c>
      <c r="Z39" s="130">
        <f>Z38/T38</f>
        <v>0.42307692307692307</v>
      </c>
      <c r="AA39" s="130">
        <f>AA38/U38</f>
        <v>0.16274089935760172</v>
      </c>
      <c r="AB39" s="132">
        <f>AB38/S38</f>
        <v>0.46746987951807228</v>
      </c>
      <c r="AC39" s="130">
        <f t="shared" ref="AC39:AD39" si="60">AC38/T38</f>
        <v>0.67307692307692313</v>
      </c>
      <c r="AD39" s="133">
        <f t="shared" si="60"/>
        <v>0.49036402569593146</v>
      </c>
      <c r="AE39" s="89"/>
    </row>
    <row r="40" spans="3:31" x14ac:dyDescent="0.3">
      <c r="C40" s="1" t="s">
        <v>61</v>
      </c>
    </row>
    <row r="41" spans="3:31" ht="13.5" customHeight="1" x14ac:dyDescent="0.3">
      <c r="L41" s="1"/>
      <c r="M41" s="1"/>
      <c r="N41" s="1"/>
      <c r="O41" s="1"/>
      <c r="P41" s="1"/>
      <c r="Q41" s="1"/>
      <c r="R41" s="1"/>
      <c r="S41" s="1"/>
      <c r="Y41" s="1"/>
      <c r="Z41" s="1"/>
      <c r="AB41" s="1"/>
      <c r="AC41" s="1"/>
    </row>
    <row r="42" spans="3:31" x14ac:dyDescent="0.3">
      <c r="C42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</row>
    <row r="43" spans="3:31" x14ac:dyDescent="0.3">
      <c r="C43"/>
    </row>
    <row r="44" spans="3:31" x14ac:dyDescent="0.3">
      <c r="C44"/>
      <c r="L44" s="1"/>
      <c r="M44" s="1"/>
      <c r="N44" s="1"/>
      <c r="O44" s="1"/>
      <c r="P44" s="1"/>
      <c r="Q44" s="1"/>
      <c r="R44" s="1"/>
      <c r="S44" s="1"/>
      <c r="Y44" s="1"/>
      <c r="Z44" s="1"/>
      <c r="AB44" s="1"/>
      <c r="AC44" s="1"/>
    </row>
    <row r="45" spans="3:31" x14ac:dyDescent="0.3">
      <c r="C45"/>
      <c r="L45" s="1"/>
      <c r="M45" s="1"/>
      <c r="N45" s="1"/>
      <c r="O45" s="1"/>
      <c r="P45" s="1"/>
      <c r="Q45" s="1"/>
      <c r="R45" s="1"/>
      <c r="S45" s="1"/>
      <c r="Y45" s="1"/>
      <c r="Z45" s="1"/>
      <c r="AB45" s="1"/>
      <c r="AC45" s="1"/>
    </row>
    <row r="46" spans="3:31" x14ac:dyDescent="0.3">
      <c r="C46"/>
    </row>
    <row r="47" spans="3:31" x14ac:dyDescent="0.3">
      <c r="C47" s="134"/>
      <c r="E47" s="135"/>
      <c r="F47" s="135"/>
      <c r="G47" s="135"/>
      <c r="H47" s="135"/>
      <c r="I47" s="135"/>
      <c r="J47" s="135"/>
      <c r="K47" s="135"/>
      <c r="L47" s="135"/>
      <c r="M47" s="135"/>
      <c r="N47" s="135"/>
      <c r="O47" s="135"/>
      <c r="P47" s="135"/>
      <c r="Q47" s="135"/>
      <c r="R47" s="135"/>
      <c r="S47" s="135"/>
      <c r="T47" s="135"/>
      <c r="U47" s="135"/>
      <c r="V47" s="135"/>
      <c r="W47" s="135"/>
      <c r="X47" s="135"/>
      <c r="Y47" s="135"/>
      <c r="Z47" s="135"/>
      <c r="AA47" s="135"/>
      <c r="AB47" s="135"/>
      <c r="AC47" s="135"/>
      <c r="AD47" s="135"/>
    </row>
    <row r="48" spans="3:31" x14ac:dyDescent="0.3">
      <c r="E48" s="135"/>
      <c r="F48" s="135"/>
      <c r="G48" s="135"/>
      <c r="H48" s="135"/>
      <c r="I48" s="135"/>
      <c r="J48" s="135"/>
      <c r="K48" s="135"/>
      <c r="L48" s="135"/>
      <c r="M48" s="135"/>
      <c r="N48" s="135"/>
      <c r="O48" s="135"/>
      <c r="P48" s="135"/>
      <c r="Q48" s="135"/>
      <c r="R48" s="135"/>
      <c r="S48" s="135"/>
      <c r="T48" s="135"/>
      <c r="U48" s="135"/>
      <c r="V48" s="135"/>
      <c r="W48" s="135"/>
      <c r="X48" s="135"/>
      <c r="Y48" s="135"/>
      <c r="Z48" s="135"/>
      <c r="AA48" s="135"/>
      <c r="AB48" s="135"/>
      <c r="AC48" s="135"/>
      <c r="AD48" s="135"/>
    </row>
    <row r="49" spans="4:30" x14ac:dyDescent="0.3">
      <c r="E49" s="135"/>
      <c r="F49" s="135"/>
      <c r="G49" s="135"/>
      <c r="H49" s="135"/>
      <c r="I49" s="135"/>
      <c r="J49" s="135"/>
      <c r="K49" s="135"/>
      <c r="L49" s="135"/>
      <c r="M49" s="135"/>
      <c r="N49" s="135"/>
      <c r="O49" s="135"/>
      <c r="P49" s="135"/>
      <c r="Q49" s="135"/>
      <c r="R49" s="135"/>
      <c r="S49" s="135"/>
      <c r="T49" s="135"/>
      <c r="U49" s="135"/>
      <c r="V49" s="135"/>
      <c r="W49" s="135"/>
      <c r="X49" s="135"/>
      <c r="Y49" s="135"/>
      <c r="Z49" s="135"/>
      <c r="AA49" s="135"/>
      <c r="AB49" s="135"/>
      <c r="AC49" s="135"/>
      <c r="AD49" s="135"/>
    </row>
    <row r="50" spans="4:30" x14ac:dyDescent="0.3">
      <c r="E50" s="135"/>
      <c r="F50" s="135"/>
      <c r="G50" s="135"/>
      <c r="H50" s="135"/>
      <c r="I50" s="135"/>
      <c r="J50" s="135"/>
      <c r="K50" s="135"/>
      <c r="L50" s="135"/>
      <c r="M50" s="135"/>
      <c r="N50" s="135"/>
      <c r="O50" s="135"/>
      <c r="P50" s="135"/>
      <c r="Q50" s="135"/>
      <c r="R50" s="135"/>
      <c r="S50" s="135"/>
      <c r="T50" s="135"/>
      <c r="U50" s="135"/>
      <c r="V50" s="135"/>
      <c r="W50" s="135"/>
      <c r="X50" s="135"/>
      <c r="Y50" s="135"/>
      <c r="Z50" s="135"/>
      <c r="AA50" s="135"/>
      <c r="AB50" s="135"/>
      <c r="AC50" s="135"/>
      <c r="AD50" s="135"/>
    </row>
    <row r="51" spans="4:30" x14ac:dyDescent="0.3">
      <c r="E51" s="135"/>
      <c r="F51" s="135"/>
      <c r="G51" s="135"/>
      <c r="H51" s="135"/>
      <c r="I51" s="135"/>
      <c r="J51" s="135"/>
      <c r="K51" s="135"/>
      <c r="L51" s="135"/>
      <c r="M51" s="135"/>
      <c r="N51" s="135"/>
      <c r="O51" s="135"/>
      <c r="P51" s="135"/>
      <c r="Q51" s="135"/>
      <c r="R51" s="135"/>
      <c r="S51" s="135"/>
      <c r="T51" s="135"/>
      <c r="U51" s="135"/>
      <c r="V51" s="135"/>
      <c r="W51" s="135"/>
      <c r="X51" s="135"/>
      <c r="Y51" s="135"/>
      <c r="Z51" s="135"/>
      <c r="AA51" s="135"/>
      <c r="AB51" s="135"/>
      <c r="AC51" s="135"/>
      <c r="AD51" s="135"/>
    </row>
    <row r="60" spans="4:30" ht="13.5" customHeight="1" x14ac:dyDescent="0.3">
      <c r="D60" s="775"/>
      <c r="E60" s="776"/>
      <c r="F60" s="776"/>
      <c r="G60" s="776"/>
      <c r="H60" s="776"/>
      <c r="I60" s="776"/>
      <c r="L60" s="1"/>
      <c r="M60" s="1"/>
      <c r="N60" s="1"/>
      <c r="O60" s="1"/>
      <c r="P60" s="1"/>
      <c r="Q60" s="1"/>
      <c r="R60" s="1"/>
      <c r="S60" s="776"/>
      <c r="T60" s="776"/>
      <c r="U60" s="776"/>
      <c r="Y60" s="1"/>
      <c r="Z60" s="1"/>
      <c r="AB60" s="1"/>
      <c r="AC60" s="1"/>
    </row>
    <row r="61" spans="4:30" ht="16.5" customHeight="1" x14ac:dyDescent="0.3">
      <c r="D61" s="775"/>
      <c r="E61" s="777"/>
      <c r="F61" s="777"/>
      <c r="G61" s="777"/>
      <c r="H61" s="777"/>
      <c r="I61" s="777"/>
      <c r="J61" s="136"/>
      <c r="K61" s="136"/>
      <c r="L61" s="136"/>
      <c r="M61" s="136"/>
      <c r="N61" s="137"/>
      <c r="O61" s="136"/>
      <c r="P61" s="136"/>
      <c r="Q61" s="137"/>
      <c r="R61" s="136"/>
      <c r="S61" s="777"/>
      <c r="T61" s="777"/>
      <c r="U61" s="777"/>
      <c r="V61" s="136"/>
      <c r="W61" s="136"/>
      <c r="X61" s="136"/>
      <c r="Y61" s="136"/>
      <c r="Z61" s="136"/>
      <c r="AA61" s="136"/>
      <c r="AB61" s="136"/>
      <c r="AC61" s="136"/>
      <c r="AD61" s="136"/>
    </row>
    <row r="72" spans="12:31" x14ac:dyDescent="0.3">
      <c r="AE72" s="89"/>
    </row>
    <row r="76" spans="12:31" x14ac:dyDescent="0.3">
      <c r="AA76" s="89"/>
      <c r="AD76" s="89"/>
    </row>
    <row r="77" spans="12:31" x14ac:dyDescent="0.3">
      <c r="L77" s="1"/>
      <c r="M77" s="1"/>
      <c r="N77" s="1"/>
      <c r="O77" s="1"/>
      <c r="P77" s="1"/>
      <c r="Q77" s="1"/>
      <c r="R77" s="1"/>
      <c r="S77" s="1"/>
      <c r="Y77" s="1"/>
      <c r="Z77" s="1"/>
      <c r="AB77" s="1"/>
      <c r="AC77" s="1"/>
    </row>
  </sheetData>
  <mergeCells count="156">
    <mergeCell ref="D60:D61"/>
    <mergeCell ref="E60:E61"/>
    <mergeCell ref="F60:F61"/>
    <mergeCell ref="G60:G61"/>
    <mergeCell ref="H60:H61"/>
    <mergeCell ref="I60:I61"/>
    <mergeCell ref="S60:S61"/>
    <mergeCell ref="T60:T61"/>
    <mergeCell ref="U60:U61"/>
    <mergeCell ref="I36:I37"/>
    <mergeCell ref="S36:S37"/>
    <mergeCell ref="T36:T37"/>
    <mergeCell ref="U36:U37"/>
    <mergeCell ref="E38:E39"/>
    <mergeCell ref="F38:F39"/>
    <mergeCell ref="G38:G39"/>
    <mergeCell ref="H38:H39"/>
    <mergeCell ref="I38:I39"/>
    <mergeCell ref="S38:S39"/>
    <mergeCell ref="T38:T39"/>
    <mergeCell ref="U38:U39"/>
    <mergeCell ref="I32:I33"/>
    <mergeCell ref="S32:S33"/>
    <mergeCell ref="T32:T33"/>
    <mergeCell ref="U32:U33"/>
    <mergeCell ref="H34:H35"/>
    <mergeCell ref="I34:I35"/>
    <mergeCell ref="S34:S35"/>
    <mergeCell ref="T34:T35"/>
    <mergeCell ref="U34:U35"/>
    <mergeCell ref="I28:I29"/>
    <mergeCell ref="S28:S29"/>
    <mergeCell ref="T28:T29"/>
    <mergeCell ref="U28:U29"/>
    <mergeCell ref="D30:D31"/>
    <mergeCell ref="E30:E31"/>
    <mergeCell ref="F30:F31"/>
    <mergeCell ref="G30:G31"/>
    <mergeCell ref="H30:H31"/>
    <mergeCell ref="I30:I31"/>
    <mergeCell ref="S30:S31"/>
    <mergeCell ref="T30:T31"/>
    <mergeCell ref="U30:U31"/>
    <mergeCell ref="I24:I25"/>
    <mergeCell ref="S24:S25"/>
    <mergeCell ref="T24:T25"/>
    <mergeCell ref="U24:U25"/>
    <mergeCell ref="D26:D27"/>
    <mergeCell ref="E26:E27"/>
    <mergeCell ref="F26:F27"/>
    <mergeCell ref="G26:G27"/>
    <mergeCell ref="H26:H27"/>
    <mergeCell ref="I26:I27"/>
    <mergeCell ref="S26:S27"/>
    <mergeCell ref="T26:T27"/>
    <mergeCell ref="U26:U27"/>
    <mergeCell ref="C24:C39"/>
    <mergeCell ref="D24:D25"/>
    <mergeCell ref="E24:E25"/>
    <mergeCell ref="F24:F25"/>
    <mergeCell ref="G24:G25"/>
    <mergeCell ref="H24:H25"/>
    <mergeCell ref="D34:D35"/>
    <mergeCell ref="E34:E35"/>
    <mergeCell ref="F34:F35"/>
    <mergeCell ref="G34:G35"/>
    <mergeCell ref="D28:D29"/>
    <mergeCell ref="E28:E29"/>
    <mergeCell ref="F28:F29"/>
    <mergeCell ref="G28:G29"/>
    <mergeCell ref="H28:H29"/>
    <mergeCell ref="D32:D33"/>
    <mergeCell ref="E32:E33"/>
    <mergeCell ref="F32:F33"/>
    <mergeCell ref="G32:G33"/>
    <mergeCell ref="H32:H33"/>
    <mergeCell ref="E36:E37"/>
    <mergeCell ref="F36:F37"/>
    <mergeCell ref="G36:G37"/>
    <mergeCell ref="H36:H37"/>
    <mergeCell ref="U20:U21"/>
    <mergeCell ref="D22:D23"/>
    <mergeCell ref="E22:E23"/>
    <mergeCell ref="F22:F23"/>
    <mergeCell ref="G22:G23"/>
    <mergeCell ref="H22:H23"/>
    <mergeCell ref="I22:I23"/>
    <mergeCell ref="S22:S23"/>
    <mergeCell ref="T22:T23"/>
    <mergeCell ref="U22:U23"/>
    <mergeCell ref="U16:U17"/>
    <mergeCell ref="D18:D19"/>
    <mergeCell ref="E18:E19"/>
    <mergeCell ref="F18:F19"/>
    <mergeCell ref="G18:G19"/>
    <mergeCell ref="H18:H19"/>
    <mergeCell ref="I18:I19"/>
    <mergeCell ref="S18:S19"/>
    <mergeCell ref="D16:D17"/>
    <mergeCell ref="E16:E17"/>
    <mergeCell ref="F16:F17"/>
    <mergeCell ref="G16:G17"/>
    <mergeCell ref="H16:H17"/>
    <mergeCell ref="I16:I17"/>
    <mergeCell ref="T18:T19"/>
    <mergeCell ref="U18:U19"/>
    <mergeCell ref="U12:U13"/>
    <mergeCell ref="D14:D15"/>
    <mergeCell ref="E14:E15"/>
    <mergeCell ref="F14:F15"/>
    <mergeCell ref="G14:G15"/>
    <mergeCell ref="H14:H15"/>
    <mergeCell ref="I14:I15"/>
    <mergeCell ref="S14:S15"/>
    <mergeCell ref="T14:T15"/>
    <mergeCell ref="U14:U15"/>
    <mergeCell ref="C12:C23"/>
    <mergeCell ref="D12:D13"/>
    <mergeCell ref="E12:E13"/>
    <mergeCell ref="F12:F13"/>
    <mergeCell ref="G12:G13"/>
    <mergeCell ref="H12:H13"/>
    <mergeCell ref="I12:I13"/>
    <mergeCell ref="S12:S13"/>
    <mergeCell ref="T12:T13"/>
    <mergeCell ref="S16:S17"/>
    <mergeCell ref="T16:T17"/>
    <mergeCell ref="D20:D21"/>
    <mergeCell ref="E20:E21"/>
    <mergeCell ref="F20:F21"/>
    <mergeCell ref="G20:G21"/>
    <mergeCell ref="H20:H21"/>
    <mergeCell ref="I20:I21"/>
    <mergeCell ref="S20:S21"/>
    <mergeCell ref="T20:T21"/>
    <mergeCell ref="Y8:AA8"/>
    <mergeCell ref="AB8:AD8"/>
    <mergeCell ref="C10:D11"/>
    <mergeCell ref="E10:E11"/>
    <mergeCell ref="F10:F11"/>
    <mergeCell ref="G10:G11"/>
    <mergeCell ref="H10:H11"/>
    <mergeCell ref="I10:I11"/>
    <mergeCell ref="S10:S11"/>
    <mergeCell ref="T10:T11"/>
    <mergeCell ref="E7:E9"/>
    <mergeCell ref="F7:F9"/>
    <mergeCell ref="G7:R7"/>
    <mergeCell ref="S7:AD7"/>
    <mergeCell ref="G8:I8"/>
    <mergeCell ref="J8:L8"/>
    <mergeCell ref="M8:O8"/>
    <mergeCell ref="P8:R8"/>
    <mergeCell ref="S8:U8"/>
    <mergeCell ref="V8:X8"/>
    <mergeCell ref="U10:U11"/>
  </mergeCells>
  <phoneticPr fontId="3"/>
  <printOptions horizontalCentered="1" verticalCentered="1"/>
  <pageMargins left="0.70866141732283472" right="0.27559055118110237" top="0.62992125984251968" bottom="0.59055118110236227" header="0.51181102362204722" footer="0.51181102362204722"/>
  <pageSetup paperSize="9" scale="52" firstPageNumber="33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6A1E03-1FEF-453C-813C-FE27286BA50C}">
  <sheetPr>
    <tabColor rgb="FF00B0F0"/>
    <pageSetUpPr fitToPage="1"/>
  </sheetPr>
  <dimension ref="B2:AY59"/>
  <sheetViews>
    <sheetView view="pageBreakPreview" zoomScale="80" zoomScaleNormal="100" zoomScaleSheetLayoutView="80" workbookViewId="0"/>
  </sheetViews>
  <sheetFormatPr defaultColWidth="9" defaultRowHeight="13.2" x14ac:dyDescent="0.2"/>
  <cols>
    <col min="1" max="1" width="4.6640625" style="1" customWidth="1"/>
    <col min="2" max="2" width="3.109375" style="1" customWidth="1"/>
    <col min="3" max="3" width="16.44140625" style="1" customWidth="1"/>
    <col min="4" max="5" width="9.44140625" style="1" customWidth="1"/>
    <col min="6" max="44" width="5.6640625" style="1" customWidth="1"/>
    <col min="45" max="45" width="4.6640625" style="1" customWidth="1"/>
    <col min="46" max="46" width="9.88671875" style="1" bestFit="1" customWidth="1"/>
    <col min="47" max="48" width="7.88671875" style="1" bestFit="1" customWidth="1"/>
    <col min="49" max="51" width="6.44140625" style="1" customWidth="1"/>
    <col min="52" max="55" width="4.6640625" style="1" customWidth="1"/>
    <col min="56" max="16384" width="9" style="1"/>
  </cols>
  <sheetData>
    <row r="2" spans="2:51" ht="14.4" x14ac:dyDescent="0.2">
      <c r="B2" s="2" t="s">
        <v>62</v>
      </c>
    </row>
    <row r="3" spans="2:51" ht="14.4" x14ac:dyDescent="0.2">
      <c r="B3" s="2"/>
      <c r="AL3" s="140" t="s">
        <v>63</v>
      </c>
    </row>
    <row r="4" spans="2:51" ht="14.4" x14ac:dyDescent="0.2">
      <c r="B4" s="2"/>
      <c r="AL4" s="140" t="s">
        <v>64</v>
      </c>
    </row>
    <row r="5" spans="2:51" ht="8.25" customHeight="1" x14ac:dyDescent="0.2">
      <c r="B5" s="2"/>
      <c r="AH5" s="3"/>
    </row>
    <row r="6" spans="2:51" ht="13.8" thickBot="1" x14ac:dyDescent="0.25">
      <c r="B6" s="1" t="s">
        <v>65</v>
      </c>
      <c r="AR6" s="4" t="s">
        <v>66</v>
      </c>
    </row>
    <row r="7" spans="2:51" ht="23.1" customHeight="1" thickBot="1" x14ac:dyDescent="0.25">
      <c r="B7" s="5"/>
      <c r="C7" s="6"/>
      <c r="D7" s="778" t="s">
        <v>67</v>
      </c>
      <c r="E7" s="706" t="s">
        <v>68</v>
      </c>
      <c r="F7" s="782" t="s">
        <v>69</v>
      </c>
      <c r="G7" s="783"/>
      <c r="H7" s="783"/>
      <c r="I7" s="783"/>
      <c r="J7" s="783"/>
      <c r="K7" s="783"/>
      <c r="L7" s="783"/>
      <c r="M7" s="783"/>
      <c r="N7" s="783"/>
      <c r="O7" s="783"/>
      <c r="P7" s="783"/>
      <c r="Q7" s="783"/>
      <c r="R7" s="783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141"/>
    </row>
    <row r="8" spans="2:51" ht="23.1" customHeight="1" x14ac:dyDescent="0.2">
      <c r="B8" s="10"/>
      <c r="C8" s="11"/>
      <c r="D8" s="779"/>
      <c r="E8" s="705"/>
      <c r="F8" s="784"/>
      <c r="G8" s="785"/>
      <c r="H8" s="785"/>
      <c r="I8" s="785"/>
      <c r="J8" s="785"/>
      <c r="K8" s="785"/>
      <c r="L8" s="785"/>
      <c r="M8" s="785"/>
      <c r="N8" s="785"/>
      <c r="O8" s="785"/>
      <c r="P8" s="785"/>
      <c r="Q8" s="785"/>
      <c r="R8" s="785"/>
      <c r="S8" s="786" t="s">
        <v>70</v>
      </c>
      <c r="T8" s="787"/>
      <c r="U8" s="787"/>
      <c r="V8" s="787"/>
      <c r="W8" s="787"/>
      <c r="X8" s="787"/>
      <c r="Y8" s="787"/>
      <c r="Z8" s="787"/>
      <c r="AA8" s="787"/>
      <c r="AB8" s="787"/>
      <c r="AC8" s="787"/>
      <c r="AD8" s="787"/>
      <c r="AE8" s="788"/>
      <c r="AF8" s="786" t="s">
        <v>71</v>
      </c>
      <c r="AG8" s="787"/>
      <c r="AH8" s="787"/>
      <c r="AI8" s="787"/>
      <c r="AJ8" s="787"/>
      <c r="AK8" s="787"/>
      <c r="AL8" s="787"/>
      <c r="AM8" s="787"/>
      <c r="AN8" s="787"/>
      <c r="AO8" s="787"/>
      <c r="AP8" s="787"/>
      <c r="AQ8" s="787"/>
      <c r="AR8" s="788"/>
    </row>
    <row r="9" spans="2:51" ht="23.1" customHeight="1" x14ac:dyDescent="0.2">
      <c r="B9" s="10"/>
      <c r="C9" s="11"/>
      <c r="D9" s="779"/>
      <c r="E9" s="705"/>
      <c r="F9" s="789" t="s">
        <v>72</v>
      </c>
      <c r="G9" s="142"/>
      <c r="H9" s="142"/>
      <c r="I9" s="142"/>
      <c r="J9" s="142"/>
      <c r="K9" s="142"/>
      <c r="L9" s="142"/>
      <c r="M9" s="142"/>
      <c r="N9" s="142"/>
      <c r="O9" s="142"/>
      <c r="P9" s="142"/>
      <c r="Q9" s="142"/>
      <c r="R9" s="142"/>
      <c r="S9" s="789" t="s">
        <v>72</v>
      </c>
      <c r="T9" s="142"/>
      <c r="U9" s="142"/>
      <c r="V9" s="142"/>
      <c r="W9" s="142"/>
      <c r="X9" s="142"/>
      <c r="Y9" s="142"/>
      <c r="Z9" s="142"/>
      <c r="AA9" s="142"/>
      <c r="AB9" s="142"/>
      <c r="AC9" s="142"/>
      <c r="AD9" s="142"/>
      <c r="AE9" s="143"/>
      <c r="AF9" s="789" t="s">
        <v>72</v>
      </c>
      <c r="AG9" s="142"/>
      <c r="AH9" s="142"/>
      <c r="AI9" s="142"/>
      <c r="AJ9" s="142"/>
      <c r="AK9" s="142"/>
      <c r="AL9" s="142"/>
      <c r="AM9" s="142"/>
      <c r="AN9" s="142"/>
      <c r="AO9" s="142"/>
      <c r="AP9" s="142"/>
      <c r="AQ9" s="142"/>
      <c r="AR9" s="143"/>
    </row>
    <row r="10" spans="2:51" ht="42" customHeight="1" x14ac:dyDescent="0.2">
      <c r="B10" s="14"/>
      <c r="C10" s="15"/>
      <c r="D10" s="780"/>
      <c r="E10" s="781"/>
      <c r="F10" s="790"/>
      <c r="G10" s="144" t="s">
        <v>73</v>
      </c>
      <c r="H10" s="144" t="s">
        <v>74</v>
      </c>
      <c r="I10" s="144" t="s">
        <v>75</v>
      </c>
      <c r="J10" s="144" t="s">
        <v>76</v>
      </c>
      <c r="K10" s="144" t="s">
        <v>77</v>
      </c>
      <c r="L10" s="144" t="s">
        <v>78</v>
      </c>
      <c r="M10" s="144" t="s">
        <v>79</v>
      </c>
      <c r="N10" s="144" t="s">
        <v>80</v>
      </c>
      <c r="O10" s="144" t="s">
        <v>81</v>
      </c>
      <c r="P10" s="144" t="s">
        <v>82</v>
      </c>
      <c r="Q10" s="145" t="s">
        <v>83</v>
      </c>
      <c r="R10" s="146" t="s">
        <v>84</v>
      </c>
      <c r="S10" s="790"/>
      <c r="T10" s="144" t="s">
        <v>73</v>
      </c>
      <c r="U10" s="144" t="s">
        <v>74</v>
      </c>
      <c r="V10" s="144" t="s">
        <v>75</v>
      </c>
      <c r="W10" s="144" t="s">
        <v>76</v>
      </c>
      <c r="X10" s="144" t="s">
        <v>77</v>
      </c>
      <c r="Y10" s="144" t="s">
        <v>78</v>
      </c>
      <c r="Z10" s="144" t="s">
        <v>79</v>
      </c>
      <c r="AA10" s="144" t="s">
        <v>80</v>
      </c>
      <c r="AB10" s="144" t="s">
        <v>81</v>
      </c>
      <c r="AC10" s="144" t="s">
        <v>82</v>
      </c>
      <c r="AD10" s="145" t="s">
        <v>83</v>
      </c>
      <c r="AE10" s="146" t="s">
        <v>84</v>
      </c>
      <c r="AF10" s="790"/>
      <c r="AG10" s="144" t="s">
        <v>73</v>
      </c>
      <c r="AH10" s="144" t="s">
        <v>74</v>
      </c>
      <c r="AI10" s="144" t="s">
        <v>75</v>
      </c>
      <c r="AJ10" s="144" t="s">
        <v>76</v>
      </c>
      <c r="AK10" s="144" t="s">
        <v>77</v>
      </c>
      <c r="AL10" s="144" t="s">
        <v>78</v>
      </c>
      <c r="AM10" s="144" t="s">
        <v>79</v>
      </c>
      <c r="AN10" s="144" t="s">
        <v>80</v>
      </c>
      <c r="AO10" s="144" t="s">
        <v>81</v>
      </c>
      <c r="AP10" s="144" t="s">
        <v>82</v>
      </c>
      <c r="AQ10" s="145" t="s">
        <v>83</v>
      </c>
      <c r="AR10" s="146" t="s">
        <v>84</v>
      </c>
      <c r="AW10" s="13"/>
    </row>
    <row r="11" spans="2:51" ht="27.9" customHeight="1" x14ac:dyDescent="0.2">
      <c r="B11" s="695" t="s">
        <v>85</v>
      </c>
      <c r="C11" s="696"/>
      <c r="D11" s="147">
        <f>SUM(D13:D24)</f>
        <v>370</v>
      </c>
      <c r="E11" s="148">
        <f>SUM(E13:E24)</f>
        <v>299</v>
      </c>
      <c r="F11" s="149">
        <f>SUM(G11:R11)</f>
        <v>988</v>
      </c>
      <c r="G11" s="150">
        <f>G13+G15+G17+G19+G21+G23</f>
        <v>21</v>
      </c>
      <c r="H11" s="150">
        <f t="shared" ref="H11:R11" si="0">H13+H15+H17+H19+H21+H23</f>
        <v>53</v>
      </c>
      <c r="I11" s="150">
        <f t="shared" si="0"/>
        <v>147</v>
      </c>
      <c r="J11" s="150">
        <f t="shared" si="0"/>
        <v>120</v>
      </c>
      <c r="K11" s="150">
        <f t="shared" si="0"/>
        <v>54</v>
      </c>
      <c r="L11" s="150">
        <f>L13+L15+L17+L19+L21+L23</f>
        <v>16</v>
      </c>
      <c r="M11" s="150">
        <f t="shared" si="0"/>
        <v>38</v>
      </c>
      <c r="N11" s="150">
        <f t="shared" si="0"/>
        <v>224</v>
      </c>
      <c r="O11" s="150">
        <f t="shared" si="0"/>
        <v>231</v>
      </c>
      <c r="P11" s="150">
        <f t="shared" si="0"/>
        <v>63</v>
      </c>
      <c r="Q11" s="150">
        <f t="shared" si="0"/>
        <v>21</v>
      </c>
      <c r="R11" s="151">
        <f t="shared" si="0"/>
        <v>0</v>
      </c>
      <c r="S11" s="149">
        <f>SUM(T11:AE11)</f>
        <v>915</v>
      </c>
      <c r="T11" s="150">
        <f>T13+T15+T17+T19+T21+T23</f>
        <v>21</v>
      </c>
      <c r="U11" s="150">
        <f>U13+U15+U17+U19+U21+U23</f>
        <v>53</v>
      </c>
      <c r="V11" s="150">
        <f t="shared" ref="V11:AE11" si="1">V13+V15+V17+V19+V21+V23</f>
        <v>145</v>
      </c>
      <c r="W11" s="150">
        <f t="shared" si="1"/>
        <v>118</v>
      </c>
      <c r="X11" s="150">
        <f t="shared" si="1"/>
        <v>49</v>
      </c>
      <c r="Y11" s="150">
        <f>Y13+Y15+Y17+Y19+Y21+Y23</f>
        <v>11</v>
      </c>
      <c r="Z11" s="150">
        <f t="shared" si="1"/>
        <v>30</v>
      </c>
      <c r="AA11" s="150">
        <f t="shared" si="1"/>
        <v>200</v>
      </c>
      <c r="AB11" s="150">
        <f t="shared" si="1"/>
        <v>206</v>
      </c>
      <c r="AC11" s="150">
        <f t="shared" si="1"/>
        <v>63</v>
      </c>
      <c r="AD11" s="150">
        <f t="shared" si="1"/>
        <v>19</v>
      </c>
      <c r="AE11" s="152">
        <f t="shared" si="1"/>
        <v>0</v>
      </c>
      <c r="AF11" s="149">
        <f>SUM(AG11:AR11)</f>
        <v>73</v>
      </c>
      <c r="AG11" s="150">
        <f t="shared" ref="AG11:AR11" si="2">AG13+AG15+AG17+AG19+AG21+AG23</f>
        <v>0</v>
      </c>
      <c r="AH11" s="150">
        <f t="shared" si="2"/>
        <v>0</v>
      </c>
      <c r="AI11" s="150">
        <f t="shared" si="2"/>
        <v>2</v>
      </c>
      <c r="AJ11" s="150">
        <f t="shared" si="2"/>
        <v>2</v>
      </c>
      <c r="AK11" s="150">
        <f t="shared" si="2"/>
        <v>5</v>
      </c>
      <c r="AL11" s="150">
        <f t="shared" si="2"/>
        <v>5</v>
      </c>
      <c r="AM11" s="150">
        <f t="shared" si="2"/>
        <v>8</v>
      </c>
      <c r="AN11" s="150">
        <f t="shared" si="2"/>
        <v>24</v>
      </c>
      <c r="AO11" s="150">
        <f t="shared" si="2"/>
        <v>25</v>
      </c>
      <c r="AP11" s="150">
        <f t="shared" si="2"/>
        <v>0</v>
      </c>
      <c r="AQ11" s="150">
        <f t="shared" si="2"/>
        <v>2</v>
      </c>
      <c r="AR11" s="152">
        <f t="shared" si="2"/>
        <v>0</v>
      </c>
      <c r="AW11" s="18"/>
      <c r="AX11" s="18"/>
      <c r="AY11" s="18"/>
    </row>
    <row r="12" spans="2:51" ht="27.9" customHeight="1" thickBot="1" x14ac:dyDescent="0.25">
      <c r="B12" s="699"/>
      <c r="C12" s="700"/>
      <c r="D12" s="153"/>
      <c r="E12" s="154"/>
      <c r="F12" s="155"/>
      <c r="G12" s="156">
        <f>IFERROR(G11/$F11,"-")</f>
        <v>2.1255060728744939E-2</v>
      </c>
      <c r="H12" s="156">
        <f t="shared" ref="H12:R12" si="3">IFERROR(H11/$F11,"-")</f>
        <v>5.3643724696356275E-2</v>
      </c>
      <c r="I12" s="156">
        <f t="shared" si="3"/>
        <v>0.14878542510121456</v>
      </c>
      <c r="J12" s="156">
        <f t="shared" si="3"/>
        <v>0.1214574898785425</v>
      </c>
      <c r="K12" s="156">
        <f t="shared" si="3"/>
        <v>5.4655870445344132E-2</v>
      </c>
      <c r="L12" s="156">
        <f t="shared" si="3"/>
        <v>1.6194331983805668E-2</v>
      </c>
      <c r="M12" s="156">
        <f t="shared" si="3"/>
        <v>3.8461538461538464E-2</v>
      </c>
      <c r="N12" s="156">
        <f t="shared" si="3"/>
        <v>0.22672064777327935</v>
      </c>
      <c r="O12" s="156">
        <f t="shared" si="3"/>
        <v>0.23380566801619435</v>
      </c>
      <c r="P12" s="156">
        <f t="shared" si="3"/>
        <v>6.3765182186234823E-2</v>
      </c>
      <c r="Q12" s="157">
        <f t="shared" si="3"/>
        <v>2.1255060728744939E-2</v>
      </c>
      <c r="R12" s="157">
        <f t="shared" si="3"/>
        <v>0</v>
      </c>
      <c r="S12" s="155"/>
      <c r="T12" s="156">
        <f>IFERROR(T11/$S11,"-")</f>
        <v>2.2950819672131147E-2</v>
      </c>
      <c r="U12" s="156">
        <f t="shared" ref="U12:AE12" si="4">IFERROR(U11/$S11,"-")</f>
        <v>5.7923497267759562E-2</v>
      </c>
      <c r="V12" s="156">
        <f t="shared" si="4"/>
        <v>0.15846994535519127</v>
      </c>
      <c r="W12" s="156">
        <f t="shared" si="4"/>
        <v>0.12896174863387977</v>
      </c>
      <c r="X12" s="156">
        <f t="shared" si="4"/>
        <v>5.3551912568306013E-2</v>
      </c>
      <c r="Y12" s="156">
        <f t="shared" si="4"/>
        <v>1.2021857923497269E-2</v>
      </c>
      <c r="Z12" s="156">
        <f t="shared" si="4"/>
        <v>3.2786885245901641E-2</v>
      </c>
      <c r="AA12" s="156">
        <f t="shared" si="4"/>
        <v>0.21857923497267759</v>
      </c>
      <c r="AB12" s="156">
        <f t="shared" si="4"/>
        <v>0.22513661202185792</v>
      </c>
      <c r="AC12" s="156">
        <f t="shared" si="4"/>
        <v>6.8852459016393447E-2</v>
      </c>
      <c r="AD12" s="157">
        <f t="shared" si="4"/>
        <v>2.0765027322404372E-2</v>
      </c>
      <c r="AE12" s="158">
        <f t="shared" si="4"/>
        <v>0</v>
      </c>
      <c r="AF12" s="155"/>
      <c r="AG12" s="156">
        <f>IFERROR(AG11/$AF11,"-")</f>
        <v>0</v>
      </c>
      <c r="AH12" s="156">
        <f t="shared" ref="AH12:AR12" si="5">IFERROR(AH11/$AF11,"-")</f>
        <v>0</v>
      </c>
      <c r="AI12" s="156">
        <f t="shared" si="5"/>
        <v>2.7397260273972601E-2</v>
      </c>
      <c r="AJ12" s="156">
        <f t="shared" si="5"/>
        <v>2.7397260273972601E-2</v>
      </c>
      <c r="AK12" s="156">
        <f t="shared" si="5"/>
        <v>6.8493150684931503E-2</v>
      </c>
      <c r="AL12" s="156">
        <f t="shared" si="5"/>
        <v>6.8493150684931503E-2</v>
      </c>
      <c r="AM12" s="156">
        <f t="shared" si="5"/>
        <v>0.1095890410958904</v>
      </c>
      <c r="AN12" s="156">
        <f t="shared" si="5"/>
        <v>0.32876712328767121</v>
      </c>
      <c r="AO12" s="156">
        <f t="shared" si="5"/>
        <v>0.34246575342465752</v>
      </c>
      <c r="AP12" s="156">
        <f t="shared" si="5"/>
        <v>0</v>
      </c>
      <c r="AQ12" s="157">
        <f t="shared" si="5"/>
        <v>2.7397260273972601E-2</v>
      </c>
      <c r="AR12" s="158">
        <f t="shared" si="5"/>
        <v>0</v>
      </c>
      <c r="AT12" s="26"/>
      <c r="AU12" s="26"/>
      <c r="AV12" s="26"/>
      <c r="AW12" s="18"/>
      <c r="AX12" s="18"/>
      <c r="AY12" s="18"/>
    </row>
    <row r="13" spans="2:51" ht="27.9" customHeight="1" thickTop="1" x14ac:dyDescent="0.2">
      <c r="B13" s="701" t="s">
        <v>86</v>
      </c>
      <c r="C13" s="791" t="s">
        <v>87</v>
      </c>
      <c r="D13" s="159">
        <f>[1]表1!E14</f>
        <v>54</v>
      </c>
      <c r="E13" s="160">
        <f>[1]表1!G14</f>
        <v>20</v>
      </c>
      <c r="F13" s="161">
        <f>SUM(G13:R13)</f>
        <v>26</v>
      </c>
      <c r="G13" s="162">
        <f t="shared" ref="G13:K13" si="6">T13+AG13</f>
        <v>1</v>
      </c>
      <c r="H13" s="162">
        <f t="shared" si="6"/>
        <v>3</v>
      </c>
      <c r="I13" s="162">
        <f t="shared" si="6"/>
        <v>3</v>
      </c>
      <c r="J13" s="162">
        <f t="shared" si="6"/>
        <v>7</v>
      </c>
      <c r="K13" s="162">
        <f t="shared" si="6"/>
        <v>0</v>
      </c>
      <c r="L13" s="162">
        <f>Y13+AL13</f>
        <v>0</v>
      </c>
      <c r="M13" s="162">
        <f t="shared" ref="M13:R13" si="7">Z13+AM13</f>
        <v>1</v>
      </c>
      <c r="N13" s="162">
        <f t="shared" si="7"/>
        <v>5</v>
      </c>
      <c r="O13" s="162">
        <f>AB13+AO13</f>
        <v>3</v>
      </c>
      <c r="P13" s="162">
        <f t="shared" si="7"/>
        <v>1</v>
      </c>
      <c r="Q13" s="162">
        <f t="shared" si="7"/>
        <v>2</v>
      </c>
      <c r="R13" s="163">
        <f t="shared" si="7"/>
        <v>0</v>
      </c>
      <c r="S13" s="161">
        <f>SUM(T13:AE13)</f>
        <v>21</v>
      </c>
      <c r="T13" s="162">
        <f>'表15-2'!T13+'表15-3'!T13</f>
        <v>1</v>
      </c>
      <c r="U13" s="162">
        <f>'表15-2'!U13+'表15-3'!U13</f>
        <v>3</v>
      </c>
      <c r="V13" s="162">
        <f>'表15-2'!V13+'表15-3'!V13</f>
        <v>3</v>
      </c>
      <c r="W13" s="162">
        <f>'表15-2'!W13+'表15-3'!W13</f>
        <v>7</v>
      </c>
      <c r="X13" s="162">
        <f>'表15-2'!X13+'表15-3'!X13</f>
        <v>0</v>
      </c>
      <c r="Y13" s="162">
        <f>'表15-2'!Y13+'表15-3'!Y13</f>
        <v>0</v>
      </c>
      <c r="Z13" s="162">
        <f>'表15-2'!Z13+'表15-3'!Z13</f>
        <v>1</v>
      </c>
      <c r="AA13" s="162">
        <f>'表15-2'!AA13+'表15-3'!AA13</f>
        <v>4</v>
      </c>
      <c r="AB13" s="162">
        <f>'表15-2'!AB13+'表15-3'!AB13</f>
        <v>1</v>
      </c>
      <c r="AC13" s="162">
        <f>'表15-2'!AC13+'表15-3'!AC13</f>
        <v>1</v>
      </c>
      <c r="AD13" s="162">
        <f>'表15-2'!AD13+'表15-3'!AD13</f>
        <v>0</v>
      </c>
      <c r="AE13" s="162">
        <f>'表15-2'!AE13+'表15-3'!AE13</f>
        <v>0</v>
      </c>
      <c r="AF13" s="161">
        <f>SUM(AG13:AR13)</f>
        <v>5</v>
      </c>
      <c r="AG13" s="162">
        <f>'表15-2'!AG13+'表15-3'!AG13</f>
        <v>0</v>
      </c>
      <c r="AH13" s="162">
        <f>'表15-2'!AH13+'表15-3'!AH13</f>
        <v>0</v>
      </c>
      <c r="AI13" s="162">
        <f>'表15-2'!AI13+'表15-3'!AI13</f>
        <v>0</v>
      </c>
      <c r="AJ13" s="162">
        <f>'表15-2'!AJ13+'表15-3'!AJ13</f>
        <v>0</v>
      </c>
      <c r="AK13" s="162">
        <f>'表15-2'!AK13+'表15-3'!AK13</f>
        <v>0</v>
      </c>
      <c r="AL13" s="162">
        <f>'表15-2'!AL13+'表15-3'!AL13</f>
        <v>0</v>
      </c>
      <c r="AM13" s="162">
        <f>'表15-2'!AM13+'表15-3'!AM13</f>
        <v>0</v>
      </c>
      <c r="AN13" s="162">
        <f>'表15-2'!AN13+'表15-3'!AN13</f>
        <v>1</v>
      </c>
      <c r="AO13" s="162">
        <f>'表15-2'!AO13+'表15-3'!AO13</f>
        <v>2</v>
      </c>
      <c r="AP13" s="162">
        <f>'表15-2'!AP13+'表15-3'!AP13</f>
        <v>0</v>
      </c>
      <c r="AQ13" s="162">
        <f>'表15-2'!AQ13+'表15-3'!AQ13</f>
        <v>2</v>
      </c>
      <c r="AR13" s="164">
        <f>'表15-2'!AR13+'表15-3'!AR13</f>
        <v>0</v>
      </c>
      <c r="AW13" s="18"/>
      <c r="AX13" s="18"/>
      <c r="AY13" s="18"/>
    </row>
    <row r="14" spans="2:51" ht="27.9" customHeight="1" x14ac:dyDescent="0.2">
      <c r="B14" s="702"/>
      <c r="C14" s="779"/>
      <c r="D14" s="165"/>
      <c r="E14" s="166"/>
      <c r="F14" s="167"/>
      <c r="G14" s="168">
        <f>IFERROR(G13/$F13,"-")</f>
        <v>3.8461538461538464E-2</v>
      </c>
      <c r="H14" s="168">
        <f t="shared" ref="H14:R14" si="8">IFERROR(H13/$F13,"-")</f>
        <v>0.11538461538461539</v>
      </c>
      <c r="I14" s="168">
        <f t="shared" si="8"/>
        <v>0.11538461538461539</v>
      </c>
      <c r="J14" s="168">
        <f t="shared" si="8"/>
        <v>0.26923076923076922</v>
      </c>
      <c r="K14" s="168">
        <f t="shared" si="8"/>
        <v>0</v>
      </c>
      <c r="L14" s="168">
        <f t="shared" si="8"/>
        <v>0</v>
      </c>
      <c r="M14" s="169">
        <f t="shared" si="8"/>
        <v>3.8461538461538464E-2</v>
      </c>
      <c r="N14" s="169">
        <f t="shared" si="8"/>
        <v>0.19230769230769232</v>
      </c>
      <c r="O14" s="169">
        <f t="shared" si="8"/>
        <v>0.11538461538461539</v>
      </c>
      <c r="P14" s="169">
        <f t="shared" si="8"/>
        <v>3.8461538461538464E-2</v>
      </c>
      <c r="Q14" s="170">
        <f t="shared" si="8"/>
        <v>7.6923076923076927E-2</v>
      </c>
      <c r="R14" s="171">
        <f t="shared" si="8"/>
        <v>0</v>
      </c>
      <c r="S14" s="167"/>
      <c r="T14" s="168">
        <f>IFERROR(T13/$S13,"-")</f>
        <v>4.7619047619047616E-2</v>
      </c>
      <c r="U14" s="168">
        <f t="shared" ref="U14:AE14" si="9">IFERROR(U13/$S13,"-")</f>
        <v>0.14285714285714285</v>
      </c>
      <c r="V14" s="168">
        <f t="shared" si="9"/>
        <v>0.14285714285714285</v>
      </c>
      <c r="W14" s="168">
        <f t="shared" si="9"/>
        <v>0.33333333333333331</v>
      </c>
      <c r="X14" s="168">
        <f t="shared" si="9"/>
        <v>0</v>
      </c>
      <c r="Y14" s="168">
        <f t="shared" si="9"/>
        <v>0</v>
      </c>
      <c r="Z14" s="169">
        <f t="shared" si="9"/>
        <v>4.7619047619047616E-2</v>
      </c>
      <c r="AA14" s="169">
        <f t="shared" si="9"/>
        <v>0.19047619047619047</v>
      </c>
      <c r="AB14" s="169">
        <f t="shared" si="9"/>
        <v>4.7619047619047616E-2</v>
      </c>
      <c r="AC14" s="169">
        <f t="shared" si="9"/>
        <v>4.7619047619047616E-2</v>
      </c>
      <c r="AD14" s="170">
        <f t="shared" si="9"/>
        <v>0</v>
      </c>
      <c r="AE14" s="172">
        <f t="shared" si="9"/>
        <v>0</v>
      </c>
      <c r="AF14" s="173"/>
      <c r="AG14" s="174">
        <f>IFERROR(AG13/$AF13,"-")</f>
        <v>0</v>
      </c>
      <c r="AH14" s="174">
        <f t="shared" ref="AH14:AR14" si="10">IFERROR(AH13/$AF13,"-")</f>
        <v>0</v>
      </c>
      <c r="AI14" s="174">
        <f t="shared" si="10"/>
        <v>0</v>
      </c>
      <c r="AJ14" s="174">
        <f t="shared" si="10"/>
        <v>0</v>
      </c>
      <c r="AK14" s="174">
        <f t="shared" si="10"/>
        <v>0</v>
      </c>
      <c r="AL14" s="174">
        <f t="shared" si="10"/>
        <v>0</v>
      </c>
      <c r="AM14" s="174">
        <f t="shared" si="10"/>
        <v>0</v>
      </c>
      <c r="AN14" s="174">
        <f t="shared" si="10"/>
        <v>0.2</v>
      </c>
      <c r="AO14" s="174">
        <f t="shared" si="10"/>
        <v>0.4</v>
      </c>
      <c r="AP14" s="174">
        <f t="shared" si="10"/>
        <v>0</v>
      </c>
      <c r="AQ14" s="174">
        <f t="shared" si="10"/>
        <v>0.4</v>
      </c>
      <c r="AR14" s="175">
        <f t="shared" si="10"/>
        <v>0</v>
      </c>
      <c r="AT14" s="26"/>
      <c r="AU14" s="26"/>
      <c r="AV14" s="26"/>
      <c r="AW14" s="18"/>
      <c r="AX14" s="18"/>
      <c r="AY14" s="18"/>
    </row>
    <row r="15" spans="2:51" ht="27.9" customHeight="1" x14ac:dyDescent="0.2">
      <c r="B15" s="702"/>
      <c r="C15" s="778" t="s">
        <v>88</v>
      </c>
      <c r="D15" s="176">
        <f>[1]表1!E17</f>
        <v>69</v>
      </c>
      <c r="E15" s="177">
        <f>[1]表1!G17</f>
        <v>55</v>
      </c>
      <c r="F15" s="149">
        <f t="shared" ref="F15" si="11">SUM(G15:R15)</f>
        <v>383</v>
      </c>
      <c r="G15" s="150">
        <f>T15+AG15</f>
        <v>12</v>
      </c>
      <c r="H15" s="150">
        <f>U15+AH15</f>
        <v>10</v>
      </c>
      <c r="I15" s="150">
        <f t="shared" ref="I15:K15" si="12">V15+AI15</f>
        <v>101</v>
      </c>
      <c r="J15" s="150">
        <f t="shared" si="12"/>
        <v>82</v>
      </c>
      <c r="K15" s="150">
        <f t="shared" si="12"/>
        <v>35</v>
      </c>
      <c r="L15" s="150">
        <f>Y15+AL15</f>
        <v>7</v>
      </c>
      <c r="M15" s="150">
        <f t="shared" ref="M15:R15" si="13">Z15+AM15</f>
        <v>6</v>
      </c>
      <c r="N15" s="150">
        <f t="shared" si="13"/>
        <v>53</v>
      </c>
      <c r="O15" s="150">
        <f t="shared" si="13"/>
        <v>54</v>
      </c>
      <c r="P15" s="150">
        <f t="shared" si="13"/>
        <v>23</v>
      </c>
      <c r="Q15" s="150">
        <f t="shared" si="13"/>
        <v>0</v>
      </c>
      <c r="R15" s="151">
        <f t="shared" si="13"/>
        <v>0</v>
      </c>
      <c r="S15" s="149">
        <f>SUM(T15:AE15)</f>
        <v>376</v>
      </c>
      <c r="T15" s="150">
        <f>'表15-2'!T15+'表15-3'!T15</f>
        <v>12</v>
      </c>
      <c r="U15" s="150">
        <f>'表15-2'!U15+'表15-3'!U15</f>
        <v>10</v>
      </c>
      <c r="V15" s="150">
        <f>'表15-2'!V15+'表15-3'!V15</f>
        <v>101</v>
      </c>
      <c r="W15" s="150">
        <f>'表15-2'!W15+'表15-3'!W15</f>
        <v>82</v>
      </c>
      <c r="X15" s="150">
        <f>'表15-2'!X15+'表15-3'!X15</f>
        <v>35</v>
      </c>
      <c r="Y15" s="150">
        <f>'表15-2'!Y15+'表15-3'!Y15</f>
        <v>5</v>
      </c>
      <c r="Z15" s="150">
        <f>'表15-2'!Z15+'表15-3'!Z15</f>
        <v>6</v>
      </c>
      <c r="AA15" s="150">
        <f>'表15-2'!AA15+'表15-3'!AA15</f>
        <v>48</v>
      </c>
      <c r="AB15" s="150">
        <f>'表15-2'!AB15+'表15-3'!AB15</f>
        <v>54</v>
      </c>
      <c r="AC15" s="150">
        <f>'表15-2'!AC15+'表15-3'!AC15</f>
        <v>23</v>
      </c>
      <c r="AD15" s="150">
        <f>'表15-2'!AD15+'表15-3'!AD15</f>
        <v>0</v>
      </c>
      <c r="AE15" s="150">
        <f>'表15-2'!AE15+'表15-3'!AE15</f>
        <v>0</v>
      </c>
      <c r="AF15" s="178">
        <f>SUM(AG15:AR15)</f>
        <v>7</v>
      </c>
      <c r="AG15" s="150">
        <f>'表15-2'!AG15+'表15-3'!AG15</f>
        <v>0</v>
      </c>
      <c r="AH15" s="150">
        <f>'表15-2'!AH15+'表15-3'!AH15</f>
        <v>0</v>
      </c>
      <c r="AI15" s="150">
        <f>'表15-2'!AI15+'表15-3'!AI15</f>
        <v>0</v>
      </c>
      <c r="AJ15" s="150">
        <f>'表15-2'!AJ15+'表15-3'!AJ15</f>
        <v>0</v>
      </c>
      <c r="AK15" s="150">
        <f>'表15-2'!AK15+'表15-3'!AK15</f>
        <v>0</v>
      </c>
      <c r="AL15" s="150">
        <f>'表15-2'!AL15+'表15-3'!AL15</f>
        <v>2</v>
      </c>
      <c r="AM15" s="150">
        <f>'表15-2'!AM15+'表15-3'!AM15</f>
        <v>0</v>
      </c>
      <c r="AN15" s="150">
        <f>'表15-2'!AN15+'表15-3'!AN15</f>
        <v>5</v>
      </c>
      <c r="AO15" s="150">
        <f>'表15-2'!AO15+'表15-3'!AO15</f>
        <v>0</v>
      </c>
      <c r="AP15" s="150">
        <f>'表15-2'!AP15+'表15-3'!AP15</f>
        <v>0</v>
      </c>
      <c r="AQ15" s="150">
        <f>'表15-2'!AQ15+'表15-3'!AQ15</f>
        <v>0</v>
      </c>
      <c r="AR15" s="152">
        <f>'表15-2'!AR15+'表15-3'!AR15</f>
        <v>0</v>
      </c>
      <c r="AW15" s="18"/>
      <c r="AX15" s="18"/>
      <c r="AY15" s="18"/>
    </row>
    <row r="16" spans="2:51" ht="27.9" customHeight="1" x14ac:dyDescent="0.2">
      <c r="B16" s="702"/>
      <c r="C16" s="779"/>
      <c r="D16" s="179"/>
      <c r="E16" s="166"/>
      <c r="F16" s="173"/>
      <c r="G16" s="180">
        <f>IFERROR(G15/$F15,"-")</f>
        <v>3.1331592689295036E-2</v>
      </c>
      <c r="H16" s="180">
        <f t="shared" ref="H16:R16" si="14">IFERROR(H15/$F15,"-")</f>
        <v>2.6109660574412531E-2</v>
      </c>
      <c r="I16" s="180">
        <f t="shared" si="14"/>
        <v>0.26370757180156656</v>
      </c>
      <c r="J16" s="180">
        <f t="shared" si="14"/>
        <v>0.21409921671018275</v>
      </c>
      <c r="K16" s="180">
        <f t="shared" si="14"/>
        <v>9.1383812010443863E-2</v>
      </c>
      <c r="L16" s="180">
        <f t="shared" si="14"/>
        <v>1.8276762402088774E-2</v>
      </c>
      <c r="M16" s="169">
        <f t="shared" si="14"/>
        <v>1.5665796344647518E-2</v>
      </c>
      <c r="N16" s="169">
        <f t="shared" si="14"/>
        <v>0.13838120104438642</v>
      </c>
      <c r="O16" s="169">
        <f t="shared" si="14"/>
        <v>0.14099216710182769</v>
      </c>
      <c r="P16" s="169">
        <f t="shared" si="14"/>
        <v>6.0052219321148827E-2</v>
      </c>
      <c r="Q16" s="170">
        <f t="shared" si="14"/>
        <v>0</v>
      </c>
      <c r="R16" s="181">
        <f t="shared" si="14"/>
        <v>0</v>
      </c>
      <c r="S16" s="173"/>
      <c r="T16" s="182">
        <f>IFERROR(T15/$S15,"-")</f>
        <v>3.1914893617021274E-2</v>
      </c>
      <c r="U16" s="182">
        <f t="shared" ref="U16:AE16" si="15">IFERROR(U15/$S15,"-")</f>
        <v>2.6595744680851064E-2</v>
      </c>
      <c r="V16" s="182">
        <f t="shared" si="15"/>
        <v>0.26861702127659576</v>
      </c>
      <c r="W16" s="182">
        <f t="shared" si="15"/>
        <v>0.21808510638297873</v>
      </c>
      <c r="X16" s="182">
        <f t="shared" si="15"/>
        <v>9.3085106382978719E-2</v>
      </c>
      <c r="Y16" s="182">
        <f t="shared" si="15"/>
        <v>1.3297872340425532E-2</v>
      </c>
      <c r="Z16" s="169">
        <f t="shared" si="15"/>
        <v>1.5957446808510637E-2</v>
      </c>
      <c r="AA16" s="169">
        <f t="shared" si="15"/>
        <v>0.1276595744680851</v>
      </c>
      <c r="AB16" s="169">
        <f t="shared" si="15"/>
        <v>0.14361702127659576</v>
      </c>
      <c r="AC16" s="169">
        <f t="shared" si="15"/>
        <v>6.1170212765957445E-2</v>
      </c>
      <c r="AD16" s="170">
        <f t="shared" si="15"/>
        <v>0</v>
      </c>
      <c r="AE16" s="183">
        <f t="shared" si="15"/>
        <v>0</v>
      </c>
      <c r="AF16" s="173"/>
      <c r="AG16" s="180">
        <f>IFERROR(AG15/$AF15,"-")</f>
        <v>0</v>
      </c>
      <c r="AH16" s="180">
        <f t="shared" ref="AH16:AR16" si="16">IFERROR(AH15/$AF15,"-")</f>
        <v>0</v>
      </c>
      <c r="AI16" s="180">
        <f t="shared" si="16"/>
        <v>0</v>
      </c>
      <c r="AJ16" s="180">
        <f t="shared" si="16"/>
        <v>0</v>
      </c>
      <c r="AK16" s="180">
        <f t="shared" si="16"/>
        <v>0</v>
      </c>
      <c r="AL16" s="180">
        <f t="shared" si="16"/>
        <v>0.2857142857142857</v>
      </c>
      <c r="AM16" s="169">
        <f t="shared" si="16"/>
        <v>0</v>
      </c>
      <c r="AN16" s="169">
        <f t="shared" si="16"/>
        <v>0.7142857142857143</v>
      </c>
      <c r="AO16" s="169">
        <f t="shared" si="16"/>
        <v>0</v>
      </c>
      <c r="AP16" s="169">
        <f t="shared" si="16"/>
        <v>0</v>
      </c>
      <c r="AQ16" s="170">
        <f t="shared" si="16"/>
        <v>0</v>
      </c>
      <c r="AR16" s="184">
        <f t="shared" si="16"/>
        <v>0</v>
      </c>
      <c r="AT16" s="26"/>
      <c r="AU16" s="26"/>
      <c r="AV16" s="26"/>
      <c r="AW16" s="18"/>
      <c r="AX16" s="18"/>
      <c r="AY16" s="18"/>
    </row>
    <row r="17" spans="2:51" ht="27.9" customHeight="1" x14ac:dyDescent="0.2">
      <c r="B17" s="702"/>
      <c r="C17" s="778" t="s">
        <v>89</v>
      </c>
      <c r="D17" s="185">
        <f>[1]表1!E20</f>
        <v>28</v>
      </c>
      <c r="E17" s="177">
        <f>[1]表1!G20</f>
        <v>15</v>
      </c>
      <c r="F17" s="178">
        <f t="shared" ref="F17" si="17">SUM(G17:R17)</f>
        <v>35</v>
      </c>
      <c r="G17" s="186">
        <f t="shared" ref="G17:K17" si="18">T17+AG17</f>
        <v>2</v>
      </c>
      <c r="H17" s="186">
        <f t="shared" si="18"/>
        <v>7</v>
      </c>
      <c r="I17" s="186">
        <f t="shared" si="18"/>
        <v>12</v>
      </c>
      <c r="J17" s="186">
        <f t="shared" si="18"/>
        <v>3</v>
      </c>
      <c r="K17" s="186">
        <f t="shared" si="18"/>
        <v>3</v>
      </c>
      <c r="L17" s="186">
        <f>Y17+AL17</f>
        <v>0</v>
      </c>
      <c r="M17" s="186">
        <f t="shared" ref="M17:R17" si="19">Z17+AM17</f>
        <v>0</v>
      </c>
      <c r="N17" s="186">
        <f t="shared" si="19"/>
        <v>5</v>
      </c>
      <c r="O17" s="186">
        <f t="shared" si="19"/>
        <v>2</v>
      </c>
      <c r="P17" s="186">
        <f t="shared" si="19"/>
        <v>1</v>
      </c>
      <c r="Q17" s="186">
        <f t="shared" si="19"/>
        <v>0</v>
      </c>
      <c r="R17" s="187">
        <f t="shared" si="19"/>
        <v>0</v>
      </c>
      <c r="S17" s="178">
        <f>SUM(T17:AE17)</f>
        <v>35</v>
      </c>
      <c r="T17" s="150">
        <f>'表15-2'!T17+'表15-3'!T17</f>
        <v>2</v>
      </c>
      <c r="U17" s="150">
        <f>'表15-2'!U17+'表15-3'!U17</f>
        <v>7</v>
      </c>
      <c r="V17" s="150">
        <f>'表15-2'!V17+'表15-3'!V17</f>
        <v>12</v>
      </c>
      <c r="W17" s="150">
        <f>'表15-2'!W17+'表15-3'!W17</f>
        <v>3</v>
      </c>
      <c r="X17" s="150">
        <f>'表15-2'!X17+'表15-3'!X17</f>
        <v>3</v>
      </c>
      <c r="Y17" s="150">
        <f>'表15-2'!Y17+'表15-3'!Y17</f>
        <v>0</v>
      </c>
      <c r="Z17" s="150">
        <f>'表15-2'!Z17+'表15-3'!Z17</f>
        <v>0</v>
      </c>
      <c r="AA17" s="150">
        <f>'表15-2'!AA17+'表15-3'!AA17</f>
        <v>5</v>
      </c>
      <c r="AB17" s="150">
        <f>'表15-2'!AB17+'表15-3'!AB17</f>
        <v>2</v>
      </c>
      <c r="AC17" s="150">
        <f>'表15-2'!AC17+'表15-3'!AC17</f>
        <v>1</v>
      </c>
      <c r="AD17" s="150">
        <f>'表15-2'!AD17+'表15-3'!AD17</f>
        <v>0</v>
      </c>
      <c r="AE17" s="150">
        <f>'表15-2'!AE17+'表15-3'!AE17</f>
        <v>0</v>
      </c>
      <c r="AF17" s="178">
        <f>SUM(AG17:AR17)</f>
        <v>0</v>
      </c>
      <c r="AG17" s="150">
        <f>'表15-2'!AG17+'表15-3'!AG17</f>
        <v>0</v>
      </c>
      <c r="AH17" s="150">
        <f>'表15-2'!AH17+'表15-3'!AH17</f>
        <v>0</v>
      </c>
      <c r="AI17" s="150">
        <f>'表15-2'!AI17+'表15-3'!AI17</f>
        <v>0</v>
      </c>
      <c r="AJ17" s="150">
        <f>'表15-2'!AJ17+'表15-3'!AJ17</f>
        <v>0</v>
      </c>
      <c r="AK17" s="150">
        <f>'表15-2'!AK17+'表15-3'!AK17</f>
        <v>0</v>
      </c>
      <c r="AL17" s="150">
        <f>'表15-2'!AL17+'表15-3'!AL17</f>
        <v>0</v>
      </c>
      <c r="AM17" s="150">
        <f>'表15-2'!AM17+'表15-3'!AM17</f>
        <v>0</v>
      </c>
      <c r="AN17" s="150">
        <f>'表15-2'!AN17+'表15-3'!AN17</f>
        <v>0</v>
      </c>
      <c r="AO17" s="150">
        <f>'表15-2'!AO17+'表15-3'!AO17</f>
        <v>0</v>
      </c>
      <c r="AP17" s="150">
        <f>'表15-2'!AP17+'表15-3'!AP17</f>
        <v>0</v>
      </c>
      <c r="AQ17" s="150">
        <f>'表15-2'!AQ17+'表15-3'!AQ17</f>
        <v>0</v>
      </c>
      <c r="AR17" s="152">
        <f>'表15-2'!AR17+'表15-3'!AR17</f>
        <v>0</v>
      </c>
      <c r="AW17" s="18"/>
      <c r="AX17" s="18"/>
      <c r="AY17" s="18"/>
    </row>
    <row r="18" spans="2:51" ht="27.9" customHeight="1" x14ac:dyDescent="0.2">
      <c r="B18" s="702"/>
      <c r="C18" s="779"/>
      <c r="D18" s="165"/>
      <c r="E18" s="166"/>
      <c r="F18" s="167"/>
      <c r="G18" s="182">
        <f>IFERROR(G17/$F17,"-")</f>
        <v>5.7142857142857141E-2</v>
      </c>
      <c r="H18" s="182">
        <f t="shared" ref="H18:R18" si="20">IFERROR(H17/$F17,"-")</f>
        <v>0.2</v>
      </c>
      <c r="I18" s="182">
        <f t="shared" si="20"/>
        <v>0.34285714285714286</v>
      </c>
      <c r="J18" s="182">
        <f t="shared" si="20"/>
        <v>8.5714285714285715E-2</v>
      </c>
      <c r="K18" s="182">
        <f t="shared" si="20"/>
        <v>8.5714285714285715E-2</v>
      </c>
      <c r="L18" s="182">
        <f t="shared" si="20"/>
        <v>0</v>
      </c>
      <c r="M18" s="169">
        <f t="shared" si="20"/>
        <v>0</v>
      </c>
      <c r="N18" s="169">
        <f t="shared" si="20"/>
        <v>0.14285714285714285</v>
      </c>
      <c r="O18" s="169">
        <f t="shared" si="20"/>
        <v>5.7142857142857141E-2</v>
      </c>
      <c r="P18" s="169">
        <f t="shared" si="20"/>
        <v>2.8571428571428571E-2</v>
      </c>
      <c r="Q18" s="170">
        <f t="shared" si="20"/>
        <v>0</v>
      </c>
      <c r="R18" s="188">
        <f t="shared" si="20"/>
        <v>0</v>
      </c>
      <c r="S18" s="167"/>
      <c r="T18" s="182">
        <f>IFERROR(T17/$S17,"-")</f>
        <v>5.7142857142857141E-2</v>
      </c>
      <c r="U18" s="182">
        <f t="shared" ref="U18:AE18" si="21">IFERROR(U17/$S17,"-")</f>
        <v>0.2</v>
      </c>
      <c r="V18" s="182">
        <f t="shared" si="21"/>
        <v>0.34285714285714286</v>
      </c>
      <c r="W18" s="182">
        <f t="shared" si="21"/>
        <v>8.5714285714285715E-2</v>
      </c>
      <c r="X18" s="182">
        <f t="shared" si="21"/>
        <v>8.5714285714285715E-2</v>
      </c>
      <c r="Y18" s="182">
        <f t="shared" si="21"/>
        <v>0</v>
      </c>
      <c r="Z18" s="169">
        <f t="shared" si="21"/>
        <v>0</v>
      </c>
      <c r="AA18" s="169">
        <f t="shared" si="21"/>
        <v>0.14285714285714285</v>
      </c>
      <c r="AB18" s="169">
        <f t="shared" si="21"/>
        <v>5.7142857142857141E-2</v>
      </c>
      <c r="AC18" s="169">
        <f t="shared" si="21"/>
        <v>2.8571428571428571E-2</v>
      </c>
      <c r="AD18" s="170">
        <f t="shared" si="21"/>
        <v>0</v>
      </c>
      <c r="AE18" s="183">
        <f t="shared" si="21"/>
        <v>0</v>
      </c>
      <c r="AF18" s="189"/>
      <c r="AG18" s="169" t="str">
        <f>IFERROR(AG17/$AF17,"-")</f>
        <v>-</v>
      </c>
      <c r="AH18" s="169" t="str">
        <f t="shared" ref="AH18:AR18" si="22">IFERROR(AH17/$AF17,"-")</f>
        <v>-</v>
      </c>
      <c r="AI18" s="169" t="str">
        <f t="shared" si="22"/>
        <v>-</v>
      </c>
      <c r="AJ18" s="169" t="str">
        <f t="shared" si="22"/>
        <v>-</v>
      </c>
      <c r="AK18" s="169" t="str">
        <f t="shared" si="22"/>
        <v>-</v>
      </c>
      <c r="AL18" s="169" t="str">
        <f t="shared" si="22"/>
        <v>-</v>
      </c>
      <c r="AM18" s="169" t="str">
        <f t="shared" si="22"/>
        <v>-</v>
      </c>
      <c r="AN18" s="169" t="str">
        <f t="shared" si="22"/>
        <v>-</v>
      </c>
      <c r="AO18" s="169" t="str">
        <f t="shared" si="22"/>
        <v>-</v>
      </c>
      <c r="AP18" s="169" t="str">
        <f t="shared" si="22"/>
        <v>-</v>
      </c>
      <c r="AQ18" s="169" t="str">
        <f t="shared" si="22"/>
        <v>-</v>
      </c>
      <c r="AR18" s="190" t="str">
        <f t="shared" si="22"/>
        <v>-</v>
      </c>
      <c r="AT18" s="26"/>
      <c r="AU18" s="26"/>
      <c r="AV18" s="26"/>
      <c r="AW18" s="18"/>
      <c r="AX18" s="18"/>
      <c r="AY18" s="18"/>
    </row>
    <row r="19" spans="2:51" ht="27.9" customHeight="1" x14ac:dyDescent="0.2">
      <c r="B19" s="702"/>
      <c r="C19" s="778" t="s">
        <v>90</v>
      </c>
      <c r="D19" s="176">
        <f>[1]表1!E23</f>
        <v>72</v>
      </c>
      <c r="E19" s="177">
        <f>[1]表1!G23</f>
        <v>71</v>
      </c>
      <c r="F19" s="149">
        <f t="shared" ref="F19" si="23">SUM(G19:R19)</f>
        <v>51</v>
      </c>
      <c r="G19" s="150">
        <f t="shared" ref="G19:K19" si="24">T19+AG19</f>
        <v>0</v>
      </c>
      <c r="H19" s="150">
        <f t="shared" si="24"/>
        <v>1</v>
      </c>
      <c r="I19" s="150">
        <f t="shared" si="24"/>
        <v>4</v>
      </c>
      <c r="J19" s="150">
        <f t="shared" si="24"/>
        <v>5</v>
      </c>
      <c r="K19" s="150">
        <f t="shared" si="24"/>
        <v>1</v>
      </c>
      <c r="L19" s="150">
        <f>Y19+AL19</f>
        <v>2</v>
      </c>
      <c r="M19" s="150">
        <f t="shared" ref="M19:R19" si="25">Z19+AM19</f>
        <v>1</v>
      </c>
      <c r="N19" s="150">
        <f t="shared" si="25"/>
        <v>14</v>
      </c>
      <c r="O19" s="150">
        <f t="shared" si="25"/>
        <v>19</v>
      </c>
      <c r="P19" s="150">
        <f t="shared" si="25"/>
        <v>3</v>
      </c>
      <c r="Q19" s="150">
        <f t="shared" si="25"/>
        <v>1</v>
      </c>
      <c r="R19" s="151">
        <f t="shared" si="25"/>
        <v>0</v>
      </c>
      <c r="S19" s="149">
        <f>SUM(T19:AE19)</f>
        <v>45</v>
      </c>
      <c r="T19" s="150">
        <f>'表15-2'!T19+'表15-3'!T19</f>
        <v>0</v>
      </c>
      <c r="U19" s="150">
        <f>'表15-2'!U19+'表15-3'!U19</f>
        <v>1</v>
      </c>
      <c r="V19" s="150">
        <f>'表15-2'!V19+'表15-3'!V19</f>
        <v>4</v>
      </c>
      <c r="W19" s="150">
        <f>'表15-2'!W19+'表15-3'!W19</f>
        <v>5</v>
      </c>
      <c r="X19" s="150">
        <f>'表15-2'!X19+'表15-3'!X19</f>
        <v>1</v>
      </c>
      <c r="Y19" s="150">
        <f>'表15-2'!Y19+'表15-3'!Y19</f>
        <v>2</v>
      </c>
      <c r="Z19" s="150">
        <f>'表15-2'!Z19+'表15-3'!Z19</f>
        <v>1</v>
      </c>
      <c r="AA19" s="150">
        <f>'表15-2'!AA19+'表15-3'!AA19</f>
        <v>11</v>
      </c>
      <c r="AB19" s="150">
        <f>'表15-2'!AB19+'表15-3'!AB19</f>
        <v>16</v>
      </c>
      <c r="AC19" s="150">
        <f>'表15-2'!AC19+'表15-3'!AC19</f>
        <v>3</v>
      </c>
      <c r="AD19" s="150">
        <f>'表15-2'!AD19+'表15-3'!AD19</f>
        <v>1</v>
      </c>
      <c r="AE19" s="150">
        <f>'表15-2'!AE19+'表15-3'!AE19</f>
        <v>0</v>
      </c>
      <c r="AF19" s="178">
        <f>SUM(AG19:AR19)</f>
        <v>6</v>
      </c>
      <c r="AG19" s="186">
        <f>'表15-2'!AG19+'表15-3'!AG19</f>
        <v>0</v>
      </c>
      <c r="AH19" s="186">
        <f>'表15-2'!AH19+'表15-3'!AH19</f>
        <v>0</v>
      </c>
      <c r="AI19" s="186">
        <f>'表15-2'!AI19+'表15-3'!AI19</f>
        <v>0</v>
      </c>
      <c r="AJ19" s="186">
        <f>'表15-2'!AJ19+'表15-3'!AJ19</f>
        <v>0</v>
      </c>
      <c r="AK19" s="186">
        <f>'表15-2'!AK19+'表15-3'!AK19</f>
        <v>0</v>
      </c>
      <c r="AL19" s="186">
        <f>'表15-2'!AL19+'表15-3'!AL19</f>
        <v>0</v>
      </c>
      <c r="AM19" s="186">
        <f>'表15-2'!AM19+'表15-3'!AM19</f>
        <v>0</v>
      </c>
      <c r="AN19" s="186">
        <f>'表15-2'!AN19+'表15-3'!AN19</f>
        <v>3</v>
      </c>
      <c r="AO19" s="186">
        <f>'表15-2'!AO19+'表15-3'!AO19</f>
        <v>3</v>
      </c>
      <c r="AP19" s="186">
        <f>'表15-2'!AP19+'表15-3'!AP19</f>
        <v>0</v>
      </c>
      <c r="AQ19" s="186">
        <f>'表15-2'!AQ19+'表15-3'!AQ19</f>
        <v>0</v>
      </c>
      <c r="AR19" s="191">
        <f>'表15-2'!AR19+'表15-3'!AR19</f>
        <v>0</v>
      </c>
      <c r="AW19" s="18"/>
      <c r="AX19" s="18"/>
      <c r="AY19" s="18"/>
    </row>
    <row r="20" spans="2:51" ht="27.9" customHeight="1" x14ac:dyDescent="0.2">
      <c r="B20" s="702"/>
      <c r="C20" s="779"/>
      <c r="D20" s="179"/>
      <c r="E20" s="166"/>
      <c r="F20" s="173"/>
      <c r="G20" s="180">
        <f>IFERROR(G19/$F19,"-")</f>
        <v>0</v>
      </c>
      <c r="H20" s="180">
        <f t="shared" ref="H20:R20" si="26">IFERROR(H19/$F19,"-")</f>
        <v>1.9607843137254902E-2</v>
      </c>
      <c r="I20" s="180">
        <f t="shared" si="26"/>
        <v>7.8431372549019607E-2</v>
      </c>
      <c r="J20" s="180">
        <f t="shared" si="26"/>
        <v>9.8039215686274508E-2</v>
      </c>
      <c r="K20" s="180">
        <f t="shared" si="26"/>
        <v>1.9607843137254902E-2</v>
      </c>
      <c r="L20" s="180">
        <f t="shared" si="26"/>
        <v>3.9215686274509803E-2</v>
      </c>
      <c r="M20" s="169">
        <f t="shared" si="26"/>
        <v>1.9607843137254902E-2</v>
      </c>
      <c r="N20" s="169">
        <f t="shared" si="26"/>
        <v>0.27450980392156865</v>
      </c>
      <c r="O20" s="169">
        <f t="shared" si="26"/>
        <v>0.37254901960784315</v>
      </c>
      <c r="P20" s="169">
        <f t="shared" si="26"/>
        <v>5.8823529411764705E-2</v>
      </c>
      <c r="Q20" s="170">
        <f t="shared" si="26"/>
        <v>1.9607843137254902E-2</v>
      </c>
      <c r="R20" s="181">
        <f t="shared" si="26"/>
        <v>0</v>
      </c>
      <c r="S20" s="173"/>
      <c r="T20" s="182">
        <f>IFERROR(T19/$S19,"-")</f>
        <v>0</v>
      </c>
      <c r="U20" s="182">
        <f t="shared" ref="U20:AE20" si="27">IFERROR(U19/$S19,"-")</f>
        <v>2.2222222222222223E-2</v>
      </c>
      <c r="V20" s="182">
        <f t="shared" si="27"/>
        <v>8.8888888888888892E-2</v>
      </c>
      <c r="W20" s="182">
        <f t="shared" si="27"/>
        <v>0.1111111111111111</v>
      </c>
      <c r="X20" s="182">
        <f t="shared" si="27"/>
        <v>2.2222222222222223E-2</v>
      </c>
      <c r="Y20" s="182">
        <f t="shared" si="27"/>
        <v>4.4444444444444446E-2</v>
      </c>
      <c r="Z20" s="169">
        <f t="shared" si="27"/>
        <v>2.2222222222222223E-2</v>
      </c>
      <c r="AA20" s="169">
        <f t="shared" si="27"/>
        <v>0.24444444444444444</v>
      </c>
      <c r="AB20" s="169">
        <f t="shared" si="27"/>
        <v>0.35555555555555557</v>
      </c>
      <c r="AC20" s="169">
        <f t="shared" si="27"/>
        <v>6.6666666666666666E-2</v>
      </c>
      <c r="AD20" s="170">
        <f t="shared" si="27"/>
        <v>2.2222222222222223E-2</v>
      </c>
      <c r="AE20" s="183">
        <f t="shared" si="27"/>
        <v>0</v>
      </c>
      <c r="AF20" s="189"/>
      <c r="AG20" s="192">
        <f>IFERROR(AG19/$AF19,"-")</f>
        <v>0</v>
      </c>
      <c r="AH20" s="192">
        <f t="shared" ref="AH20:AR20" si="28">IFERROR(AH19/$AF19,"-")</f>
        <v>0</v>
      </c>
      <c r="AI20" s="192">
        <f t="shared" si="28"/>
        <v>0</v>
      </c>
      <c r="AJ20" s="192">
        <f t="shared" si="28"/>
        <v>0</v>
      </c>
      <c r="AK20" s="192">
        <f t="shared" si="28"/>
        <v>0</v>
      </c>
      <c r="AL20" s="192">
        <f t="shared" si="28"/>
        <v>0</v>
      </c>
      <c r="AM20" s="169">
        <f t="shared" si="28"/>
        <v>0</v>
      </c>
      <c r="AN20" s="169">
        <f t="shared" si="28"/>
        <v>0.5</v>
      </c>
      <c r="AO20" s="169">
        <f t="shared" si="28"/>
        <v>0.5</v>
      </c>
      <c r="AP20" s="169">
        <f t="shared" si="28"/>
        <v>0</v>
      </c>
      <c r="AQ20" s="170">
        <f t="shared" si="28"/>
        <v>0</v>
      </c>
      <c r="AR20" s="193">
        <f t="shared" si="28"/>
        <v>0</v>
      </c>
      <c r="AT20" s="26"/>
      <c r="AU20" s="26"/>
      <c r="AV20" s="26"/>
      <c r="AW20" s="18"/>
      <c r="AX20" s="18"/>
      <c r="AY20" s="18"/>
    </row>
    <row r="21" spans="2:51" ht="27.9" customHeight="1" x14ac:dyDescent="0.2">
      <c r="B21" s="702"/>
      <c r="C21" s="778" t="s">
        <v>91</v>
      </c>
      <c r="D21" s="185">
        <f>[1]表1!E26</f>
        <v>16</v>
      </c>
      <c r="E21" s="194">
        <f>[1]表1!G26</f>
        <v>6</v>
      </c>
      <c r="F21" s="178">
        <f t="shared" ref="F21" si="29">SUM(G21:R21)</f>
        <v>116</v>
      </c>
      <c r="G21" s="186">
        <f t="shared" ref="G21:K21" si="30">T21+AG21</f>
        <v>6</v>
      </c>
      <c r="H21" s="186">
        <f t="shared" si="30"/>
        <v>26</v>
      </c>
      <c r="I21" s="186">
        <f t="shared" si="30"/>
        <v>2</v>
      </c>
      <c r="J21" s="186">
        <f t="shared" si="30"/>
        <v>3</v>
      </c>
      <c r="K21" s="186">
        <f t="shared" si="30"/>
        <v>0</v>
      </c>
      <c r="L21" s="186">
        <f>Y21+AL21</f>
        <v>0</v>
      </c>
      <c r="M21" s="186">
        <f t="shared" ref="M21:R21" si="31">Z21+AM21</f>
        <v>3</v>
      </c>
      <c r="N21" s="186">
        <f t="shared" si="31"/>
        <v>11</v>
      </c>
      <c r="O21" s="186">
        <f t="shared" si="31"/>
        <v>61</v>
      </c>
      <c r="P21" s="186">
        <f t="shared" si="31"/>
        <v>2</v>
      </c>
      <c r="Q21" s="186">
        <f t="shared" si="31"/>
        <v>2</v>
      </c>
      <c r="R21" s="187">
        <f t="shared" si="31"/>
        <v>0</v>
      </c>
      <c r="S21" s="178">
        <f>SUM(T21:AE21)</f>
        <v>113</v>
      </c>
      <c r="T21" s="150">
        <f>'表15-2'!T21+'表15-3'!T21</f>
        <v>6</v>
      </c>
      <c r="U21" s="150">
        <f>'表15-2'!U21+'表15-3'!U21</f>
        <v>26</v>
      </c>
      <c r="V21" s="150">
        <f>'表15-2'!V21+'表15-3'!V21</f>
        <v>2</v>
      </c>
      <c r="W21" s="150">
        <f>'表15-2'!W21+'表15-3'!W21</f>
        <v>3</v>
      </c>
      <c r="X21" s="150">
        <f>'表15-2'!X21+'表15-3'!X21</f>
        <v>0</v>
      </c>
      <c r="Y21" s="150">
        <f>'表15-2'!Y21+'表15-3'!Y21</f>
        <v>0</v>
      </c>
      <c r="Z21" s="150">
        <f>'表15-2'!Z21+'表15-3'!Z21</f>
        <v>3</v>
      </c>
      <c r="AA21" s="150">
        <f>'表15-2'!AA21+'表15-3'!AA21</f>
        <v>9</v>
      </c>
      <c r="AB21" s="150">
        <f>'表15-2'!AB21+'表15-3'!AB21</f>
        <v>60</v>
      </c>
      <c r="AC21" s="150">
        <f>'表15-2'!AC21+'表15-3'!AC21</f>
        <v>2</v>
      </c>
      <c r="AD21" s="150">
        <f>'表15-2'!AD21+'表15-3'!AD21</f>
        <v>2</v>
      </c>
      <c r="AE21" s="150">
        <f>'表15-2'!AE21+'表15-3'!AE21</f>
        <v>0</v>
      </c>
      <c r="AF21" s="178">
        <f>SUM(AG21:AR21)</f>
        <v>3</v>
      </c>
      <c r="AG21" s="186">
        <f>'表15-2'!AG21+'表15-3'!AG21</f>
        <v>0</v>
      </c>
      <c r="AH21" s="186">
        <f>'表15-2'!AH21+'表15-3'!AH21</f>
        <v>0</v>
      </c>
      <c r="AI21" s="186">
        <f>'表15-2'!AI21+'表15-3'!AI21</f>
        <v>0</v>
      </c>
      <c r="AJ21" s="186">
        <f>'表15-2'!AJ21+'表15-3'!AJ21</f>
        <v>0</v>
      </c>
      <c r="AK21" s="186">
        <f>'表15-2'!AK21+'表15-3'!AK21</f>
        <v>0</v>
      </c>
      <c r="AL21" s="186">
        <f>'表15-2'!AL21+'表15-3'!AL21</f>
        <v>0</v>
      </c>
      <c r="AM21" s="186">
        <f>'表15-2'!AM21+'表15-3'!AM21</f>
        <v>0</v>
      </c>
      <c r="AN21" s="186">
        <f>'表15-2'!AN21+'表15-3'!AN21</f>
        <v>2</v>
      </c>
      <c r="AO21" s="186">
        <f>'表15-2'!AO21+'表15-3'!AO21</f>
        <v>1</v>
      </c>
      <c r="AP21" s="186">
        <f>'表15-2'!AP21+'表15-3'!AP21</f>
        <v>0</v>
      </c>
      <c r="AQ21" s="186">
        <f>'表15-2'!AQ21+'表15-3'!AQ21</f>
        <v>0</v>
      </c>
      <c r="AR21" s="191">
        <f>'表15-2'!AR21+'表15-3'!AR21</f>
        <v>0</v>
      </c>
      <c r="AW21" s="18"/>
      <c r="AX21" s="18"/>
      <c r="AY21" s="18"/>
    </row>
    <row r="22" spans="2:51" ht="27.9" customHeight="1" x14ac:dyDescent="0.2">
      <c r="B22" s="702"/>
      <c r="C22" s="779"/>
      <c r="D22" s="165"/>
      <c r="E22" s="195"/>
      <c r="F22" s="167"/>
      <c r="G22" s="182">
        <f>IFERROR(G21/$F21,"-")</f>
        <v>5.1724137931034482E-2</v>
      </c>
      <c r="H22" s="182">
        <f t="shared" ref="H22:R22" si="32">IFERROR(H21/$F21,"-")</f>
        <v>0.22413793103448276</v>
      </c>
      <c r="I22" s="182">
        <f t="shared" si="32"/>
        <v>1.7241379310344827E-2</v>
      </c>
      <c r="J22" s="182">
        <f t="shared" si="32"/>
        <v>2.5862068965517241E-2</v>
      </c>
      <c r="K22" s="182">
        <f t="shared" si="32"/>
        <v>0</v>
      </c>
      <c r="L22" s="182">
        <f t="shared" si="32"/>
        <v>0</v>
      </c>
      <c r="M22" s="169">
        <f t="shared" si="32"/>
        <v>2.5862068965517241E-2</v>
      </c>
      <c r="N22" s="169">
        <f t="shared" si="32"/>
        <v>9.4827586206896547E-2</v>
      </c>
      <c r="O22" s="169">
        <f t="shared" si="32"/>
        <v>0.52586206896551724</v>
      </c>
      <c r="P22" s="169">
        <f t="shared" si="32"/>
        <v>1.7241379310344827E-2</v>
      </c>
      <c r="Q22" s="170">
        <f t="shared" si="32"/>
        <v>1.7241379310344827E-2</v>
      </c>
      <c r="R22" s="188">
        <f t="shared" si="32"/>
        <v>0</v>
      </c>
      <c r="S22" s="167"/>
      <c r="T22" s="182">
        <f>IFERROR(T21/$S21,"-")</f>
        <v>5.3097345132743362E-2</v>
      </c>
      <c r="U22" s="182">
        <f t="shared" ref="U22:AE22" si="33">IFERROR(U21/$S21,"-")</f>
        <v>0.23008849557522124</v>
      </c>
      <c r="V22" s="182">
        <f t="shared" si="33"/>
        <v>1.7699115044247787E-2</v>
      </c>
      <c r="W22" s="182">
        <f t="shared" si="33"/>
        <v>2.6548672566371681E-2</v>
      </c>
      <c r="X22" s="182">
        <f t="shared" si="33"/>
        <v>0</v>
      </c>
      <c r="Y22" s="182">
        <f t="shared" si="33"/>
        <v>0</v>
      </c>
      <c r="Z22" s="169">
        <f t="shared" si="33"/>
        <v>2.6548672566371681E-2</v>
      </c>
      <c r="AA22" s="169">
        <f t="shared" si="33"/>
        <v>7.9646017699115043E-2</v>
      </c>
      <c r="AB22" s="169">
        <f t="shared" si="33"/>
        <v>0.53097345132743368</v>
      </c>
      <c r="AC22" s="169">
        <f t="shared" si="33"/>
        <v>1.7699115044247787E-2</v>
      </c>
      <c r="AD22" s="170">
        <f t="shared" si="33"/>
        <v>1.7699115044247787E-2</v>
      </c>
      <c r="AE22" s="183">
        <f t="shared" si="33"/>
        <v>0</v>
      </c>
      <c r="AF22" s="189"/>
      <c r="AG22" s="196">
        <f>IFERROR(AG21/$AF21,"-")</f>
        <v>0</v>
      </c>
      <c r="AH22" s="196">
        <f t="shared" ref="AH22:AR22" si="34">IFERROR(AH21/$AF21,"-")</f>
        <v>0</v>
      </c>
      <c r="AI22" s="196">
        <f t="shared" si="34"/>
        <v>0</v>
      </c>
      <c r="AJ22" s="196">
        <f t="shared" si="34"/>
        <v>0</v>
      </c>
      <c r="AK22" s="196">
        <f t="shared" si="34"/>
        <v>0</v>
      </c>
      <c r="AL22" s="196">
        <f t="shared" si="34"/>
        <v>0</v>
      </c>
      <c r="AM22" s="196">
        <f t="shared" si="34"/>
        <v>0</v>
      </c>
      <c r="AN22" s="196">
        <f t="shared" si="34"/>
        <v>0.66666666666666663</v>
      </c>
      <c r="AO22" s="196">
        <f t="shared" si="34"/>
        <v>0.33333333333333331</v>
      </c>
      <c r="AP22" s="196">
        <f t="shared" si="34"/>
        <v>0</v>
      </c>
      <c r="AQ22" s="196">
        <f t="shared" si="34"/>
        <v>0</v>
      </c>
      <c r="AR22" s="197">
        <f t="shared" si="34"/>
        <v>0</v>
      </c>
      <c r="AT22" s="26"/>
      <c r="AU22" s="26"/>
      <c r="AV22" s="26"/>
      <c r="AW22" s="18"/>
      <c r="AX22" s="18"/>
      <c r="AY22" s="18"/>
    </row>
    <row r="23" spans="2:51" ht="27.9" customHeight="1" x14ac:dyDescent="0.2">
      <c r="B23" s="702"/>
      <c r="C23" s="778" t="s">
        <v>92</v>
      </c>
      <c r="D23" s="185">
        <f>[1]表1!E29</f>
        <v>131</v>
      </c>
      <c r="E23" s="177">
        <f>[1]表1!G29</f>
        <v>132</v>
      </c>
      <c r="F23" s="149">
        <f t="shared" ref="F23" si="35">SUM(G23:R23)</f>
        <v>377</v>
      </c>
      <c r="G23" s="150">
        <f t="shared" ref="G23:K23" si="36">T23+AG23</f>
        <v>0</v>
      </c>
      <c r="H23" s="150">
        <f t="shared" si="36"/>
        <v>6</v>
      </c>
      <c r="I23" s="150">
        <f t="shared" si="36"/>
        <v>25</v>
      </c>
      <c r="J23" s="150">
        <f t="shared" si="36"/>
        <v>20</v>
      </c>
      <c r="K23" s="150">
        <f t="shared" si="36"/>
        <v>15</v>
      </c>
      <c r="L23" s="150">
        <f>Y23+AL23</f>
        <v>7</v>
      </c>
      <c r="M23" s="150">
        <f t="shared" ref="M23:R23" si="37">Z23+AM23</f>
        <v>27</v>
      </c>
      <c r="N23" s="150">
        <f t="shared" si="37"/>
        <v>136</v>
      </c>
      <c r="O23" s="150">
        <f t="shared" si="37"/>
        <v>92</v>
      </c>
      <c r="P23" s="150">
        <f t="shared" si="37"/>
        <v>33</v>
      </c>
      <c r="Q23" s="150">
        <f t="shared" si="37"/>
        <v>16</v>
      </c>
      <c r="R23" s="151">
        <f t="shared" si="37"/>
        <v>0</v>
      </c>
      <c r="S23" s="149">
        <f>SUM(T23:AE23)</f>
        <v>325</v>
      </c>
      <c r="T23" s="150">
        <f>'表15-2'!T23+'表15-3'!T23</f>
        <v>0</v>
      </c>
      <c r="U23" s="150">
        <f>'表15-2'!U23+'表15-3'!U23</f>
        <v>6</v>
      </c>
      <c r="V23" s="150">
        <f>'表15-2'!V23+'表15-3'!V23</f>
        <v>23</v>
      </c>
      <c r="W23" s="150">
        <f>'表15-2'!W23+'表15-3'!W23</f>
        <v>18</v>
      </c>
      <c r="X23" s="150">
        <f>'表15-2'!X23+'表15-3'!X23</f>
        <v>10</v>
      </c>
      <c r="Y23" s="150">
        <f>'表15-2'!Y23+'表15-3'!Y23</f>
        <v>4</v>
      </c>
      <c r="Z23" s="150">
        <f>'表15-2'!Z23+'表15-3'!Z23</f>
        <v>19</v>
      </c>
      <c r="AA23" s="150">
        <f>'表15-2'!AA23+'表15-3'!AA23</f>
        <v>123</v>
      </c>
      <c r="AB23" s="150">
        <f>'表15-2'!AB23+'表15-3'!AB23</f>
        <v>73</v>
      </c>
      <c r="AC23" s="150">
        <f>'表15-2'!AC23+'表15-3'!AC23</f>
        <v>33</v>
      </c>
      <c r="AD23" s="150">
        <f>'表15-2'!AD23+'表15-3'!AD23</f>
        <v>16</v>
      </c>
      <c r="AE23" s="150">
        <f>'表15-2'!AE23+'表15-3'!AE23</f>
        <v>0</v>
      </c>
      <c r="AF23" s="178">
        <f>SUM(AG23:AR23)</f>
        <v>52</v>
      </c>
      <c r="AG23" s="186">
        <f>'表15-2'!AG23+'表15-3'!AG23</f>
        <v>0</v>
      </c>
      <c r="AH23" s="186">
        <f>'表15-2'!AH23+'表15-3'!AH23</f>
        <v>0</v>
      </c>
      <c r="AI23" s="186">
        <f>'表15-2'!AI23+'表15-3'!AI23</f>
        <v>2</v>
      </c>
      <c r="AJ23" s="186">
        <f>'表15-2'!AJ23+'表15-3'!AJ23</f>
        <v>2</v>
      </c>
      <c r="AK23" s="186">
        <f>'表15-2'!AK23+'表15-3'!AK23</f>
        <v>5</v>
      </c>
      <c r="AL23" s="186">
        <f>'表15-2'!AL23+'表15-3'!AL23</f>
        <v>3</v>
      </c>
      <c r="AM23" s="186">
        <f>'表15-2'!AM23+'表15-3'!AM23</f>
        <v>8</v>
      </c>
      <c r="AN23" s="186">
        <f>'表15-2'!AN23+'表15-3'!AN23</f>
        <v>13</v>
      </c>
      <c r="AO23" s="186">
        <f>'表15-2'!AO23+'表15-3'!AO23</f>
        <v>19</v>
      </c>
      <c r="AP23" s="186">
        <f>'表15-2'!AP23+'表15-3'!AP23</f>
        <v>0</v>
      </c>
      <c r="AQ23" s="186">
        <f>'表15-2'!AQ23+'表15-3'!AQ23</f>
        <v>0</v>
      </c>
      <c r="AR23" s="191">
        <f>'表15-2'!AR23+'表15-3'!AR23</f>
        <v>0</v>
      </c>
      <c r="AW23" s="18"/>
      <c r="AX23" s="18"/>
      <c r="AY23" s="18"/>
    </row>
    <row r="24" spans="2:51" ht="27.9" customHeight="1" thickBot="1" x14ac:dyDescent="0.25">
      <c r="B24" s="703"/>
      <c r="C24" s="792"/>
      <c r="D24" s="165"/>
      <c r="E24" s="198"/>
      <c r="F24" s="155"/>
      <c r="G24" s="156">
        <f>IFERROR(G23/$F23,"-")</f>
        <v>0</v>
      </c>
      <c r="H24" s="156">
        <f t="shared" ref="H24:R24" si="38">IFERROR(H23/$F23,"-")</f>
        <v>1.5915119363395226E-2</v>
      </c>
      <c r="I24" s="156">
        <f t="shared" si="38"/>
        <v>6.6312997347480113E-2</v>
      </c>
      <c r="J24" s="156">
        <f t="shared" si="38"/>
        <v>5.3050397877984087E-2</v>
      </c>
      <c r="K24" s="156">
        <f t="shared" si="38"/>
        <v>3.9787798408488062E-2</v>
      </c>
      <c r="L24" s="156">
        <f t="shared" si="38"/>
        <v>1.8567639257294429E-2</v>
      </c>
      <c r="M24" s="156">
        <f t="shared" si="38"/>
        <v>7.161803713527852E-2</v>
      </c>
      <c r="N24" s="156">
        <f t="shared" si="38"/>
        <v>0.36074270557029176</v>
      </c>
      <c r="O24" s="156">
        <f t="shared" si="38"/>
        <v>0.24403183023872679</v>
      </c>
      <c r="P24" s="156">
        <f t="shared" si="38"/>
        <v>8.7533156498673742E-2</v>
      </c>
      <c r="Q24" s="157">
        <f t="shared" si="38"/>
        <v>4.2440318302387266E-2</v>
      </c>
      <c r="R24" s="157">
        <f t="shared" si="38"/>
        <v>0</v>
      </c>
      <c r="S24" s="155"/>
      <c r="T24" s="156">
        <f>IFERROR(T23/$S23,"-")</f>
        <v>0</v>
      </c>
      <c r="U24" s="156">
        <f t="shared" ref="U24:AE24" si="39">IFERROR(U23/$S23,"-")</f>
        <v>1.8461538461538463E-2</v>
      </c>
      <c r="V24" s="156">
        <f t="shared" si="39"/>
        <v>7.0769230769230765E-2</v>
      </c>
      <c r="W24" s="156">
        <f t="shared" si="39"/>
        <v>5.5384615384615386E-2</v>
      </c>
      <c r="X24" s="156">
        <f t="shared" si="39"/>
        <v>3.0769230769230771E-2</v>
      </c>
      <c r="Y24" s="156">
        <f t="shared" si="39"/>
        <v>1.2307692307692308E-2</v>
      </c>
      <c r="Z24" s="156">
        <f t="shared" si="39"/>
        <v>5.8461538461538461E-2</v>
      </c>
      <c r="AA24" s="156">
        <f t="shared" si="39"/>
        <v>0.37846153846153846</v>
      </c>
      <c r="AB24" s="156">
        <f t="shared" si="39"/>
        <v>0.22461538461538461</v>
      </c>
      <c r="AC24" s="156">
        <f t="shared" si="39"/>
        <v>0.10153846153846154</v>
      </c>
      <c r="AD24" s="157">
        <f t="shared" si="39"/>
        <v>4.9230769230769231E-2</v>
      </c>
      <c r="AE24" s="158">
        <f t="shared" si="39"/>
        <v>0</v>
      </c>
      <c r="AF24" s="155"/>
      <c r="AG24" s="156">
        <f>IFERROR(AG23/$AF23,"-")</f>
        <v>0</v>
      </c>
      <c r="AH24" s="156">
        <f t="shared" ref="AH24:AR24" si="40">IFERROR(AH23/$AF23,"-")</f>
        <v>0</v>
      </c>
      <c r="AI24" s="156">
        <f t="shared" si="40"/>
        <v>3.8461538461538464E-2</v>
      </c>
      <c r="AJ24" s="156">
        <f t="shared" si="40"/>
        <v>3.8461538461538464E-2</v>
      </c>
      <c r="AK24" s="156">
        <f t="shared" si="40"/>
        <v>9.6153846153846159E-2</v>
      </c>
      <c r="AL24" s="156">
        <f t="shared" si="40"/>
        <v>5.7692307692307696E-2</v>
      </c>
      <c r="AM24" s="156">
        <f t="shared" si="40"/>
        <v>0.15384615384615385</v>
      </c>
      <c r="AN24" s="156">
        <f t="shared" si="40"/>
        <v>0.25</v>
      </c>
      <c r="AO24" s="156">
        <f t="shared" si="40"/>
        <v>0.36538461538461536</v>
      </c>
      <c r="AP24" s="156">
        <f t="shared" si="40"/>
        <v>0</v>
      </c>
      <c r="AQ24" s="157">
        <f t="shared" si="40"/>
        <v>0</v>
      </c>
      <c r="AR24" s="158">
        <f t="shared" si="40"/>
        <v>0</v>
      </c>
      <c r="AT24" s="26"/>
      <c r="AU24" s="26"/>
      <c r="AV24" s="26"/>
      <c r="AW24" s="18"/>
      <c r="AX24" s="18"/>
      <c r="AY24" s="18"/>
    </row>
    <row r="25" spans="2:51" ht="27.9" customHeight="1" thickTop="1" x14ac:dyDescent="0.2">
      <c r="B25" s="701" t="s">
        <v>26</v>
      </c>
      <c r="C25" s="779" t="s">
        <v>93</v>
      </c>
      <c r="D25" s="159">
        <f>[1]表1!E32</f>
        <v>64</v>
      </c>
      <c r="E25" s="199">
        <f>[1]表1!G32</f>
        <v>43</v>
      </c>
      <c r="F25" s="178">
        <f t="shared" ref="F25" si="41">SUM(G25:R25)</f>
        <v>14</v>
      </c>
      <c r="G25" s="186">
        <f t="shared" ref="G25:K25" si="42">T25+AG25</f>
        <v>0</v>
      </c>
      <c r="H25" s="186">
        <f t="shared" si="42"/>
        <v>0</v>
      </c>
      <c r="I25" s="186">
        <f t="shared" si="42"/>
        <v>0</v>
      </c>
      <c r="J25" s="186">
        <f t="shared" si="42"/>
        <v>3</v>
      </c>
      <c r="K25" s="186">
        <f t="shared" si="42"/>
        <v>0</v>
      </c>
      <c r="L25" s="186">
        <f>Y25+AL25</f>
        <v>0</v>
      </c>
      <c r="M25" s="186">
        <f t="shared" ref="M25:R25" si="43">Z25+AM25</f>
        <v>2</v>
      </c>
      <c r="N25" s="186">
        <f t="shared" si="43"/>
        <v>6</v>
      </c>
      <c r="O25" s="186">
        <f t="shared" si="43"/>
        <v>2</v>
      </c>
      <c r="P25" s="186">
        <f t="shared" si="43"/>
        <v>1</v>
      </c>
      <c r="Q25" s="186">
        <f t="shared" si="43"/>
        <v>0</v>
      </c>
      <c r="R25" s="187">
        <f t="shared" si="43"/>
        <v>0</v>
      </c>
      <c r="S25" s="178">
        <f>SUM(T25:AE25)</f>
        <v>10</v>
      </c>
      <c r="T25" s="186">
        <f>'表15-2'!T25+'表15-3'!T25</f>
        <v>0</v>
      </c>
      <c r="U25" s="186">
        <f>'表15-2'!U25+'表15-3'!U25</f>
        <v>0</v>
      </c>
      <c r="V25" s="186">
        <f>'表15-2'!V25+'表15-3'!V25</f>
        <v>0</v>
      </c>
      <c r="W25" s="186">
        <f>'表15-2'!W25+'表15-3'!W25</f>
        <v>3</v>
      </c>
      <c r="X25" s="186">
        <f>'表15-2'!X25+'表15-3'!X25</f>
        <v>0</v>
      </c>
      <c r="Y25" s="186">
        <f>'表15-2'!Y25+'表15-3'!Y25</f>
        <v>0</v>
      </c>
      <c r="Z25" s="186">
        <f>'表15-2'!Z25+'表15-3'!Z25</f>
        <v>1</v>
      </c>
      <c r="AA25" s="186">
        <f>'表15-2'!AA25+'表15-3'!AA25</f>
        <v>4</v>
      </c>
      <c r="AB25" s="186">
        <f>'表15-2'!AB25+'表15-3'!AB25</f>
        <v>1</v>
      </c>
      <c r="AC25" s="186">
        <f>'表15-2'!AC25+'表15-3'!AC25</f>
        <v>1</v>
      </c>
      <c r="AD25" s="186">
        <f>'表15-2'!AD25+'表15-3'!AD25</f>
        <v>0</v>
      </c>
      <c r="AE25" s="186">
        <f>'表15-2'!AE25+'表15-3'!AE25</f>
        <v>0</v>
      </c>
      <c r="AF25" s="178">
        <f>SUM(AG25:AR25)</f>
        <v>4</v>
      </c>
      <c r="AG25" s="186">
        <f>'表15-2'!AG25+'表15-3'!AG25</f>
        <v>0</v>
      </c>
      <c r="AH25" s="186">
        <f>'表15-2'!AH25+'表15-3'!AH25</f>
        <v>0</v>
      </c>
      <c r="AI25" s="186">
        <f>'表15-2'!AI25+'表15-3'!AI25</f>
        <v>0</v>
      </c>
      <c r="AJ25" s="186">
        <f>'表15-2'!AJ25+'表15-3'!AJ25</f>
        <v>0</v>
      </c>
      <c r="AK25" s="186">
        <f>'表15-2'!AK25+'表15-3'!AK25</f>
        <v>0</v>
      </c>
      <c r="AL25" s="186">
        <f>'表15-2'!AL25+'表15-3'!AL25</f>
        <v>0</v>
      </c>
      <c r="AM25" s="186">
        <f>'表15-2'!AM25+'表15-3'!AM25</f>
        <v>1</v>
      </c>
      <c r="AN25" s="186">
        <f>'表15-2'!AN25+'表15-3'!AN25</f>
        <v>2</v>
      </c>
      <c r="AO25" s="186">
        <f>'表15-2'!AO25+'表15-3'!AO25</f>
        <v>1</v>
      </c>
      <c r="AP25" s="186">
        <f>'表15-2'!AP25+'表15-3'!AP25</f>
        <v>0</v>
      </c>
      <c r="AQ25" s="186">
        <f>'表15-2'!AQ25+'表15-3'!AQ25</f>
        <v>0</v>
      </c>
      <c r="AR25" s="191">
        <f>'表15-2'!AR25+'表15-3'!AR25</f>
        <v>0</v>
      </c>
      <c r="AW25" s="18"/>
      <c r="AX25" s="18"/>
      <c r="AY25" s="18"/>
    </row>
    <row r="26" spans="2:51" ht="27.9" customHeight="1" x14ac:dyDescent="0.2">
      <c r="B26" s="702"/>
      <c r="C26" s="779"/>
      <c r="D26" s="165"/>
      <c r="E26" s="195"/>
      <c r="F26" s="167"/>
      <c r="G26" s="182">
        <f>IFERROR(G25/$F25,"-")</f>
        <v>0</v>
      </c>
      <c r="H26" s="182">
        <f t="shared" ref="H26:R26" si="44">IFERROR(H25/$F25,"-")</f>
        <v>0</v>
      </c>
      <c r="I26" s="182">
        <f t="shared" si="44"/>
        <v>0</v>
      </c>
      <c r="J26" s="182">
        <f t="shared" si="44"/>
        <v>0.21428571428571427</v>
      </c>
      <c r="K26" s="182">
        <f t="shared" si="44"/>
        <v>0</v>
      </c>
      <c r="L26" s="182">
        <f t="shared" si="44"/>
        <v>0</v>
      </c>
      <c r="M26" s="182">
        <f t="shared" si="44"/>
        <v>0.14285714285714285</v>
      </c>
      <c r="N26" s="182">
        <f t="shared" si="44"/>
        <v>0.42857142857142855</v>
      </c>
      <c r="O26" s="182">
        <f t="shared" si="44"/>
        <v>0.14285714285714285</v>
      </c>
      <c r="P26" s="182">
        <f t="shared" si="44"/>
        <v>7.1428571428571425E-2</v>
      </c>
      <c r="Q26" s="182">
        <f t="shared" si="44"/>
        <v>0</v>
      </c>
      <c r="R26" s="182">
        <f t="shared" si="44"/>
        <v>0</v>
      </c>
      <c r="S26" s="167"/>
      <c r="T26" s="169">
        <f>IFERROR(T25/$S25,"-")</f>
        <v>0</v>
      </c>
      <c r="U26" s="169">
        <f t="shared" ref="U26:AE26" si="45">IFERROR(U25/$S25,"-")</f>
        <v>0</v>
      </c>
      <c r="V26" s="169">
        <f t="shared" si="45"/>
        <v>0</v>
      </c>
      <c r="W26" s="169">
        <f t="shared" si="45"/>
        <v>0.3</v>
      </c>
      <c r="X26" s="169">
        <f t="shared" si="45"/>
        <v>0</v>
      </c>
      <c r="Y26" s="169">
        <f t="shared" si="45"/>
        <v>0</v>
      </c>
      <c r="Z26" s="169">
        <f t="shared" si="45"/>
        <v>0.1</v>
      </c>
      <c r="AA26" s="169">
        <f t="shared" si="45"/>
        <v>0.4</v>
      </c>
      <c r="AB26" s="169">
        <f t="shared" si="45"/>
        <v>0.1</v>
      </c>
      <c r="AC26" s="169">
        <f t="shared" si="45"/>
        <v>0.1</v>
      </c>
      <c r="AD26" s="169">
        <f t="shared" si="45"/>
        <v>0</v>
      </c>
      <c r="AE26" s="169">
        <f t="shared" si="45"/>
        <v>0</v>
      </c>
      <c r="AF26" s="167"/>
      <c r="AG26" s="169">
        <f>IFERROR(AG25/$AF25,"-")</f>
        <v>0</v>
      </c>
      <c r="AH26" s="169">
        <f t="shared" ref="AH26:AR26" si="46">IFERROR(AH25/$AF25,"-")</f>
        <v>0</v>
      </c>
      <c r="AI26" s="169">
        <f t="shared" si="46"/>
        <v>0</v>
      </c>
      <c r="AJ26" s="169">
        <f t="shared" si="46"/>
        <v>0</v>
      </c>
      <c r="AK26" s="169">
        <f t="shared" si="46"/>
        <v>0</v>
      </c>
      <c r="AL26" s="169">
        <f t="shared" si="46"/>
        <v>0</v>
      </c>
      <c r="AM26" s="169">
        <f t="shared" si="46"/>
        <v>0.25</v>
      </c>
      <c r="AN26" s="169">
        <f t="shared" si="46"/>
        <v>0.5</v>
      </c>
      <c r="AO26" s="169">
        <f t="shared" si="46"/>
        <v>0.25</v>
      </c>
      <c r="AP26" s="169">
        <f t="shared" si="46"/>
        <v>0</v>
      </c>
      <c r="AQ26" s="169">
        <f t="shared" si="46"/>
        <v>0</v>
      </c>
      <c r="AR26" s="190">
        <f t="shared" si="46"/>
        <v>0</v>
      </c>
      <c r="AT26" s="26"/>
      <c r="AU26" s="26"/>
      <c r="AV26" s="26"/>
      <c r="AW26" s="18"/>
      <c r="AX26" s="18"/>
      <c r="AY26" s="18"/>
    </row>
    <row r="27" spans="2:51" ht="27.9" customHeight="1" x14ac:dyDescent="0.2">
      <c r="B27" s="702"/>
      <c r="C27" s="778" t="s">
        <v>94</v>
      </c>
      <c r="D27" s="185">
        <f>[1]表1!E35</f>
        <v>155</v>
      </c>
      <c r="E27" s="177">
        <f>[1]表1!G35</f>
        <v>129</v>
      </c>
      <c r="F27" s="149">
        <f t="shared" ref="F27" si="47">SUM(G27:R27)</f>
        <v>45</v>
      </c>
      <c r="G27" s="150">
        <f t="shared" ref="G27:R27" si="48">T27+AG27</f>
        <v>0</v>
      </c>
      <c r="H27" s="150">
        <f t="shared" si="48"/>
        <v>2</v>
      </c>
      <c r="I27" s="150">
        <f t="shared" si="48"/>
        <v>3</v>
      </c>
      <c r="J27" s="150">
        <f t="shared" si="48"/>
        <v>2</v>
      </c>
      <c r="K27" s="150">
        <f t="shared" si="48"/>
        <v>5</v>
      </c>
      <c r="L27" s="150">
        <f t="shared" si="48"/>
        <v>1</v>
      </c>
      <c r="M27" s="150">
        <f t="shared" si="48"/>
        <v>3</v>
      </c>
      <c r="N27" s="150">
        <f t="shared" si="48"/>
        <v>13</v>
      </c>
      <c r="O27" s="150">
        <f t="shared" si="48"/>
        <v>12</v>
      </c>
      <c r="P27" s="150">
        <f t="shared" si="48"/>
        <v>3</v>
      </c>
      <c r="Q27" s="150">
        <f t="shared" si="48"/>
        <v>1</v>
      </c>
      <c r="R27" s="151">
        <f t="shared" si="48"/>
        <v>0</v>
      </c>
      <c r="S27" s="149">
        <f>SUM(T27:AE27)</f>
        <v>40</v>
      </c>
      <c r="T27" s="150">
        <f>'表15-2'!T27+'表15-3'!T27</f>
        <v>0</v>
      </c>
      <c r="U27" s="150">
        <f>'表15-2'!U27+'表15-3'!U27</f>
        <v>2</v>
      </c>
      <c r="V27" s="150">
        <f>'表15-2'!V27+'表15-3'!V27</f>
        <v>3</v>
      </c>
      <c r="W27" s="150">
        <f>'表15-2'!W27+'表15-3'!W27</f>
        <v>2</v>
      </c>
      <c r="X27" s="150">
        <f>'表15-2'!X27+'表15-3'!X27</f>
        <v>4</v>
      </c>
      <c r="Y27" s="150">
        <f>'表15-2'!Y27+'表15-3'!Y27</f>
        <v>1</v>
      </c>
      <c r="Z27" s="150">
        <f>'表15-2'!Z27+'表15-3'!Z27</f>
        <v>3</v>
      </c>
      <c r="AA27" s="150">
        <f>'表15-2'!AA27+'表15-3'!AA27</f>
        <v>11</v>
      </c>
      <c r="AB27" s="150">
        <f>'表15-2'!AB27+'表15-3'!AB27</f>
        <v>10</v>
      </c>
      <c r="AC27" s="150">
        <f>'表15-2'!AC27+'表15-3'!AC27</f>
        <v>3</v>
      </c>
      <c r="AD27" s="150">
        <f>'表15-2'!AD27+'表15-3'!AD27</f>
        <v>1</v>
      </c>
      <c r="AE27" s="150">
        <f>'表15-2'!AE27+'表15-3'!AE27</f>
        <v>0</v>
      </c>
      <c r="AF27" s="149">
        <f>SUM(AG27:AR27)</f>
        <v>5</v>
      </c>
      <c r="AG27" s="150">
        <f>'表15-2'!AG27+'表15-3'!AG27</f>
        <v>0</v>
      </c>
      <c r="AH27" s="150">
        <f>'表15-2'!AH27+'表15-3'!AH27</f>
        <v>0</v>
      </c>
      <c r="AI27" s="150">
        <f>'表15-2'!AI27+'表15-3'!AI27</f>
        <v>0</v>
      </c>
      <c r="AJ27" s="150">
        <f>'表15-2'!AJ27+'表15-3'!AJ27</f>
        <v>0</v>
      </c>
      <c r="AK27" s="150">
        <f>'表15-2'!AK27+'表15-3'!AK27</f>
        <v>1</v>
      </c>
      <c r="AL27" s="150">
        <f>'表15-2'!AL27+'表15-3'!AL27</f>
        <v>0</v>
      </c>
      <c r="AM27" s="150">
        <f>'表15-2'!AM27+'表15-3'!AM27</f>
        <v>0</v>
      </c>
      <c r="AN27" s="150">
        <f>'表15-2'!AN27+'表15-3'!AN27</f>
        <v>2</v>
      </c>
      <c r="AO27" s="150">
        <f>'表15-2'!AO27+'表15-3'!AO27</f>
        <v>2</v>
      </c>
      <c r="AP27" s="150">
        <f>'表15-2'!AP27+'表15-3'!AP27</f>
        <v>0</v>
      </c>
      <c r="AQ27" s="150">
        <f>'表15-2'!AQ27+'表15-3'!AQ27</f>
        <v>0</v>
      </c>
      <c r="AR27" s="152">
        <f>'表15-2'!AR27+'表15-3'!AR27</f>
        <v>0</v>
      </c>
      <c r="AW27" s="18"/>
      <c r="AX27" s="18"/>
      <c r="AY27" s="18"/>
    </row>
    <row r="28" spans="2:51" ht="27.9" customHeight="1" x14ac:dyDescent="0.2">
      <c r="B28" s="702"/>
      <c r="C28" s="779"/>
      <c r="D28" s="165"/>
      <c r="E28" s="166"/>
      <c r="F28" s="173"/>
      <c r="G28" s="182">
        <f>IFERROR(G27/$F27,"-")</f>
        <v>0</v>
      </c>
      <c r="H28" s="182">
        <f t="shared" ref="H28:R28" si="49">IFERROR(H27/$F27,"-")</f>
        <v>4.4444444444444446E-2</v>
      </c>
      <c r="I28" s="182">
        <f t="shared" si="49"/>
        <v>6.6666666666666666E-2</v>
      </c>
      <c r="J28" s="182">
        <f t="shared" si="49"/>
        <v>4.4444444444444446E-2</v>
      </c>
      <c r="K28" s="182">
        <f t="shared" si="49"/>
        <v>0.1111111111111111</v>
      </c>
      <c r="L28" s="182">
        <f t="shared" si="49"/>
        <v>2.2222222222222223E-2</v>
      </c>
      <c r="M28" s="169">
        <f t="shared" si="49"/>
        <v>6.6666666666666666E-2</v>
      </c>
      <c r="N28" s="169">
        <f t="shared" si="49"/>
        <v>0.28888888888888886</v>
      </c>
      <c r="O28" s="169">
        <f t="shared" si="49"/>
        <v>0.26666666666666666</v>
      </c>
      <c r="P28" s="169">
        <f t="shared" si="49"/>
        <v>6.6666666666666666E-2</v>
      </c>
      <c r="Q28" s="170">
        <f t="shared" si="49"/>
        <v>2.2222222222222223E-2</v>
      </c>
      <c r="R28" s="188">
        <f t="shared" si="49"/>
        <v>0</v>
      </c>
      <c r="S28" s="173"/>
      <c r="T28" s="182">
        <f>IFERROR(T27/$S27,"-")</f>
        <v>0</v>
      </c>
      <c r="U28" s="182">
        <f t="shared" ref="U28:AE28" si="50">IFERROR(U27/$S27,"-")</f>
        <v>0.05</v>
      </c>
      <c r="V28" s="182">
        <f t="shared" si="50"/>
        <v>7.4999999999999997E-2</v>
      </c>
      <c r="W28" s="182">
        <f t="shared" si="50"/>
        <v>0.05</v>
      </c>
      <c r="X28" s="182">
        <f t="shared" si="50"/>
        <v>0.1</v>
      </c>
      <c r="Y28" s="182">
        <f t="shared" si="50"/>
        <v>2.5000000000000001E-2</v>
      </c>
      <c r="Z28" s="169">
        <f t="shared" si="50"/>
        <v>7.4999999999999997E-2</v>
      </c>
      <c r="AA28" s="169">
        <f t="shared" si="50"/>
        <v>0.27500000000000002</v>
      </c>
      <c r="AB28" s="169">
        <f t="shared" si="50"/>
        <v>0.25</v>
      </c>
      <c r="AC28" s="169">
        <f t="shared" si="50"/>
        <v>7.4999999999999997E-2</v>
      </c>
      <c r="AD28" s="170">
        <f t="shared" si="50"/>
        <v>2.5000000000000001E-2</v>
      </c>
      <c r="AE28" s="183">
        <f t="shared" si="50"/>
        <v>0</v>
      </c>
      <c r="AF28" s="173"/>
      <c r="AG28" s="180">
        <f>IFERROR(AG27/$AF27,"-")</f>
        <v>0</v>
      </c>
      <c r="AH28" s="180">
        <f t="shared" ref="AH28:AR28" si="51">IFERROR(AH27/$AF27,"-")</f>
        <v>0</v>
      </c>
      <c r="AI28" s="180">
        <f t="shared" si="51"/>
        <v>0</v>
      </c>
      <c r="AJ28" s="180">
        <f t="shared" si="51"/>
        <v>0</v>
      </c>
      <c r="AK28" s="180">
        <f t="shared" si="51"/>
        <v>0.2</v>
      </c>
      <c r="AL28" s="180">
        <f t="shared" si="51"/>
        <v>0</v>
      </c>
      <c r="AM28" s="169">
        <f t="shared" si="51"/>
        <v>0</v>
      </c>
      <c r="AN28" s="169">
        <f t="shared" si="51"/>
        <v>0.4</v>
      </c>
      <c r="AO28" s="169">
        <f t="shared" si="51"/>
        <v>0.4</v>
      </c>
      <c r="AP28" s="169">
        <f t="shared" si="51"/>
        <v>0</v>
      </c>
      <c r="AQ28" s="170">
        <f t="shared" si="51"/>
        <v>0</v>
      </c>
      <c r="AR28" s="184">
        <f t="shared" si="51"/>
        <v>0</v>
      </c>
      <c r="AT28" s="26"/>
      <c r="AU28" s="26"/>
      <c r="AV28" s="26"/>
      <c r="AW28" s="18"/>
      <c r="AX28" s="18"/>
      <c r="AY28" s="18"/>
    </row>
    <row r="29" spans="2:51" ht="27.9" customHeight="1" x14ac:dyDescent="0.2">
      <c r="B29" s="702"/>
      <c r="C29" s="778" t="s">
        <v>95</v>
      </c>
      <c r="D29" s="185">
        <f>[1]表1!E38</f>
        <v>46</v>
      </c>
      <c r="E29" s="194">
        <f>[1]表1!G38</f>
        <v>38</v>
      </c>
      <c r="F29" s="149">
        <f t="shared" ref="F29" si="52">SUM(G29:R29)</f>
        <v>46</v>
      </c>
      <c r="G29" s="150">
        <f t="shared" ref="G29:R29" si="53">T29+AG29</f>
        <v>0</v>
      </c>
      <c r="H29" s="150">
        <f t="shared" si="53"/>
        <v>0</v>
      </c>
      <c r="I29" s="150">
        <f t="shared" si="53"/>
        <v>2</v>
      </c>
      <c r="J29" s="150">
        <f t="shared" si="53"/>
        <v>2</v>
      </c>
      <c r="K29" s="150">
        <f t="shared" si="53"/>
        <v>3</v>
      </c>
      <c r="L29" s="150">
        <f t="shared" si="53"/>
        <v>0</v>
      </c>
      <c r="M29" s="150">
        <f t="shared" si="53"/>
        <v>5</v>
      </c>
      <c r="N29" s="150">
        <f t="shared" si="53"/>
        <v>13</v>
      </c>
      <c r="O29" s="150">
        <f t="shared" si="53"/>
        <v>13</v>
      </c>
      <c r="P29" s="150">
        <f t="shared" si="53"/>
        <v>5</v>
      </c>
      <c r="Q29" s="150">
        <f t="shared" si="53"/>
        <v>3</v>
      </c>
      <c r="R29" s="151">
        <f t="shared" si="53"/>
        <v>0</v>
      </c>
      <c r="S29" s="149">
        <f>SUM(T29:AE29)</f>
        <v>34</v>
      </c>
      <c r="T29" s="150">
        <f>'表15-2'!T29+'表15-3'!T29</f>
        <v>0</v>
      </c>
      <c r="U29" s="150">
        <f>'表15-2'!U29+'表15-3'!U29</f>
        <v>0</v>
      </c>
      <c r="V29" s="150">
        <f>'表15-2'!V29+'表15-3'!V29</f>
        <v>2</v>
      </c>
      <c r="W29" s="150">
        <f>'表15-2'!W29+'表15-3'!W29</f>
        <v>2</v>
      </c>
      <c r="X29" s="150">
        <f>'表15-2'!X29+'表15-3'!X29</f>
        <v>1</v>
      </c>
      <c r="Y29" s="150">
        <f>'表15-2'!Y29+'表15-3'!Y29</f>
        <v>0</v>
      </c>
      <c r="Z29" s="150">
        <f>'表15-2'!Z29+'表15-3'!Z29</f>
        <v>4</v>
      </c>
      <c r="AA29" s="150">
        <f>'表15-2'!AA29+'表15-3'!AA29</f>
        <v>9</v>
      </c>
      <c r="AB29" s="150">
        <f>'表15-2'!AB29+'表15-3'!AB29</f>
        <v>10</v>
      </c>
      <c r="AC29" s="150">
        <f>'表15-2'!AC29+'表15-3'!AC29</f>
        <v>5</v>
      </c>
      <c r="AD29" s="150">
        <f>'表15-2'!AD29+'表15-3'!AD29</f>
        <v>1</v>
      </c>
      <c r="AE29" s="150">
        <f>'表15-2'!AE29+'表15-3'!AE29</f>
        <v>0</v>
      </c>
      <c r="AF29" s="149">
        <f>SUM(AG29:AR29)</f>
        <v>12</v>
      </c>
      <c r="AG29" s="150">
        <f>'表15-2'!AG29+'表15-3'!AG29</f>
        <v>0</v>
      </c>
      <c r="AH29" s="150">
        <f>'表15-2'!AH29+'表15-3'!AH29</f>
        <v>0</v>
      </c>
      <c r="AI29" s="150">
        <f>'表15-2'!AI29+'表15-3'!AI29</f>
        <v>0</v>
      </c>
      <c r="AJ29" s="150">
        <f>'表15-2'!AJ29+'表15-3'!AJ29</f>
        <v>0</v>
      </c>
      <c r="AK29" s="150">
        <f>'表15-2'!AK29+'表15-3'!AK29</f>
        <v>2</v>
      </c>
      <c r="AL29" s="150">
        <f>'表15-2'!AL29+'表15-3'!AL29</f>
        <v>0</v>
      </c>
      <c r="AM29" s="150">
        <f>'表15-2'!AM29+'表15-3'!AM29</f>
        <v>1</v>
      </c>
      <c r="AN29" s="150">
        <f>'表15-2'!AN29+'表15-3'!AN29</f>
        <v>4</v>
      </c>
      <c r="AO29" s="150">
        <f>'表15-2'!AO29+'表15-3'!AO29</f>
        <v>3</v>
      </c>
      <c r="AP29" s="150">
        <f>'表15-2'!AP29+'表15-3'!AP29</f>
        <v>0</v>
      </c>
      <c r="AQ29" s="150">
        <f>'表15-2'!AQ29+'表15-3'!AQ29</f>
        <v>2</v>
      </c>
      <c r="AR29" s="152">
        <f>'表15-2'!AR29+'表15-3'!AR29</f>
        <v>0</v>
      </c>
      <c r="AW29" s="18"/>
      <c r="AX29" s="18"/>
      <c r="AY29" s="18"/>
    </row>
    <row r="30" spans="2:51" ht="27.9" customHeight="1" x14ac:dyDescent="0.2">
      <c r="B30" s="702"/>
      <c r="C30" s="779"/>
      <c r="D30" s="165"/>
      <c r="E30" s="195"/>
      <c r="F30" s="173"/>
      <c r="G30" s="180">
        <f>IFERROR(G29/$F29,"-")</f>
        <v>0</v>
      </c>
      <c r="H30" s="180">
        <f t="shared" ref="H30:R30" si="54">IFERROR(H29/$F29,"-")</f>
        <v>0</v>
      </c>
      <c r="I30" s="180">
        <f t="shared" si="54"/>
        <v>4.3478260869565216E-2</v>
      </c>
      <c r="J30" s="180">
        <f t="shared" si="54"/>
        <v>4.3478260869565216E-2</v>
      </c>
      <c r="K30" s="180">
        <f t="shared" si="54"/>
        <v>6.5217391304347824E-2</v>
      </c>
      <c r="L30" s="180">
        <f t="shared" si="54"/>
        <v>0</v>
      </c>
      <c r="M30" s="169">
        <f t="shared" si="54"/>
        <v>0.10869565217391304</v>
      </c>
      <c r="N30" s="169">
        <f t="shared" si="54"/>
        <v>0.28260869565217389</v>
      </c>
      <c r="O30" s="169">
        <f t="shared" si="54"/>
        <v>0.28260869565217389</v>
      </c>
      <c r="P30" s="169">
        <f t="shared" si="54"/>
        <v>0.10869565217391304</v>
      </c>
      <c r="Q30" s="170">
        <f t="shared" si="54"/>
        <v>6.5217391304347824E-2</v>
      </c>
      <c r="R30" s="181">
        <f t="shared" si="54"/>
        <v>0</v>
      </c>
      <c r="S30" s="173"/>
      <c r="T30" s="180">
        <f>IFERROR(T29/$S29,"-")</f>
        <v>0</v>
      </c>
      <c r="U30" s="180">
        <f t="shared" ref="U30:AE30" si="55">IFERROR(U29/$S29,"-")</f>
        <v>0</v>
      </c>
      <c r="V30" s="180">
        <f t="shared" si="55"/>
        <v>5.8823529411764705E-2</v>
      </c>
      <c r="W30" s="180">
        <f t="shared" si="55"/>
        <v>5.8823529411764705E-2</v>
      </c>
      <c r="X30" s="180">
        <f t="shared" si="55"/>
        <v>2.9411764705882353E-2</v>
      </c>
      <c r="Y30" s="180">
        <f t="shared" si="55"/>
        <v>0</v>
      </c>
      <c r="Z30" s="169">
        <f t="shared" si="55"/>
        <v>0.11764705882352941</v>
      </c>
      <c r="AA30" s="169">
        <f t="shared" si="55"/>
        <v>0.26470588235294118</v>
      </c>
      <c r="AB30" s="169">
        <f t="shared" si="55"/>
        <v>0.29411764705882354</v>
      </c>
      <c r="AC30" s="169">
        <f t="shared" si="55"/>
        <v>0.14705882352941177</v>
      </c>
      <c r="AD30" s="170">
        <f t="shared" si="55"/>
        <v>2.9411764705882353E-2</v>
      </c>
      <c r="AE30" s="184">
        <f t="shared" si="55"/>
        <v>0</v>
      </c>
      <c r="AF30" s="173"/>
      <c r="AG30" s="200">
        <f>IFERROR(AG29/$AF29,"-")</f>
        <v>0</v>
      </c>
      <c r="AH30" s="200">
        <f t="shared" ref="AH30:AR30" si="56">IFERROR(AH29/$AF29,"-")</f>
        <v>0</v>
      </c>
      <c r="AI30" s="200">
        <f t="shared" si="56"/>
        <v>0</v>
      </c>
      <c r="AJ30" s="201">
        <f t="shared" si="56"/>
        <v>0</v>
      </c>
      <c r="AK30" s="181">
        <f t="shared" si="56"/>
        <v>0.16666666666666666</v>
      </c>
      <c r="AL30" s="202">
        <f t="shared" si="56"/>
        <v>0</v>
      </c>
      <c r="AM30" s="169">
        <f t="shared" si="56"/>
        <v>8.3333333333333329E-2</v>
      </c>
      <c r="AN30" s="169">
        <f t="shared" si="56"/>
        <v>0.33333333333333331</v>
      </c>
      <c r="AO30" s="169">
        <f t="shared" si="56"/>
        <v>0.25</v>
      </c>
      <c r="AP30" s="169">
        <f t="shared" si="56"/>
        <v>0</v>
      </c>
      <c r="AQ30" s="170">
        <f t="shared" si="56"/>
        <v>0.16666666666666666</v>
      </c>
      <c r="AR30" s="203">
        <f t="shared" si="56"/>
        <v>0</v>
      </c>
      <c r="AT30" s="26"/>
      <c r="AU30" s="26"/>
      <c r="AV30" s="26"/>
      <c r="AW30" s="18"/>
      <c r="AX30" s="18"/>
      <c r="AY30" s="18"/>
    </row>
    <row r="31" spans="2:51" ht="27.9" customHeight="1" x14ac:dyDescent="0.2">
      <c r="B31" s="702"/>
      <c r="C31" s="778" t="s">
        <v>96</v>
      </c>
      <c r="D31" s="185">
        <f>[1]表1!E41</f>
        <v>38</v>
      </c>
      <c r="E31" s="194">
        <f>[1]表1!G41</f>
        <v>36</v>
      </c>
      <c r="F31" s="178">
        <f t="shared" ref="F31" si="57">SUM(G31:R31)</f>
        <v>51</v>
      </c>
      <c r="G31" s="186">
        <f t="shared" ref="G31:R31" si="58">T31+AG31</f>
        <v>0</v>
      </c>
      <c r="H31" s="186">
        <f t="shared" si="58"/>
        <v>2</v>
      </c>
      <c r="I31" s="186">
        <f t="shared" si="58"/>
        <v>1</v>
      </c>
      <c r="J31" s="186">
        <f t="shared" si="58"/>
        <v>6</v>
      </c>
      <c r="K31" s="186">
        <f t="shared" si="58"/>
        <v>1</v>
      </c>
      <c r="L31" s="186">
        <f t="shared" si="58"/>
        <v>1</v>
      </c>
      <c r="M31" s="186">
        <f t="shared" si="58"/>
        <v>0</v>
      </c>
      <c r="N31" s="186">
        <f t="shared" si="58"/>
        <v>7</v>
      </c>
      <c r="O31" s="186">
        <f t="shared" si="58"/>
        <v>29</v>
      </c>
      <c r="P31" s="186">
        <f t="shared" si="58"/>
        <v>3</v>
      </c>
      <c r="Q31" s="186">
        <f t="shared" si="58"/>
        <v>1</v>
      </c>
      <c r="R31" s="187">
        <f t="shared" si="58"/>
        <v>0</v>
      </c>
      <c r="S31" s="178">
        <f>SUM(T31:AE31)</f>
        <v>44</v>
      </c>
      <c r="T31" s="150">
        <f>'表15-2'!T31+'表15-3'!T31</f>
        <v>0</v>
      </c>
      <c r="U31" s="150">
        <f>'表15-2'!U31+'表15-3'!U31</f>
        <v>2</v>
      </c>
      <c r="V31" s="150">
        <f>'表15-2'!V31+'表15-3'!V31</f>
        <v>1</v>
      </c>
      <c r="W31" s="150">
        <f>'表15-2'!W31+'表15-3'!W31</f>
        <v>6</v>
      </c>
      <c r="X31" s="150">
        <f>'表15-2'!X31+'表15-3'!X31</f>
        <v>1</v>
      </c>
      <c r="Y31" s="150">
        <f>'表15-2'!Y31+'表15-3'!Y31</f>
        <v>0</v>
      </c>
      <c r="Z31" s="150">
        <f>'表15-2'!Z31+'表15-3'!Z31</f>
        <v>0</v>
      </c>
      <c r="AA31" s="150">
        <f>'表15-2'!AA31+'表15-3'!AA31</f>
        <v>7</v>
      </c>
      <c r="AB31" s="150">
        <f>'表15-2'!AB31+'表15-3'!AB31</f>
        <v>23</v>
      </c>
      <c r="AC31" s="150">
        <f>'表15-2'!AC31+'表15-3'!AC31</f>
        <v>3</v>
      </c>
      <c r="AD31" s="150">
        <f>'表15-2'!AD31+'表15-3'!AD31</f>
        <v>1</v>
      </c>
      <c r="AE31" s="150">
        <f>'表15-2'!AE31+'表15-3'!AE31</f>
        <v>0</v>
      </c>
      <c r="AF31" s="149">
        <f>SUM(AG31:AR31)</f>
        <v>7</v>
      </c>
      <c r="AG31" s="150">
        <f>'表15-2'!AG31+'表15-3'!AG31</f>
        <v>0</v>
      </c>
      <c r="AH31" s="150">
        <f>'表15-2'!AH31+'表15-3'!AH31</f>
        <v>0</v>
      </c>
      <c r="AI31" s="150">
        <f>'表15-2'!AI31+'表15-3'!AI31</f>
        <v>0</v>
      </c>
      <c r="AJ31" s="150">
        <f>'表15-2'!AJ31+'表15-3'!AJ31</f>
        <v>0</v>
      </c>
      <c r="AK31" s="150">
        <f>'表15-2'!AK31+'表15-3'!AK31</f>
        <v>0</v>
      </c>
      <c r="AL31" s="150">
        <f>'表15-2'!AL31+'表15-3'!AL31</f>
        <v>1</v>
      </c>
      <c r="AM31" s="150">
        <f>'表15-2'!AM31+'表15-3'!AM31</f>
        <v>0</v>
      </c>
      <c r="AN31" s="150">
        <f>'表15-2'!AN31+'表15-3'!AN31</f>
        <v>0</v>
      </c>
      <c r="AO31" s="150">
        <f>'表15-2'!AO31+'表15-3'!AO31</f>
        <v>6</v>
      </c>
      <c r="AP31" s="150">
        <f>'表15-2'!AP31+'表15-3'!AP31</f>
        <v>0</v>
      </c>
      <c r="AQ31" s="150">
        <f>'表15-2'!AQ31+'表15-3'!AQ31</f>
        <v>0</v>
      </c>
      <c r="AR31" s="152">
        <f>'表15-2'!AR31+'表15-3'!AR31</f>
        <v>0</v>
      </c>
      <c r="AW31" s="18"/>
      <c r="AX31" s="18"/>
      <c r="AY31" s="18"/>
    </row>
    <row r="32" spans="2:51" ht="27.9" customHeight="1" x14ac:dyDescent="0.2">
      <c r="B32" s="702"/>
      <c r="C32" s="779"/>
      <c r="D32" s="165"/>
      <c r="E32" s="195"/>
      <c r="F32" s="167"/>
      <c r="G32" s="182">
        <f>IFERROR(G31/$F31,"-")</f>
        <v>0</v>
      </c>
      <c r="H32" s="182">
        <f t="shared" ref="H32:R32" si="59">IFERROR(H31/$F31,"-")</f>
        <v>3.9215686274509803E-2</v>
      </c>
      <c r="I32" s="182">
        <f t="shared" si="59"/>
        <v>1.9607843137254902E-2</v>
      </c>
      <c r="J32" s="182">
        <f t="shared" si="59"/>
        <v>0.11764705882352941</v>
      </c>
      <c r="K32" s="182">
        <f t="shared" si="59"/>
        <v>1.9607843137254902E-2</v>
      </c>
      <c r="L32" s="182">
        <f t="shared" si="59"/>
        <v>1.9607843137254902E-2</v>
      </c>
      <c r="M32" s="169">
        <f t="shared" si="59"/>
        <v>0</v>
      </c>
      <c r="N32" s="169">
        <f t="shared" si="59"/>
        <v>0.13725490196078433</v>
      </c>
      <c r="O32" s="169">
        <f t="shared" si="59"/>
        <v>0.56862745098039214</v>
      </c>
      <c r="P32" s="169">
        <f t="shared" si="59"/>
        <v>5.8823529411764705E-2</v>
      </c>
      <c r="Q32" s="170">
        <f t="shared" si="59"/>
        <v>1.9607843137254902E-2</v>
      </c>
      <c r="R32" s="188">
        <f t="shared" si="59"/>
        <v>0</v>
      </c>
      <c r="S32" s="167"/>
      <c r="T32" s="182">
        <f>IFERROR(T31/$S31,"-")</f>
        <v>0</v>
      </c>
      <c r="U32" s="182">
        <f t="shared" ref="U32:AE32" si="60">IFERROR(U31/$S31,"-")</f>
        <v>4.5454545454545456E-2</v>
      </c>
      <c r="V32" s="182">
        <f t="shared" si="60"/>
        <v>2.2727272727272728E-2</v>
      </c>
      <c r="W32" s="182">
        <f t="shared" si="60"/>
        <v>0.13636363636363635</v>
      </c>
      <c r="X32" s="182">
        <f t="shared" si="60"/>
        <v>2.2727272727272728E-2</v>
      </c>
      <c r="Y32" s="182">
        <f t="shared" si="60"/>
        <v>0</v>
      </c>
      <c r="Z32" s="169">
        <f t="shared" si="60"/>
        <v>0</v>
      </c>
      <c r="AA32" s="169">
        <f t="shared" si="60"/>
        <v>0.15909090909090909</v>
      </c>
      <c r="AB32" s="169">
        <f t="shared" si="60"/>
        <v>0.52272727272727271</v>
      </c>
      <c r="AC32" s="169">
        <f t="shared" si="60"/>
        <v>6.8181818181818177E-2</v>
      </c>
      <c r="AD32" s="170">
        <f t="shared" si="60"/>
        <v>2.2727272727272728E-2</v>
      </c>
      <c r="AE32" s="183">
        <f t="shared" si="60"/>
        <v>0</v>
      </c>
      <c r="AF32" s="167"/>
      <c r="AG32" s="204">
        <f>IFERROR(AG31/$AF31,"-")</f>
        <v>0</v>
      </c>
      <c r="AH32" s="204">
        <f t="shared" ref="AH32:AR32" si="61">IFERROR(AH31/$AF31,"-")</f>
        <v>0</v>
      </c>
      <c r="AI32" s="204">
        <f t="shared" si="61"/>
        <v>0</v>
      </c>
      <c r="AJ32" s="204">
        <f t="shared" si="61"/>
        <v>0</v>
      </c>
      <c r="AK32" s="204">
        <f t="shared" si="61"/>
        <v>0</v>
      </c>
      <c r="AL32" s="204">
        <f t="shared" si="61"/>
        <v>0.14285714285714285</v>
      </c>
      <c r="AM32" s="169">
        <f t="shared" si="61"/>
        <v>0</v>
      </c>
      <c r="AN32" s="169">
        <f t="shared" si="61"/>
        <v>0</v>
      </c>
      <c r="AO32" s="169">
        <f t="shared" si="61"/>
        <v>0.8571428571428571</v>
      </c>
      <c r="AP32" s="169">
        <f t="shared" si="61"/>
        <v>0</v>
      </c>
      <c r="AQ32" s="170">
        <f t="shared" si="61"/>
        <v>0</v>
      </c>
      <c r="AR32" s="205">
        <f t="shared" si="61"/>
        <v>0</v>
      </c>
      <c r="AT32" s="26"/>
      <c r="AU32" s="26"/>
      <c r="AV32" s="26"/>
      <c r="AW32" s="18"/>
      <c r="AX32" s="18"/>
      <c r="AY32" s="18"/>
    </row>
    <row r="33" spans="2:51" ht="27.9" customHeight="1" x14ac:dyDescent="0.2">
      <c r="B33" s="702"/>
      <c r="C33" s="778" t="s">
        <v>97</v>
      </c>
      <c r="D33" s="185">
        <f>[1]表1!E44</f>
        <v>27</v>
      </c>
      <c r="E33" s="177">
        <f>[1]表1!G44</f>
        <v>24</v>
      </c>
      <c r="F33" s="149">
        <f t="shared" ref="F33" si="62">SUM(G33:R33)</f>
        <v>130</v>
      </c>
      <c r="G33" s="150">
        <f t="shared" ref="G33:R33" si="63">T33+AG33</f>
        <v>4</v>
      </c>
      <c r="H33" s="150">
        <f t="shared" si="63"/>
        <v>1</v>
      </c>
      <c r="I33" s="150">
        <f t="shared" si="63"/>
        <v>13</v>
      </c>
      <c r="J33" s="150">
        <f t="shared" si="63"/>
        <v>10</v>
      </c>
      <c r="K33" s="150">
        <f t="shared" si="63"/>
        <v>5</v>
      </c>
      <c r="L33" s="150">
        <f t="shared" si="63"/>
        <v>2</v>
      </c>
      <c r="M33" s="150">
        <f t="shared" si="63"/>
        <v>6</v>
      </c>
      <c r="N33" s="150">
        <f t="shared" si="63"/>
        <v>38</v>
      </c>
      <c r="O33" s="150">
        <f t="shared" si="63"/>
        <v>50</v>
      </c>
      <c r="P33" s="150">
        <f t="shared" si="63"/>
        <v>1</v>
      </c>
      <c r="Q33" s="150">
        <f t="shared" si="63"/>
        <v>0</v>
      </c>
      <c r="R33" s="151">
        <f t="shared" si="63"/>
        <v>0</v>
      </c>
      <c r="S33" s="149">
        <f>SUM(T33:AE33)</f>
        <v>124</v>
      </c>
      <c r="T33" s="150">
        <f>'表15-2'!T33+'表15-3'!T33</f>
        <v>4</v>
      </c>
      <c r="U33" s="150">
        <f>'表15-2'!U33+'表15-3'!U33</f>
        <v>1</v>
      </c>
      <c r="V33" s="150">
        <f>'表15-2'!V33+'表15-3'!V33</f>
        <v>13</v>
      </c>
      <c r="W33" s="150">
        <f>'表15-2'!W33+'表15-3'!W33</f>
        <v>10</v>
      </c>
      <c r="X33" s="150">
        <f>'表15-2'!X33+'表15-3'!X33</f>
        <v>5</v>
      </c>
      <c r="Y33" s="150">
        <f>'表15-2'!Y33+'表15-3'!Y33</f>
        <v>2</v>
      </c>
      <c r="Z33" s="150">
        <f>'表15-2'!Z33+'表15-3'!Z33</f>
        <v>6</v>
      </c>
      <c r="AA33" s="150">
        <f>'表15-2'!AA33+'表15-3'!AA33</f>
        <v>33</v>
      </c>
      <c r="AB33" s="150">
        <f>'表15-2'!AB33+'表15-3'!AB33</f>
        <v>49</v>
      </c>
      <c r="AC33" s="150">
        <f>'表15-2'!AC33+'表15-3'!AC33</f>
        <v>1</v>
      </c>
      <c r="AD33" s="150">
        <f>'表15-2'!AD33+'表15-3'!AD33</f>
        <v>0</v>
      </c>
      <c r="AE33" s="150">
        <f>'表15-2'!AE33+'表15-3'!AE33</f>
        <v>0</v>
      </c>
      <c r="AF33" s="149">
        <f>SUM(AG33:AR33)</f>
        <v>6</v>
      </c>
      <c r="AG33" s="150">
        <f>'表15-2'!AG33+'表15-3'!AG33</f>
        <v>0</v>
      </c>
      <c r="AH33" s="150">
        <f>'表15-2'!AH33+'表15-3'!AH33</f>
        <v>0</v>
      </c>
      <c r="AI33" s="150">
        <f>'表15-2'!AI33+'表15-3'!AI33</f>
        <v>0</v>
      </c>
      <c r="AJ33" s="150">
        <f>'表15-2'!AJ33+'表15-3'!AJ33</f>
        <v>0</v>
      </c>
      <c r="AK33" s="150">
        <f>'表15-2'!AK33+'表15-3'!AK33</f>
        <v>0</v>
      </c>
      <c r="AL33" s="150">
        <f>'表15-2'!AL33+'表15-3'!AL33</f>
        <v>0</v>
      </c>
      <c r="AM33" s="150">
        <f>'表15-2'!AM33+'表15-3'!AM33</f>
        <v>0</v>
      </c>
      <c r="AN33" s="150">
        <f>'表15-2'!AN33+'表15-3'!AN33</f>
        <v>5</v>
      </c>
      <c r="AO33" s="150">
        <f>'表15-2'!AO33+'表15-3'!AO33</f>
        <v>1</v>
      </c>
      <c r="AP33" s="150">
        <f>'表15-2'!AP33+'表15-3'!AP33</f>
        <v>0</v>
      </c>
      <c r="AQ33" s="150">
        <f>'表15-2'!AQ33+'表15-3'!AQ33</f>
        <v>0</v>
      </c>
      <c r="AR33" s="152">
        <f>'表15-2'!AR33+'表15-3'!AR33</f>
        <v>0</v>
      </c>
      <c r="AW33" s="18"/>
      <c r="AX33" s="18"/>
      <c r="AY33" s="18"/>
    </row>
    <row r="34" spans="2:51" ht="27.9" customHeight="1" x14ac:dyDescent="0.2">
      <c r="B34" s="702"/>
      <c r="C34" s="780"/>
      <c r="D34" s="165"/>
      <c r="E34" s="166"/>
      <c r="F34" s="173"/>
      <c r="G34" s="182">
        <f>IFERROR(G33/$F33,"-")</f>
        <v>3.0769230769230771E-2</v>
      </c>
      <c r="H34" s="182">
        <f t="shared" ref="H34:R34" si="64">IFERROR(H33/$F33,"-")</f>
        <v>7.6923076923076927E-3</v>
      </c>
      <c r="I34" s="182">
        <f t="shared" si="64"/>
        <v>0.1</v>
      </c>
      <c r="J34" s="182">
        <f t="shared" si="64"/>
        <v>7.6923076923076927E-2</v>
      </c>
      <c r="K34" s="182">
        <f t="shared" si="64"/>
        <v>3.8461538461538464E-2</v>
      </c>
      <c r="L34" s="182">
        <f t="shared" si="64"/>
        <v>1.5384615384615385E-2</v>
      </c>
      <c r="M34" s="169">
        <f t="shared" si="64"/>
        <v>4.6153846153846156E-2</v>
      </c>
      <c r="N34" s="169">
        <f t="shared" si="64"/>
        <v>0.29230769230769232</v>
      </c>
      <c r="O34" s="169">
        <f t="shared" si="64"/>
        <v>0.38461538461538464</v>
      </c>
      <c r="P34" s="169">
        <f t="shared" si="64"/>
        <v>7.6923076923076927E-3</v>
      </c>
      <c r="Q34" s="170">
        <f t="shared" si="64"/>
        <v>0</v>
      </c>
      <c r="R34" s="188">
        <f t="shared" si="64"/>
        <v>0</v>
      </c>
      <c r="S34" s="173"/>
      <c r="T34" s="182">
        <f>IFERROR(T33/$S33,"-")</f>
        <v>3.2258064516129031E-2</v>
      </c>
      <c r="U34" s="182">
        <f t="shared" ref="U34:AE34" si="65">IFERROR(U33/$S33,"-")</f>
        <v>8.0645161290322578E-3</v>
      </c>
      <c r="V34" s="182">
        <f t="shared" si="65"/>
        <v>0.10483870967741936</v>
      </c>
      <c r="W34" s="182">
        <f t="shared" si="65"/>
        <v>8.0645161290322578E-2</v>
      </c>
      <c r="X34" s="182">
        <f t="shared" si="65"/>
        <v>4.0322580645161289E-2</v>
      </c>
      <c r="Y34" s="182">
        <f t="shared" si="65"/>
        <v>1.6129032258064516E-2</v>
      </c>
      <c r="Z34" s="169">
        <f t="shared" si="65"/>
        <v>4.8387096774193547E-2</v>
      </c>
      <c r="AA34" s="169">
        <f t="shared" si="65"/>
        <v>0.2661290322580645</v>
      </c>
      <c r="AB34" s="169">
        <f t="shared" si="65"/>
        <v>0.39516129032258063</v>
      </c>
      <c r="AC34" s="169">
        <f t="shared" si="65"/>
        <v>8.0645161290322578E-3</v>
      </c>
      <c r="AD34" s="170">
        <f t="shared" si="65"/>
        <v>0</v>
      </c>
      <c r="AE34" s="183">
        <f t="shared" si="65"/>
        <v>0</v>
      </c>
      <c r="AF34" s="173"/>
      <c r="AG34" s="180">
        <f>IFERROR(AG33/$AF33,"-")</f>
        <v>0</v>
      </c>
      <c r="AH34" s="180">
        <f t="shared" ref="AH34:AR34" si="66">IFERROR(AH33/$AF33,"-")</f>
        <v>0</v>
      </c>
      <c r="AI34" s="180">
        <f t="shared" si="66"/>
        <v>0</v>
      </c>
      <c r="AJ34" s="180">
        <f t="shared" si="66"/>
        <v>0</v>
      </c>
      <c r="AK34" s="180">
        <f t="shared" si="66"/>
        <v>0</v>
      </c>
      <c r="AL34" s="180">
        <f t="shared" si="66"/>
        <v>0</v>
      </c>
      <c r="AM34" s="169">
        <f t="shared" si="66"/>
        <v>0</v>
      </c>
      <c r="AN34" s="169">
        <f t="shared" si="66"/>
        <v>0.83333333333333337</v>
      </c>
      <c r="AO34" s="169">
        <f t="shared" si="66"/>
        <v>0.16666666666666666</v>
      </c>
      <c r="AP34" s="169">
        <f t="shared" si="66"/>
        <v>0</v>
      </c>
      <c r="AQ34" s="170">
        <f t="shared" si="66"/>
        <v>0</v>
      </c>
      <c r="AR34" s="184">
        <f t="shared" si="66"/>
        <v>0</v>
      </c>
      <c r="AT34" s="26"/>
      <c r="AU34" s="26"/>
      <c r="AV34" s="26"/>
      <c r="AW34" s="18"/>
      <c r="AX34" s="18"/>
      <c r="AY34" s="18"/>
    </row>
    <row r="35" spans="2:51" ht="27.9" customHeight="1" x14ac:dyDescent="0.2">
      <c r="B35" s="702"/>
      <c r="C35" s="779" t="s">
        <v>98</v>
      </c>
      <c r="D35" s="185">
        <f>[1]表1!E47</f>
        <v>40</v>
      </c>
      <c r="E35" s="177">
        <f>[1]表1!G47</f>
        <v>29</v>
      </c>
      <c r="F35" s="149">
        <f t="shared" ref="F35" si="67">SUM(G35:R35)</f>
        <v>702</v>
      </c>
      <c r="G35" s="150">
        <f t="shared" ref="G35:R35" si="68">T35+AG35</f>
        <v>17</v>
      </c>
      <c r="H35" s="150">
        <f t="shared" si="68"/>
        <v>48</v>
      </c>
      <c r="I35" s="150">
        <f t="shared" si="68"/>
        <v>128</v>
      </c>
      <c r="J35" s="150">
        <f t="shared" si="68"/>
        <v>97</v>
      </c>
      <c r="K35" s="150">
        <f t="shared" si="68"/>
        <v>40</v>
      </c>
      <c r="L35" s="150">
        <f t="shared" si="68"/>
        <v>12</v>
      </c>
      <c r="M35" s="150">
        <f t="shared" si="68"/>
        <v>22</v>
      </c>
      <c r="N35" s="150">
        <f t="shared" si="68"/>
        <v>147</v>
      </c>
      <c r="O35" s="150">
        <f t="shared" si="68"/>
        <v>125</v>
      </c>
      <c r="P35" s="150">
        <f t="shared" si="68"/>
        <v>50</v>
      </c>
      <c r="Q35" s="150">
        <f t="shared" si="68"/>
        <v>16</v>
      </c>
      <c r="R35" s="151">
        <f t="shared" si="68"/>
        <v>0</v>
      </c>
      <c r="S35" s="149">
        <f>SUM(T35:AE35)</f>
        <v>663</v>
      </c>
      <c r="T35" s="150">
        <f>'表15-2'!T35+'表15-3'!T35</f>
        <v>17</v>
      </c>
      <c r="U35" s="150">
        <f>'表15-2'!U35+'表15-3'!U35</f>
        <v>48</v>
      </c>
      <c r="V35" s="150">
        <f>'表15-2'!V35+'表15-3'!V35</f>
        <v>126</v>
      </c>
      <c r="W35" s="150">
        <f>'表15-2'!W35+'表15-3'!W35</f>
        <v>95</v>
      </c>
      <c r="X35" s="150">
        <f>'表15-2'!X35+'表15-3'!X35</f>
        <v>38</v>
      </c>
      <c r="Y35" s="150">
        <f>'表15-2'!Y35+'表15-3'!Y35</f>
        <v>8</v>
      </c>
      <c r="Z35" s="150">
        <f>'表15-2'!Z35+'表15-3'!Z35</f>
        <v>16</v>
      </c>
      <c r="AA35" s="150">
        <f>'表15-2'!AA35+'表15-3'!AA35</f>
        <v>136</v>
      </c>
      <c r="AB35" s="150">
        <f>'表15-2'!AB35+'表15-3'!AB35</f>
        <v>113</v>
      </c>
      <c r="AC35" s="150">
        <f>'表15-2'!AC35+'表15-3'!AC35</f>
        <v>50</v>
      </c>
      <c r="AD35" s="150">
        <f>'表15-2'!AD35+'表15-3'!AD35</f>
        <v>16</v>
      </c>
      <c r="AE35" s="150">
        <f>'表15-2'!AE35+'表15-3'!AE35</f>
        <v>0</v>
      </c>
      <c r="AF35" s="149">
        <f>SUM(AG35:AR35)</f>
        <v>39</v>
      </c>
      <c r="AG35" s="150">
        <f>'表15-2'!AG35+'表15-3'!AG35</f>
        <v>0</v>
      </c>
      <c r="AH35" s="150">
        <f>'表15-2'!AH35+'表15-3'!AH35</f>
        <v>0</v>
      </c>
      <c r="AI35" s="150">
        <f>'表15-2'!AI35+'表15-3'!AI35</f>
        <v>2</v>
      </c>
      <c r="AJ35" s="150">
        <f>'表15-2'!AJ35+'表15-3'!AJ35</f>
        <v>2</v>
      </c>
      <c r="AK35" s="150">
        <f>'表15-2'!AK35+'表15-3'!AK35</f>
        <v>2</v>
      </c>
      <c r="AL35" s="150">
        <f>'表15-2'!AL35+'表15-3'!AL35</f>
        <v>4</v>
      </c>
      <c r="AM35" s="150">
        <f>'表15-2'!AM35+'表15-3'!AM35</f>
        <v>6</v>
      </c>
      <c r="AN35" s="150">
        <f>'表15-2'!AN35+'表15-3'!AN35</f>
        <v>11</v>
      </c>
      <c r="AO35" s="150">
        <f>'表15-2'!AO35+'表15-3'!AO35</f>
        <v>12</v>
      </c>
      <c r="AP35" s="150">
        <f>'表15-2'!AP35+'表15-3'!AP35</f>
        <v>0</v>
      </c>
      <c r="AQ35" s="150">
        <f>'表15-2'!AQ35+'表15-3'!AQ35</f>
        <v>0</v>
      </c>
      <c r="AR35" s="152">
        <f>'表15-2'!AR35+'表15-3'!AR35</f>
        <v>0</v>
      </c>
      <c r="AW35" s="18"/>
      <c r="AX35" s="18"/>
      <c r="AY35" s="18"/>
    </row>
    <row r="36" spans="2:51" ht="27.9" customHeight="1" thickBot="1" x14ac:dyDescent="0.25">
      <c r="B36" s="702"/>
      <c r="C36" s="792"/>
      <c r="D36" s="206"/>
      <c r="E36" s="198"/>
      <c r="F36" s="155"/>
      <c r="G36" s="156">
        <f>IFERROR(G35/$F35,"-")</f>
        <v>2.4216524216524215E-2</v>
      </c>
      <c r="H36" s="156">
        <f t="shared" ref="H36:R36" si="69">IFERROR(H35/$F35,"-")</f>
        <v>6.8376068376068383E-2</v>
      </c>
      <c r="I36" s="156">
        <f t="shared" si="69"/>
        <v>0.18233618233618235</v>
      </c>
      <c r="J36" s="156">
        <f t="shared" si="69"/>
        <v>0.13817663817663817</v>
      </c>
      <c r="K36" s="156">
        <f t="shared" si="69"/>
        <v>5.6980056980056981E-2</v>
      </c>
      <c r="L36" s="156">
        <f t="shared" si="69"/>
        <v>1.7094017094017096E-2</v>
      </c>
      <c r="M36" s="207">
        <f t="shared" si="69"/>
        <v>3.1339031339031341E-2</v>
      </c>
      <c r="N36" s="207">
        <f t="shared" si="69"/>
        <v>0.20940170940170941</v>
      </c>
      <c r="O36" s="207">
        <f t="shared" si="69"/>
        <v>0.17806267806267806</v>
      </c>
      <c r="P36" s="207">
        <f t="shared" si="69"/>
        <v>7.1225071225071226E-2</v>
      </c>
      <c r="Q36" s="208">
        <f t="shared" si="69"/>
        <v>2.2792022792022793E-2</v>
      </c>
      <c r="R36" s="157">
        <f t="shared" si="69"/>
        <v>0</v>
      </c>
      <c r="S36" s="155"/>
      <c r="T36" s="156">
        <f>IFERROR(T35/$S35,"-")</f>
        <v>2.564102564102564E-2</v>
      </c>
      <c r="U36" s="156">
        <f t="shared" ref="U36:AE36" si="70">IFERROR(U35/$S35,"-")</f>
        <v>7.2398190045248875E-2</v>
      </c>
      <c r="V36" s="156">
        <f t="shared" si="70"/>
        <v>0.19004524886877827</v>
      </c>
      <c r="W36" s="156">
        <f t="shared" si="70"/>
        <v>0.14328808446455504</v>
      </c>
      <c r="X36" s="156">
        <f t="shared" si="70"/>
        <v>5.7315233785822019E-2</v>
      </c>
      <c r="Y36" s="156">
        <f t="shared" si="70"/>
        <v>1.2066365007541479E-2</v>
      </c>
      <c r="Z36" s="207">
        <f t="shared" si="70"/>
        <v>2.4132730015082957E-2</v>
      </c>
      <c r="AA36" s="207">
        <f t="shared" si="70"/>
        <v>0.20512820512820512</v>
      </c>
      <c r="AB36" s="207">
        <f t="shared" si="70"/>
        <v>0.17043740573152338</v>
      </c>
      <c r="AC36" s="207">
        <f t="shared" si="70"/>
        <v>7.5414781297134234E-2</v>
      </c>
      <c r="AD36" s="208">
        <f t="shared" si="70"/>
        <v>2.4132730015082957E-2</v>
      </c>
      <c r="AE36" s="158">
        <f t="shared" si="70"/>
        <v>0</v>
      </c>
      <c r="AF36" s="155"/>
      <c r="AG36" s="156">
        <f>IFERROR(AG35/$AF35,"-")</f>
        <v>0</v>
      </c>
      <c r="AH36" s="156">
        <f t="shared" ref="AH36:AR36" si="71">IFERROR(AH35/$AF35,"-")</f>
        <v>0</v>
      </c>
      <c r="AI36" s="156">
        <f t="shared" si="71"/>
        <v>5.128205128205128E-2</v>
      </c>
      <c r="AJ36" s="156">
        <f t="shared" si="71"/>
        <v>5.128205128205128E-2</v>
      </c>
      <c r="AK36" s="156">
        <f t="shared" si="71"/>
        <v>5.128205128205128E-2</v>
      </c>
      <c r="AL36" s="156">
        <f t="shared" si="71"/>
        <v>0.10256410256410256</v>
      </c>
      <c r="AM36" s="207">
        <f t="shared" si="71"/>
        <v>0.15384615384615385</v>
      </c>
      <c r="AN36" s="207">
        <f t="shared" si="71"/>
        <v>0.28205128205128205</v>
      </c>
      <c r="AO36" s="207">
        <f t="shared" si="71"/>
        <v>0.30769230769230771</v>
      </c>
      <c r="AP36" s="207">
        <f t="shared" si="71"/>
        <v>0</v>
      </c>
      <c r="AQ36" s="208">
        <f t="shared" si="71"/>
        <v>0</v>
      </c>
      <c r="AR36" s="158">
        <f t="shared" si="71"/>
        <v>0</v>
      </c>
      <c r="AT36" s="26"/>
      <c r="AU36" s="26"/>
      <c r="AV36" s="26"/>
      <c r="AW36" s="18"/>
      <c r="AX36" s="18"/>
      <c r="AY36" s="18"/>
    </row>
    <row r="37" spans="2:51" ht="27.9" customHeight="1" thickTop="1" x14ac:dyDescent="0.2">
      <c r="B37" s="702"/>
      <c r="C37" s="209" t="s">
        <v>58</v>
      </c>
      <c r="D37" s="210">
        <f>D27+D29+D31+D33</f>
        <v>266</v>
      </c>
      <c r="E37" s="210">
        <f>E27+E29+E31+E33</f>
        <v>227</v>
      </c>
      <c r="F37" s="178">
        <f>SUM(G37:R37)</f>
        <v>272</v>
      </c>
      <c r="G37" s="186">
        <f t="shared" ref="G37:R37" si="72">T37+AG37</f>
        <v>4</v>
      </c>
      <c r="H37" s="186">
        <f t="shared" si="72"/>
        <v>5</v>
      </c>
      <c r="I37" s="186">
        <f t="shared" si="72"/>
        <v>19</v>
      </c>
      <c r="J37" s="186">
        <f t="shared" si="72"/>
        <v>20</v>
      </c>
      <c r="K37" s="186">
        <f t="shared" si="72"/>
        <v>14</v>
      </c>
      <c r="L37" s="186">
        <f t="shared" si="72"/>
        <v>4</v>
      </c>
      <c r="M37" s="186">
        <f t="shared" si="72"/>
        <v>14</v>
      </c>
      <c r="N37" s="186">
        <f t="shared" si="72"/>
        <v>71</v>
      </c>
      <c r="O37" s="186">
        <f t="shared" si="72"/>
        <v>104</v>
      </c>
      <c r="P37" s="186">
        <f t="shared" si="72"/>
        <v>12</v>
      </c>
      <c r="Q37" s="186">
        <f t="shared" si="72"/>
        <v>5</v>
      </c>
      <c r="R37" s="187">
        <f t="shared" si="72"/>
        <v>0</v>
      </c>
      <c r="S37" s="178">
        <f>SUM(T37:AE37)</f>
        <v>242</v>
      </c>
      <c r="T37" s="186">
        <f t="shared" ref="T37:AE37" si="73">T27+T29+T31+T33</f>
        <v>4</v>
      </c>
      <c r="U37" s="186">
        <f t="shared" si="73"/>
        <v>5</v>
      </c>
      <c r="V37" s="186">
        <f t="shared" si="73"/>
        <v>19</v>
      </c>
      <c r="W37" s="186">
        <f t="shared" si="73"/>
        <v>20</v>
      </c>
      <c r="X37" s="186">
        <f t="shared" si="73"/>
        <v>11</v>
      </c>
      <c r="Y37" s="186">
        <f t="shared" si="73"/>
        <v>3</v>
      </c>
      <c r="Z37" s="186">
        <f t="shared" si="73"/>
        <v>13</v>
      </c>
      <c r="AA37" s="186">
        <f t="shared" si="73"/>
        <v>60</v>
      </c>
      <c r="AB37" s="186">
        <f t="shared" si="73"/>
        <v>92</v>
      </c>
      <c r="AC37" s="186">
        <f t="shared" si="73"/>
        <v>12</v>
      </c>
      <c r="AD37" s="186">
        <f t="shared" si="73"/>
        <v>3</v>
      </c>
      <c r="AE37" s="191">
        <f t="shared" si="73"/>
        <v>0</v>
      </c>
      <c r="AF37" s="178">
        <f>SUM(AG37:AR37)</f>
        <v>30</v>
      </c>
      <c r="AG37" s="186">
        <f t="shared" ref="AG37:AR37" si="74">AG27+AG29+AG31+AG33</f>
        <v>0</v>
      </c>
      <c r="AH37" s="186">
        <f t="shared" si="74"/>
        <v>0</v>
      </c>
      <c r="AI37" s="186">
        <f t="shared" si="74"/>
        <v>0</v>
      </c>
      <c r="AJ37" s="186">
        <f t="shared" si="74"/>
        <v>0</v>
      </c>
      <c r="AK37" s="186">
        <f t="shared" si="74"/>
        <v>3</v>
      </c>
      <c r="AL37" s="186">
        <f t="shared" si="74"/>
        <v>1</v>
      </c>
      <c r="AM37" s="186">
        <f t="shared" si="74"/>
        <v>1</v>
      </c>
      <c r="AN37" s="186">
        <f t="shared" si="74"/>
        <v>11</v>
      </c>
      <c r="AO37" s="186">
        <f t="shared" si="74"/>
        <v>12</v>
      </c>
      <c r="AP37" s="186">
        <f t="shared" si="74"/>
        <v>0</v>
      </c>
      <c r="AQ37" s="186">
        <f t="shared" si="74"/>
        <v>2</v>
      </c>
      <c r="AR37" s="191">
        <f t="shared" si="74"/>
        <v>0</v>
      </c>
      <c r="AW37" s="18"/>
      <c r="AX37" s="18"/>
      <c r="AY37" s="18"/>
    </row>
    <row r="38" spans="2:51" ht="27.9" customHeight="1" x14ac:dyDescent="0.2">
      <c r="B38" s="702"/>
      <c r="C38" s="211" t="s">
        <v>59</v>
      </c>
      <c r="D38" s="154"/>
      <c r="E38" s="154"/>
      <c r="F38" s="173"/>
      <c r="G38" s="180">
        <f>IFERROR(G37/$F37,"-")</f>
        <v>1.4705882352941176E-2</v>
      </c>
      <c r="H38" s="180">
        <f t="shared" ref="H38:R38" si="75">IFERROR(H37/$F37,"-")</f>
        <v>1.8382352941176471E-2</v>
      </c>
      <c r="I38" s="180">
        <f t="shared" si="75"/>
        <v>6.985294117647059E-2</v>
      </c>
      <c r="J38" s="180">
        <f t="shared" si="75"/>
        <v>7.3529411764705885E-2</v>
      </c>
      <c r="K38" s="180">
        <f t="shared" si="75"/>
        <v>5.1470588235294115E-2</v>
      </c>
      <c r="L38" s="180">
        <f t="shared" si="75"/>
        <v>1.4705882352941176E-2</v>
      </c>
      <c r="M38" s="169">
        <f t="shared" si="75"/>
        <v>5.1470588235294115E-2</v>
      </c>
      <c r="N38" s="169">
        <f t="shared" si="75"/>
        <v>0.2610294117647059</v>
      </c>
      <c r="O38" s="169">
        <f t="shared" si="75"/>
        <v>0.38235294117647056</v>
      </c>
      <c r="P38" s="169">
        <f t="shared" si="75"/>
        <v>4.4117647058823532E-2</v>
      </c>
      <c r="Q38" s="170">
        <f t="shared" si="75"/>
        <v>1.8382352941176471E-2</v>
      </c>
      <c r="R38" s="181">
        <f t="shared" si="75"/>
        <v>0</v>
      </c>
      <c r="S38" s="173"/>
      <c r="T38" s="180">
        <f>IFERROR(T37/$S37,"-")</f>
        <v>1.6528925619834711E-2</v>
      </c>
      <c r="U38" s="180">
        <f t="shared" ref="U38:AE38" si="76">IFERROR(U37/$S37,"-")</f>
        <v>2.0661157024793389E-2</v>
      </c>
      <c r="V38" s="180">
        <f t="shared" si="76"/>
        <v>7.8512396694214878E-2</v>
      </c>
      <c r="W38" s="180">
        <f t="shared" si="76"/>
        <v>8.2644628099173556E-2</v>
      </c>
      <c r="X38" s="180">
        <f t="shared" si="76"/>
        <v>4.5454545454545456E-2</v>
      </c>
      <c r="Y38" s="180">
        <f t="shared" si="76"/>
        <v>1.2396694214876033E-2</v>
      </c>
      <c r="Z38" s="169">
        <f t="shared" si="76"/>
        <v>5.3719008264462811E-2</v>
      </c>
      <c r="AA38" s="169">
        <f t="shared" si="76"/>
        <v>0.24793388429752067</v>
      </c>
      <c r="AB38" s="169">
        <f t="shared" si="76"/>
        <v>0.38016528925619836</v>
      </c>
      <c r="AC38" s="169">
        <f t="shared" si="76"/>
        <v>4.9586776859504134E-2</v>
      </c>
      <c r="AD38" s="170">
        <f t="shared" si="76"/>
        <v>1.2396694214876033E-2</v>
      </c>
      <c r="AE38" s="184">
        <f t="shared" si="76"/>
        <v>0</v>
      </c>
      <c r="AF38" s="173"/>
      <c r="AG38" s="180">
        <f>IFERROR(AG37/$AF37,"-")</f>
        <v>0</v>
      </c>
      <c r="AH38" s="180">
        <f t="shared" ref="AH38:AR38" si="77">IFERROR(AH37/$AF37,"-")</f>
        <v>0</v>
      </c>
      <c r="AI38" s="180">
        <f t="shared" si="77"/>
        <v>0</v>
      </c>
      <c r="AJ38" s="180">
        <f t="shared" si="77"/>
        <v>0</v>
      </c>
      <c r="AK38" s="180">
        <f t="shared" si="77"/>
        <v>0.1</v>
      </c>
      <c r="AL38" s="180">
        <f t="shared" si="77"/>
        <v>3.3333333333333333E-2</v>
      </c>
      <c r="AM38" s="169">
        <f t="shared" si="77"/>
        <v>3.3333333333333333E-2</v>
      </c>
      <c r="AN38" s="169">
        <f t="shared" si="77"/>
        <v>0.36666666666666664</v>
      </c>
      <c r="AO38" s="169">
        <f t="shared" si="77"/>
        <v>0.4</v>
      </c>
      <c r="AP38" s="169">
        <f t="shared" si="77"/>
        <v>0</v>
      </c>
      <c r="AQ38" s="170">
        <f t="shared" si="77"/>
        <v>6.6666666666666666E-2</v>
      </c>
      <c r="AR38" s="184">
        <f t="shared" si="77"/>
        <v>0</v>
      </c>
      <c r="AT38" s="26"/>
      <c r="AU38" s="26"/>
      <c r="AV38" s="26"/>
      <c r="AW38" s="18"/>
      <c r="AX38" s="18"/>
      <c r="AY38" s="18"/>
    </row>
    <row r="39" spans="2:51" ht="27.9" customHeight="1" x14ac:dyDescent="0.2">
      <c r="B39" s="702"/>
      <c r="C39" s="209" t="s">
        <v>58</v>
      </c>
      <c r="D39" s="212">
        <f>D29+D31+D33+D35</f>
        <v>151</v>
      </c>
      <c r="E39" s="212">
        <f>E29+E31+E33+E35</f>
        <v>127</v>
      </c>
      <c r="F39" s="178">
        <f>SUM(G39:R39)</f>
        <v>929</v>
      </c>
      <c r="G39" s="186">
        <f t="shared" ref="G39:R39" si="78">T39+AG39</f>
        <v>21</v>
      </c>
      <c r="H39" s="186">
        <f t="shared" si="78"/>
        <v>51</v>
      </c>
      <c r="I39" s="186">
        <f t="shared" si="78"/>
        <v>144</v>
      </c>
      <c r="J39" s="186">
        <f t="shared" si="78"/>
        <v>115</v>
      </c>
      <c r="K39" s="186">
        <f t="shared" si="78"/>
        <v>49</v>
      </c>
      <c r="L39" s="186">
        <f t="shared" si="78"/>
        <v>15</v>
      </c>
      <c r="M39" s="186">
        <f t="shared" si="78"/>
        <v>33</v>
      </c>
      <c r="N39" s="186">
        <f t="shared" si="78"/>
        <v>205</v>
      </c>
      <c r="O39" s="186">
        <f t="shared" si="78"/>
        <v>217</v>
      </c>
      <c r="P39" s="186">
        <f t="shared" si="78"/>
        <v>59</v>
      </c>
      <c r="Q39" s="186">
        <f t="shared" si="78"/>
        <v>20</v>
      </c>
      <c r="R39" s="187">
        <f t="shared" si="78"/>
        <v>0</v>
      </c>
      <c r="S39" s="178">
        <f>SUM(T39:AE39)</f>
        <v>865</v>
      </c>
      <c r="T39" s="186">
        <f t="shared" ref="T39:AE39" si="79">T29+T31+T33+T35</f>
        <v>21</v>
      </c>
      <c r="U39" s="186">
        <f t="shared" si="79"/>
        <v>51</v>
      </c>
      <c r="V39" s="186">
        <f t="shared" si="79"/>
        <v>142</v>
      </c>
      <c r="W39" s="186">
        <f t="shared" si="79"/>
        <v>113</v>
      </c>
      <c r="X39" s="186">
        <f t="shared" si="79"/>
        <v>45</v>
      </c>
      <c r="Y39" s="186">
        <f t="shared" si="79"/>
        <v>10</v>
      </c>
      <c r="Z39" s="186">
        <f t="shared" si="79"/>
        <v>26</v>
      </c>
      <c r="AA39" s="186">
        <f t="shared" si="79"/>
        <v>185</v>
      </c>
      <c r="AB39" s="186">
        <f t="shared" si="79"/>
        <v>195</v>
      </c>
      <c r="AC39" s="186">
        <f t="shared" si="79"/>
        <v>59</v>
      </c>
      <c r="AD39" s="186">
        <f t="shared" si="79"/>
        <v>18</v>
      </c>
      <c r="AE39" s="191">
        <f t="shared" si="79"/>
        <v>0</v>
      </c>
      <c r="AF39" s="178">
        <f>SUM(AG39:AR39)</f>
        <v>64</v>
      </c>
      <c r="AG39" s="186">
        <f t="shared" ref="AG39:AR39" si="80">AG29+AG31+AG33+AG35</f>
        <v>0</v>
      </c>
      <c r="AH39" s="186">
        <f t="shared" si="80"/>
        <v>0</v>
      </c>
      <c r="AI39" s="186">
        <f t="shared" si="80"/>
        <v>2</v>
      </c>
      <c r="AJ39" s="186">
        <f t="shared" si="80"/>
        <v>2</v>
      </c>
      <c r="AK39" s="186">
        <f t="shared" si="80"/>
        <v>4</v>
      </c>
      <c r="AL39" s="186">
        <f t="shared" si="80"/>
        <v>5</v>
      </c>
      <c r="AM39" s="186">
        <f t="shared" si="80"/>
        <v>7</v>
      </c>
      <c r="AN39" s="186">
        <f t="shared" si="80"/>
        <v>20</v>
      </c>
      <c r="AO39" s="186">
        <f t="shared" si="80"/>
        <v>22</v>
      </c>
      <c r="AP39" s="186">
        <f t="shared" si="80"/>
        <v>0</v>
      </c>
      <c r="AQ39" s="186">
        <f t="shared" si="80"/>
        <v>2</v>
      </c>
      <c r="AR39" s="191">
        <f t="shared" si="80"/>
        <v>0</v>
      </c>
      <c r="AW39" s="18"/>
      <c r="AX39" s="18"/>
      <c r="AY39" s="18"/>
    </row>
    <row r="40" spans="2:51" ht="27.9" customHeight="1" thickBot="1" x14ac:dyDescent="0.25">
      <c r="B40" s="715"/>
      <c r="C40" s="211" t="s">
        <v>60</v>
      </c>
      <c r="D40" s="213"/>
      <c r="E40" s="213"/>
      <c r="F40" s="214"/>
      <c r="G40" s="215">
        <f>IFERROR(G39/$F39,"-")</f>
        <v>2.2604951560818085E-2</v>
      </c>
      <c r="H40" s="215">
        <f t="shared" ref="H40:R40" si="81">IFERROR(H39/$F39,"-")</f>
        <v>5.4897739504843918E-2</v>
      </c>
      <c r="I40" s="215">
        <f t="shared" si="81"/>
        <v>0.155005382131324</v>
      </c>
      <c r="J40" s="215">
        <f t="shared" si="81"/>
        <v>0.12378902045209902</v>
      </c>
      <c r="K40" s="215">
        <f t="shared" si="81"/>
        <v>5.2744886975242197E-2</v>
      </c>
      <c r="L40" s="215">
        <f t="shared" si="81"/>
        <v>1.6146393972012917E-2</v>
      </c>
      <c r="M40" s="216">
        <f t="shared" si="81"/>
        <v>3.5522066738428421E-2</v>
      </c>
      <c r="N40" s="216">
        <f t="shared" si="81"/>
        <v>0.22066738428417654</v>
      </c>
      <c r="O40" s="216">
        <f t="shared" si="81"/>
        <v>0.23358449946178686</v>
      </c>
      <c r="P40" s="216">
        <f t="shared" si="81"/>
        <v>6.3509149623250813E-2</v>
      </c>
      <c r="Q40" s="217">
        <f t="shared" si="81"/>
        <v>2.1528525296017224E-2</v>
      </c>
      <c r="R40" s="218">
        <f t="shared" si="81"/>
        <v>0</v>
      </c>
      <c r="S40" s="219"/>
      <c r="T40" s="215">
        <f>IFERROR(T39/$S39,"-")</f>
        <v>2.4277456647398842E-2</v>
      </c>
      <c r="U40" s="215">
        <f t="shared" ref="U40:AE40" si="82">IFERROR(U39/$S39,"-")</f>
        <v>5.8959537572254334E-2</v>
      </c>
      <c r="V40" s="215">
        <f t="shared" si="82"/>
        <v>0.16416184971098266</v>
      </c>
      <c r="W40" s="215">
        <f t="shared" si="82"/>
        <v>0.13063583815028901</v>
      </c>
      <c r="X40" s="215">
        <f t="shared" si="82"/>
        <v>5.2023121387283239E-2</v>
      </c>
      <c r="Y40" s="215">
        <f t="shared" si="82"/>
        <v>1.1560693641618497E-2</v>
      </c>
      <c r="Z40" s="216">
        <f t="shared" si="82"/>
        <v>3.0057803468208091E-2</v>
      </c>
      <c r="AA40" s="216">
        <f t="shared" si="82"/>
        <v>0.2138728323699422</v>
      </c>
      <c r="AB40" s="216">
        <f t="shared" si="82"/>
        <v>0.22543352601156069</v>
      </c>
      <c r="AC40" s="216">
        <f t="shared" si="82"/>
        <v>6.8208092485549127E-2</v>
      </c>
      <c r="AD40" s="217">
        <f t="shared" si="82"/>
        <v>2.0809248554913295E-2</v>
      </c>
      <c r="AE40" s="220">
        <f t="shared" si="82"/>
        <v>0</v>
      </c>
      <c r="AF40" s="219"/>
      <c r="AG40" s="215">
        <f>IFERROR(AG39/$AF39,"-")</f>
        <v>0</v>
      </c>
      <c r="AH40" s="215">
        <f t="shared" ref="AH40:AR40" si="83">IFERROR(AH39/$AF39,"-")</f>
        <v>0</v>
      </c>
      <c r="AI40" s="215">
        <f t="shared" si="83"/>
        <v>3.125E-2</v>
      </c>
      <c r="AJ40" s="215">
        <f t="shared" si="83"/>
        <v>3.125E-2</v>
      </c>
      <c r="AK40" s="215">
        <f t="shared" si="83"/>
        <v>6.25E-2</v>
      </c>
      <c r="AL40" s="215">
        <f t="shared" si="83"/>
        <v>7.8125E-2</v>
      </c>
      <c r="AM40" s="216">
        <f t="shared" si="83"/>
        <v>0.109375</v>
      </c>
      <c r="AN40" s="216">
        <f t="shared" si="83"/>
        <v>0.3125</v>
      </c>
      <c r="AO40" s="216">
        <f t="shared" si="83"/>
        <v>0.34375</v>
      </c>
      <c r="AP40" s="216">
        <f t="shared" si="83"/>
        <v>0</v>
      </c>
      <c r="AQ40" s="217">
        <f t="shared" si="83"/>
        <v>3.125E-2</v>
      </c>
      <c r="AR40" s="220">
        <f t="shared" si="83"/>
        <v>0</v>
      </c>
      <c r="AT40" s="26"/>
      <c r="AU40" s="26"/>
      <c r="AV40" s="26"/>
      <c r="AW40" s="18"/>
      <c r="AX40" s="18"/>
      <c r="AY40" s="18"/>
    </row>
    <row r="41" spans="2:51" x14ac:dyDescent="0.2">
      <c r="B41" s="1" t="s">
        <v>99</v>
      </c>
    </row>
    <row r="44" spans="2:51" ht="15" customHeight="1" x14ac:dyDescent="0.2">
      <c r="B44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  <c r="AL44" s="26"/>
      <c r="AM44" s="26"/>
      <c r="AN44" s="26"/>
      <c r="AO44" s="26"/>
      <c r="AP44" s="26"/>
      <c r="AQ44" s="26"/>
      <c r="AR44" s="26"/>
    </row>
    <row r="45" spans="2:51" x14ac:dyDescent="0.2">
      <c r="B45"/>
      <c r="G45" s="221"/>
      <c r="H45" s="221"/>
      <c r="I45" s="221"/>
      <c r="J45" s="221"/>
      <c r="K45" s="221"/>
      <c r="L45" s="221"/>
      <c r="M45" s="221"/>
      <c r="N45" s="221"/>
      <c r="O45" s="221"/>
      <c r="P45" s="221"/>
      <c r="Q45" s="221"/>
      <c r="R45" s="221"/>
      <c r="T45" s="221"/>
      <c r="U45" s="221"/>
      <c r="V45" s="221"/>
      <c r="W45" s="221"/>
      <c r="X45" s="221"/>
      <c r="Y45" s="221"/>
      <c r="Z45" s="221"/>
      <c r="AA45" s="221"/>
      <c r="AB45" s="221"/>
      <c r="AC45" s="221"/>
      <c r="AD45" s="221"/>
      <c r="AE45" s="221"/>
      <c r="AG45" s="221"/>
      <c r="AH45" s="221"/>
      <c r="AI45" s="221"/>
      <c r="AJ45" s="221"/>
      <c r="AK45" s="221"/>
      <c r="AL45" s="221"/>
      <c r="AM45" s="221"/>
      <c r="AN45" s="221"/>
      <c r="AO45" s="221"/>
      <c r="AP45" s="221"/>
      <c r="AQ45" s="221"/>
      <c r="AR45" s="221"/>
    </row>
    <row r="46" spans="2:51" x14ac:dyDescent="0.2">
      <c r="B46"/>
    </row>
    <row r="47" spans="2:51" ht="14.25" customHeight="1" x14ac:dyDescent="0.2">
      <c r="B47"/>
    </row>
    <row r="48" spans="2:51" x14ac:dyDescent="0.2">
      <c r="B48"/>
    </row>
    <row r="49" spans="2:44" x14ac:dyDescent="0.2">
      <c r="B49" s="134"/>
      <c r="D49" s="222"/>
      <c r="E49" s="222"/>
      <c r="F49" s="222"/>
      <c r="G49" s="222"/>
      <c r="H49" s="222"/>
      <c r="I49" s="222"/>
      <c r="J49" s="222"/>
      <c r="K49" s="222"/>
      <c r="L49" s="222"/>
      <c r="M49" s="222"/>
      <c r="N49" s="222"/>
      <c r="O49" s="222"/>
      <c r="P49" s="222"/>
      <c r="Q49" s="222"/>
      <c r="R49" s="222"/>
      <c r="S49" s="222"/>
      <c r="T49" s="222"/>
      <c r="U49" s="222"/>
      <c r="V49" s="222"/>
      <c r="W49" s="222"/>
      <c r="X49" s="222"/>
      <c r="Y49" s="222"/>
      <c r="Z49" s="222"/>
      <c r="AA49" s="222"/>
      <c r="AB49" s="222"/>
      <c r="AC49" s="222"/>
      <c r="AD49" s="222"/>
      <c r="AE49" s="222"/>
      <c r="AF49" s="222"/>
      <c r="AG49" s="222"/>
      <c r="AH49" s="222"/>
      <c r="AI49" s="222"/>
      <c r="AJ49" s="222"/>
      <c r="AK49" s="222"/>
      <c r="AL49" s="222"/>
      <c r="AM49" s="222"/>
      <c r="AN49" s="222"/>
      <c r="AO49" s="222"/>
      <c r="AP49" s="222"/>
      <c r="AQ49" s="222"/>
      <c r="AR49" s="222"/>
    </row>
    <row r="50" spans="2:44" x14ac:dyDescent="0.2">
      <c r="D50" s="222"/>
      <c r="E50" s="222"/>
      <c r="F50" s="222"/>
      <c r="G50" s="222"/>
      <c r="H50" s="222"/>
      <c r="I50" s="222"/>
      <c r="J50" s="222"/>
      <c r="K50" s="222"/>
      <c r="L50" s="222"/>
      <c r="M50" s="222"/>
      <c r="N50" s="222"/>
      <c r="O50" s="222"/>
      <c r="P50" s="222"/>
      <c r="Q50" s="222"/>
      <c r="R50" s="222"/>
      <c r="S50" s="222"/>
      <c r="T50" s="222"/>
      <c r="U50" s="222"/>
      <c r="V50" s="222"/>
      <c r="W50" s="222"/>
      <c r="X50" s="222"/>
      <c r="Y50" s="222"/>
      <c r="Z50" s="222"/>
      <c r="AA50" s="222"/>
      <c r="AB50" s="222"/>
      <c r="AC50" s="222"/>
      <c r="AD50" s="222"/>
      <c r="AE50" s="222"/>
      <c r="AF50" s="222"/>
      <c r="AG50" s="222"/>
      <c r="AH50" s="222"/>
      <c r="AI50" s="222"/>
      <c r="AJ50" s="222"/>
      <c r="AK50" s="222"/>
      <c r="AL50" s="222"/>
      <c r="AM50" s="222"/>
      <c r="AN50" s="222"/>
      <c r="AO50" s="222"/>
      <c r="AP50" s="222"/>
      <c r="AQ50" s="222"/>
      <c r="AR50" s="222"/>
    </row>
    <row r="51" spans="2:44" ht="13.5" customHeight="1" x14ac:dyDescent="0.2">
      <c r="D51" s="222"/>
      <c r="E51" s="222"/>
      <c r="F51" s="222"/>
      <c r="G51" s="222"/>
      <c r="H51" s="222"/>
      <c r="I51" s="222"/>
      <c r="J51" s="222"/>
      <c r="K51" s="222"/>
      <c r="L51" s="222"/>
      <c r="M51" s="222"/>
      <c r="N51" s="222"/>
      <c r="O51" s="222"/>
      <c r="P51" s="222"/>
      <c r="Q51" s="222"/>
      <c r="R51" s="222"/>
      <c r="S51" s="222"/>
      <c r="T51" s="222"/>
      <c r="U51" s="222"/>
      <c r="V51" s="222"/>
      <c r="W51" s="222"/>
      <c r="X51" s="222"/>
      <c r="Y51" s="222"/>
      <c r="Z51" s="222"/>
      <c r="AA51" s="222"/>
      <c r="AB51" s="222"/>
      <c r="AC51" s="222"/>
      <c r="AD51" s="222"/>
      <c r="AE51" s="222"/>
      <c r="AF51" s="222"/>
      <c r="AG51" s="222"/>
      <c r="AH51" s="222"/>
      <c r="AI51" s="222"/>
      <c r="AJ51" s="222"/>
      <c r="AK51" s="222"/>
      <c r="AL51" s="222"/>
      <c r="AM51" s="222"/>
      <c r="AN51" s="222"/>
      <c r="AO51" s="222"/>
      <c r="AP51" s="222"/>
      <c r="AQ51" s="222"/>
      <c r="AR51" s="222"/>
    </row>
    <row r="52" spans="2:44" x14ac:dyDescent="0.2">
      <c r="D52" s="222"/>
      <c r="E52" s="222"/>
      <c r="F52" s="222"/>
      <c r="G52" s="222"/>
      <c r="H52" s="222"/>
      <c r="I52" s="222"/>
      <c r="J52" s="222"/>
      <c r="K52" s="222"/>
      <c r="L52" s="222"/>
      <c r="M52" s="222"/>
      <c r="N52" s="222"/>
      <c r="O52" s="222"/>
      <c r="P52" s="222"/>
      <c r="Q52" s="222"/>
      <c r="R52" s="222"/>
      <c r="S52" s="222"/>
      <c r="T52" s="222"/>
      <c r="U52" s="222"/>
      <c r="V52" s="222"/>
      <c r="W52" s="222"/>
      <c r="X52" s="222"/>
      <c r="Y52" s="222"/>
      <c r="Z52" s="222"/>
      <c r="AA52" s="222"/>
      <c r="AB52" s="222"/>
      <c r="AC52" s="222"/>
      <c r="AD52" s="222"/>
      <c r="AE52" s="222"/>
      <c r="AF52" s="222"/>
      <c r="AG52" s="222"/>
      <c r="AH52" s="222"/>
      <c r="AI52" s="222"/>
      <c r="AJ52" s="222"/>
      <c r="AK52" s="222"/>
      <c r="AL52" s="222"/>
      <c r="AM52" s="222"/>
      <c r="AN52" s="222"/>
      <c r="AO52" s="222"/>
      <c r="AP52" s="222"/>
      <c r="AQ52" s="222"/>
      <c r="AR52" s="222"/>
    </row>
    <row r="53" spans="2:44" ht="13.5" customHeight="1" x14ac:dyDescent="0.2">
      <c r="D53" s="222"/>
      <c r="E53" s="222"/>
      <c r="F53" s="222"/>
      <c r="G53" s="222"/>
      <c r="H53" s="222"/>
      <c r="I53" s="222"/>
      <c r="J53" s="222"/>
      <c r="K53" s="222"/>
      <c r="L53" s="222"/>
      <c r="M53" s="222"/>
      <c r="N53" s="222"/>
      <c r="O53" s="222"/>
      <c r="P53" s="222"/>
      <c r="Q53" s="222"/>
      <c r="R53" s="222"/>
      <c r="S53" s="222"/>
      <c r="T53" s="222"/>
      <c r="U53" s="222"/>
      <c r="V53" s="222"/>
      <c r="W53" s="222"/>
      <c r="X53" s="222"/>
      <c r="Y53" s="222"/>
      <c r="Z53" s="222"/>
      <c r="AA53" s="222"/>
      <c r="AB53" s="222"/>
      <c r="AC53" s="222"/>
      <c r="AD53" s="222"/>
      <c r="AE53" s="222"/>
      <c r="AF53" s="222"/>
      <c r="AG53" s="222"/>
      <c r="AH53" s="222"/>
      <c r="AI53" s="222"/>
      <c r="AJ53" s="222"/>
      <c r="AK53" s="222"/>
      <c r="AL53" s="222"/>
      <c r="AM53" s="222"/>
      <c r="AN53" s="222"/>
      <c r="AO53" s="222"/>
      <c r="AP53" s="222"/>
      <c r="AQ53" s="222"/>
      <c r="AR53" s="222"/>
    </row>
    <row r="55" spans="2:44" ht="13.5" customHeight="1" x14ac:dyDescent="0.2"/>
    <row r="59" spans="2:44" ht="13.5" customHeight="1" x14ac:dyDescent="0.2"/>
  </sheetData>
  <mergeCells count="23">
    <mergeCell ref="B25:B40"/>
    <mergeCell ref="C25:C26"/>
    <mergeCell ref="C27:C28"/>
    <mergeCell ref="C29:C30"/>
    <mergeCell ref="C31:C32"/>
    <mergeCell ref="C33:C34"/>
    <mergeCell ref="C35:C36"/>
    <mergeCell ref="B11:C12"/>
    <mergeCell ref="B13:B24"/>
    <mergeCell ref="C13:C14"/>
    <mergeCell ref="C15:C16"/>
    <mergeCell ref="C17:C18"/>
    <mergeCell ref="C19:C20"/>
    <mergeCell ref="C21:C22"/>
    <mergeCell ref="C23:C24"/>
    <mergeCell ref="D7:D10"/>
    <mergeCell ref="E7:E10"/>
    <mergeCell ref="F7:R8"/>
    <mergeCell ref="S8:AE8"/>
    <mergeCell ref="AF8:AR8"/>
    <mergeCell ref="F9:F10"/>
    <mergeCell ref="S9:S10"/>
    <mergeCell ref="AF9:AF10"/>
  </mergeCells>
  <phoneticPr fontId="3"/>
  <pageMargins left="0.70866141732283472" right="0.19685039370078741" top="0.6692913385826772" bottom="0.55118110236220474" header="0.35433070866141736" footer="0.19685039370078741"/>
  <pageSetup paperSize="9" scale="53" firstPageNumber="35" orientation="landscape" useFirstPageNumber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C104BD-01F4-4BF9-BEED-0576B67C17AA}">
  <sheetPr>
    <tabColor rgb="FF00B0F0"/>
    <pageSetUpPr fitToPage="1"/>
  </sheetPr>
  <dimension ref="B2:AY70"/>
  <sheetViews>
    <sheetView view="pageBreakPreview" zoomScale="80" zoomScaleNormal="100" zoomScaleSheetLayoutView="80" workbookViewId="0">
      <pane xSplit="3" ySplit="12" topLeftCell="D13" activePane="bottomRight" state="frozen"/>
      <selection pane="topRight"/>
      <selection pane="bottomLeft"/>
      <selection pane="bottomRight"/>
    </sheetView>
  </sheetViews>
  <sheetFormatPr defaultColWidth="9" defaultRowHeight="13.2" x14ac:dyDescent="0.2"/>
  <cols>
    <col min="1" max="1" width="4.6640625" style="1" customWidth="1"/>
    <col min="2" max="2" width="3.109375" style="1" customWidth="1"/>
    <col min="3" max="3" width="16.44140625" style="1" customWidth="1"/>
    <col min="4" max="4" width="8.6640625" style="1" customWidth="1"/>
    <col min="5" max="5" width="9.109375" style="1" customWidth="1"/>
    <col min="6" max="9" width="5.6640625" style="1" customWidth="1"/>
    <col min="10" max="10" width="5.44140625" style="1" customWidth="1"/>
    <col min="11" max="19" width="5.6640625" style="1" customWidth="1"/>
    <col min="20" max="20" width="6.88671875" style="1" customWidth="1"/>
    <col min="21" max="44" width="5.6640625" style="1" customWidth="1"/>
    <col min="45" max="45" width="4.6640625" style="1" customWidth="1"/>
    <col min="46" max="46" width="7.6640625" style="1" customWidth="1"/>
    <col min="47" max="47" width="8.33203125" style="1" customWidth="1"/>
    <col min="48" max="48" width="7.6640625" style="1" customWidth="1"/>
    <col min="49" max="51" width="6.44140625" style="1" customWidth="1"/>
    <col min="52" max="52" width="4.6640625" style="1" customWidth="1"/>
    <col min="53" max="16384" width="9" style="1"/>
  </cols>
  <sheetData>
    <row r="2" spans="2:51" ht="14.4" x14ac:dyDescent="0.2">
      <c r="B2" s="2" t="s">
        <v>100</v>
      </c>
    </row>
    <row r="3" spans="2:51" ht="14.4" x14ac:dyDescent="0.2">
      <c r="B3" s="2"/>
      <c r="AL3" s="140" t="s">
        <v>63</v>
      </c>
    </row>
    <row r="4" spans="2:51" ht="14.4" x14ac:dyDescent="0.2">
      <c r="B4" s="2"/>
      <c r="AL4" s="140" t="s">
        <v>64</v>
      </c>
    </row>
    <row r="5" spans="2:51" ht="8.25" customHeight="1" x14ac:dyDescent="0.2">
      <c r="B5" s="2"/>
      <c r="AH5" s="3"/>
    </row>
    <row r="6" spans="2:51" ht="13.8" thickBot="1" x14ac:dyDescent="0.25">
      <c r="B6" s="1" t="s">
        <v>101</v>
      </c>
      <c r="AR6" s="4" t="s">
        <v>66</v>
      </c>
    </row>
    <row r="7" spans="2:51" ht="23.1" customHeight="1" thickBot="1" x14ac:dyDescent="0.25">
      <c r="B7" s="5"/>
      <c r="C7" s="6"/>
      <c r="D7" s="778" t="s">
        <v>102</v>
      </c>
      <c r="E7" s="706" t="s">
        <v>68</v>
      </c>
      <c r="F7" s="782" t="s">
        <v>69</v>
      </c>
      <c r="G7" s="783"/>
      <c r="H7" s="783"/>
      <c r="I7" s="783"/>
      <c r="J7" s="783"/>
      <c r="K7" s="783"/>
      <c r="L7" s="783"/>
      <c r="M7" s="783"/>
      <c r="N7" s="783"/>
      <c r="O7" s="783"/>
      <c r="P7" s="783"/>
      <c r="Q7" s="783"/>
      <c r="R7" s="783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141"/>
    </row>
    <row r="8" spans="2:51" ht="23.1" customHeight="1" x14ac:dyDescent="0.2">
      <c r="B8" s="10"/>
      <c r="C8" s="11"/>
      <c r="D8" s="779"/>
      <c r="E8" s="705"/>
      <c r="F8" s="784"/>
      <c r="G8" s="785"/>
      <c r="H8" s="785"/>
      <c r="I8" s="785"/>
      <c r="J8" s="785"/>
      <c r="K8" s="785"/>
      <c r="L8" s="785"/>
      <c r="M8" s="785"/>
      <c r="N8" s="785"/>
      <c r="O8" s="785"/>
      <c r="P8" s="785"/>
      <c r="Q8" s="785"/>
      <c r="R8" s="785"/>
      <c r="S8" s="786" t="s">
        <v>70</v>
      </c>
      <c r="T8" s="793"/>
      <c r="U8" s="793"/>
      <c r="V8" s="793"/>
      <c r="W8" s="793"/>
      <c r="X8" s="793"/>
      <c r="Y8" s="793"/>
      <c r="Z8" s="793"/>
      <c r="AA8" s="793"/>
      <c r="AB8" s="793"/>
      <c r="AC8" s="793"/>
      <c r="AD8" s="793"/>
      <c r="AE8" s="794"/>
      <c r="AF8" s="786" t="s">
        <v>71</v>
      </c>
      <c r="AG8" s="793"/>
      <c r="AH8" s="793"/>
      <c r="AI8" s="793"/>
      <c r="AJ8" s="793"/>
      <c r="AK8" s="793"/>
      <c r="AL8" s="793"/>
      <c r="AM8" s="793"/>
      <c r="AN8" s="793"/>
      <c r="AO8" s="793"/>
      <c r="AP8" s="793"/>
      <c r="AQ8" s="793"/>
      <c r="AR8" s="794"/>
    </row>
    <row r="9" spans="2:51" ht="23.1" customHeight="1" x14ac:dyDescent="0.2">
      <c r="B9" s="10"/>
      <c r="C9" s="11"/>
      <c r="D9" s="779"/>
      <c r="E9" s="705"/>
      <c r="F9" s="789" t="s">
        <v>103</v>
      </c>
      <c r="G9" s="142"/>
      <c r="H9" s="142"/>
      <c r="I9" s="142"/>
      <c r="J9" s="142"/>
      <c r="K9" s="142"/>
      <c r="L9" s="142"/>
      <c r="M9" s="142"/>
      <c r="N9" s="142"/>
      <c r="O9" s="142"/>
      <c r="P9" s="142"/>
      <c r="Q9" s="142"/>
      <c r="R9" s="142"/>
      <c r="S9" s="789" t="s">
        <v>103</v>
      </c>
      <c r="T9" s="142"/>
      <c r="U9" s="142"/>
      <c r="V9" s="142"/>
      <c r="W9" s="142"/>
      <c r="X9" s="142"/>
      <c r="Y9" s="142"/>
      <c r="Z9" s="142"/>
      <c r="AA9" s="142"/>
      <c r="AB9" s="142"/>
      <c r="AC9" s="142"/>
      <c r="AD9" s="142"/>
      <c r="AE9" s="143"/>
      <c r="AF9" s="789" t="s">
        <v>103</v>
      </c>
      <c r="AG9" s="142"/>
      <c r="AH9" s="142"/>
      <c r="AI9" s="142"/>
      <c r="AJ9" s="142"/>
      <c r="AK9" s="142"/>
      <c r="AL9" s="142"/>
      <c r="AM9" s="142"/>
      <c r="AN9" s="142"/>
      <c r="AO9" s="142"/>
      <c r="AP9" s="142"/>
      <c r="AQ9" s="142"/>
      <c r="AR9" s="143"/>
    </row>
    <row r="10" spans="2:51" ht="42" customHeight="1" x14ac:dyDescent="0.2">
      <c r="B10" s="14"/>
      <c r="C10" s="15"/>
      <c r="D10" s="780"/>
      <c r="E10" s="781"/>
      <c r="F10" s="790"/>
      <c r="G10" s="144" t="s">
        <v>73</v>
      </c>
      <c r="H10" s="144" t="s">
        <v>74</v>
      </c>
      <c r="I10" s="144" t="s">
        <v>75</v>
      </c>
      <c r="J10" s="144" t="s">
        <v>76</v>
      </c>
      <c r="K10" s="144" t="s">
        <v>77</v>
      </c>
      <c r="L10" s="144" t="s">
        <v>78</v>
      </c>
      <c r="M10" s="144" t="s">
        <v>79</v>
      </c>
      <c r="N10" s="144" t="s">
        <v>80</v>
      </c>
      <c r="O10" s="144" t="s">
        <v>81</v>
      </c>
      <c r="P10" s="144" t="s">
        <v>82</v>
      </c>
      <c r="Q10" s="145" t="s">
        <v>83</v>
      </c>
      <c r="R10" s="145" t="s">
        <v>84</v>
      </c>
      <c r="S10" s="790"/>
      <c r="T10" s="144" t="s">
        <v>73</v>
      </c>
      <c r="U10" s="144" t="s">
        <v>74</v>
      </c>
      <c r="V10" s="144" t="s">
        <v>75</v>
      </c>
      <c r="W10" s="144" t="s">
        <v>76</v>
      </c>
      <c r="X10" s="144" t="s">
        <v>77</v>
      </c>
      <c r="Y10" s="144" t="s">
        <v>78</v>
      </c>
      <c r="Z10" s="144" t="s">
        <v>79</v>
      </c>
      <c r="AA10" s="144" t="s">
        <v>80</v>
      </c>
      <c r="AB10" s="144" t="s">
        <v>81</v>
      </c>
      <c r="AC10" s="144" t="s">
        <v>82</v>
      </c>
      <c r="AD10" s="145" t="s">
        <v>83</v>
      </c>
      <c r="AE10" s="145" t="s">
        <v>84</v>
      </c>
      <c r="AF10" s="790"/>
      <c r="AG10" s="144" t="s">
        <v>73</v>
      </c>
      <c r="AH10" s="144" t="s">
        <v>74</v>
      </c>
      <c r="AI10" s="144" t="s">
        <v>75</v>
      </c>
      <c r="AJ10" s="144" t="s">
        <v>76</v>
      </c>
      <c r="AK10" s="144" t="s">
        <v>77</v>
      </c>
      <c r="AL10" s="144" t="s">
        <v>78</v>
      </c>
      <c r="AM10" s="144" t="s">
        <v>79</v>
      </c>
      <c r="AN10" s="144" t="s">
        <v>80</v>
      </c>
      <c r="AO10" s="144" t="s">
        <v>81</v>
      </c>
      <c r="AP10" s="144" t="s">
        <v>82</v>
      </c>
      <c r="AQ10" s="145" t="s">
        <v>83</v>
      </c>
      <c r="AR10" s="146" t="s">
        <v>84</v>
      </c>
      <c r="AW10" s="13"/>
    </row>
    <row r="11" spans="2:51" ht="27.9" customHeight="1" x14ac:dyDescent="0.2">
      <c r="B11" s="695" t="s">
        <v>85</v>
      </c>
      <c r="C11" s="696"/>
      <c r="D11" s="223">
        <f>D15+D17+D19+D21+D23+D13</f>
        <v>392</v>
      </c>
      <c r="E11" s="223">
        <f>E15+E17+E19+E21+E23+E13</f>
        <v>184</v>
      </c>
      <c r="F11" s="224">
        <f>SUM(G11:R11)</f>
        <v>396</v>
      </c>
      <c r="G11" s="225">
        <f>G13+G15+G17+G19+G21+G23</f>
        <v>21</v>
      </c>
      <c r="H11" s="225">
        <f t="shared" ref="H11:R11" si="0">H13+H15+H17+H19+H21+H23</f>
        <v>53</v>
      </c>
      <c r="I11" s="225">
        <f t="shared" si="0"/>
        <v>147</v>
      </c>
      <c r="J11" s="225">
        <f t="shared" si="0"/>
        <v>111</v>
      </c>
      <c r="K11" s="225">
        <f t="shared" si="0"/>
        <v>40</v>
      </c>
      <c r="L11" s="225">
        <f>L13+L15+L17+L19+L21+L23</f>
        <v>6</v>
      </c>
      <c r="M11" s="225">
        <f>M13+M15+M17+M19+M21+M23</f>
        <v>3</v>
      </c>
      <c r="N11" s="225">
        <f>N13+N15+N17+N19+N21+N23</f>
        <v>9</v>
      </c>
      <c r="O11" s="225">
        <f t="shared" si="0"/>
        <v>4</v>
      </c>
      <c r="P11" s="225">
        <f t="shared" si="0"/>
        <v>2</v>
      </c>
      <c r="Q11" s="225">
        <f>Q13+Q15+Q17+Q19+Q21+Q23</f>
        <v>0</v>
      </c>
      <c r="R11" s="226">
        <f t="shared" si="0"/>
        <v>0</v>
      </c>
      <c r="S11" s="224">
        <f>SUM(T11:AE11)</f>
        <v>391</v>
      </c>
      <c r="T11" s="225">
        <f>T13+T15+T17+T19+T21+T23</f>
        <v>21</v>
      </c>
      <c r="U11" s="225">
        <f t="shared" ref="U11:AE11" si="1">U13+U15+U17+U19+U21+U23</f>
        <v>53</v>
      </c>
      <c r="V11" s="225">
        <f t="shared" si="1"/>
        <v>145</v>
      </c>
      <c r="W11" s="225">
        <f t="shared" si="1"/>
        <v>110</v>
      </c>
      <c r="X11" s="225">
        <f t="shared" si="1"/>
        <v>40</v>
      </c>
      <c r="Y11" s="225">
        <f t="shared" si="1"/>
        <v>5</v>
      </c>
      <c r="Z11" s="225">
        <f t="shared" si="1"/>
        <v>3</v>
      </c>
      <c r="AA11" s="225">
        <f t="shared" si="1"/>
        <v>9</v>
      </c>
      <c r="AB11" s="225">
        <f t="shared" si="1"/>
        <v>3</v>
      </c>
      <c r="AC11" s="225">
        <f t="shared" si="1"/>
        <v>2</v>
      </c>
      <c r="AD11" s="225">
        <f>AD13+AD15+AD17+AD19+AD21+AD23</f>
        <v>0</v>
      </c>
      <c r="AE11" s="227">
        <f t="shared" si="1"/>
        <v>0</v>
      </c>
      <c r="AF11" s="224">
        <f>SUM(AG11:AR11)</f>
        <v>5</v>
      </c>
      <c r="AG11" s="225">
        <f>AG13+AG15+AG17+AG19+AG21+AG23</f>
        <v>0</v>
      </c>
      <c r="AH11" s="225">
        <f t="shared" ref="AH11:AR11" si="2">AH13+AH15+AH17+AH19+AH21+AH23</f>
        <v>0</v>
      </c>
      <c r="AI11" s="225">
        <f t="shared" si="2"/>
        <v>2</v>
      </c>
      <c r="AJ11" s="225">
        <f t="shared" si="2"/>
        <v>1</v>
      </c>
      <c r="AK11" s="225">
        <f t="shared" si="2"/>
        <v>0</v>
      </c>
      <c r="AL11" s="225">
        <f t="shared" si="2"/>
        <v>1</v>
      </c>
      <c r="AM11" s="225">
        <f t="shared" si="2"/>
        <v>0</v>
      </c>
      <c r="AN11" s="225">
        <f t="shared" si="2"/>
        <v>0</v>
      </c>
      <c r="AO11" s="225">
        <f t="shared" si="2"/>
        <v>1</v>
      </c>
      <c r="AP11" s="225">
        <f t="shared" si="2"/>
        <v>0</v>
      </c>
      <c r="AQ11" s="225">
        <f>AQ13+AQ15+AQ17+AQ19+AQ21+AQ23</f>
        <v>0</v>
      </c>
      <c r="AR11" s="227">
        <f t="shared" si="2"/>
        <v>0</v>
      </c>
      <c r="AW11" s="18"/>
      <c r="AX11" s="18"/>
      <c r="AY11" s="18"/>
    </row>
    <row r="12" spans="2:51" ht="27.9" customHeight="1" thickBot="1" x14ac:dyDescent="0.25">
      <c r="B12" s="699"/>
      <c r="C12" s="700"/>
      <c r="D12" s="228"/>
      <c r="E12" s="154"/>
      <c r="F12" s="229"/>
      <c r="G12" s="230">
        <f>G11/F11</f>
        <v>5.3030303030303032E-2</v>
      </c>
      <c r="H12" s="230">
        <f>H11/F11</f>
        <v>0.13383838383838384</v>
      </c>
      <c r="I12" s="230">
        <f>I11/F11</f>
        <v>0.37121212121212122</v>
      </c>
      <c r="J12" s="230">
        <f>J11/F11</f>
        <v>0.28030303030303028</v>
      </c>
      <c r="K12" s="230">
        <f>K11/F11</f>
        <v>0.10101010101010101</v>
      </c>
      <c r="L12" s="230">
        <f>L11/F11</f>
        <v>1.5151515151515152E-2</v>
      </c>
      <c r="M12" s="230">
        <f>M11/F11</f>
        <v>7.575757575757576E-3</v>
      </c>
      <c r="N12" s="230">
        <f>N11/F11</f>
        <v>2.2727272727272728E-2</v>
      </c>
      <c r="O12" s="230">
        <f>O11/F11</f>
        <v>1.0101010101010102E-2</v>
      </c>
      <c r="P12" s="230">
        <f>P11/F11</f>
        <v>5.0505050505050509E-3</v>
      </c>
      <c r="Q12" s="231">
        <f>Q11/F11</f>
        <v>0</v>
      </c>
      <c r="R12" s="231">
        <f>R11/F11</f>
        <v>0</v>
      </c>
      <c r="S12" s="232"/>
      <c r="T12" s="230">
        <f>T11/S11</f>
        <v>5.3708439897698211E-2</v>
      </c>
      <c r="U12" s="230">
        <f>U11/S11</f>
        <v>0.13554987212276215</v>
      </c>
      <c r="V12" s="230">
        <f>V11/S11</f>
        <v>0.37084398976982097</v>
      </c>
      <c r="W12" s="230">
        <f>W11/S11</f>
        <v>0.2813299232736573</v>
      </c>
      <c r="X12" s="230">
        <f>X11/S11</f>
        <v>0.10230179028132992</v>
      </c>
      <c r="Y12" s="230">
        <f>Y11/S11</f>
        <v>1.278772378516624E-2</v>
      </c>
      <c r="Z12" s="230">
        <f>Z11/S11</f>
        <v>7.6726342710997444E-3</v>
      </c>
      <c r="AA12" s="230">
        <f>AA11/S11</f>
        <v>2.3017902813299233E-2</v>
      </c>
      <c r="AB12" s="230">
        <f>AB11/S11</f>
        <v>7.6726342710997444E-3</v>
      </c>
      <c r="AC12" s="230">
        <f>AC11/S11</f>
        <v>5.1150895140664966E-3</v>
      </c>
      <c r="AD12" s="231">
        <f>AD11/S11</f>
        <v>0</v>
      </c>
      <c r="AE12" s="233">
        <f>AE11/S11</f>
        <v>0</v>
      </c>
      <c r="AF12" s="232"/>
      <c r="AG12" s="234">
        <f>IFERROR(AG11/$AF11,"-")</f>
        <v>0</v>
      </c>
      <c r="AH12" s="234">
        <f t="shared" ref="AH12:AR12" si="3">IFERROR(AH11/$AF11,"-")</f>
        <v>0</v>
      </c>
      <c r="AI12" s="234">
        <f t="shared" si="3"/>
        <v>0.4</v>
      </c>
      <c r="AJ12" s="234">
        <f t="shared" si="3"/>
        <v>0.2</v>
      </c>
      <c r="AK12" s="234">
        <f t="shared" si="3"/>
        <v>0</v>
      </c>
      <c r="AL12" s="234">
        <f>IFERROR(AL11/$AF11,"-")</f>
        <v>0.2</v>
      </c>
      <c r="AM12" s="234">
        <f t="shared" si="3"/>
        <v>0</v>
      </c>
      <c r="AN12" s="234">
        <f t="shared" si="3"/>
        <v>0</v>
      </c>
      <c r="AO12" s="234">
        <f t="shared" si="3"/>
        <v>0.2</v>
      </c>
      <c r="AP12" s="234">
        <f t="shared" si="3"/>
        <v>0</v>
      </c>
      <c r="AQ12" s="234">
        <f t="shared" si="3"/>
        <v>0</v>
      </c>
      <c r="AR12" s="235">
        <f t="shared" si="3"/>
        <v>0</v>
      </c>
      <c r="AT12" s="26"/>
      <c r="AU12" s="26"/>
      <c r="AV12" s="26"/>
      <c r="AW12" s="18"/>
      <c r="AX12" s="18"/>
      <c r="AY12" s="18"/>
    </row>
    <row r="13" spans="2:51" ht="27.9" customHeight="1" thickTop="1" x14ac:dyDescent="0.2">
      <c r="B13" s="701" t="s">
        <v>104</v>
      </c>
      <c r="C13" s="791" t="s">
        <v>87</v>
      </c>
      <c r="D13" s="236">
        <f>[1]表1!M14</f>
        <v>54</v>
      </c>
      <c r="E13" s="237">
        <f>[1]表1!O14</f>
        <v>6</v>
      </c>
      <c r="F13" s="238">
        <f>SUM(G13:R13)</f>
        <v>15</v>
      </c>
      <c r="G13" s="239">
        <f>T13+AG13</f>
        <v>1</v>
      </c>
      <c r="H13" s="239">
        <f t="shared" ref="H13:P13" si="4">U13+AH13</f>
        <v>3</v>
      </c>
      <c r="I13" s="239">
        <f t="shared" si="4"/>
        <v>3</v>
      </c>
      <c r="J13" s="239">
        <f t="shared" si="4"/>
        <v>6</v>
      </c>
      <c r="K13" s="239">
        <f t="shared" si="4"/>
        <v>0</v>
      </c>
      <c r="L13" s="239">
        <f t="shared" si="4"/>
        <v>0</v>
      </c>
      <c r="M13" s="239">
        <f t="shared" si="4"/>
        <v>1</v>
      </c>
      <c r="N13" s="239">
        <f t="shared" si="4"/>
        <v>0</v>
      </c>
      <c r="O13" s="239">
        <f t="shared" si="4"/>
        <v>1</v>
      </c>
      <c r="P13" s="239">
        <f t="shared" si="4"/>
        <v>0</v>
      </c>
      <c r="Q13" s="239">
        <f>AD13+AQ13</f>
        <v>0</v>
      </c>
      <c r="R13" s="240">
        <f>AE13+AR13</f>
        <v>0</v>
      </c>
      <c r="S13" s="238">
        <f>SUM(T13:AE13)</f>
        <v>14</v>
      </c>
      <c r="T13" s="239">
        <v>1</v>
      </c>
      <c r="U13" s="239">
        <v>3</v>
      </c>
      <c r="V13" s="239">
        <v>3</v>
      </c>
      <c r="W13" s="239">
        <v>6</v>
      </c>
      <c r="X13" s="239">
        <v>0</v>
      </c>
      <c r="Y13" s="239">
        <v>0</v>
      </c>
      <c r="Z13" s="239">
        <v>1</v>
      </c>
      <c r="AA13" s="239">
        <v>0</v>
      </c>
      <c r="AB13" s="239">
        <v>0</v>
      </c>
      <c r="AC13" s="239">
        <v>0</v>
      </c>
      <c r="AD13" s="239">
        <v>0</v>
      </c>
      <c r="AE13" s="239">
        <v>0</v>
      </c>
      <c r="AF13" s="238">
        <f>SUM(AG13:AR13)</f>
        <v>1</v>
      </c>
      <c r="AG13" s="239">
        <v>0</v>
      </c>
      <c r="AH13" s="239">
        <v>0</v>
      </c>
      <c r="AI13" s="239">
        <v>0</v>
      </c>
      <c r="AJ13" s="239">
        <v>0</v>
      </c>
      <c r="AK13" s="239">
        <v>0</v>
      </c>
      <c r="AL13" s="239">
        <v>0</v>
      </c>
      <c r="AM13" s="239">
        <v>0</v>
      </c>
      <c r="AN13" s="239">
        <v>0</v>
      </c>
      <c r="AO13" s="239">
        <v>1</v>
      </c>
      <c r="AP13" s="239">
        <v>0</v>
      </c>
      <c r="AQ13" s="241">
        <v>0</v>
      </c>
      <c r="AR13" s="240">
        <v>0</v>
      </c>
      <c r="AW13" s="18"/>
      <c r="AX13" s="18"/>
      <c r="AY13" s="18"/>
    </row>
    <row r="14" spans="2:51" ht="27.9" customHeight="1" x14ac:dyDescent="0.2">
      <c r="B14" s="702"/>
      <c r="C14" s="779"/>
      <c r="D14" s="242"/>
      <c r="E14" s="54"/>
      <c r="F14" s="243"/>
      <c r="G14" s="234">
        <f>IFERROR(G13/$F13,"-")</f>
        <v>6.6666666666666666E-2</v>
      </c>
      <c r="H14" s="234">
        <f t="shared" ref="H14:R14" si="5">IFERROR(H13/$F13,"-")</f>
        <v>0.2</v>
      </c>
      <c r="I14" s="234">
        <f t="shared" si="5"/>
        <v>0.2</v>
      </c>
      <c r="J14" s="234">
        <f t="shared" si="5"/>
        <v>0.4</v>
      </c>
      <c r="K14" s="234">
        <f t="shared" si="5"/>
        <v>0</v>
      </c>
      <c r="L14" s="234">
        <f t="shared" si="5"/>
        <v>0</v>
      </c>
      <c r="M14" s="234">
        <f t="shared" si="5"/>
        <v>6.6666666666666666E-2</v>
      </c>
      <c r="N14" s="234">
        <f t="shared" si="5"/>
        <v>0</v>
      </c>
      <c r="O14" s="234">
        <f t="shared" si="5"/>
        <v>6.6666666666666666E-2</v>
      </c>
      <c r="P14" s="234">
        <f t="shared" si="5"/>
        <v>0</v>
      </c>
      <c r="Q14" s="244">
        <f t="shared" si="5"/>
        <v>0</v>
      </c>
      <c r="R14" s="244">
        <f t="shared" si="5"/>
        <v>0</v>
      </c>
      <c r="S14" s="245"/>
      <c r="T14" s="246">
        <f>IFERROR(T13/$S13,"-")</f>
        <v>7.1428571428571425E-2</v>
      </c>
      <c r="U14" s="247">
        <f t="shared" ref="U14:AE14" si="6">IFERROR(U13/$S13,"-")</f>
        <v>0.21428571428571427</v>
      </c>
      <c r="V14" s="247">
        <f t="shared" si="6"/>
        <v>0.21428571428571427</v>
      </c>
      <c r="W14" s="247">
        <f t="shared" si="6"/>
        <v>0.42857142857142855</v>
      </c>
      <c r="X14" s="247">
        <f t="shared" si="6"/>
        <v>0</v>
      </c>
      <c r="Y14" s="247">
        <f t="shared" si="6"/>
        <v>0</v>
      </c>
      <c r="Z14" s="247">
        <f t="shared" si="6"/>
        <v>7.1428571428571425E-2</v>
      </c>
      <c r="AA14" s="247">
        <f t="shared" si="6"/>
        <v>0</v>
      </c>
      <c r="AB14" s="247">
        <f t="shared" si="6"/>
        <v>0</v>
      </c>
      <c r="AC14" s="247">
        <f t="shared" si="6"/>
        <v>0</v>
      </c>
      <c r="AD14" s="247">
        <f t="shared" si="6"/>
        <v>0</v>
      </c>
      <c r="AE14" s="247">
        <f t="shared" si="6"/>
        <v>0</v>
      </c>
      <c r="AF14" s="243"/>
      <c r="AG14" s="234">
        <f>IFERROR(AG13/$AF13,"-")</f>
        <v>0</v>
      </c>
      <c r="AH14" s="234">
        <f t="shared" ref="AH14:AR14" si="7">IFERROR(AH13/$AF13,"-")</f>
        <v>0</v>
      </c>
      <c r="AI14" s="234">
        <f t="shared" si="7"/>
        <v>0</v>
      </c>
      <c r="AJ14" s="234">
        <f t="shared" si="7"/>
        <v>0</v>
      </c>
      <c r="AK14" s="234">
        <f t="shared" si="7"/>
        <v>0</v>
      </c>
      <c r="AL14" s="234">
        <f t="shared" si="7"/>
        <v>0</v>
      </c>
      <c r="AM14" s="234">
        <f t="shared" si="7"/>
        <v>0</v>
      </c>
      <c r="AN14" s="234">
        <f t="shared" si="7"/>
        <v>0</v>
      </c>
      <c r="AO14" s="234">
        <f t="shared" si="7"/>
        <v>1</v>
      </c>
      <c r="AP14" s="234">
        <f t="shared" si="7"/>
        <v>0</v>
      </c>
      <c r="AQ14" s="234">
        <f t="shared" si="7"/>
        <v>0</v>
      </c>
      <c r="AR14" s="235">
        <f t="shared" si="7"/>
        <v>0</v>
      </c>
      <c r="AT14" s="26"/>
      <c r="AU14" s="26"/>
      <c r="AV14" s="26"/>
      <c r="AW14" s="18"/>
      <c r="AX14" s="18"/>
      <c r="AY14" s="18"/>
    </row>
    <row r="15" spans="2:51" ht="27.9" customHeight="1" x14ac:dyDescent="0.2">
      <c r="B15" s="702"/>
      <c r="C15" s="778" t="s">
        <v>88</v>
      </c>
      <c r="D15" s="248">
        <f>[1]表1!M17</f>
        <v>70</v>
      </c>
      <c r="E15" s="249">
        <f>[1]表1!O17</f>
        <v>34</v>
      </c>
      <c r="F15" s="224">
        <f>SUM(G15:R15)</f>
        <v>255</v>
      </c>
      <c r="G15" s="225">
        <f>T15+AG15</f>
        <v>12</v>
      </c>
      <c r="H15" s="225">
        <f t="shared" ref="H15:P15" si="8">U15+AH15</f>
        <v>10</v>
      </c>
      <c r="I15" s="225">
        <f t="shared" si="8"/>
        <v>101</v>
      </c>
      <c r="J15" s="225">
        <f t="shared" si="8"/>
        <v>82</v>
      </c>
      <c r="K15" s="225">
        <f t="shared" si="8"/>
        <v>34</v>
      </c>
      <c r="L15" s="225">
        <f t="shared" si="8"/>
        <v>5</v>
      </c>
      <c r="M15" s="225">
        <f t="shared" si="8"/>
        <v>2</v>
      </c>
      <c r="N15" s="225">
        <f t="shared" si="8"/>
        <v>5</v>
      </c>
      <c r="O15" s="225">
        <f t="shared" si="8"/>
        <v>3</v>
      </c>
      <c r="P15" s="225">
        <f t="shared" si="8"/>
        <v>1</v>
      </c>
      <c r="Q15" s="225">
        <f>AD15+AQ15</f>
        <v>0</v>
      </c>
      <c r="R15" s="226">
        <f>AE15+AR15</f>
        <v>0</v>
      </c>
      <c r="S15" s="224">
        <f>SUM(T15:AE15)</f>
        <v>255</v>
      </c>
      <c r="T15" s="225">
        <v>12</v>
      </c>
      <c r="U15" s="225">
        <v>10</v>
      </c>
      <c r="V15" s="225">
        <v>101</v>
      </c>
      <c r="W15" s="225">
        <v>82</v>
      </c>
      <c r="X15" s="225">
        <v>34</v>
      </c>
      <c r="Y15" s="225">
        <v>5</v>
      </c>
      <c r="Z15" s="225">
        <v>2</v>
      </c>
      <c r="AA15" s="225">
        <v>5</v>
      </c>
      <c r="AB15" s="225">
        <v>3</v>
      </c>
      <c r="AC15" s="225">
        <v>1</v>
      </c>
      <c r="AD15" s="225">
        <v>0</v>
      </c>
      <c r="AE15" s="225">
        <v>0</v>
      </c>
      <c r="AF15" s="224">
        <f>SUM(AG15:AR15)</f>
        <v>0</v>
      </c>
      <c r="AG15" s="225">
        <v>0</v>
      </c>
      <c r="AH15" s="225">
        <v>0</v>
      </c>
      <c r="AI15" s="225">
        <v>0</v>
      </c>
      <c r="AJ15" s="225">
        <v>0</v>
      </c>
      <c r="AK15" s="225">
        <v>0</v>
      </c>
      <c r="AL15" s="225">
        <v>0</v>
      </c>
      <c r="AM15" s="225">
        <v>0</v>
      </c>
      <c r="AN15" s="225">
        <v>0</v>
      </c>
      <c r="AO15" s="225">
        <v>0</v>
      </c>
      <c r="AP15" s="225">
        <v>0</v>
      </c>
      <c r="AQ15" s="226">
        <v>0</v>
      </c>
      <c r="AR15" s="227">
        <v>0</v>
      </c>
      <c r="AW15" s="18"/>
      <c r="AX15" s="18"/>
      <c r="AY15" s="18"/>
    </row>
    <row r="16" spans="2:51" ht="27.9" customHeight="1" x14ac:dyDescent="0.2">
      <c r="B16" s="702"/>
      <c r="C16" s="779"/>
      <c r="D16" s="242"/>
      <c r="E16" s="54"/>
      <c r="F16" s="250"/>
      <c r="G16" s="234">
        <f t="shared" ref="G16:R16" si="9">G15/$F$15</f>
        <v>4.7058823529411764E-2</v>
      </c>
      <c r="H16" s="234">
        <f t="shared" si="9"/>
        <v>3.9215686274509803E-2</v>
      </c>
      <c r="I16" s="234">
        <f t="shared" si="9"/>
        <v>0.396078431372549</v>
      </c>
      <c r="J16" s="234">
        <f t="shared" si="9"/>
        <v>0.32156862745098042</v>
      </c>
      <c r="K16" s="234">
        <f t="shared" si="9"/>
        <v>0.13333333333333333</v>
      </c>
      <c r="L16" s="234">
        <f t="shared" si="9"/>
        <v>1.9607843137254902E-2</v>
      </c>
      <c r="M16" s="234">
        <f t="shared" si="9"/>
        <v>7.8431372549019607E-3</v>
      </c>
      <c r="N16" s="234">
        <f t="shared" si="9"/>
        <v>1.9607843137254902E-2</v>
      </c>
      <c r="O16" s="234">
        <f t="shared" si="9"/>
        <v>1.1764705882352941E-2</v>
      </c>
      <c r="P16" s="234">
        <f t="shared" si="9"/>
        <v>3.9215686274509803E-3</v>
      </c>
      <c r="Q16" s="244">
        <f t="shared" si="9"/>
        <v>0</v>
      </c>
      <c r="R16" s="244">
        <f t="shared" si="9"/>
        <v>0</v>
      </c>
      <c r="S16" s="245"/>
      <c r="T16" s="251">
        <f>IFERROR(T15/$S15,"-")</f>
        <v>4.7058823529411764E-2</v>
      </c>
      <c r="U16" s="252">
        <f t="shared" ref="U16:AE16" si="10">IFERROR(U15/$S15,"-")</f>
        <v>3.9215686274509803E-2</v>
      </c>
      <c r="V16" s="251">
        <f t="shared" si="10"/>
        <v>0.396078431372549</v>
      </c>
      <c r="W16" s="251">
        <f t="shared" si="10"/>
        <v>0.32156862745098042</v>
      </c>
      <c r="X16" s="251">
        <f t="shared" si="10"/>
        <v>0.13333333333333333</v>
      </c>
      <c r="Y16" s="251">
        <f t="shared" si="10"/>
        <v>1.9607843137254902E-2</v>
      </c>
      <c r="Z16" s="252">
        <f t="shared" si="10"/>
        <v>7.8431372549019607E-3</v>
      </c>
      <c r="AA16" s="252">
        <f t="shared" si="10"/>
        <v>1.9607843137254902E-2</v>
      </c>
      <c r="AB16" s="252">
        <f t="shared" si="10"/>
        <v>1.1764705882352941E-2</v>
      </c>
      <c r="AC16" s="252">
        <f t="shared" si="10"/>
        <v>3.9215686274509803E-3</v>
      </c>
      <c r="AD16" s="252">
        <f t="shared" si="10"/>
        <v>0</v>
      </c>
      <c r="AE16" s="252">
        <f t="shared" si="10"/>
        <v>0</v>
      </c>
      <c r="AF16" s="250"/>
      <c r="AG16" s="234" t="str">
        <f>IFERROR(AG15/$AF15,"-")</f>
        <v>-</v>
      </c>
      <c r="AH16" s="234" t="str">
        <f t="shared" ref="AH16:AR16" si="11">IFERROR(AH15/$AF15,"-")</f>
        <v>-</v>
      </c>
      <c r="AI16" s="234" t="str">
        <f t="shared" si="11"/>
        <v>-</v>
      </c>
      <c r="AJ16" s="234" t="str">
        <f t="shared" si="11"/>
        <v>-</v>
      </c>
      <c r="AK16" s="234" t="str">
        <f t="shared" si="11"/>
        <v>-</v>
      </c>
      <c r="AL16" s="234" t="str">
        <f t="shared" si="11"/>
        <v>-</v>
      </c>
      <c r="AM16" s="234" t="str">
        <f t="shared" si="11"/>
        <v>-</v>
      </c>
      <c r="AN16" s="234" t="str">
        <f t="shared" si="11"/>
        <v>-</v>
      </c>
      <c r="AO16" s="234" t="str">
        <f t="shared" si="11"/>
        <v>-</v>
      </c>
      <c r="AP16" s="234" t="str">
        <f t="shared" si="11"/>
        <v>-</v>
      </c>
      <c r="AQ16" s="234" t="str">
        <f t="shared" si="11"/>
        <v>-</v>
      </c>
      <c r="AR16" s="235" t="str">
        <f t="shared" si="11"/>
        <v>-</v>
      </c>
      <c r="AT16" s="26"/>
      <c r="AU16" s="26"/>
      <c r="AV16" s="26"/>
      <c r="AW16" s="18"/>
      <c r="AX16" s="18"/>
      <c r="AY16" s="18"/>
    </row>
    <row r="17" spans="2:51" ht="27.9" customHeight="1" x14ac:dyDescent="0.2">
      <c r="B17" s="702"/>
      <c r="C17" s="778" t="s">
        <v>105</v>
      </c>
      <c r="D17" s="248">
        <f>[1]表1!M20</f>
        <v>28</v>
      </c>
      <c r="E17" s="249">
        <f>[1]表1!O20</f>
        <v>10</v>
      </c>
      <c r="F17" s="253">
        <f>SUM(G17:R17)</f>
        <v>28</v>
      </c>
      <c r="G17" s="225">
        <f>T17+AG17</f>
        <v>2</v>
      </c>
      <c r="H17" s="225">
        <f>U17+AH17</f>
        <v>7</v>
      </c>
      <c r="I17" s="225">
        <f t="shared" ref="I17:P17" si="12">V17+AI17</f>
        <v>12</v>
      </c>
      <c r="J17" s="225">
        <f t="shared" si="12"/>
        <v>3</v>
      </c>
      <c r="K17" s="225">
        <f t="shared" si="12"/>
        <v>3</v>
      </c>
      <c r="L17" s="225">
        <f t="shared" si="12"/>
        <v>0</v>
      </c>
      <c r="M17" s="225">
        <f t="shared" si="12"/>
        <v>0</v>
      </c>
      <c r="N17" s="225">
        <f t="shared" si="12"/>
        <v>1</v>
      </c>
      <c r="O17" s="225">
        <f t="shared" si="12"/>
        <v>0</v>
      </c>
      <c r="P17" s="225">
        <f t="shared" si="12"/>
        <v>0</v>
      </c>
      <c r="Q17" s="225">
        <f>AD17+AQ17</f>
        <v>0</v>
      </c>
      <c r="R17" s="226">
        <f>AE17+AR17</f>
        <v>0</v>
      </c>
      <c r="S17" s="224">
        <f>SUM(T17:AE17)</f>
        <v>28</v>
      </c>
      <c r="T17" s="225">
        <v>2</v>
      </c>
      <c r="U17" s="225">
        <v>7</v>
      </c>
      <c r="V17" s="225">
        <v>12</v>
      </c>
      <c r="W17" s="225">
        <v>3</v>
      </c>
      <c r="X17" s="225">
        <v>3</v>
      </c>
      <c r="Y17" s="225">
        <v>0</v>
      </c>
      <c r="Z17" s="225">
        <v>0</v>
      </c>
      <c r="AA17" s="225">
        <v>1</v>
      </c>
      <c r="AB17" s="225">
        <v>0</v>
      </c>
      <c r="AC17" s="225">
        <v>0</v>
      </c>
      <c r="AD17" s="225">
        <v>0</v>
      </c>
      <c r="AE17" s="225">
        <v>0</v>
      </c>
      <c r="AF17" s="224">
        <f>SUM(AG17:AR17)</f>
        <v>0</v>
      </c>
      <c r="AG17" s="225">
        <v>0</v>
      </c>
      <c r="AH17" s="225">
        <v>0</v>
      </c>
      <c r="AI17" s="225">
        <v>0</v>
      </c>
      <c r="AJ17" s="225">
        <v>0</v>
      </c>
      <c r="AK17" s="225">
        <v>0</v>
      </c>
      <c r="AL17" s="225">
        <v>0</v>
      </c>
      <c r="AM17" s="225">
        <v>0</v>
      </c>
      <c r="AN17" s="225">
        <v>0</v>
      </c>
      <c r="AO17" s="225">
        <v>0</v>
      </c>
      <c r="AP17" s="225">
        <v>0</v>
      </c>
      <c r="AQ17" s="225">
        <v>0</v>
      </c>
      <c r="AR17" s="227">
        <v>0</v>
      </c>
      <c r="AW17" s="18"/>
      <c r="AX17" s="18"/>
      <c r="AY17" s="18"/>
    </row>
    <row r="18" spans="2:51" ht="27.9" customHeight="1" x14ac:dyDescent="0.2">
      <c r="B18" s="702"/>
      <c r="C18" s="779"/>
      <c r="D18" s="242"/>
      <c r="E18" s="54"/>
      <c r="F18" s="245"/>
      <c r="G18" s="234">
        <f t="shared" ref="G18:R18" si="13">G17/$F$17</f>
        <v>7.1428571428571425E-2</v>
      </c>
      <c r="H18" s="234">
        <f t="shared" si="13"/>
        <v>0.25</v>
      </c>
      <c r="I18" s="234">
        <f t="shared" si="13"/>
        <v>0.42857142857142855</v>
      </c>
      <c r="J18" s="234">
        <f t="shared" si="13"/>
        <v>0.10714285714285714</v>
      </c>
      <c r="K18" s="234">
        <f t="shared" si="13"/>
        <v>0.10714285714285714</v>
      </c>
      <c r="L18" s="234">
        <f t="shared" si="13"/>
        <v>0</v>
      </c>
      <c r="M18" s="234">
        <f t="shared" si="13"/>
        <v>0</v>
      </c>
      <c r="N18" s="234">
        <f t="shared" si="13"/>
        <v>3.5714285714285712E-2</v>
      </c>
      <c r="O18" s="234">
        <f t="shared" si="13"/>
        <v>0</v>
      </c>
      <c r="P18" s="234">
        <f t="shared" si="13"/>
        <v>0</v>
      </c>
      <c r="Q18" s="244">
        <f t="shared" si="13"/>
        <v>0</v>
      </c>
      <c r="R18" s="244">
        <f t="shared" si="13"/>
        <v>0</v>
      </c>
      <c r="S18" s="250"/>
      <c r="T18" s="251">
        <f>IFERROR(T17/$S17,"-")</f>
        <v>7.1428571428571425E-2</v>
      </c>
      <c r="U18" s="252">
        <f t="shared" ref="U18:AE18" si="14">IFERROR(U17/$S17,"-")</f>
        <v>0.25</v>
      </c>
      <c r="V18" s="251">
        <f t="shared" si="14"/>
        <v>0.42857142857142855</v>
      </c>
      <c r="W18" s="251">
        <f t="shared" si="14"/>
        <v>0.10714285714285714</v>
      </c>
      <c r="X18" s="251">
        <f t="shared" si="14"/>
        <v>0.10714285714285714</v>
      </c>
      <c r="Y18" s="251">
        <f t="shared" si="14"/>
        <v>0</v>
      </c>
      <c r="Z18" s="252">
        <f t="shared" si="14"/>
        <v>0</v>
      </c>
      <c r="AA18" s="252">
        <f t="shared" si="14"/>
        <v>3.5714285714285712E-2</v>
      </c>
      <c r="AB18" s="252">
        <f t="shared" si="14"/>
        <v>0</v>
      </c>
      <c r="AC18" s="252">
        <f t="shared" si="14"/>
        <v>0</v>
      </c>
      <c r="AD18" s="252">
        <f t="shared" si="14"/>
        <v>0</v>
      </c>
      <c r="AE18" s="252">
        <f t="shared" si="14"/>
        <v>0</v>
      </c>
      <c r="AF18" s="243"/>
      <c r="AG18" s="234" t="str">
        <f>IFERROR(AG17/$AF17,"-")</f>
        <v>-</v>
      </c>
      <c r="AH18" s="234" t="str">
        <f t="shared" ref="AH18:AR18" si="15">IFERROR(AH17/$AF17,"-")</f>
        <v>-</v>
      </c>
      <c r="AI18" s="234" t="str">
        <f t="shared" si="15"/>
        <v>-</v>
      </c>
      <c r="AJ18" s="234" t="str">
        <f t="shared" si="15"/>
        <v>-</v>
      </c>
      <c r="AK18" s="234" t="str">
        <f t="shared" si="15"/>
        <v>-</v>
      </c>
      <c r="AL18" s="234" t="str">
        <f t="shared" si="15"/>
        <v>-</v>
      </c>
      <c r="AM18" s="234" t="str">
        <f t="shared" si="15"/>
        <v>-</v>
      </c>
      <c r="AN18" s="234" t="str">
        <f t="shared" si="15"/>
        <v>-</v>
      </c>
      <c r="AO18" s="234" t="str">
        <f t="shared" si="15"/>
        <v>-</v>
      </c>
      <c r="AP18" s="234" t="str">
        <f t="shared" si="15"/>
        <v>-</v>
      </c>
      <c r="AQ18" s="234" t="str">
        <f t="shared" si="15"/>
        <v>-</v>
      </c>
      <c r="AR18" s="235" t="str">
        <f t="shared" si="15"/>
        <v>-</v>
      </c>
      <c r="AT18" s="26"/>
      <c r="AU18" s="26"/>
      <c r="AV18" s="26"/>
      <c r="AW18" s="18"/>
      <c r="AX18" s="18"/>
      <c r="AY18" s="18"/>
    </row>
    <row r="19" spans="2:51" ht="27.9" customHeight="1" x14ac:dyDescent="0.2">
      <c r="B19" s="702"/>
      <c r="C19" s="778" t="s">
        <v>90</v>
      </c>
      <c r="D19" s="248">
        <f>[1]表1!M23</f>
        <v>77</v>
      </c>
      <c r="E19" s="249">
        <f>[1]表1!O23</f>
        <v>45</v>
      </c>
      <c r="F19" s="224">
        <f>SUM(G19:R19)</f>
        <v>10</v>
      </c>
      <c r="G19" s="225">
        <f>T19+AG19</f>
        <v>0</v>
      </c>
      <c r="H19" s="225">
        <f t="shared" ref="H19:P19" si="16">U19+AH19</f>
        <v>1</v>
      </c>
      <c r="I19" s="225">
        <f t="shared" si="16"/>
        <v>4</v>
      </c>
      <c r="J19" s="225">
        <f t="shared" si="16"/>
        <v>4</v>
      </c>
      <c r="K19" s="225">
        <f t="shared" si="16"/>
        <v>0</v>
      </c>
      <c r="L19" s="225">
        <f t="shared" si="16"/>
        <v>0</v>
      </c>
      <c r="M19" s="225">
        <f t="shared" si="16"/>
        <v>0</v>
      </c>
      <c r="N19" s="225">
        <f t="shared" si="16"/>
        <v>1</v>
      </c>
      <c r="O19" s="225">
        <f t="shared" si="16"/>
        <v>0</v>
      </c>
      <c r="P19" s="225">
        <f t="shared" si="16"/>
        <v>0</v>
      </c>
      <c r="Q19" s="225">
        <f>AD19+AQ19</f>
        <v>0</v>
      </c>
      <c r="R19" s="226">
        <f>AE19+AR19</f>
        <v>0</v>
      </c>
      <c r="S19" s="224">
        <f>SUM(T19:AE19)</f>
        <v>10</v>
      </c>
      <c r="T19" s="225">
        <v>0</v>
      </c>
      <c r="U19" s="225">
        <v>1</v>
      </c>
      <c r="V19" s="225">
        <v>4</v>
      </c>
      <c r="W19" s="225">
        <v>4</v>
      </c>
      <c r="X19" s="225">
        <v>0</v>
      </c>
      <c r="Y19" s="225">
        <v>0</v>
      </c>
      <c r="Z19" s="225">
        <v>0</v>
      </c>
      <c r="AA19" s="225">
        <v>1</v>
      </c>
      <c r="AB19" s="225">
        <v>0</v>
      </c>
      <c r="AC19" s="225">
        <v>0</v>
      </c>
      <c r="AD19" s="225">
        <v>0</v>
      </c>
      <c r="AE19" s="225">
        <v>0</v>
      </c>
      <c r="AF19" s="224">
        <f>SUM(AG19:AR19)</f>
        <v>0</v>
      </c>
      <c r="AG19" s="225">
        <v>0</v>
      </c>
      <c r="AH19" s="225">
        <v>0</v>
      </c>
      <c r="AI19" s="225">
        <v>0</v>
      </c>
      <c r="AJ19" s="225">
        <v>0</v>
      </c>
      <c r="AK19" s="225">
        <v>0</v>
      </c>
      <c r="AL19" s="225">
        <v>0</v>
      </c>
      <c r="AM19" s="225">
        <v>0</v>
      </c>
      <c r="AN19" s="225">
        <v>0</v>
      </c>
      <c r="AO19" s="225">
        <v>0</v>
      </c>
      <c r="AP19" s="225">
        <v>0</v>
      </c>
      <c r="AQ19" s="226">
        <v>0</v>
      </c>
      <c r="AR19" s="227">
        <v>0</v>
      </c>
      <c r="AW19" s="18"/>
      <c r="AX19" s="18"/>
      <c r="AY19" s="18"/>
    </row>
    <row r="20" spans="2:51" ht="27.9" customHeight="1" x14ac:dyDescent="0.2">
      <c r="B20" s="702"/>
      <c r="C20" s="779"/>
      <c r="D20" s="242"/>
      <c r="E20" s="54"/>
      <c r="F20" s="250"/>
      <c r="G20" s="244">
        <f t="shared" ref="G20:R20" si="17">G19/$F$19</f>
        <v>0</v>
      </c>
      <c r="H20" s="244">
        <f t="shared" si="17"/>
        <v>0.1</v>
      </c>
      <c r="I20" s="244">
        <f t="shared" si="17"/>
        <v>0.4</v>
      </c>
      <c r="J20" s="244">
        <f t="shared" si="17"/>
        <v>0.4</v>
      </c>
      <c r="K20" s="244">
        <f t="shared" si="17"/>
        <v>0</v>
      </c>
      <c r="L20" s="244">
        <f t="shared" si="17"/>
        <v>0</v>
      </c>
      <c r="M20" s="244">
        <f t="shared" si="17"/>
        <v>0</v>
      </c>
      <c r="N20" s="244">
        <f t="shared" si="17"/>
        <v>0.1</v>
      </c>
      <c r="O20" s="244">
        <f t="shared" si="17"/>
        <v>0</v>
      </c>
      <c r="P20" s="244">
        <f t="shared" si="17"/>
        <v>0</v>
      </c>
      <c r="Q20" s="244">
        <f t="shared" si="17"/>
        <v>0</v>
      </c>
      <c r="R20" s="244">
        <f t="shared" si="17"/>
        <v>0</v>
      </c>
      <c r="S20" s="254"/>
      <c r="T20" s="246">
        <f>IFERROR(T19/$S19,"-")</f>
        <v>0</v>
      </c>
      <c r="U20" s="247">
        <f t="shared" ref="U20:AE20" si="18">IFERROR(U19/$S19,"-")</f>
        <v>0.1</v>
      </c>
      <c r="V20" s="246">
        <f t="shared" si="18"/>
        <v>0.4</v>
      </c>
      <c r="W20" s="246">
        <f t="shared" si="18"/>
        <v>0.4</v>
      </c>
      <c r="X20" s="246">
        <f t="shared" si="18"/>
        <v>0</v>
      </c>
      <c r="Y20" s="246">
        <f t="shared" si="18"/>
        <v>0</v>
      </c>
      <c r="Z20" s="246">
        <f t="shared" si="18"/>
        <v>0</v>
      </c>
      <c r="AA20" s="246">
        <f t="shared" si="18"/>
        <v>0.1</v>
      </c>
      <c r="AB20" s="246">
        <f t="shared" si="18"/>
        <v>0</v>
      </c>
      <c r="AC20" s="246">
        <f t="shared" si="18"/>
        <v>0</v>
      </c>
      <c r="AD20" s="246">
        <f t="shared" si="18"/>
        <v>0</v>
      </c>
      <c r="AE20" s="246">
        <f t="shared" si="18"/>
        <v>0</v>
      </c>
      <c r="AF20" s="254"/>
      <c r="AG20" s="234" t="str">
        <f>IFERROR(AG19/$AF19,"-")</f>
        <v>-</v>
      </c>
      <c r="AH20" s="234" t="str">
        <f t="shared" ref="AH20:AR20" si="19">IFERROR(AH19/$AF19,"-")</f>
        <v>-</v>
      </c>
      <c r="AI20" s="234" t="str">
        <f t="shared" si="19"/>
        <v>-</v>
      </c>
      <c r="AJ20" s="234" t="str">
        <f t="shared" si="19"/>
        <v>-</v>
      </c>
      <c r="AK20" s="234" t="str">
        <f t="shared" si="19"/>
        <v>-</v>
      </c>
      <c r="AL20" s="234" t="str">
        <f t="shared" si="19"/>
        <v>-</v>
      </c>
      <c r="AM20" s="234" t="str">
        <f t="shared" si="19"/>
        <v>-</v>
      </c>
      <c r="AN20" s="234" t="str">
        <f t="shared" si="19"/>
        <v>-</v>
      </c>
      <c r="AO20" s="234" t="str">
        <f t="shared" si="19"/>
        <v>-</v>
      </c>
      <c r="AP20" s="234" t="str">
        <f t="shared" si="19"/>
        <v>-</v>
      </c>
      <c r="AQ20" s="234" t="str">
        <f t="shared" si="19"/>
        <v>-</v>
      </c>
      <c r="AR20" s="235" t="str">
        <f t="shared" si="19"/>
        <v>-</v>
      </c>
      <c r="AT20" s="26"/>
      <c r="AU20" s="26"/>
      <c r="AV20" s="26"/>
      <c r="AW20" s="18"/>
      <c r="AX20" s="18"/>
      <c r="AY20" s="18"/>
    </row>
    <row r="21" spans="2:51" ht="27.9" customHeight="1" x14ac:dyDescent="0.2">
      <c r="B21" s="702"/>
      <c r="C21" s="778" t="s">
        <v>91</v>
      </c>
      <c r="D21" s="248">
        <f>[1]表1!M26</f>
        <v>16</v>
      </c>
      <c r="E21" s="249">
        <f>[1]表1!O26</f>
        <v>2</v>
      </c>
      <c r="F21" s="253">
        <f>SUM(G21:R21)</f>
        <v>37</v>
      </c>
      <c r="G21" s="225">
        <f>T21+AG21</f>
        <v>6</v>
      </c>
      <c r="H21" s="225">
        <f t="shared" ref="H21:P21" si="20">U21+AH21</f>
        <v>26</v>
      </c>
      <c r="I21" s="225">
        <f t="shared" si="20"/>
        <v>2</v>
      </c>
      <c r="J21" s="225">
        <f t="shared" si="20"/>
        <v>2</v>
      </c>
      <c r="K21" s="225">
        <f t="shared" si="20"/>
        <v>0</v>
      </c>
      <c r="L21" s="225">
        <f t="shared" si="20"/>
        <v>0</v>
      </c>
      <c r="M21" s="225">
        <f t="shared" si="20"/>
        <v>0</v>
      </c>
      <c r="N21" s="225">
        <f t="shared" si="20"/>
        <v>1</v>
      </c>
      <c r="O21" s="225">
        <f t="shared" si="20"/>
        <v>0</v>
      </c>
      <c r="P21" s="225">
        <f t="shared" si="20"/>
        <v>0</v>
      </c>
      <c r="Q21" s="225">
        <f>AD21+AQ21</f>
        <v>0</v>
      </c>
      <c r="R21" s="226">
        <f>AE21+AR21</f>
        <v>0</v>
      </c>
      <c r="S21" s="253">
        <f>SUM(T21:AE21)</f>
        <v>37</v>
      </c>
      <c r="T21" s="225">
        <v>6</v>
      </c>
      <c r="U21" s="225">
        <v>26</v>
      </c>
      <c r="V21" s="225">
        <v>2</v>
      </c>
      <c r="W21" s="225">
        <v>2</v>
      </c>
      <c r="X21" s="225">
        <v>0</v>
      </c>
      <c r="Y21" s="225">
        <v>0</v>
      </c>
      <c r="Z21" s="225">
        <v>0</v>
      </c>
      <c r="AA21" s="225">
        <v>1</v>
      </c>
      <c r="AB21" s="225">
        <v>0</v>
      </c>
      <c r="AC21" s="225">
        <v>0</v>
      </c>
      <c r="AD21" s="225">
        <v>0</v>
      </c>
      <c r="AE21" s="225">
        <v>0</v>
      </c>
      <c r="AF21" s="253">
        <f>SUM(AG21:AR21)</f>
        <v>0</v>
      </c>
      <c r="AG21" s="225">
        <v>0</v>
      </c>
      <c r="AH21" s="225">
        <v>0</v>
      </c>
      <c r="AI21" s="225">
        <v>0</v>
      </c>
      <c r="AJ21" s="225">
        <v>0</v>
      </c>
      <c r="AK21" s="225">
        <v>0</v>
      </c>
      <c r="AL21" s="225">
        <v>0</v>
      </c>
      <c r="AM21" s="225">
        <v>0</v>
      </c>
      <c r="AN21" s="225">
        <v>0</v>
      </c>
      <c r="AO21" s="225">
        <v>0</v>
      </c>
      <c r="AP21" s="225">
        <v>0</v>
      </c>
      <c r="AQ21" s="226">
        <v>0</v>
      </c>
      <c r="AR21" s="227">
        <v>0</v>
      </c>
      <c r="AW21" s="18"/>
      <c r="AX21" s="18"/>
      <c r="AY21" s="18"/>
    </row>
    <row r="22" spans="2:51" ht="27.9" customHeight="1" x14ac:dyDescent="0.2">
      <c r="B22" s="702"/>
      <c r="C22" s="779"/>
      <c r="D22" s="242"/>
      <c r="E22" s="54"/>
      <c r="F22" s="243"/>
      <c r="G22" s="244">
        <f t="shared" ref="G22:R22" si="21">G21/$F$21</f>
        <v>0.16216216216216217</v>
      </c>
      <c r="H22" s="244">
        <f t="shared" si="21"/>
        <v>0.70270270270270274</v>
      </c>
      <c r="I22" s="244">
        <f t="shared" si="21"/>
        <v>5.4054054054054057E-2</v>
      </c>
      <c r="J22" s="244">
        <f t="shared" si="21"/>
        <v>5.4054054054054057E-2</v>
      </c>
      <c r="K22" s="244">
        <f t="shared" si="21"/>
        <v>0</v>
      </c>
      <c r="L22" s="244">
        <f t="shared" si="21"/>
        <v>0</v>
      </c>
      <c r="M22" s="244">
        <f t="shared" si="21"/>
        <v>0</v>
      </c>
      <c r="N22" s="244">
        <f t="shared" si="21"/>
        <v>2.7027027027027029E-2</v>
      </c>
      <c r="O22" s="244">
        <f t="shared" si="21"/>
        <v>0</v>
      </c>
      <c r="P22" s="244">
        <f t="shared" si="21"/>
        <v>0</v>
      </c>
      <c r="Q22" s="244">
        <f t="shared" si="21"/>
        <v>0</v>
      </c>
      <c r="R22" s="244">
        <f t="shared" si="21"/>
        <v>0</v>
      </c>
      <c r="S22" s="255"/>
      <c r="T22" s="246">
        <f>IFERROR(T21/$S21,"-")</f>
        <v>0.16216216216216217</v>
      </c>
      <c r="U22" s="246">
        <f t="shared" ref="U22:AE22" si="22">IFERROR(U21/$S21,"-")</f>
        <v>0.70270270270270274</v>
      </c>
      <c r="V22" s="246">
        <f t="shared" si="22"/>
        <v>5.4054054054054057E-2</v>
      </c>
      <c r="W22" s="246">
        <f t="shared" si="22"/>
        <v>5.4054054054054057E-2</v>
      </c>
      <c r="X22" s="246">
        <f t="shared" si="22"/>
        <v>0</v>
      </c>
      <c r="Y22" s="246">
        <f t="shared" si="22"/>
        <v>0</v>
      </c>
      <c r="Z22" s="246">
        <f t="shared" si="22"/>
        <v>0</v>
      </c>
      <c r="AA22" s="246">
        <f t="shared" si="22"/>
        <v>2.7027027027027029E-2</v>
      </c>
      <c r="AB22" s="246">
        <f t="shared" si="22"/>
        <v>0</v>
      </c>
      <c r="AC22" s="246">
        <f t="shared" si="22"/>
        <v>0</v>
      </c>
      <c r="AD22" s="246">
        <f t="shared" si="22"/>
        <v>0</v>
      </c>
      <c r="AE22" s="246">
        <f t="shared" si="22"/>
        <v>0</v>
      </c>
      <c r="AF22" s="243"/>
      <c r="AG22" s="234" t="str">
        <f>IFERROR(AG21/$AF21,"-")</f>
        <v>-</v>
      </c>
      <c r="AH22" s="234" t="str">
        <f t="shared" ref="AH22:AR22" si="23">IFERROR(AH21/$AF21,"-")</f>
        <v>-</v>
      </c>
      <c r="AI22" s="234" t="str">
        <f t="shared" si="23"/>
        <v>-</v>
      </c>
      <c r="AJ22" s="234" t="str">
        <f t="shared" si="23"/>
        <v>-</v>
      </c>
      <c r="AK22" s="234" t="str">
        <f t="shared" si="23"/>
        <v>-</v>
      </c>
      <c r="AL22" s="234" t="str">
        <f t="shared" si="23"/>
        <v>-</v>
      </c>
      <c r="AM22" s="234" t="str">
        <f t="shared" si="23"/>
        <v>-</v>
      </c>
      <c r="AN22" s="234" t="str">
        <f t="shared" si="23"/>
        <v>-</v>
      </c>
      <c r="AO22" s="234" t="str">
        <f t="shared" si="23"/>
        <v>-</v>
      </c>
      <c r="AP22" s="234" t="str">
        <f t="shared" si="23"/>
        <v>-</v>
      </c>
      <c r="AQ22" s="234" t="str">
        <f t="shared" si="23"/>
        <v>-</v>
      </c>
      <c r="AR22" s="235" t="str">
        <f t="shared" si="23"/>
        <v>-</v>
      </c>
      <c r="AT22" s="26"/>
      <c r="AU22" s="26"/>
      <c r="AV22" s="26"/>
      <c r="AW22" s="18"/>
      <c r="AX22" s="18"/>
      <c r="AY22" s="18"/>
    </row>
    <row r="23" spans="2:51" ht="27.9" customHeight="1" x14ac:dyDescent="0.2">
      <c r="B23" s="702"/>
      <c r="C23" s="778" t="s">
        <v>92</v>
      </c>
      <c r="D23" s="248">
        <f>[1]表1!M29</f>
        <v>147</v>
      </c>
      <c r="E23" s="249">
        <f>[1]表1!O29</f>
        <v>87</v>
      </c>
      <c r="F23" s="224">
        <f>SUM(G23:R23)</f>
        <v>51</v>
      </c>
      <c r="G23" s="225">
        <f>T23+AG23</f>
        <v>0</v>
      </c>
      <c r="H23" s="225">
        <f>U23+AH23</f>
        <v>6</v>
      </c>
      <c r="I23" s="225">
        <f t="shared" ref="I23:P23" si="24">V23+AI23</f>
        <v>25</v>
      </c>
      <c r="J23" s="225">
        <f t="shared" si="24"/>
        <v>14</v>
      </c>
      <c r="K23" s="225">
        <f t="shared" si="24"/>
        <v>3</v>
      </c>
      <c r="L23" s="225">
        <f t="shared" si="24"/>
        <v>1</v>
      </c>
      <c r="M23" s="225">
        <f t="shared" si="24"/>
        <v>0</v>
      </c>
      <c r="N23" s="225">
        <f t="shared" si="24"/>
        <v>1</v>
      </c>
      <c r="O23" s="225">
        <f t="shared" si="24"/>
        <v>0</v>
      </c>
      <c r="P23" s="225">
        <f t="shared" si="24"/>
        <v>1</v>
      </c>
      <c r="Q23" s="225">
        <f>AD23+AQ23</f>
        <v>0</v>
      </c>
      <c r="R23" s="226">
        <f>AE23+AR23</f>
        <v>0</v>
      </c>
      <c r="S23" s="253">
        <f>SUM(T23:AE23)</f>
        <v>47</v>
      </c>
      <c r="T23" s="225">
        <v>0</v>
      </c>
      <c r="U23" s="225">
        <v>6</v>
      </c>
      <c r="V23" s="225">
        <v>23</v>
      </c>
      <c r="W23" s="225">
        <v>13</v>
      </c>
      <c r="X23" s="225">
        <v>3</v>
      </c>
      <c r="Y23" s="225">
        <v>0</v>
      </c>
      <c r="Z23" s="225">
        <v>0</v>
      </c>
      <c r="AA23" s="225">
        <v>1</v>
      </c>
      <c r="AB23" s="225">
        <v>0</v>
      </c>
      <c r="AC23" s="225">
        <v>1</v>
      </c>
      <c r="AD23" s="225">
        <v>0</v>
      </c>
      <c r="AE23" s="225">
        <v>0</v>
      </c>
      <c r="AF23" s="224">
        <f>SUM(AG23:AR23)</f>
        <v>4</v>
      </c>
      <c r="AG23" s="225">
        <v>0</v>
      </c>
      <c r="AH23" s="225">
        <v>0</v>
      </c>
      <c r="AI23" s="225">
        <v>2</v>
      </c>
      <c r="AJ23" s="225">
        <v>1</v>
      </c>
      <c r="AK23" s="225">
        <v>0</v>
      </c>
      <c r="AL23" s="225">
        <v>1</v>
      </c>
      <c r="AM23" s="225">
        <v>0</v>
      </c>
      <c r="AN23" s="225">
        <v>0</v>
      </c>
      <c r="AO23" s="225">
        <v>0</v>
      </c>
      <c r="AP23" s="225">
        <v>0</v>
      </c>
      <c r="AQ23" s="226">
        <v>0</v>
      </c>
      <c r="AR23" s="227">
        <v>0</v>
      </c>
      <c r="AW23" s="18"/>
      <c r="AX23" s="18"/>
      <c r="AY23" s="18"/>
    </row>
    <row r="24" spans="2:51" ht="27.9" customHeight="1" thickBot="1" x14ac:dyDescent="0.25">
      <c r="B24" s="703"/>
      <c r="C24" s="792"/>
      <c r="D24" s="256"/>
      <c r="E24" s="257"/>
      <c r="F24" s="229"/>
      <c r="G24" s="258">
        <f t="shared" ref="G24:R24" si="25">G23/$F$23</f>
        <v>0</v>
      </c>
      <c r="H24" s="258">
        <f t="shared" si="25"/>
        <v>0.11764705882352941</v>
      </c>
      <c r="I24" s="258">
        <f t="shared" si="25"/>
        <v>0.49019607843137253</v>
      </c>
      <c r="J24" s="258">
        <f t="shared" si="25"/>
        <v>0.27450980392156865</v>
      </c>
      <c r="K24" s="258">
        <f t="shared" si="25"/>
        <v>5.8823529411764705E-2</v>
      </c>
      <c r="L24" s="258">
        <f t="shared" si="25"/>
        <v>1.9607843137254902E-2</v>
      </c>
      <c r="M24" s="258">
        <f t="shared" si="25"/>
        <v>0</v>
      </c>
      <c r="N24" s="258">
        <f t="shared" si="25"/>
        <v>1.9607843137254902E-2</v>
      </c>
      <c r="O24" s="258">
        <f t="shared" si="25"/>
        <v>0</v>
      </c>
      <c r="P24" s="258">
        <f t="shared" si="25"/>
        <v>1.9607843137254902E-2</v>
      </c>
      <c r="Q24" s="259">
        <f t="shared" si="25"/>
        <v>0</v>
      </c>
      <c r="R24" s="259">
        <f t="shared" si="25"/>
        <v>0</v>
      </c>
      <c r="S24" s="260"/>
      <c r="T24" s="251">
        <f>IFERROR(T23/$S23,"-")</f>
        <v>0</v>
      </c>
      <c r="U24" s="252">
        <f t="shared" ref="U24:AE24" si="26">IFERROR(U23/$S23,"-")</f>
        <v>0.1276595744680851</v>
      </c>
      <c r="V24" s="252">
        <f t="shared" si="26"/>
        <v>0.48936170212765956</v>
      </c>
      <c r="W24" s="252">
        <f t="shared" si="26"/>
        <v>0.27659574468085107</v>
      </c>
      <c r="X24" s="252">
        <f t="shared" si="26"/>
        <v>6.3829787234042548E-2</v>
      </c>
      <c r="Y24" s="252">
        <f t="shared" si="26"/>
        <v>0</v>
      </c>
      <c r="Z24" s="251">
        <f t="shared" si="26"/>
        <v>0</v>
      </c>
      <c r="AA24" s="251">
        <f t="shared" si="26"/>
        <v>2.1276595744680851E-2</v>
      </c>
      <c r="AB24" s="251">
        <f t="shared" si="26"/>
        <v>0</v>
      </c>
      <c r="AC24" s="251">
        <f t="shared" si="26"/>
        <v>2.1276595744680851E-2</v>
      </c>
      <c r="AD24" s="251">
        <f t="shared" si="26"/>
        <v>0</v>
      </c>
      <c r="AE24" s="251">
        <f t="shared" si="26"/>
        <v>0</v>
      </c>
      <c r="AF24" s="229"/>
      <c r="AG24" s="261">
        <f>IFERROR(AG23/$AF23,"-")</f>
        <v>0</v>
      </c>
      <c r="AH24" s="261">
        <f t="shared" ref="AH24:AR24" si="27">IFERROR(AH23/$AF23,"-")</f>
        <v>0</v>
      </c>
      <c r="AI24" s="261">
        <f t="shared" si="27"/>
        <v>0.5</v>
      </c>
      <c r="AJ24" s="261">
        <f t="shared" si="27"/>
        <v>0.25</v>
      </c>
      <c r="AK24" s="261">
        <f t="shared" si="27"/>
        <v>0</v>
      </c>
      <c r="AL24" s="261">
        <f t="shared" si="27"/>
        <v>0.25</v>
      </c>
      <c r="AM24" s="261">
        <f t="shared" si="27"/>
        <v>0</v>
      </c>
      <c r="AN24" s="261">
        <f t="shared" si="27"/>
        <v>0</v>
      </c>
      <c r="AO24" s="261">
        <f t="shared" si="27"/>
        <v>0</v>
      </c>
      <c r="AP24" s="261">
        <f t="shared" si="27"/>
        <v>0</v>
      </c>
      <c r="AQ24" s="261">
        <f t="shared" si="27"/>
        <v>0</v>
      </c>
      <c r="AR24" s="262">
        <f t="shared" si="27"/>
        <v>0</v>
      </c>
      <c r="AT24" s="26"/>
      <c r="AU24" s="26"/>
      <c r="AV24" s="26"/>
      <c r="AW24" s="18"/>
      <c r="AX24" s="18"/>
      <c r="AY24" s="18"/>
    </row>
    <row r="25" spans="2:51" ht="27.9" customHeight="1" thickTop="1" x14ac:dyDescent="0.2">
      <c r="B25" s="701" t="s">
        <v>106</v>
      </c>
      <c r="C25" s="779" t="s">
        <v>107</v>
      </c>
      <c r="D25" s="236">
        <f>[1]表1!M32</f>
        <v>72</v>
      </c>
      <c r="E25" s="237">
        <f>[1]表1!O32</f>
        <v>16</v>
      </c>
      <c r="F25" s="253">
        <f>SUM(G25:R25)</f>
        <v>1</v>
      </c>
      <c r="G25" s="239">
        <f>T25+AG25</f>
        <v>0</v>
      </c>
      <c r="H25" s="239">
        <f t="shared" ref="H25:R25" si="28">U25+AH25</f>
        <v>0</v>
      </c>
      <c r="I25" s="239">
        <f t="shared" si="28"/>
        <v>0</v>
      </c>
      <c r="J25" s="239">
        <f t="shared" si="28"/>
        <v>1</v>
      </c>
      <c r="K25" s="239">
        <f t="shared" si="28"/>
        <v>0</v>
      </c>
      <c r="L25" s="239">
        <f t="shared" si="28"/>
        <v>0</v>
      </c>
      <c r="M25" s="239">
        <f t="shared" si="28"/>
        <v>0</v>
      </c>
      <c r="N25" s="239">
        <f t="shared" si="28"/>
        <v>0</v>
      </c>
      <c r="O25" s="239">
        <f t="shared" si="28"/>
        <v>0</v>
      </c>
      <c r="P25" s="239">
        <f t="shared" si="28"/>
        <v>0</v>
      </c>
      <c r="Q25" s="239">
        <f t="shared" si="28"/>
        <v>0</v>
      </c>
      <c r="R25" s="239">
        <f t="shared" si="28"/>
        <v>0</v>
      </c>
      <c r="S25" s="238">
        <f>SUM(T25:AE25)</f>
        <v>1</v>
      </c>
      <c r="T25" s="239">
        <v>0</v>
      </c>
      <c r="U25" s="239">
        <v>0</v>
      </c>
      <c r="V25" s="239">
        <v>0</v>
      </c>
      <c r="W25" s="239">
        <v>1</v>
      </c>
      <c r="X25" s="239">
        <v>0</v>
      </c>
      <c r="Y25" s="239">
        <v>0</v>
      </c>
      <c r="Z25" s="239">
        <v>0</v>
      </c>
      <c r="AA25" s="239">
        <v>0</v>
      </c>
      <c r="AB25" s="239">
        <v>0</v>
      </c>
      <c r="AC25" s="239">
        <v>0</v>
      </c>
      <c r="AD25" s="239">
        <v>0</v>
      </c>
      <c r="AE25" s="239">
        <v>0</v>
      </c>
      <c r="AF25" s="238">
        <f>SUM(AG25:AR25)</f>
        <v>0</v>
      </c>
      <c r="AG25" s="263">
        <v>0</v>
      </c>
      <c r="AH25" s="263">
        <v>0</v>
      </c>
      <c r="AI25" s="263">
        <v>0</v>
      </c>
      <c r="AJ25" s="263">
        <v>0</v>
      </c>
      <c r="AK25" s="263">
        <v>0</v>
      </c>
      <c r="AL25" s="263">
        <v>0</v>
      </c>
      <c r="AM25" s="263">
        <v>0</v>
      </c>
      <c r="AN25" s="263">
        <v>0</v>
      </c>
      <c r="AO25" s="263">
        <v>0</v>
      </c>
      <c r="AP25" s="263">
        <v>0</v>
      </c>
      <c r="AQ25" s="264">
        <v>0</v>
      </c>
      <c r="AR25" s="265">
        <v>0</v>
      </c>
      <c r="AW25" s="18"/>
      <c r="AX25" s="18"/>
      <c r="AY25" s="18"/>
    </row>
    <row r="26" spans="2:51" ht="27.9" customHeight="1" x14ac:dyDescent="0.2">
      <c r="B26" s="702"/>
      <c r="C26" s="779"/>
      <c r="D26" s="256"/>
      <c r="E26" s="266"/>
      <c r="F26" s="243"/>
      <c r="G26" s="251">
        <f>IFERROR(G25/$F$25,"-")</f>
        <v>0</v>
      </c>
      <c r="H26" s="251">
        <f t="shared" ref="H26:R26" si="29">IFERROR(H25/$F$25,"-")</f>
        <v>0</v>
      </c>
      <c r="I26" s="251">
        <f t="shared" si="29"/>
        <v>0</v>
      </c>
      <c r="J26" s="251">
        <f t="shared" si="29"/>
        <v>1</v>
      </c>
      <c r="K26" s="251">
        <f t="shared" si="29"/>
        <v>0</v>
      </c>
      <c r="L26" s="251">
        <f t="shared" si="29"/>
        <v>0</v>
      </c>
      <c r="M26" s="251">
        <f t="shared" si="29"/>
        <v>0</v>
      </c>
      <c r="N26" s="251">
        <f t="shared" si="29"/>
        <v>0</v>
      </c>
      <c r="O26" s="251">
        <f t="shared" si="29"/>
        <v>0</v>
      </c>
      <c r="P26" s="251">
        <f t="shared" si="29"/>
        <v>0</v>
      </c>
      <c r="Q26" s="251">
        <f t="shared" si="29"/>
        <v>0</v>
      </c>
      <c r="R26" s="267">
        <f t="shared" si="29"/>
        <v>0</v>
      </c>
      <c r="S26" s="254"/>
      <c r="T26" s="268">
        <f>IFERROR(T25/$S$25,"-")</f>
        <v>0</v>
      </c>
      <c r="U26" s="268">
        <f t="shared" ref="U26:AE26" si="30">IFERROR(U25/$S$25,"-")</f>
        <v>0</v>
      </c>
      <c r="V26" s="268">
        <f t="shared" si="30"/>
        <v>0</v>
      </c>
      <c r="W26" s="268">
        <f t="shared" si="30"/>
        <v>1</v>
      </c>
      <c r="X26" s="268">
        <f t="shared" si="30"/>
        <v>0</v>
      </c>
      <c r="Y26" s="268">
        <f t="shared" si="30"/>
        <v>0</v>
      </c>
      <c r="Z26" s="268">
        <f t="shared" si="30"/>
        <v>0</v>
      </c>
      <c r="AA26" s="268">
        <f t="shared" si="30"/>
        <v>0</v>
      </c>
      <c r="AB26" s="268">
        <f t="shared" si="30"/>
        <v>0</v>
      </c>
      <c r="AC26" s="268">
        <f t="shared" si="30"/>
        <v>0</v>
      </c>
      <c r="AD26" s="268">
        <f t="shared" si="30"/>
        <v>0</v>
      </c>
      <c r="AE26" s="268">
        <f t="shared" si="30"/>
        <v>0</v>
      </c>
      <c r="AF26" s="255"/>
      <c r="AG26" s="234" t="str">
        <f>IFERROR(AG25/$AF25,"-")</f>
        <v>-</v>
      </c>
      <c r="AH26" s="234" t="str">
        <f t="shared" ref="AH26:AR26" si="31">IFERROR(AH25/$AF25,"-")</f>
        <v>-</v>
      </c>
      <c r="AI26" s="234" t="str">
        <f t="shared" si="31"/>
        <v>-</v>
      </c>
      <c r="AJ26" s="234" t="str">
        <f t="shared" si="31"/>
        <v>-</v>
      </c>
      <c r="AK26" s="234" t="str">
        <f t="shared" si="31"/>
        <v>-</v>
      </c>
      <c r="AL26" s="234" t="str">
        <f t="shared" si="31"/>
        <v>-</v>
      </c>
      <c r="AM26" s="234" t="str">
        <f t="shared" si="31"/>
        <v>-</v>
      </c>
      <c r="AN26" s="234" t="str">
        <f t="shared" si="31"/>
        <v>-</v>
      </c>
      <c r="AO26" s="234" t="str">
        <f t="shared" si="31"/>
        <v>-</v>
      </c>
      <c r="AP26" s="234" t="str">
        <f t="shared" si="31"/>
        <v>-</v>
      </c>
      <c r="AQ26" s="234" t="str">
        <f t="shared" si="31"/>
        <v>-</v>
      </c>
      <c r="AR26" s="235" t="str">
        <f t="shared" si="31"/>
        <v>-</v>
      </c>
      <c r="AT26" s="26"/>
      <c r="AU26" s="26"/>
      <c r="AV26" s="26"/>
      <c r="AW26" s="18"/>
      <c r="AX26" s="18"/>
      <c r="AY26" s="18"/>
    </row>
    <row r="27" spans="2:51" ht="27.9" customHeight="1" x14ac:dyDescent="0.2">
      <c r="B27" s="702"/>
      <c r="C27" s="778" t="s">
        <v>108</v>
      </c>
      <c r="D27" s="269">
        <f>[1]表1!M35</f>
        <v>165</v>
      </c>
      <c r="E27" s="148">
        <f>[1]表1!O35</f>
        <v>66</v>
      </c>
      <c r="F27" s="224">
        <f>SUM(G27:R27)</f>
        <v>9</v>
      </c>
      <c r="G27" s="225">
        <f>T27+AG27</f>
        <v>0</v>
      </c>
      <c r="H27" s="225">
        <f t="shared" ref="H27:P27" si="32">U27+AH27</f>
        <v>2</v>
      </c>
      <c r="I27" s="225">
        <f t="shared" si="32"/>
        <v>3</v>
      </c>
      <c r="J27" s="225">
        <f t="shared" si="32"/>
        <v>1</v>
      </c>
      <c r="K27" s="225">
        <f t="shared" si="32"/>
        <v>2</v>
      </c>
      <c r="L27" s="225">
        <f t="shared" si="32"/>
        <v>0</v>
      </c>
      <c r="M27" s="225">
        <f t="shared" si="32"/>
        <v>1</v>
      </c>
      <c r="N27" s="225">
        <f t="shared" si="32"/>
        <v>0</v>
      </c>
      <c r="O27" s="225">
        <f t="shared" si="32"/>
        <v>0</v>
      </c>
      <c r="P27" s="225">
        <f t="shared" si="32"/>
        <v>0</v>
      </c>
      <c r="Q27" s="225">
        <f>AD27+AQ27</f>
        <v>0</v>
      </c>
      <c r="R27" s="226">
        <f>AE27+AR27</f>
        <v>0</v>
      </c>
      <c r="S27" s="224">
        <f>SUM(T27:AE27)</f>
        <v>9</v>
      </c>
      <c r="T27" s="225">
        <v>0</v>
      </c>
      <c r="U27" s="225">
        <v>2</v>
      </c>
      <c r="V27" s="225">
        <v>3</v>
      </c>
      <c r="W27" s="225">
        <v>1</v>
      </c>
      <c r="X27" s="225">
        <v>2</v>
      </c>
      <c r="Y27" s="225">
        <v>0</v>
      </c>
      <c r="Z27" s="225">
        <v>1</v>
      </c>
      <c r="AA27" s="225">
        <v>0</v>
      </c>
      <c r="AB27" s="225">
        <v>0</v>
      </c>
      <c r="AC27" s="225">
        <v>0</v>
      </c>
      <c r="AD27" s="225">
        <v>0</v>
      </c>
      <c r="AE27" s="225">
        <v>0</v>
      </c>
      <c r="AF27" s="224">
        <f>SUM(AG27:AR27)</f>
        <v>0</v>
      </c>
      <c r="AG27" s="225">
        <v>0</v>
      </c>
      <c r="AH27" s="225">
        <v>0</v>
      </c>
      <c r="AI27" s="225">
        <v>0</v>
      </c>
      <c r="AJ27" s="225">
        <v>0</v>
      </c>
      <c r="AK27" s="225">
        <v>0</v>
      </c>
      <c r="AL27" s="225">
        <v>0</v>
      </c>
      <c r="AM27" s="225">
        <v>0</v>
      </c>
      <c r="AN27" s="225">
        <v>0</v>
      </c>
      <c r="AO27" s="225">
        <v>0</v>
      </c>
      <c r="AP27" s="225">
        <v>0</v>
      </c>
      <c r="AQ27" s="226">
        <v>0</v>
      </c>
      <c r="AR27" s="227">
        <v>0</v>
      </c>
      <c r="AW27" s="18"/>
      <c r="AX27" s="18"/>
      <c r="AY27" s="18"/>
    </row>
    <row r="28" spans="2:51" ht="27.9" customHeight="1" x14ac:dyDescent="0.2">
      <c r="B28" s="702"/>
      <c r="C28" s="779"/>
      <c r="D28" s="256"/>
      <c r="E28" s="213"/>
      <c r="F28" s="250"/>
      <c r="G28" s="270">
        <f>IFERROR(G27/$F27,"-")</f>
        <v>0</v>
      </c>
      <c r="H28" s="234">
        <f t="shared" ref="H28:R28" si="33">IFERROR(H27/$F27,"-")</f>
        <v>0.22222222222222221</v>
      </c>
      <c r="I28" s="234">
        <f t="shared" si="33"/>
        <v>0.33333333333333331</v>
      </c>
      <c r="J28" s="234">
        <f t="shared" si="33"/>
        <v>0.1111111111111111</v>
      </c>
      <c r="K28" s="234">
        <f t="shared" si="33"/>
        <v>0.22222222222222221</v>
      </c>
      <c r="L28" s="234">
        <f t="shared" si="33"/>
        <v>0</v>
      </c>
      <c r="M28" s="234">
        <f t="shared" si="33"/>
        <v>0.1111111111111111</v>
      </c>
      <c r="N28" s="234">
        <f t="shared" si="33"/>
        <v>0</v>
      </c>
      <c r="O28" s="234">
        <f t="shared" si="33"/>
        <v>0</v>
      </c>
      <c r="P28" s="234">
        <f t="shared" si="33"/>
        <v>0</v>
      </c>
      <c r="Q28" s="271">
        <f t="shared" si="33"/>
        <v>0</v>
      </c>
      <c r="R28" s="235">
        <f t="shared" si="33"/>
        <v>0</v>
      </c>
      <c r="S28" s="254"/>
      <c r="T28" s="268">
        <f>IFERROR(T27/$S$27,"-")</f>
        <v>0</v>
      </c>
      <c r="U28" s="201">
        <f t="shared" ref="U28:AE28" si="34">IFERROR(U27/$S$27,"-")</f>
        <v>0.22222222222222221</v>
      </c>
      <c r="V28" s="268">
        <f t="shared" si="34"/>
        <v>0.33333333333333331</v>
      </c>
      <c r="W28" s="201">
        <f t="shared" si="34"/>
        <v>0.1111111111111111</v>
      </c>
      <c r="X28" s="201">
        <f t="shared" si="34"/>
        <v>0.22222222222222221</v>
      </c>
      <c r="Y28" s="201">
        <f t="shared" si="34"/>
        <v>0</v>
      </c>
      <c r="Z28" s="268">
        <f t="shared" si="34"/>
        <v>0.1111111111111111</v>
      </c>
      <c r="AA28" s="268">
        <f t="shared" si="34"/>
        <v>0</v>
      </c>
      <c r="AB28" s="268">
        <f t="shared" si="34"/>
        <v>0</v>
      </c>
      <c r="AC28" s="268">
        <f t="shared" si="34"/>
        <v>0</v>
      </c>
      <c r="AD28" s="268">
        <f t="shared" si="34"/>
        <v>0</v>
      </c>
      <c r="AE28" s="268">
        <f t="shared" si="34"/>
        <v>0</v>
      </c>
      <c r="AF28" s="255"/>
      <c r="AG28" s="234" t="str">
        <f>IFERROR(AG27/$AF27,"-")</f>
        <v>-</v>
      </c>
      <c r="AH28" s="234" t="str">
        <f t="shared" ref="AH28:AR28" si="35">IFERROR(AH27/$AF27,"-")</f>
        <v>-</v>
      </c>
      <c r="AI28" s="234" t="str">
        <f t="shared" si="35"/>
        <v>-</v>
      </c>
      <c r="AJ28" s="234" t="str">
        <f t="shared" si="35"/>
        <v>-</v>
      </c>
      <c r="AK28" s="234" t="str">
        <f t="shared" si="35"/>
        <v>-</v>
      </c>
      <c r="AL28" s="234" t="str">
        <f t="shared" si="35"/>
        <v>-</v>
      </c>
      <c r="AM28" s="234" t="str">
        <f t="shared" si="35"/>
        <v>-</v>
      </c>
      <c r="AN28" s="234" t="str">
        <f t="shared" si="35"/>
        <v>-</v>
      </c>
      <c r="AO28" s="234" t="str">
        <f t="shared" si="35"/>
        <v>-</v>
      </c>
      <c r="AP28" s="234" t="str">
        <f t="shared" si="35"/>
        <v>-</v>
      </c>
      <c r="AQ28" s="234" t="str">
        <f t="shared" si="35"/>
        <v>-</v>
      </c>
      <c r="AR28" s="235" t="str">
        <f t="shared" si="35"/>
        <v>-</v>
      </c>
      <c r="AT28" s="26"/>
      <c r="AU28" s="26"/>
      <c r="AV28" s="26"/>
      <c r="AW28" s="18"/>
      <c r="AX28" s="18"/>
      <c r="AY28" s="18"/>
    </row>
    <row r="29" spans="2:51" ht="27.9" customHeight="1" x14ac:dyDescent="0.2">
      <c r="B29" s="702"/>
      <c r="C29" s="778" t="s">
        <v>109</v>
      </c>
      <c r="D29" s="269">
        <f>[1]表1!M38</f>
        <v>49</v>
      </c>
      <c r="E29" s="148">
        <f>[1]表1!O38</f>
        <v>28</v>
      </c>
      <c r="F29" s="224">
        <f>SUM(G29:R29)</f>
        <v>3</v>
      </c>
      <c r="G29" s="225">
        <f>T29+AG29</f>
        <v>0</v>
      </c>
      <c r="H29" s="225">
        <f t="shared" ref="H29:P29" si="36">U29+AH29</f>
        <v>0</v>
      </c>
      <c r="I29" s="225">
        <f t="shared" si="36"/>
        <v>2</v>
      </c>
      <c r="J29" s="225">
        <f t="shared" si="36"/>
        <v>1</v>
      </c>
      <c r="K29" s="225">
        <f t="shared" si="36"/>
        <v>0</v>
      </c>
      <c r="L29" s="225">
        <f t="shared" si="36"/>
        <v>0</v>
      </c>
      <c r="M29" s="225">
        <f t="shared" si="36"/>
        <v>0</v>
      </c>
      <c r="N29" s="225">
        <f t="shared" si="36"/>
        <v>0</v>
      </c>
      <c r="O29" s="225">
        <f t="shared" si="36"/>
        <v>0</v>
      </c>
      <c r="P29" s="225">
        <f t="shared" si="36"/>
        <v>0</v>
      </c>
      <c r="Q29" s="225">
        <f>AD29+AQ29</f>
        <v>0</v>
      </c>
      <c r="R29" s="226">
        <f>AE29+AR29</f>
        <v>0</v>
      </c>
      <c r="S29" s="224">
        <f>SUM(T29:AE29)</f>
        <v>3</v>
      </c>
      <c r="T29" s="225">
        <v>0</v>
      </c>
      <c r="U29" s="225">
        <v>0</v>
      </c>
      <c r="V29" s="225">
        <v>2</v>
      </c>
      <c r="W29" s="225">
        <v>1</v>
      </c>
      <c r="X29" s="225">
        <v>0</v>
      </c>
      <c r="Y29" s="225">
        <v>0</v>
      </c>
      <c r="Z29" s="225">
        <v>0</v>
      </c>
      <c r="AA29" s="225">
        <v>0</v>
      </c>
      <c r="AB29" s="225">
        <v>0</v>
      </c>
      <c r="AC29" s="225">
        <v>0</v>
      </c>
      <c r="AD29" s="225">
        <v>0</v>
      </c>
      <c r="AE29" s="225">
        <v>0</v>
      </c>
      <c r="AF29" s="224">
        <f>SUM(AG29:AR29)</f>
        <v>0</v>
      </c>
      <c r="AG29" s="225">
        <v>0</v>
      </c>
      <c r="AH29" s="225">
        <v>0</v>
      </c>
      <c r="AI29" s="225">
        <v>0</v>
      </c>
      <c r="AJ29" s="225">
        <v>0</v>
      </c>
      <c r="AK29" s="225">
        <v>0</v>
      </c>
      <c r="AL29" s="225">
        <v>0</v>
      </c>
      <c r="AM29" s="225">
        <v>0</v>
      </c>
      <c r="AN29" s="225">
        <v>0</v>
      </c>
      <c r="AO29" s="225">
        <v>0</v>
      </c>
      <c r="AP29" s="225">
        <v>0</v>
      </c>
      <c r="AQ29" s="226">
        <v>0</v>
      </c>
      <c r="AR29" s="227">
        <v>0</v>
      </c>
      <c r="AW29" s="18"/>
      <c r="AX29" s="18"/>
      <c r="AY29" s="18"/>
    </row>
    <row r="30" spans="2:51" ht="27.9" customHeight="1" x14ac:dyDescent="0.2">
      <c r="B30" s="702"/>
      <c r="C30" s="779"/>
      <c r="D30" s="256"/>
      <c r="E30" s="213"/>
      <c r="F30" s="250"/>
      <c r="G30" s="251">
        <f>IFERROR(G29/$F29,"-")</f>
        <v>0</v>
      </c>
      <c r="H30" s="251">
        <f t="shared" ref="H30:R30" si="37">IFERROR(H29/$F29,"-")</f>
        <v>0</v>
      </c>
      <c r="I30" s="251">
        <f t="shared" si="37"/>
        <v>0.66666666666666663</v>
      </c>
      <c r="J30" s="251">
        <f t="shared" si="37"/>
        <v>0.33333333333333331</v>
      </c>
      <c r="K30" s="251">
        <f t="shared" si="37"/>
        <v>0</v>
      </c>
      <c r="L30" s="251">
        <f t="shared" si="37"/>
        <v>0</v>
      </c>
      <c r="M30" s="251">
        <f t="shared" si="37"/>
        <v>0</v>
      </c>
      <c r="N30" s="251">
        <f t="shared" si="37"/>
        <v>0</v>
      </c>
      <c r="O30" s="251">
        <f t="shared" si="37"/>
        <v>0</v>
      </c>
      <c r="P30" s="251">
        <f t="shared" si="37"/>
        <v>0</v>
      </c>
      <c r="Q30" s="251">
        <f t="shared" si="37"/>
        <v>0</v>
      </c>
      <c r="R30" s="251">
        <f t="shared" si="37"/>
        <v>0</v>
      </c>
      <c r="S30" s="250"/>
      <c r="T30" s="268">
        <f>IFERROR(T29/$S$29,"-")</f>
        <v>0</v>
      </c>
      <c r="U30" s="268">
        <f t="shared" ref="U30:AE30" si="38">IFERROR(U29/$S$29,"-")</f>
        <v>0</v>
      </c>
      <c r="V30" s="268">
        <f t="shared" si="38"/>
        <v>0.66666666666666663</v>
      </c>
      <c r="W30" s="268">
        <f t="shared" si="38"/>
        <v>0.33333333333333331</v>
      </c>
      <c r="X30" s="268">
        <f t="shared" si="38"/>
        <v>0</v>
      </c>
      <c r="Y30" s="268">
        <f t="shared" si="38"/>
        <v>0</v>
      </c>
      <c r="Z30" s="268">
        <f t="shared" si="38"/>
        <v>0</v>
      </c>
      <c r="AA30" s="268">
        <f t="shared" si="38"/>
        <v>0</v>
      </c>
      <c r="AB30" s="268">
        <f t="shared" si="38"/>
        <v>0</v>
      </c>
      <c r="AC30" s="268">
        <f t="shared" si="38"/>
        <v>0</v>
      </c>
      <c r="AD30" s="268">
        <f t="shared" si="38"/>
        <v>0</v>
      </c>
      <c r="AE30" s="268">
        <f t="shared" si="38"/>
        <v>0</v>
      </c>
      <c r="AF30" s="272"/>
      <c r="AG30" s="234" t="str">
        <f>IFERROR(AG29/$AF29,"-")</f>
        <v>-</v>
      </c>
      <c r="AH30" s="234" t="str">
        <f t="shared" ref="AH30:AR30" si="39">IFERROR(AH29/$AF29,"-")</f>
        <v>-</v>
      </c>
      <c r="AI30" s="234" t="str">
        <f t="shared" si="39"/>
        <v>-</v>
      </c>
      <c r="AJ30" s="234" t="str">
        <f t="shared" si="39"/>
        <v>-</v>
      </c>
      <c r="AK30" s="234" t="str">
        <f t="shared" si="39"/>
        <v>-</v>
      </c>
      <c r="AL30" s="234" t="str">
        <f t="shared" si="39"/>
        <v>-</v>
      </c>
      <c r="AM30" s="234" t="str">
        <f t="shared" si="39"/>
        <v>-</v>
      </c>
      <c r="AN30" s="234" t="str">
        <f t="shared" si="39"/>
        <v>-</v>
      </c>
      <c r="AO30" s="234" t="str">
        <f t="shared" si="39"/>
        <v>-</v>
      </c>
      <c r="AP30" s="234" t="str">
        <f t="shared" si="39"/>
        <v>-</v>
      </c>
      <c r="AQ30" s="234" t="str">
        <f t="shared" si="39"/>
        <v>-</v>
      </c>
      <c r="AR30" s="235" t="str">
        <f t="shared" si="39"/>
        <v>-</v>
      </c>
      <c r="AT30" s="26"/>
      <c r="AU30" s="26"/>
      <c r="AV30" s="26"/>
      <c r="AW30" s="18"/>
      <c r="AX30" s="18"/>
      <c r="AY30" s="18"/>
    </row>
    <row r="31" spans="2:51" ht="27.9" customHeight="1" x14ac:dyDescent="0.2">
      <c r="B31" s="702"/>
      <c r="C31" s="778" t="s">
        <v>110</v>
      </c>
      <c r="D31" s="269">
        <f>[1]表1!M41</f>
        <v>39</v>
      </c>
      <c r="E31" s="148">
        <f>[1]表1!O41</f>
        <v>29</v>
      </c>
      <c r="F31" s="253">
        <f>SUM(G31:R31)</f>
        <v>12</v>
      </c>
      <c r="G31" s="225">
        <f>T31+AG31</f>
        <v>0</v>
      </c>
      <c r="H31" s="225">
        <f t="shared" ref="H31:P31" si="40">U31+AH31</f>
        <v>2</v>
      </c>
      <c r="I31" s="225">
        <f t="shared" si="40"/>
        <v>1</v>
      </c>
      <c r="J31" s="225">
        <f t="shared" si="40"/>
        <v>6</v>
      </c>
      <c r="K31" s="225">
        <f t="shared" si="40"/>
        <v>1</v>
      </c>
      <c r="L31" s="225">
        <f t="shared" si="40"/>
        <v>1</v>
      </c>
      <c r="M31" s="225">
        <f t="shared" si="40"/>
        <v>0</v>
      </c>
      <c r="N31" s="225">
        <f t="shared" si="40"/>
        <v>0</v>
      </c>
      <c r="O31" s="225">
        <f t="shared" si="40"/>
        <v>1</v>
      </c>
      <c r="P31" s="225">
        <f t="shared" si="40"/>
        <v>0</v>
      </c>
      <c r="Q31" s="225">
        <f>AD31+AQ31</f>
        <v>0</v>
      </c>
      <c r="R31" s="226">
        <f>AE31+AR31</f>
        <v>0</v>
      </c>
      <c r="S31" s="253">
        <f>SUM(T31:AE31)</f>
        <v>10</v>
      </c>
      <c r="T31" s="225">
        <v>0</v>
      </c>
      <c r="U31" s="225">
        <v>2</v>
      </c>
      <c r="V31" s="225">
        <v>1</v>
      </c>
      <c r="W31" s="225">
        <v>6</v>
      </c>
      <c r="X31" s="225">
        <v>1</v>
      </c>
      <c r="Y31" s="225">
        <v>0</v>
      </c>
      <c r="Z31" s="225">
        <v>0</v>
      </c>
      <c r="AA31" s="225">
        <v>0</v>
      </c>
      <c r="AB31" s="225">
        <v>0</v>
      </c>
      <c r="AC31" s="225">
        <v>0</v>
      </c>
      <c r="AD31" s="225">
        <v>0</v>
      </c>
      <c r="AE31" s="225">
        <v>0</v>
      </c>
      <c r="AF31" s="224">
        <f>SUM(AG31:AR31)</f>
        <v>2</v>
      </c>
      <c r="AG31" s="225">
        <v>0</v>
      </c>
      <c r="AH31" s="225">
        <v>0</v>
      </c>
      <c r="AI31" s="225">
        <v>0</v>
      </c>
      <c r="AJ31" s="225">
        <v>0</v>
      </c>
      <c r="AK31" s="225">
        <v>0</v>
      </c>
      <c r="AL31" s="225">
        <v>1</v>
      </c>
      <c r="AM31" s="225">
        <v>0</v>
      </c>
      <c r="AN31" s="225">
        <v>0</v>
      </c>
      <c r="AO31" s="225">
        <v>1</v>
      </c>
      <c r="AP31" s="225">
        <v>0</v>
      </c>
      <c r="AQ31" s="226">
        <v>0</v>
      </c>
      <c r="AR31" s="227">
        <v>0</v>
      </c>
      <c r="AW31" s="18"/>
      <c r="AX31" s="18"/>
      <c r="AY31" s="18"/>
    </row>
    <row r="32" spans="2:51" ht="27.9" customHeight="1" x14ac:dyDescent="0.2">
      <c r="B32" s="702"/>
      <c r="C32" s="779"/>
      <c r="D32" s="256"/>
      <c r="E32" s="213"/>
      <c r="F32" s="243"/>
      <c r="G32" s="251">
        <f>IFERROR(G31/$F31,"-")</f>
        <v>0</v>
      </c>
      <c r="H32" s="273">
        <f t="shared" ref="H32:R32" si="41">IFERROR(H31/$F31,"-")</f>
        <v>0.16666666666666666</v>
      </c>
      <c r="I32" s="201">
        <f t="shared" si="41"/>
        <v>8.3333333333333329E-2</v>
      </c>
      <c r="J32" s="201">
        <f t="shared" si="41"/>
        <v>0.5</v>
      </c>
      <c r="K32" s="201">
        <f t="shared" si="41"/>
        <v>8.3333333333333329E-2</v>
      </c>
      <c r="L32" s="201">
        <f t="shared" si="41"/>
        <v>8.3333333333333329E-2</v>
      </c>
      <c r="M32" s="251">
        <f t="shared" si="41"/>
        <v>0</v>
      </c>
      <c r="N32" s="251">
        <f t="shared" si="41"/>
        <v>0</v>
      </c>
      <c r="O32" s="201">
        <f t="shared" si="41"/>
        <v>8.3333333333333329E-2</v>
      </c>
      <c r="P32" s="201">
        <f t="shared" si="41"/>
        <v>0</v>
      </c>
      <c r="Q32" s="274">
        <f t="shared" si="41"/>
        <v>0</v>
      </c>
      <c r="R32" s="274">
        <f t="shared" si="41"/>
        <v>0</v>
      </c>
      <c r="S32" s="243"/>
      <c r="T32" s="251">
        <f>IFERROR(T31/$S$31,"-")</f>
        <v>0</v>
      </c>
      <c r="U32" s="252">
        <f t="shared" ref="U32:AE32" si="42">IFERROR(U31/$S$31,"-")</f>
        <v>0.2</v>
      </c>
      <c r="V32" s="252">
        <f t="shared" si="42"/>
        <v>0.1</v>
      </c>
      <c r="W32" s="252">
        <f t="shared" si="42"/>
        <v>0.6</v>
      </c>
      <c r="X32" s="252">
        <f t="shared" si="42"/>
        <v>0.1</v>
      </c>
      <c r="Y32" s="252">
        <f t="shared" si="42"/>
        <v>0</v>
      </c>
      <c r="Z32" s="252">
        <f t="shared" si="42"/>
        <v>0</v>
      </c>
      <c r="AA32" s="252">
        <f t="shared" si="42"/>
        <v>0</v>
      </c>
      <c r="AB32" s="252">
        <f t="shared" si="42"/>
        <v>0</v>
      </c>
      <c r="AC32" s="252">
        <f t="shared" si="42"/>
        <v>0</v>
      </c>
      <c r="AD32" s="252">
        <f t="shared" si="42"/>
        <v>0</v>
      </c>
      <c r="AE32" s="252">
        <f t="shared" si="42"/>
        <v>0</v>
      </c>
      <c r="AF32" s="272"/>
      <c r="AG32" s="234">
        <f>IFERROR(AG31/$AF31,"-")</f>
        <v>0</v>
      </c>
      <c r="AH32" s="234">
        <f t="shared" ref="AH32:AR32" si="43">IFERROR(AH31/$AF31,"-")</f>
        <v>0</v>
      </c>
      <c r="AI32" s="234">
        <f t="shared" si="43"/>
        <v>0</v>
      </c>
      <c r="AJ32" s="234">
        <f t="shared" si="43"/>
        <v>0</v>
      </c>
      <c r="AK32" s="234">
        <f t="shared" si="43"/>
        <v>0</v>
      </c>
      <c r="AL32" s="234">
        <f t="shared" si="43"/>
        <v>0.5</v>
      </c>
      <c r="AM32" s="234">
        <f t="shared" si="43"/>
        <v>0</v>
      </c>
      <c r="AN32" s="234">
        <f t="shared" si="43"/>
        <v>0</v>
      </c>
      <c r="AO32" s="234">
        <f t="shared" si="43"/>
        <v>0.5</v>
      </c>
      <c r="AP32" s="234">
        <f t="shared" si="43"/>
        <v>0</v>
      </c>
      <c r="AQ32" s="234">
        <f t="shared" si="43"/>
        <v>0</v>
      </c>
      <c r="AR32" s="235">
        <f t="shared" si="43"/>
        <v>0</v>
      </c>
      <c r="AT32" s="26"/>
      <c r="AU32" s="26"/>
      <c r="AV32" s="26"/>
      <c r="AW32" s="18"/>
      <c r="AX32" s="18"/>
      <c r="AY32" s="18"/>
    </row>
    <row r="33" spans="2:51" ht="27.9" customHeight="1" x14ac:dyDescent="0.2">
      <c r="B33" s="702"/>
      <c r="C33" s="778" t="s">
        <v>31</v>
      </c>
      <c r="D33" s="269">
        <f>[1]表1!M44</f>
        <v>27</v>
      </c>
      <c r="E33" s="148">
        <f>[1]表1!O44</f>
        <v>21</v>
      </c>
      <c r="F33" s="224">
        <f>SUM(G33:R33)</f>
        <v>33</v>
      </c>
      <c r="G33" s="225">
        <f>T33+AG33</f>
        <v>4</v>
      </c>
      <c r="H33" s="225">
        <f t="shared" ref="H33:P33" si="44">U33+AH33</f>
        <v>1</v>
      </c>
      <c r="I33" s="225">
        <f t="shared" si="44"/>
        <v>13</v>
      </c>
      <c r="J33" s="225">
        <f t="shared" si="44"/>
        <v>9</v>
      </c>
      <c r="K33" s="225">
        <f t="shared" si="44"/>
        <v>3</v>
      </c>
      <c r="L33" s="225">
        <f t="shared" si="44"/>
        <v>0</v>
      </c>
      <c r="M33" s="225">
        <f t="shared" si="44"/>
        <v>0</v>
      </c>
      <c r="N33" s="225">
        <f t="shared" si="44"/>
        <v>2</v>
      </c>
      <c r="O33" s="225">
        <f t="shared" si="44"/>
        <v>1</v>
      </c>
      <c r="P33" s="225">
        <f t="shared" si="44"/>
        <v>0</v>
      </c>
      <c r="Q33" s="225">
        <f>AD33+AQ33</f>
        <v>0</v>
      </c>
      <c r="R33" s="226">
        <f>AE33+AR33</f>
        <v>0</v>
      </c>
      <c r="S33" s="224">
        <f>SUM(T33:AE33)</f>
        <v>33</v>
      </c>
      <c r="T33" s="225">
        <v>4</v>
      </c>
      <c r="U33" s="225">
        <v>1</v>
      </c>
      <c r="V33" s="225">
        <v>13</v>
      </c>
      <c r="W33" s="225">
        <v>9</v>
      </c>
      <c r="X33" s="225">
        <v>3</v>
      </c>
      <c r="Y33" s="225">
        <v>0</v>
      </c>
      <c r="Z33" s="225">
        <v>0</v>
      </c>
      <c r="AA33" s="225">
        <v>2</v>
      </c>
      <c r="AB33" s="225">
        <v>1</v>
      </c>
      <c r="AC33" s="225">
        <v>0</v>
      </c>
      <c r="AD33" s="225">
        <v>0</v>
      </c>
      <c r="AE33" s="225">
        <v>0</v>
      </c>
      <c r="AF33" s="224">
        <f>SUM(AG33:AR33)</f>
        <v>0</v>
      </c>
      <c r="AG33" s="225">
        <v>0</v>
      </c>
      <c r="AH33" s="225">
        <v>0</v>
      </c>
      <c r="AI33" s="225">
        <v>0</v>
      </c>
      <c r="AJ33" s="225">
        <v>0</v>
      </c>
      <c r="AK33" s="225">
        <v>0</v>
      </c>
      <c r="AL33" s="225">
        <v>0</v>
      </c>
      <c r="AM33" s="225">
        <v>0</v>
      </c>
      <c r="AN33" s="225">
        <v>0</v>
      </c>
      <c r="AO33" s="225">
        <v>0</v>
      </c>
      <c r="AP33" s="225">
        <v>0</v>
      </c>
      <c r="AQ33" s="226">
        <v>0</v>
      </c>
      <c r="AR33" s="227">
        <v>0</v>
      </c>
      <c r="AW33" s="18"/>
      <c r="AX33" s="18"/>
      <c r="AY33" s="18"/>
    </row>
    <row r="34" spans="2:51" ht="27.9" customHeight="1" x14ac:dyDescent="0.2">
      <c r="B34" s="702"/>
      <c r="C34" s="780"/>
      <c r="D34" s="256"/>
      <c r="E34" s="213"/>
      <c r="F34" s="250"/>
      <c r="G34" s="251">
        <f>IFERROR(G33/$F33,"-")</f>
        <v>0.12121212121212122</v>
      </c>
      <c r="H34" s="273">
        <f t="shared" ref="H34:R34" si="45">IFERROR(H33/$F33,"-")</f>
        <v>3.0303030303030304E-2</v>
      </c>
      <c r="I34" s="201">
        <f t="shared" si="45"/>
        <v>0.39393939393939392</v>
      </c>
      <c r="J34" s="201">
        <f t="shared" si="45"/>
        <v>0.27272727272727271</v>
      </c>
      <c r="K34" s="201">
        <f t="shared" si="45"/>
        <v>9.0909090909090912E-2</v>
      </c>
      <c r="L34" s="201">
        <f t="shared" si="45"/>
        <v>0</v>
      </c>
      <c r="M34" s="251">
        <f t="shared" si="45"/>
        <v>0</v>
      </c>
      <c r="N34" s="251">
        <f t="shared" si="45"/>
        <v>6.0606060606060608E-2</v>
      </c>
      <c r="O34" s="201">
        <f t="shared" si="45"/>
        <v>3.0303030303030304E-2</v>
      </c>
      <c r="P34" s="201">
        <f t="shared" si="45"/>
        <v>0</v>
      </c>
      <c r="Q34" s="274">
        <f t="shared" si="45"/>
        <v>0</v>
      </c>
      <c r="R34" s="274">
        <f t="shared" si="45"/>
        <v>0</v>
      </c>
      <c r="S34" s="250"/>
      <c r="T34" s="251">
        <f>IFERROR(T33/$S$33,"-")</f>
        <v>0.12121212121212122</v>
      </c>
      <c r="U34" s="251">
        <f t="shared" ref="U34:AE34" si="46">IFERROR(U33/$S$33,"-")</f>
        <v>3.0303030303030304E-2</v>
      </c>
      <c r="V34" s="252">
        <f t="shared" si="46"/>
        <v>0.39393939393939392</v>
      </c>
      <c r="W34" s="252">
        <f t="shared" si="46"/>
        <v>0.27272727272727271</v>
      </c>
      <c r="X34" s="252">
        <f t="shared" si="46"/>
        <v>9.0909090909090912E-2</v>
      </c>
      <c r="Y34" s="252">
        <f t="shared" si="46"/>
        <v>0</v>
      </c>
      <c r="Z34" s="252">
        <f t="shared" si="46"/>
        <v>0</v>
      </c>
      <c r="AA34" s="252">
        <f t="shared" si="46"/>
        <v>6.0606060606060608E-2</v>
      </c>
      <c r="AB34" s="252">
        <f t="shared" si="46"/>
        <v>3.0303030303030304E-2</v>
      </c>
      <c r="AC34" s="252">
        <f t="shared" si="46"/>
        <v>0</v>
      </c>
      <c r="AD34" s="252">
        <f t="shared" si="46"/>
        <v>0</v>
      </c>
      <c r="AE34" s="252">
        <f t="shared" si="46"/>
        <v>0</v>
      </c>
      <c r="AF34" s="272"/>
      <c r="AG34" s="234" t="str">
        <f>IFERROR(AG33/$AF33,"-")</f>
        <v>-</v>
      </c>
      <c r="AH34" s="234" t="str">
        <f t="shared" ref="AH34:AR34" si="47">IFERROR(AH33/$AF33,"-")</f>
        <v>-</v>
      </c>
      <c r="AI34" s="234" t="str">
        <f t="shared" si="47"/>
        <v>-</v>
      </c>
      <c r="AJ34" s="234" t="str">
        <f t="shared" si="47"/>
        <v>-</v>
      </c>
      <c r="AK34" s="234" t="str">
        <f t="shared" si="47"/>
        <v>-</v>
      </c>
      <c r="AL34" s="234" t="str">
        <f t="shared" si="47"/>
        <v>-</v>
      </c>
      <c r="AM34" s="234" t="str">
        <f t="shared" si="47"/>
        <v>-</v>
      </c>
      <c r="AN34" s="234" t="str">
        <f t="shared" si="47"/>
        <v>-</v>
      </c>
      <c r="AO34" s="234" t="str">
        <f t="shared" si="47"/>
        <v>-</v>
      </c>
      <c r="AP34" s="234" t="str">
        <f t="shared" si="47"/>
        <v>-</v>
      </c>
      <c r="AQ34" s="234" t="str">
        <f t="shared" si="47"/>
        <v>-</v>
      </c>
      <c r="AR34" s="235" t="str">
        <f t="shared" si="47"/>
        <v>-</v>
      </c>
      <c r="AT34" s="26"/>
      <c r="AU34" s="26"/>
      <c r="AV34" s="26"/>
      <c r="AW34" s="18"/>
      <c r="AX34" s="18"/>
      <c r="AY34" s="18"/>
    </row>
    <row r="35" spans="2:51" ht="27.9" customHeight="1" x14ac:dyDescent="0.2">
      <c r="B35" s="702"/>
      <c r="C35" s="779" t="s">
        <v>111</v>
      </c>
      <c r="D35" s="269">
        <f>[1]表1!M47</f>
        <v>40</v>
      </c>
      <c r="E35" s="148">
        <f>[1]表1!O47</f>
        <v>24</v>
      </c>
      <c r="F35" s="224">
        <f>SUM(G35:R35)</f>
        <v>338</v>
      </c>
      <c r="G35" s="225">
        <f>T35+AG35</f>
        <v>17</v>
      </c>
      <c r="H35" s="225">
        <f t="shared" ref="H35:P35" si="48">U35+AH35</f>
        <v>48</v>
      </c>
      <c r="I35" s="225">
        <f t="shared" si="48"/>
        <v>128</v>
      </c>
      <c r="J35" s="225">
        <f t="shared" si="48"/>
        <v>93</v>
      </c>
      <c r="K35" s="225">
        <f t="shared" si="48"/>
        <v>34</v>
      </c>
      <c r="L35" s="225">
        <f t="shared" si="48"/>
        <v>5</v>
      </c>
      <c r="M35" s="225">
        <f t="shared" si="48"/>
        <v>2</v>
      </c>
      <c r="N35" s="225">
        <f t="shared" si="48"/>
        <v>7</v>
      </c>
      <c r="O35" s="225">
        <f t="shared" si="48"/>
        <v>2</v>
      </c>
      <c r="P35" s="225">
        <f t="shared" si="48"/>
        <v>2</v>
      </c>
      <c r="Q35" s="225">
        <f>AD35+AQ35</f>
        <v>0</v>
      </c>
      <c r="R35" s="226">
        <f>AE35+AR35</f>
        <v>0</v>
      </c>
      <c r="S35" s="224">
        <f>SUM(T35:AE35)</f>
        <v>335</v>
      </c>
      <c r="T35" s="225">
        <v>17</v>
      </c>
      <c r="U35" s="225">
        <v>48</v>
      </c>
      <c r="V35" s="225">
        <v>126</v>
      </c>
      <c r="W35" s="225">
        <v>92</v>
      </c>
      <c r="X35" s="225">
        <v>34</v>
      </c>
      <c r="Y35" s="225">
        <v>5</v>
      </c>
      <c r="Z35" s="225">
        <v>2</v>
      </c>
      <c r="AA35" s="225">
        <v>7</v>
      </c>
      <c r="AB35" s="225">
        <v>2</v>
      </c>
      <c r="AC35" s="225">
        <v>2</v>
      </c>
      <c r="AD35" s="225">
        <v>0</v>
      </c>
      <c r="AE35" s="225">
        <v>0</v>
      </c>
      <c r="AF35" s="224">
        <f>SUM(AG35:AR35)</f>
        <v>3</v>
      </c>
      <c r="AG35" s="225">
        <v>0</v>
      </c>
      <c r="AH35" s="225">
        <v>0</v>
      </c>
      <c r="AI35" s="225">
        <v>2</v>
      </c>
      <c r="AJ35" s="225">
        <v>1</v>
      </c>
      <c r="AK35" s="225">
        <v>0</v>
      </c>
      <c r="AL35" s="225">
        <v>0</v>
      </c>
      <c r="AM35" s="225">
        <v>0</v>
      </c>
      <c r="AN35" s="225">
        <v>0</v>
      </c>
      <c r="AO35" s="225">
        <v>0</v>
      </c>
      <c r="AP35" s="225">
        <v>0</v>
      </c>
      <c r="AQ35" s="226">
        <v>0</v>
      </c>
      <c r="AR35" s="227">
        <v>0</v>
      </c>
      <c r="AW35" s="18"/>
      <c r="AX35" s="18"/>
      <c r="AY35" s="18"/>
    </row>
    <row r="36" spans="2:51" ht="27.9" customHeight="1" thickBot="1" x14ac:dyDescent="0.25">
      <c r="B36" s="702"/>
      <c r="C36" s="792"/>
      <c r="D36" s="275"/>
      <c r="E36" s="154"/>
      <c r="F36" s="229"/>
      <c r="G36" s="230">
        <f>IFERROR(G35/$F35,"-")</f>
        <v>5.0295857988165681E-2</v>
      </c>
      <c r="H36" s="230">
        <f t="shared" ref="H36:R36" si="49">IFERROR(H35/$F35,"-")</f>
        <v>0.14201183431952663</v>
      </c>
      <c r="I36" s="230">
        <f t="shared" si="49"/>
        <v>0.378698224852071</v>
      </c>
      <c r="J36" s="230">
        <f t="shared" si="49"/>
        <v>0.27514792899408286</v>
      </c>
      <c r="K36" s="230">
        <f t="shared" si="49"/>
        <v>0.10059171597633136</v>
      </c>
      <c r="L36" s="230">
        <f t="shared" si="49"/>
        <v>1.4792899408284023E-2</v>
      </c>
      <c r="M36" s="276">
        <f t="shared" si="49"/>
        <v>5.9171597633136093E-3</v>
      </c>
      <c r="N36" s="276">
        <f t="shared" si="49"/>
        <v>2.0710059171597635E-2</v>
      </c>
      <c r="O36" s="230">
        <f t="shared" si="49"/>
        <v>5.9171597633136093E-3</v>
      </c>
      <c r="P36" s="230">
        <f t="shared" si="49"/>
        <v>5.9171597633136093E-3</v>
      </c>
      <c r="Q36" s="231">
        <f t="shared" si="49"/>
        <v>0</v>
      </c>
      <c r="R36" s="231">
        <f t="shared" si="49"/>
        <v>0</v>
      </c>
      <c r="S36" s="232"/>
      <c r="T36" s="277">
        <f>IFERROR(T35/$S$35,"-")</f>
        <v>5.0746268656716415E-2</v>
      </c>
      <c r="U36" s="277">
        <f t="shared" ref="U36:AE36" si="50">IFERROR(U35/$S$35,"-")</f>
        <v>0.14328358208955225</v>
      </c>
      <c r="V36" s="277">
        <f t="shared" si="50"/>
        <v>0.37611940298507462</v>
      </c>
      <c r="W36" s="277">
        <f t="shared" si="50"/>
        <v>0.2746268656716418</v>
      </c>
      <c r="X36" s="277">
        <f t="shared" si="50"/>
        <v>0.10149253731343283</v>
      </c>
      <c r="Y36" s="277">
        <f t="shared" si="50"/>
        <v>1.4925373134328358E-2</v>
      </c>
      <c r="Z36" s="278">
        <f t="shared" si="50"/>
        <v>5.9701492537313433E-3</v>
      </c>
      <c r="AA36" s="278">
        <f t="shared" si="50"/>
        <v>2.0895522388059702E-2</v>
      </c>
      <c r="AB36" s="278">
        <f t="shared" si="50"/>
        <v>5.9701492537313433E-3</v>
      </c>
      <c r="AC36" s="278">
        <f t="shared" si="50"/>
        <v>5.9701492537313433E-3</v>
      </c>
      <c r="AD36" s="278">
        <f t="shared" si="50"/>
        <v>0</v>
      </c>
      <c r="AE36" s="278">
        <f t="shared" si="50"/>
        <v>0</v>
      </c>
      <c r="AF36" s="279"/>
      <c r="AG36" s="278">
        <f>IFERROR(AG35/$AF35,"-")</f>
        <v>0</v>
      </c>
      <c r="AH36" s="278">
        <f t="shared" ref="AH36:AR36" si="51">IFERROR(AH35/$AF35,"-")</f>
        <v>0</v>
      </c>
      <c r="AI36" s="278">
        <f t="shared" si="51"/>
        <v>0.66666666666666663</v>
      </c>
      <c r="AJ36" s="278">
        <f t="shared" si="51"/>
        <v>0.33333333333333331</v>
      </c>
      <c r="AK36" s="278">
        <f t="shared" si="51"/>
        <v>0</v>
      </c>
      <c r="AL36" s="278">
        <f t="shared" si="51"/>
        <v>0</v>
      </c>
      <c r="AM36" s="278">
        <f t="shared" si="51"/>
        <v>0</v>
      </c>
      <c r="AN36" s="278">
        <f t="shared" si="51"/>
        <v>0</v>
      </c>
      <c r="AO36" s="278">
        <f t="shared" si="51"/>
        <v>0</v>
      </c>
      <c r="AP36" s="278">
        <f t="shared" si="51"/>
        <v>0</v>
      </c>
      <c r="AQ36" s="278">
        <f t="shared" si="51"/>
        <v>0</v>
      </c>
      <c r="AR36" s="280">
        <f t="shared" si="51"/>
        <v>0</v>
      </c>
      <c r="AT36" s="26"/>
      <c r="AU36" s="26"/>
      <c r="AV36" s="26"/>
      <c r="AW36" s="18"/>
      <c r="AX36" s="18"/>
      <c r="AY36" s="18"/>
    </row>
    <row r="37" spans="2:51" ht="27.9" customHeight="1" thickTop="1" x14ac:dyDescent="0.2">
      <c r="B37" s="702"/>
      <c r="C37" s="209" t="s">
        <v>112</v>
      </c>
      <c r="D37" s="281">
        <f>D27+D29+D31+D33</f>
        <v>280</v>
      </c>
      <c r="E37" s="281">
        <f>E27+E29+E31+E33</f>
        <v>144</v>
      </c>
      <c r="F37" s="253">
        <f>SUM(G37:R37)</f>
        <v>57</v>
      </c>
      <c r="G37" s="263">
        <f t="shared" ref="G37:R37" si="52">T37+AG37</f>
        <v>4</v>
      </c>
      <c r="H37" s="263">
        <f>U37+AH37</f>
        <v>5</v>
      </c>
      <c r="I37" s="263">
        <f t="shared" si="52"/>
        <v>19</v>
      </c>
      <c r="J37" s="263">
        <f t="shared" si="52"/>
        <v>17</v>
      </c>
      <c r="K37" s="263">
        <f t="shared" si="52"/>
        <v>6</v>
      </c>
      <c r="L37" s="263">
        <f t="shared" si="52"/>
        <v>1</v>
      </c>
      <c r="M37" s="263">
        <f t="shared" si="52"/>
        <v>1</v>
      </c>
      <c r="N37" s="263">
        <f t="shared" si="52"/>
        <v>2</v>
      </c>
      <c r="O37" s="263">
        <f t="shared" si="52"/>
        <v>2</v>
      </c>
      <c r="P37" s="263">
        <f t="shared" si="52"/>
        <v>0</v>
      </c>
      <c r="Q37" s="263">
        <f t="shared" si="52"/>
        <v>0</v>
      </c>
      <c r="R37" s="264">
        <f t="shared" si="52"/>
        <v>0</v>
      </c>
      <c r="S37" s="253">
        <f>SUM(T37:AE37)</f>
        <v>55</v>
      </c>
      <c r="T37" s="263">
        <f>T27+T29+T31+T33</f>
        <v>4</v>
      </c>
      <c r="U37" s="263">
        <f t="shared" ref="U37:AD37" si="53">U27+U29+U31+U33</f>
        <v>5</v>
      </c>
      <c r="V37" s="263">
        <f t="shared" si="53"/>
        <v>19</v>
      </c>
      <c r="W37" s="263">
        <f t="shared" si="53"/>
        <v>17</v>
      </c>
      <c r="X37" s="263">
        <f t="shared" si="53"/>
        <v>6</v>
      </c>
      <c r="Y37" s="263">
        <f t="shared" si="53"/>
        <v>0</v>
      </c>
      <c r="Z37" s="263">
        <f t="shared" si="53"/>
        <v>1</v>
      </c>
      <c r="AA37" s="263">
        <f t="shared" si="53"/>
        <v>2</v>
      </c>
      <c r="AB37" s="263">
        <f t="shared" si="53"/>
        <v>1</v>
      </c>
      <c r="AC37" s="263">
        <f t="shared" si="53"/>
        <v>0</v>
      </c>
      <c r="AD37" s="263">
        <f t="shared" si="53"/>
        <v>0</v>
      </c>
      <c r="AE37" s="265">
        <f>AE27+AE29+AE31+AE33</f>
        <v>0</v>
      </c>
      <c r="AF37" s="253">
        <f t="shared" ref="AF37:AR37" si="54">AF27+AF29+AF31+AF33</f>
        <v>2</v>
      </c>
      <c r="AG37" s="263">
        <f t="shared" si="54"/>
        <v>0</v>
      </c>
      <c r="AH37" s="263">
        <f t="shared" si="54"/>
        <v>0</v>
      </c>
      <c r="AI37" s="263">
        <f t="shared" si="54"/>
        <v>0</v>
      </c>
      <c r="AJ37" s="263">
        <f t="shared" si="54"/>
        <v>0</v>
      </c>
      <c r="AK37" s="263">
        <f t="shared" si="54"/>
        <v>0</v>
      </c>
      <c r="AL37" s="263">
        <f t="shared" si="54"/>
        <v>1</v>
      </c>
      <c r="AM37" s="263">
        <f t="shared" si="54"/>
        <v>0</v>
      </c>
      <c r="AN37" s="263">
        <f t="shared" si="54"/>
        <v>0</v>
      </c>
      <c r="AO37" s="263">
        <f t="shared" si="54"/>
        <v>1</v>
      </c>
      <c r="AP37" s="263">
        <f t="shared" si="54"/>
        <v>0</v>
      </c>
      <c r="AQ37" s="264">
        <f t="shared" si="54"/>
        <v>0</v>
      </c>
      <c r="AR37" s="265">
        <f t="shared" si="54"/>
        <v>0</v>
      </c>
      <c r="AW37" s="18"/>
      <c r="AX37" s="18"/>
      <c r="AY37" s="18"/>
    </row>
    <row r="38" spans="2:51" ht="27.9" customHeight="1" x14ac:dyDescent="0.2">
      <c r="B38" s="702"/>
      <c r="C38" s="211" t="s">
        <v>34</v>
      </c>
      <c r="D38" s="282"/>
      <c r="E38" s="282"/>
      <c r="F38" s="250"/>
      <c r="G38" s="283">
        <f>G37/F37</f>
        <v>7.0175438596491224E-2</v>
      </c>
      <c r="H38" s="283">
        <f>H37/F37</f>
        <v>8.771929824561403E-2</v>
      </c>
      <c r="I38" s="283">
        <f>I37/F37</f>
        <v>0.33333333333333331</v>
      </c>
      <c r="J38" s="283">
        <f>J37/F37</f>
        <v>0.2982456140350877</v>
      </c>
      <c r="K38" s="283">
        <f>K37/F37</f>
        <v>0.10526315789473684</v>
      </c>
      <c r="L38" s="283">
        <f>L37/F37</f>
        <v>1.7543859649122806E-2</v>
      </c>
      <c r="M38" s="234">
        <f>M37/F37</f>
        <v>1.7543859649122806E-2</v>
      </c>
      <c r="N38" s="234">
        <f>N37/F37</f>
        <v>3.5087719298245612E-2</v>
      </c>
      <c r="O38" s="283">
        <f>O37/F37</f>
        <v>3.5087719298245612E-2</v>
      </c>
      <c r="P38" s="283">
        <f>P37/F37</f>
        <v>0</v>
      </c>
      <c r="Q38" s="284">
        <f>Q37/F37</f>
        <v>0</v>
      </c>
      <c r="R38" s="284">
        <f>R37/F37</f>
        <v>0</v>
      </c>
      <c r="S38" s="250"/>
      <c r="T38" s="283">
        <f>IFERROR(T37/$S37,"-")</f>
        <v>7.2727272727272724E-2</v>
      </c>
      <c r="U38" s="283">
        <f t="shared" ref="U38:AE38" si="55">IFERROR(U37/$S37,"-")</f>
        <v>9.0909090909090912E-2</v>
      </c>
      <c r="V38" s="283">
        <f t="shared" si="55"/>
        <v>0.34545454545454546</v>
      </c>
      <c r="W38" s="283">
        <f t="shared" si="55"/>
        <v>0.30909090909090908</v>
      </c>
      <c r="X38" s="283">
        <f t="shared" si="55"/>
        <v>0.10909090909090909</v>
      </c>
      <c r="Y38" s="283">
        <f t="shared" si="55"/>
        <v>0</v>
      </c>
      <c r="Z38" s="234">
        <f t="shared" si="55"/>
        <v>1.8181818181818181E-2</v>
      </c>
      <c r="AA38" s="234">
        <f t="shared" si="55"/>
        <v>3.6363636363636362E-2</v>
      </c>
      <c r="AB38" s="234">
        <f t="shared" si="55"/>
        <v>1.8181818181818181E-2</v>
      </c>
      <c r="AC38" s="234">
        <f t="shared" si="55"/>
        <v>0</v>
      </c>
      <c r="AD38" s="271">
        <f t="shared" si="55"/>
        <v>0</v>
      </c>
      <c r="AE38" s="285">
        <f t="shared" si="55"/>
        <v>0</v>
      </c>
      <c r="AF38" s="250"/>
      <c r="AG38" s="234">
        <f>IFERROR(AG37/$AF37,"-")</f>
        <v>0</v>
      </c>
      <c r="AH38" s="234">
        <f t="shared" ref="AH38:AR38" si="56">IFERROR(AH37/$AF37,"-")</f>
        <v>0</v>
      </c>
      <c r="AI38" s="234">
        <f t="shared" si="56"/>
        <v>0</v>
      </c>
      <c r="AJ38" s="234">
        <f t="shared" si="56"/>
        <v>0</v>
      </c>
      <c r="AK38" s="234">
        <f t="shared" si="56"/>
        <v>0</v>
      </c>
      <c r="AL38" s="234">
        <f t="shared" si="56"/>
        <v>0.5</v>
      </c>
      <c r="AM38" s="234">
        <f t="shared" si="56"/>
        <v>0</v>
      </c>
      <c r="AN38" s="234">
        <f t="shared" si="56"/>
        <v>0</v>
      </c>
      <c r="AO38" s="234">
        <f t="shared" si="56"/>
        <v>0.5</v>
      </c>
      <c r="AP38" s="234">
        <f t="shared" si="56"/>
        <v>0</v>
      </c>
      <c r="AQ38" s="234">
        <f t="shared" si="56"/>
        <v>0</v>
      </c>
      <c r="AR38" s="235">
        <f t="shared" si="56"/>
        <v>0</v>
      </c>
      <c r="AT38" s="26"/>
      <c r="AU38" s="26"/>
      <c r="AV38" s="26"/>
      <c r="AW38" s="18"/>
      <c r="AX38" s="18"/>
      <c r="AY38" s="18"/>
    </row>
    <row r="39" spans="2:51" ht="27.9" customHeight="1" x14ac:dyDescent="0.2">
      <c r="B39" s="702"/>
      <c r="C39" s="209" t="s">
        <v>112</v>
      </c>
      <c r="D39" s="286">
        <f>D29+D31+D33+D35</f>
        <v>155</v>
      </c>
      <c r="E39" s="286">
        <f>E29+E31+E33+E35</f>
        <v>102</v>
      </c>
      <c r="F39" s="253">
        <f>SUM(G39:R39)</f>
        <v>386</v>
      </c>
      <c r="G39" s="263">
        <f t="shared" ref="G39:R39" si="57">T39+AG39</f>
        <v>21</v>
      </c>
      <c r="H39" s="263">
        <f t="shared" si="57"/>
        <v>51</v>
      </c>
      <c r="I39" s="263">
        <f t="shared" si="57"/>
        <v>144</v>
      </c>
      <c r="J39" s="263">
        <f t="shared" si="57"/>
        <v>109</v>
      </c>
      <c r="K39" s="263">
        <f t="shared" si="57"/>
        <v>38</v>
      </c>
      <c r="L39" s="263">
        <f t="shared" si="57"/>
        <v>6</v>
      </c>
      <c r="M39" s="263">
        <f t="shared" si="57"/>
        <v>2</v>
      </c>
      <c r="N39" s="263">
        <f t="shared" si="57"/>
        <v>9</v>
      </c>
      <c r="O39" s="263">
        <f t="shared" si="57"/>
        <v>4</v>
      </c>
      <c r="P39" s="263">
        <f t="shared" si="57"/>
        <v>2</v>
      </c>
      <c r="Q39" s="263">
        <f t="shared" si="57"/>
        <v>0</v>
      </c>
      <c r="R39" s="264">
        <f t="shared" si="57"/>
        <v>0</v>
      </c>
      <c r="S39" s="253">
        <f>SUM(T39:AE39)</f>
        <v>381</v>
      </c>
      <c r="T39" s="263">
        <f t="shared" ref="T39:AR39" si="58">T29+T31+T33+T35</f>
        <v>21</v>
      </c>
      <c r="U39" s="263">
        <f t="shared" si="58"/>
        <v>51</v>
      </c>
      <c r="V39" s="263">
        <f t="shared" si="58"/>
        <v>142</v>
      </c>
      <c r="W39" s="263">
        <f t="shared" si="58"/>
        <v>108</v>
      </c>
      <c r="X39" s="263">
        <f t="shared" si="58"/>
        <v>38</v>
      </c>
      <c r="Y39" s="263">
        <f t="shared" si="58"/>
        <v>5</v>
      </c>
      <c r="Z39" s="263">
        <f t="shared" si="58"/>
        <v>2</v>
      </c>
      <c r="AA39" s="263">
        <f t="shared" si="58"/>
        <v>9</v>
      </c>
      <c r="AB39" s="263">
        <f t="shared" si="58"/>
        <v>3</v>
      </c>
      <c r="AC39" s="263">
        <f t="shared" si="58"/>
        <v>2</v>
      </c>
      <c r="AD39" s="263">
        <f t="shared" si="58"/>
        <v>0</v>
      </c>
      <c r="AE39" s="265">
        <f t="shared" si="58"/>
        <v>0</v>
      </c>
      <c r="AF39" s="253">
        <f t="shared" si="58"/>
        <v>5</v>
      </c>
      <c r="AG39" s="225">
        <f t="shared" si="58"/>
        <v>0</v>
      </c>
      <c r="AH39" s="225">
        <f t="shared" si="58"/>
        <v>0</v>
      </c>
      <c r="AI39" s="263">
        <f>AI29+AI31+AI33+AI35</f>
        <v>2</v>
      </c>
      <c r="AJ39" s="263">
        <f t="shared" si="58"/>
        <v>1</v>
      </c>
      <c r="AK39" s="263">
        <f t="shared" si="58"/>
        <v>0</v>
      </c>
      <c r="AL39" s="263">
        <f t="shared" si="58"/>
        <v>1</v>
      </c>
      <c r="AM39" s="263">
        <f t="shared" si="58"/>
        <v>0</v>
      </c>
      <c r="AN39" s="263">
        <f t="shared" si="58"/>
        <v>0</v>
      </c>
      <c r="AO39" s="263">
        <f t="shared" si="58"/>
        <v>1</v>
      </c>
      <c r="AP39" s="263">
        <f t="shared" si="58"/>
        <v>0</v>
      </c>
      <c r="AQ39" s="264">
        <f t="shared" si="58"/>
        <v>0</v>
      </c>
      <c r="AR39" s="265">
        <f t="shared" si="58"/>
        <v>0</v>
      </c>
      <c r="AW39" s="18"/>
      <c r="AX39" s="18"/>
      <c r="AY39" s="18"/>
    </row>
    <row r="40" spans="2:51" ht="27.9" customHeight="1" thickBot="1" x14ac:dyDescent="0.25">
      <c r="B40" s="715"/>
      <c r="C40" s="211" t="s">
        <v>113</v>
      </c>
      <c r="D40" s="282"/>
      <c r="E40" s="282"/>
      <c r="F40" s="287"/>
      <c r="G40" s="288">
        <f>G39/F39</f>
        <v>5.4404145077720206E-2</v>
      </c>
      <c r="H40" s="288">
        <f>H39/F39</f>
        <v>0.13212435233160622</v>
      </c>
      <c r="I40" s="288">
        <f>I39/F39</f>
        <v>0.37305699481865284</v>
      </c>
      <c r="J40" s="288">
        <f>J39/F39</f>
        <v>0.28238341968911918</v>
      </c>
      <c r="K40" s="288">
        <f>K39/F39</f>
        <v>9.8445595854922283E-2</v>
      </c>
      <c r="L40" s="288">
        <f>L39/F39</f>
        <v>1.5544041450777202E-2</v>
      </c>
      <c r="M40" s="289">
        <f>M39/F39</f>
        <v>5.1813471502590676E-3</v>
      </c>
      <c r="N40" s="289">
        <f>N39/F39</f>
        <v>2.3316062176165803E-2</v>
      </c>
      <c r="O40" s="288">
        <f>O39/F39</f>
        <v>1.0362694300518135E-2</v>
      </c>
      <c r="P40" s="288">
        <f>P39/F39</f>
        <v>5.1813471502590676E-3</v>
      </c>
      <c r="Q40" s="290">
        <f>Q39/F39</f>
        <v>0</v>
      </c>
      <c r="R40" s="290">
        <f>R39/F39</f>
        <v>0</v>
      </c>
      <c r="S40" s="291"/>
      <c r="T40" s="288">
        <f>IFERROR(T39/$S39,"-")</f>
        <v>5.5118110236220472E-2</v>
      </c>
      <c r="U40" s="288">
        <f t="shared" ref="U40:AE40" si="59">IFERROR(U39/$S39,"-")</f>
        <v>0.13385826771653545</v>
      </c>
      <c r="V40" s="288">
        <f t="shared" si="59"/>
        <v>0.37270341207349084</v>
      </c>
      <c r="W40" s="288">
        <f t="shared" si="59"/>
        <v>0.28346456692913385</v>
      </c>
      <c r="X40" s="288">
        <f t="shared" si="59"/>
        <v>9.9737532808398949E-2</v>
      </c>
      <c r="Y40" s="288">
        <f t="shared" si="59"/>
        <v>1.3123359580052493E-2</v>
      </c>
      <c r="Z40" s="289">
        <f t="shared" si="59"/>
        <v>5.2493438320209973E-3</v>
      </c>
      <c r="AA40" s="289">
        <f t="shared" si="59"/>
        <v>2.3622047244094488E-2</v>
      </c>
      <c r="AB40" s="289">
        <f t="shared" si="59"/>
        <v>7.874015748031496E-3</v>
      </c>
      <c r="AC40" s="289">
        <f t="shared" si="59"/>
        <v>5.2493438320209973E-3</v>
      </c>
      <c r="AD40" s="292">
        <f t="shared" si="59"/>
        <v>0</v>
      </c>
      <c r="AE40" s="293">
        <f t="shared" si="59"/>
        <v>0</v>
      </c>
      <c r="AF40" s="291"/>
      <c r="AG40" s="294">
        <f>IFERROR(AG39/$AF39,"-")</f>
        <v>0</v>
      </c>
      <c r="AH40" s="294">
        <f t="shared" ref="AH40:AR40" si="60">IFERROR(AH39/$AF39,"-")</f>
        <v>0</v>
      </c>
      <c r="AI40" s="294">
        <f t="shared" si="60"/>
        <v>0.4</v>
      </c>
      <c r="AJ40" s="294">
        <f t="shared" si="60"/>
        <v>0.2</v>
      </c>
      <c r="AK40" s="294">
        <f t="shared" si="60"/>
        <v>0</v>
      </c>
      <c r="AL40" s="294">
        <f t="shared" si="60"/>
        <v>0.2</v>
      </c>
      <c r="AM40" s="294">
        <f t="shared" si="60"/>
        <v>0</v>
      </c>
      <c r="AN40" s="294">
        <f t="shared" si="60"/>
        <v>0</v>
      </c>
      <c r="AO40" s="294">
        <f t="shared" si="60"/>
        <v>0.2</v>
      </c>
      <c r="AP40" s="294">
        <f t="shared" si="60"/>
        <v>0</v>
      </c>
      <c r="AQ40" s="294">
        <f t="shared" si="60"/>
        <v>0</v>
      </c>
      <c r="AR40" s="295">
        <f t="shared" si="60"/>
        <v>0</v>
      </c>
      <c r="AT40" s="26"/>
      <c r="AU40" s="26"/>
      <c r="AV40" s="26"/>
      <c r="AW40" s="18"/>
      <c r="AX40" s="18"/>
      <c r="AY40" s="18"/>
    </row>
    <row r="41" spans="2:51" x14ac:dyDescent="0.2">
      <c r="B41" s="1" t="s">
        <v>99</v>
      </c>
    </row>
    <row r="44" spans="2:51" ht="15" customHeight="1" x14ac:dyDescent="0.2">
      <c r="B44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  <c r="AL44" s="26"/>
      <c r="AM44" s="26"/>
      <c r="AN44" s="296"/>
      <c r="AO44" s="26"/>
      <c r="AP44" s="26"/>
      <c r="AQ44" s="26"/>
      <c r="AR44" s="26"/>
    </row>
    <row r="45" spans="2:51" x14ac:dyDescent="0.2">
      <c r="B45"/>
      <c r="G45" s="221"/>
      <c r="H45" s="221"/>
      <c r="I45" s="221"/>
      <c r="J45" s="221"/>
      <c r="K45" s="221"/>
      <c r="L45" s="221"/>
      <c r="M45" s="221"/>
      <c r="N45" s="221"/>
      <c r="O45" s="221"/>
      <c r="P45" s="221"/>
      <c r="Q45" s="221"/>
      <c r="R45" s="221"/>
      <c r="T45" s="221"/>
      <c r="U45" s="221"/>
      <c r="V45" s="221"/>
      <c r="W45" s="221"/>
      <c r="X45" s="221"/>
      <c r="Y45" s="221"/>
      <c r="Z45" s="221"/>
      <c r="AA45" s="221"/>
      <c r="AB45" s="221"/>
      <c r="AC45" s="221"/>
      <c r="AD45" s="221"/>
      <c r="AE45" s="221"/>
      <c r="AG45" s="221"/>
      <c r="AH45" s="221"/>
      <c r="AI45" s="221"/>
      <c r="AJ45" s="221"/>
      <c r="AK45" s="221"/>
      <c r="AL45" s="221"/>
      <c r="AM45" s="221"/>
      <c r="AN45" s="221"/>
      <c r="AO45" s="221"/>
      <c r="AP45" s="221"/>
      <c r="AQ45" s="221"/>
      <c r="AR45" s="221"/>
    </row>
    <row r="46" spans="2:51" x14ac:dyDescent="0.2">
      <c r="B46"/>
      <c r="E46" s="91"/>
    </row>
    <row r="47" spans="2:51" ht="14.25" customHeight="1" x14ac:dyDescent="0.2">
      <c r="B47"/>
    </row>
    <row r="48" spans="2:51" s="298" customFormat="1" ht="12" x14ac:dyDescent="0.15">
      <c r="B48" s="297"/>
    </row>
    <row r="49" spans="2:44" s="298" customFormat="1" ht="12" x14ac:dyDescent="0.15">
      <c r="B49" s="299"/>
      <c r="D49" s="300"/>
      <c r="E49" s="300"/>
      <c r="F49" s="300"/>
      <c r="G49" s="300"/>
      <c r="H49" s="300"/>
      <c r="I49" s="300"/>
      <c r="J49" s="300"/>
      <c r="K49" s="300"/>
      <c r="L49" s="300"/>
      <c r="M49" s="300"/>
      <c r="N49" s="300"/>
      <c r="O49" s="300"/>
      <c r="P49" s="300"/>
      <c r="Q49" s="300"/>
      <c r="R49" s="300"/>
      <c r="S49" s="300"/>
      <c r="T49" s="300"/>
      <c r="U49" s="300"/>
      <c r="V49" s="300"/>
      <c r="W49" s="300"/>
      <c r="X49" s="300"/>
      <c r="Y49" s="300"/>
      <c r="Z49" s="300"/>
      <c r="AA49" s="300"/>
      <c r="AB49" s="300"/>
      <c r="AC49" s="300"/>
      <c r="AD49" s="300"/>
      <c r="AE49" s="300"/>
      <c r="AF49" s="300"/>
      <c r="AG49" s="300"/>
      <c r="AH49" s="300"/>
      <c r="AI49" s="300"/>
      <c r="AJ49" s="300"/>
      <c r="AK49" s="300"/>
      <c r="AL49" s="300"/>
      <c r="AM49" s="300"/>
      <c r="AN49" s="300"/>
      <c r="AO49" s="300"/>
      <c r="AP49" s="300"/>
      <c r="AQ49" s="300"/>
      <c r="AR49" s="300"/>
    </row>
    <row r="50" spans="2:44" s="298" customFormat="1" ht="12" x14ac:dyDescent="0.15">
      <c r="D50" s="300"/>
      <c r="E50" s="300"/>
      <c r="F50" s="300"/>
      <c r="G50" s="300"/>
      <c r="H50" s="300"/>
      <c r="I50" s="300"/>
      <c r="J50" s="300"/>
      <c r="K50" s="300"/>
      <c r="L50" s="300"/>
      <c r="M50" s="300"/>
      <c r="N50" s="300"/>
      <c r="O50" s="300"/>
      <c r="P50" s="300"/>
      <c r="Q50" s="300"/>
      <c r="R50" s="300"/>
      <c r="S50" s="300"/>
      <c r="T50" s="300"/>
      <c r="U50" s="300"/>
      <c r="V50" s="300"/>
      <c r="W50" s="300"/>
      <c r="X50" s="300"/>
      <c r="Y50" s="300"/>
      <c r="Z50" s="300"/>
      <c r="AA50" s="300"/>
      <c r="AB50" s="300"/>
      <c r="AC50" s="300"/>
      <c r="AD50" s="300"/>
      <c r="AE50" s="300"/>
      <c r="AF50" s="300"/>
      <c r="AG50" s="300"/>
      <c r="AH50" s="300"/>
      <c r="AI50" s="300"/>
      <c r="AJ50" s="300"/>
      <c r="AK50" s="300"/>
      <c r="AL50" s="300"/>
      <c r="AM50" s="300"/>
      <c r="AN50" s="300"/>
      <c r="AO50" s="300"/>
      <c r="AP50" s="300"/>
      <c r="AQ50" s="300"/>
      <c r="AR50" s="300"/>
    </row>
    <row r="51" spans="2:44" s="298" customFormat="1" ht="13.5" customHeight="1" x14ac:dyDescent="0.15">
      <c r="D51" s="300"/>
      <c r="E51" s="300"/>
      <c r="F51" s="300"/>
      <c r="G51" s="300"/>
      <c r="H51" s="300"/>
      <c r="I51" s="300"/>
      <c r="J51" s="300"/>
      <c r="K51" s="300"/>
      <c r="L51" s="300"/>
      <c r="M51" s="300"/>
      <c r="N51" s="300"/>
      <c r="O51" s="300"/>
      <c r="P51" s="300"/>
      <c r="Q51" s="300"/>
      <c r="R51" s="300"/>
      <c r="S51" s="300"/>
      <c r="T51" s="300"/>
      <c r="U51" s="300"/>
      <c r="V51" s="300"/>
      <c r="W51" s="300"/>
      <c r="X51" s="300"/>
      <c r="Y51" s="300"/>
      <c r="Z51" s="300"/>
      <c r="AA51" s="300"/>
      <c r="AB51" s="300"/>
      <c r="AC51" s="300"/>
      <c r="AD51" s="300"/>
      <c r="AE51" s="300"/>
      <c r="AF51" s="300"/>
      <c r="AG51" s="300"/>
      <c r="AH51" s="300"/>
      <c r="AI51" s="300"/>
      <c r="AJ51" s="300"/>
      <c r="AK51" s="300"/>
      <c r="AL51" s="300"/>
      <c r="AM51" s="300"/>
      <c r="AN51" s="300"/>
      <c r="AO51" s="300"/>
      <c r="AP51" s="300"/>
      <c r="AQ51" s="300"/>
      <c r="AR51" s="300"/>
    </row>
    <row r="52" spans="2:44" s="298" customFormat="1" ht="12" x14ac:dyDescent="0.15">
      <c r="D52" s="300"/>
      <c r="E52" s="300"/>
      <c r="F52" s="300"/>
      <c r="G52" s="300"/>
      <c r="H52" s="300"/>
      <c r="I52" s="300"/>
      <c r="J52" s="300"/>
      <c r="K52" s="300"/>
      <c r="L52" s="300"/>
      <c r="M52" s="300"/>
      <c r="N52" s="300"/>
      <c r="O52" s="300"/>
      <c r="P52" s="300"/>
      <c r="Q52" s="300"/>
      <c r="R52" s="300"/>
      <c r="S52" s="300"/>
      <c r="T52" s="300"/>
      <c r="U52" s="300"/>
      <c r="V52" s="300"/>
      <c r="W52" s="300"/>
      <c r="X52" s="300"/>
      <c r="Y52" s="300"/>
      <c r="Z52" s="300"/>
      <c r="AA52" s="300"/>
      <c r="AB52" s="300"/>
      <c r="AC52" s="300"/>
      <c r="AD52" s="300"/>
      <c r="AE52" s="300"/>
      <c r="AF52" s="300"/>
      <c r="AG52" s="300"/>
      <c r="AH52" s="300"/>
      <c r="AI52" s="300"/>
      <c r="AJ52" s="300"/>
      <c r="AK52" s="300"/>
      <c r="AL52" s="300"/>
      <c r="AM52" s="300"/>
      <c r="AN52" s="300"/>
      <c r="AO52" s="300"/>
      <c r="AP52" s="300"/>
      <c r="AQ52" s="300"/>
      <c r="AR52" s="300"/>
    </row>
    <row r="53" spans="2:44" s="298" customFormat="1" ht="13.5" customHeight="1" x14ac:dyDescent="0.15">
      <c r="D53" s="300"/>
      <c r="E53" s="300"/>
      <c r="F53" s="300"/>
      <c r="G53" s="300"/>
      <c r="H53" s="300"/>
      <c r="I53" s="300"/>
      <c r="J53" s="300"/>
      <c r="K53" s="300"/>
      <c r="L53" s="300"/>
      <c r="M53" s="300"/>
      <c r="N53" s="300"/>
      <c r="O53" s="300"/>
      <c r="P53" s="300"/>
      <c r="Q53" s="300"/>
      <c r="R53" s="300"/>
      <c r="S53" s="300"/>
      <c r="T53" s="300"/>
      <c r="U53" s="300"/>
      <c r="V53" s="300"/>
      <c r="W53" s="300"/>
      <c r="X53" s="300"/>
      <c r="Y53" s="300"/>
      <c r="Z53" s="300"/>
      <c r="AA53" s="300"/>
      <c r="AB53" s="300"/>
      <c r="AC53" s="300"/>
      <c r="AD53" s="300"/>
      <c r="AE53" s="300"/>
      <c r="AF53" s="300"/>
      <c r="AG53" s="300"/>
      <c r="AH53" s="300"/>
      <c r="AI53" s="300"/>
      <c r="AJ53" s="300"/>
      <c r="AK53" s="300"/>
      <c r="AL53" s="300"/>
      <c r="AM53" s="300"/>
      <c r="AN53" s="300"/>
      <c r="AO53" s="300"/>
      <c r="AP53" s="300"/>
      <c r="AQ53" s="300"/>
      <c r="AR53" s="300"/>
    </row>
    <row r="54" spans="2:44" s="298" customFormat="1" ht="12" x14ac:dyDescent="0.15"/>
    <row r="55" spans="2:44" ht="36" customHeight="1" x14ac:dyDescent="0.2"/>
    <row r="56" spans="2:44" x14ac:dyDescent="0.2">
      <c r="G56" s="221"/>
      <c r="H56" s="221"/>
      <c r="I56" s="221"/>
      <c r="J56" s="221"/>
      <c r="K56" s="221"/>
      <c r="L56" s="221"/>
      <c r="M56" s="221"/>
      <c r="N56" s="221"/>
      <c r="O56" s="221"/>
      <c r="P56" s="221"/>
      <c r="Q56" s="221"/>
      <c r="R56" s="221"/>
      <c r="T56" s="221"/>
      <c r="U56" s="221"/>
      <c r="V56" s="221"/>
      <c r="W56" s="221"/>
      <c r="X56" s="221"/>
      <c r="Y56" s="221"/>
      <c r="Z56" s="221"/>
      <c r="AA56" s="221"/>
      <c r="AB56" s="221"/>
      <c r="AC56" s="221"/>
      <c r="AD56" s="221"/>
      <c r="AE56" s="221"/>
      <c r="AG56" s="221"/>
      <c r="AH56" s="221"/>
      <c r="AI56" s="221"/>
      <c r="AJ56" s="221"/>
      <c r="AK56" s="221"/>
      <c r="AL56" s="221"/>
      <c r="AM56" s="221"/>
      <c r="AN56" s="221"/>
      <c r="AO56" s="221"/>
      <c r="AP56" s="221"/>
      <c r="AQ56" s="221"/>
      <c r="AR56" s="221"/>
    </row>
    <row r="57" spans="2:44" x14ac:dyDescent="0.2"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T57" s="26"/>
      <c r="U57" s="26"/>
      <c r="V57" s="26"/>
      <c r="W57" s="26"/>
      <c r="X57" s="26"/>
      <c r="Y57" s="26"/>
      <c r="Z57" s="26"/>
      <c r="AA57" s="26"/>
      <c r="AB57" s="26"/>
      <c r="AC57" s="26"/>
      <c r="AD57" s="26"/>
      <c r="AE57" s="26"/>
      <c r="AG57" s="26"/>
      <c r="AH57" s="26"/>
      <c r="AI57" s="26"/>
      <c r="AJ57" s="26"/>
      <c r="AK57" s="26"/>
      <c r="AL57" s="26"/>
      <c r="AM57" s="26"/>
      <c r="AN57" s="26"/>
      <c r="AO57" s="26"/>
      <c r="AP57" s="26"/>
      <c r="AQ57" s="26"/>
      <c r="AR57" s="26"/>
    </row>
    <row r="58" spans="2:44" ht="14.25" customHeight="1" x14ac:dyDescent="0.2"/>
    <row r="62" spans="2:44" ht="13.5" customHeight="1" x14ac:dyDescent="0.2"/>
    <row r="64" spans="2:44" ht="13.5" customHeight="1" x14ac:dyDescent="0.2"/>
    <row r="66" ht="13.5" customHeight="1" x14ac:dyDescent="0.2"/>
    <row r="70" ht="13.5" customHeight="1" x14ac:dyDescent="0.2"/>
  </sheetData>
  <mergeCells count="23">
    <mergeCell ref="B25:B40"/>
    <mergeCell ref="C25:C26"/>
    <mergeCell ref="C27:C28"/>
    <mergeCell ref="C29:C30"/>
    <mergeCell ref="C31:C32"/>
    <mergeCell ref="C33:C34"/>
    <mergeCell ref="C35:C36"/>
    <mergeCell ref="B11:C12"/>
    <mergeCell ref="B13:B24"/>
    <mergeCell ref="C13:C14"/>
    <mergeCell ref="C15:C16"/>
    <mergeCell ref="C17:C18"/>
    <mergeCell ref="C19:C20"/>
    <mergeCell ref="C21:C22"/>
    <mergeCell ref="C23:C24"/>
    <mergeCell ref="D7:D10"/>
    <mergeCell ref="E7:E10"/>
    <mergeCell ref="F7:R8"/>
    <mergeCell ref="S8:AE8"/>
    <mergeCell ref="AF8:AR8"/>
    <mergeCell ref="F9:F10"/>
    <mergeCell ref="S9:S10"/>
    <mergeCell ref="AF9:AF10"/>
  </mergeCells>
  <phoneticPr fontId="3"/>
  <pageMargins left="0.70866141732283472" right="0.19685039370078741" top="0.6692913385826772" bottom="0.39370078740157483" header="0.35433070866141736" footer="0.19685039370078741"/>
  <pageSetup paperSize="9" scale="54" firstPageNumber="36" orientation="landscape" useFirstPageNumber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39CE3A-75BF-4F32-B2B2-F13B9F29E6E1}">
  <sheetPr>
    <tabColor rgb="FF00B0F0"/>
    <pageSetUpPr fitToPage="1"/>
  </sheetPr>
  <dimension ref="B2:AY64"/>
  <sheetViews>
    <sheetView view="pageBreakPreview" zoomScale="80" zoomScaleNormal="100" zoomScaleSheetLayoutView="80" workbookViewId="0">
      <pane xSplit="3" ySplit="10" topLeftCell="D11" activePane="bottomRight" state="frozen"/>
      <selection pane="topRight"/>
      <selection pane="bottomLeft"/>
      <selection pane="bottomRight"/>
    </sheetView>
  </sheetViews>
  <sheetFormatPr defaultColWidth="9" defaultRowHeight="13.2" x14ac:dyDescent="0.2"/>
  <cols>
    <col min="1" max="1" width="4.6640625" style="1" customWidth="1"/>
    <col min="2" max="2" width="3.109375" style="1" customWidth="1"/>
    <col min="3" max="3" width="16.6640625" style="1" customWidth="1"/>
    <col min="4" max="5" width="9.44140625" style="1" customWidth="1"/>
    <col min="6" max="44" width="5.6640625" style="1" customWidth="1"/>
    <col min="45" max="45" width="4.6640625" style="1" customWidth="1"/>
    <col min="46" max="46" width="10.109375" style="1" bestFit="1" customWidth="1"/>
    <col min="47" max="48" width="7.88671875" style="1" bestFit="1" customWidth="1"/>
    <col min="49" max="51" width="6.44140625" style="1" customWidth="1"/>
    <col min="52" max="53" width="4.6640625" style="1" customWidth="1"/>
    <col min="54" max="16384" width="9" style="1"/>
  </cols>
  <sheetData>
    <row r="2" spans="2:51" ht="14.4" x14ac:dyDescent="0.2">
      <c r="B2" s="2" t="s">
        <v>114</v>
      </c>
    </row>
    <row r="3" spans="2:51" ht="14.4" x14ac:dyDescent="0.2">
      <c r="B3" s="2"/>
      <c r="AL3" s="140" t="s">
        <v>115</v>
      </c>
    </row>
    <row r="4" spans="2:51" ht="14.4" x14ac:dyDescent="0.2">
      <c r="B4" s="2"/>
      <c r="F4" s="301"/>
      <c r="G4" s="302"/>
      <c r="H4" s="302"/>
      <c r="I4" s="302"/>
      <c r="J4" s="302"/>
      <c r="K4" s="302"/>
      <c r="L4" s="302"/>
      <c r="M4" s="302"/>
      <c r="N4" s="302"/>
      <c r="O4" s="302"/>
      <c r="P4" s="302"/>
      <c r="Q4" s="302"/>
      <c r="R4" s="302"/>
      <c r="AL4" s="140" t="s">
        <v>116</v>
      </c>
    </row>
    <row r="5" spans="2:51" ht="11.25" customHeight="1" x14ac:dyDescent="0.2">
      <c r="B5" s="2"/>
      <c r="AH5" s="3"/>
    </row>
    <row r="6" spans="2:51" ht="13.8" thickBot="1" x14ac:dyDescent="0.25">
      <c r="B6" s="1" t="s">
        <v>117</v>
      </c>
      <c r="AR6" s="4" t="s">
        <v>39</v>
      </c>
    </row>
    <row r="7" spans="2:51" ht="23.1" customHeight="1" thickBot="1" x14ac:dyDescent="0.25">
      <c r="B7" s="5"/>
      <c r="C7" s="6"/>
      <c r="D7" s="778" t="s">
        <v>67</v>
      </c>
      <c r="E7" s="706" t="s">
        <v>68</v>
      </c>
      <c r="F7" s="782" t="s">
        <v>118</v>
      </c>
      <c r="G7" s="783"/>
      <c r="H7" s="783"/>
      <c r="I7" s="783"/>
      <c r="J7" s="783"/>
      <c r="K7" s="783"/>
      <c r="L7" s="783"/>
      <c r="M7" s="783"/>
      <c r="N7" s="783"/>
      <c r="O7" s="783"/>
      <c r="P7" s="783"/>
      <c r="Q7" s="783"/>
      <c r="R7" s="783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141"/>
    </row>
    <row r="8" spans="2:51" ht="23.1" customHeight="1" x14ac:dyDescent="0.2">
      <c r="B8" s="10"/>
      <c r="C8" s="11"/>
      <c r="D8" s="779"/>
      <c r="E8" s="705"/>
      <c r="F8" s="784"/>
      <c r="G8" s="785"/>
      <c r="H8" s="785"/>
      <c r="I8" s="785"/>
      <c r="J8" s="785"/>
      <c r="K8" s="785"/>
      <c r="L8" s="785"/>
      <c r="M8" s="785"/>
      <c r="N8" s="785"/>
      <c r="O8" s="785"/>
      <c r="P8" s="785"/>
      <c r="Q8" s="785"/>
      <c r="R8" s="785"/>
      <c r="S8" s="786" t="s">
        <v>70</v>
      </c>
      <c r="T8" s="787"/>
      <c r="U8" s="787"/>
      <c r="V8" s="787"/>
      <c r="W8" s="787"/>
      <c r="X8" s="787"/>
      <c r="Y8" s="787"/>
      <c r="Z8" s="787"/>
      <c r="AA8" s="787"/>
      <c r="AB8" s="787"/>
      <c r="AC8" s="787"/>
      <c r="AD8" s="787"/>
      <c r="AE8" s="788"/>
      <c r="AF8" s="786" t="s">
        <v>71</v>
      </c>
      <c r="AG8" s="787"/>
      <c r="AH8" s="787"/>
      <c r="AI8" s="787"/>
      <c r="AJ8" s="787"/>
      <c r="AK8" s="787"/>
      <c r="AL8" s="787"/>
      <c r="AM8" s="787"/>
      <c r="AN8" s="787"/>
      <c r="AO8" s="787"/>
      <c r="AP8" s="787"/>
      <c r="AQ8" s="787"/>
      <c r="AR8" s="788"/>
    </row>
    <row r="9" spans="2:51" ht="23.1" customHeight="1" x14ac:dyDescent="0.2">
      <c r="B9" s="10"/>
      <c r="C9" s="11"/>
      <c r="D9" s="779"/>
      <c r="E9" s="705"/>
      <c r="F9" s="789" t="s">
        <v>72</v>
      </c>
      <c r="G9" s="142"/>
      <c r="H9" s="142"/>
      <c r="I9" s="142"/>
      <c r="J9" s="142"/>
      <c r="K9" s="142"/>
      <c r="L9" s="142"/>
      <c r="M9" s="142"/>
      <c r="N9" s="142"/>
      <c r="O9" s="142"/>
      <c r="P9" s="142"/>
      <c r="Q9" s="142"/>
      <c r="R9" s="142"/>
      <c r="S9" s="789" t="s">
        <v>72</v>
      </c>
      <c r="T9" s="142"/>
      <c r="U9" s="142"/>
      <c r="V9" s="142"/>
      <c r="W9" s="142"/>
      <c r="X9" s="142"/>
      <c r="Y9" s="142"/>
      <c r="Z9" s="142"/>
      <c r="AA9" s="142"/>
      <c r="AB9" s="142"/>
      <c r="AC9" s="142"/>
      <c r="AD9" s="142"/>
      <c r="AE9" s="143"/>
      <c r="AF9" s="789" t="s">
        <v>72</v>
      </c>
      <c r="AG9" s="142"/>
      <c r="AH9" s="142"/>
      <c r="AI9" s="142"/>
      <c r="AJ9" s="142"/>
      <c r="AK9" s="142"/>
      <c r="AL9" s="142"/>
      <c r="AM9" s="142"/>
      <c r="AN9" s="142"/>
      <c r="AO9" s="142"/>
      <c r="AP9" s="142"/>
      <c r="AQ9" s="142"/>
      <c r="AR9" s="143"/>
    </row>
    <row r="10" spans="2:51" ht="42" customHeight="1" x14ac:dyDescent="0.2">
      <c r="B10" s="14"/>
      <c r="C10" s="15"/>
      <c r="D10" s="780"/>
      <c r="E10" s="781"/>
      <c r="F10" s="790"/>
      <c r="G10" s="144" t="s">
        <v>73</v>
      </c>
      <c r="H10" s="144" t="s">
        <v>74</v>
      </c>
      <c r="I10" s="144" t="s">
        <v>75</v>
      </c>
      <c r="J10" s="144" t="s">
        <v>76</v>
      </c>
      <c r="K10" s="144" t="s">
        <v>77</v>
      </c>
      <c r="L10" s="144" t="s">
        <v>78</v>
      </c>
      <c r="M10" s="144" t="s">
        <v>79</v>
      </c>
      <c r="N10" s="144" t="s">
        <v>80</v>
      </c>
      <c r="O10" s="144" t="s">
        <v>81</v>
      </c>
      <c r="P10" s="144" t="s">
        <v>82</v>
      </c>
      <c r="Q10" s="145" t="s">
        <v>83</v>
      </c>
      <c r="R10" s="146" t="s">
        <v>84</v>
      </c>
      <c r="S10" s="790"/>
      <c r="T10" s="144" t="s">
        <v>73</v>
      </c>
      <c r="U10" s="144" t="s">
        <v>74</v>
      </c>
      <c r="V10" s="144" t="s">
        <v>75</v>
      </c>
      <c r="W10" s="144" t="s">
        <v>76</v>
      </c>
      <c r="X10" s="144" t="s">
        <v>77</v>
      </c>
      <c r="Y10" s="144" t="s">
        <v>78</v>
      </c>
      <c r="Z10" s="144" t="s">
        <v>79</v>
      </c>
      <c r="AA10" s="144" t="s">
        <v>80</v>
      </c>
      <c r="AB10" s="144" t="s">
        <v>81</v>
      </c>
      <c r="AC10" s="144" t="s">
        <v>82</v>
      </c>
      <c r="AD10" s="145" t="s">
        <v>83</v>
      </c>
      <c r="AE10" s="146" t="s">
        <v>84</v>
      </c>
      <c r="AF10" s="790"/>
      <c r="AG10" s="144" t="s">
        <v>73</v>
      </c>
      <c r="AH10" s="144" t="s">
        <v>74</v>
      </c>
      <c r="AI10" s="144" t="s">
        <v>75</v>
      </c>
      <c r="AJ10" s="144" t="s">
        <v>76</v>
      </c>
      <c r="AK10" s="144" t="s">
        <v>77</v>
      </c>
      <c r="AL10" s="144" t="s">
        <v>78</v>
      </c>
      <c r="AM10" s="144" t="s">
        <v>79</v>
      </c>
      <c r="AN10" s="144" t="s">
        <v>80</v>
      </c>
      <c r="AO10" s="144" t="s">
        <v>81</v>
      </c>
      <c r="AP10" s="144" t="s">
        <v>82</v>
      </c>
      <c r="AQ10" s="145" t="s">
        <v>83</v>
      </c>
      <c r="AR10" s="146" t="s">
        <v>84</v>
      </c>
      <c r="AW10" s="13"/>
    </row>
    <row r="11" spans="2:51" ht="27.9" customHeight="1" x14ac:dyDescent="0.2">
      <c r="B11" s="695" t="s">
        <v>85</v>
      </c>
      <c r="C11" s="696"/>
      <c r="D11" s="303">
        <f>D15+D17+D19+D21+D23+D13</f>
        <v>391</v>
      </c>
      <c r="E11" s="303">
        <f>E15+E17+E19+E21+E23+E13</f>
        <v>271</v>
      </c>
      <c r="F11" s="224">
        <f>SUM(G11:R11)</f>
        <v>592</v>
      </c>
      <c r="G11" s="225">
        <f t="shared" ref="G11:R11" si="0">G13+G15+G17+G19+G21+G23</f>
        <v>0</v>
      </c>
      <c r="H11" s="225">
        <f t="shared" si="0"/>
        <v>0</v>
      </c>
      <c r="I11" s="225">
        <f t="shared" si="0"/>
        <v>0</v>
      </c>
      <c r="J11" s="225">
        <f t="shared" si="0"/>
        <v>9</v>
      </c>
      <c r="K11" s="225">
        <f t="shared" si="0"/>
        <v>14</v>
      </c>
      <c r="L11" s="225">
        <f t="shared" si="0"/>
        <v>10</v>
      </c>
      <c r="M11" s="225">
        <f t="shared" si="0"/>
        <v>35</v>
      </c>
      <c r="N11" s="225">
        <f t="shared" si="0"/>
        <v>215</v>
      </c>
      <c r="O11" s="225">
        <f t="shared" si="0"/>
        <v>227</v>
      </c>
      <c r="P11" s="225">
        <f t="shared" si="0"/>
        <v>61</v>
      </c>
      <c r="Q11" s="225">
        <f t="shared" si="0"/>
        <v>21</v>
      </c>
      <c r="R11" s="226">
        <f t="shared" si="0"/>
        <v>0</v>
      </c>
      <c r="S11" s="224">
        <f>SUM(T11:AE11)</f>
        <v>524</v>
      </c>
      <c r="T11" s="225">
        <f t="shared" ref="T11:AE11" si="1">T13+T15+T17+T19+T21+T23</f>
        <v>0</v>
      </c>
      <c r="U11" s="225">
        <f>U13+U15+U17+U19+U21+U23</f>
        <v>0</v>
      </c>
      <c r="V11" s="225">
        <f t="shared" si="1"/>
        <v>0</v>
      </c>
      <c r="W11" s="225">
        <f t="shared" si="1"/>
        <v>8</v>
      </c>
      <c r="X11" s="225">
        <f t="shared" si="1"/>
        <v>9</v>
      </c>
      <c r="Y11" s="225">
        <f t="shared" si="1"/>
        <v>6</v>
      </c>
      <c r="Z11" s="225">
        <f t="shared" si="1"/>
        <v>27</v>
      </c>
      <c r="AA11" s="225">
        <f t="shared" si="1"/>
        <v>191</v>
      </c>
      <c r="AB11" s="225">
        <f t="shared" si="1"/>
        <v>203</v>
      </c>
      <c r="AC11" s="225">
        <f t="shared" si="1"/>
        <v>61</v>
      </c>
      <c r="AD11" s="225">
        <f t="shared" si="1"/>
        <v>19</v>
      </c>
      <c r="AE11" s="227">
        <f t="shared" si="1"/>
        <v>0</v>
      </c>
      <c r="AF11" s="224">
        <f>SUM(AG11:AR11)</f>
        <v>68</v>
      </c>
      <c r="AG11" s="225">
        <f t="shared" ref="AG11:AR11" si="2">AG13+AG15+AG17+AG19+AG21+AG23</f>
        <v>0</v>
      </c>
      <c r="AH11" s="225">
        <f t="shared" si="2"/>
        <v>0</v>
      </c>
      <c r="AI11" s="225">
        <f t="shared" si="2"/>
        <v>0</v>
      </c>
      <c r="AJ11" s="225">
        <f t="shared" si="2"/>
        <v>1</v>
      </c>
      <c r="AK11" s="225">
        <f t="shared" si="2"/>
        <v>5</v>
      </c>
      <c r="AL11" s="225">
        <f t="shared" si="2"/>
        <v>4</v>
      </c>
      <c r="AM11" s="225">
        <f t="shared" si="2"/>
        <v>8</v>
      </c>
      <c r="AN11" s="225">
        <f t="shared" si="2"/>
        <v>24</v>
      </c>
      <c r="AO11" s="225">
        <f t="shared" si="2"/>
        <v>24</v>
      </c>
      <c r="AP11" s="225">
        <f t="shared" si="2"/>
        <v>0</v>
      </c>
      <c r="AQ11" s="225">
        <f t="shared" si="2"/>
        <v>2</v>
      </c>
      <c r="AR11" s="227">
        <f t="shared" si="2"/>
        <v>0</v>
      </c>
      <c r="AW11" s="18"/>
      <c r="AX11" s="18"/>
      <c r="AY11" s="18"/>
    </row>
    <row r="12" spans="2:51" ht="27.9" customHeight="1" thickBot="1" x14ac:dyDescent="0.25">
      <c r="B12" s="699"/>
      <c r="C12" s="700"/>
      <c r="D12" s="304"/>
      <c r="E12" s="305"/>
      <c r="F12" s="229"/>
      <c r="G12" s="230">
        <f>IFERROR(G11/$F11,"-")</f>
        <v>0</v>
      </c>
      <c r="H12" s="230">
        <f t="shared" ref="H12:R12" si="3">IFERROR(H11/$F11,"-")</f>
        <v>0</v>
      </c>
      <c r="I12" s="230">
        <f t="shared" si="3"/>
        <v>0</v>
      </c>
      <c r="J12" s="230">
        <f t="shared" si="3"/>
        <v>1.5202702702702704E-2</v>
      </c>
      <c r="K12" s="230">
        <f t="shared" si="3"/>
        <v>2.364864864864865E-2</v>
      </c>
      <c r="L12" s="230">
        <f t="shared" si="3"/>
        <v>1.6891891891891893E-2</v>
      </c>
      <c r="M12" s="230">
        <f t="shared" si="3"/>
        <v>5.9121621621621621E-2</v>
      </c>
      <c r="N12" s="230">
        <f t="shared" si="3"/>
        <v>0.36317567567567566</v>
      </c>
      <c r="O12" s="230">
        <f t="shared" si="3"/>
        <v>0.38344594594594594</v>
      </c>
      <c r="P12" s="230">
        <f t="shared" si="3"/>
        <v>0.10304054054054054</v>
      </c>
      <c r="Q12" s="231">
        <f t="shared" si="3"/>
        <v>3.5472972972972971E-2</v>
      </c>
      <c r="R12" s="231">
        <f t="shared" si="3"/>
        <v>0</v>
      </c>
      <c r="S12" s="229"/>
      <c r="T12" s="230">
        <f>IFERROR(T11/$S11,"-")</f>
        <v>0</v>
      </c>
      <c r="U12" s="230">
        <f t="shared" ref="U12:AE12" si="4">IFERROR(U11/$S11,"-")</f>
        <v>0</v>
      </c>
      <c r="V12" s="230">
        <f t="shared" si="4"/>
        <v>0</v>
      </c>
      <c r="W12" s="230">
        <f t="shared" si="4"/>
        <v>1.5267175572519083E-2</v>
      </c>
      <c r="X12" s="230">
        <f t="shared" si="4"/>
        <v>1.717557251908397E-2</v>
      </c>
      <c r="Y12" s="230">
        <f t="shared" si="4"/>
        <v>1.1450381679389313E-2</v>
      </c>
      <c r="Z12" s="230">
        <f t="shared" si="4"/>
        <v>5.1526717557251911E-2</v>
      </c>
      <c r="AA12" s="230">
        <f t="shared" si="4"/>
        <v>0.36450381679389315</v>
      </c>
      <c r="AB12" s="230">
        <f t="shared" si="4"/>
        <v>0.38740458015267176</v>
      </c>
      <c r="AC12" s="230">
        <f t="shared" si="4"/>
        <v>0.11641221374045801</v>
      </c>
      <c r="AD12" s="231">
        <f t="shared" si="4"/>
        <v>3.6259541984732822E-2</v>
      </c>
      <c r="AE12" s="233">
        <f t="shared" si="4"/>
        <v>0</v>
      </c>
      <c r="AF12" s="229"/>
      <c r="AG12" s="230">
        <f>IFERROR(AG11/$AF11,"-")</f>
        <v>0</v>
      </c>
      <c r="AH12" s="230">
        <f t="shared" ref="AH12:AR12" si="5">IFERROR(AH11/$AF11,"-")</f>
        <v>0</v>
      </c>
      <c r="AI12" s="230">
        <f t="shared" si="5"/>
        <v>0</v>
      </c>
      <c r="AJ12" s="230">
        <f t="shared" si="5"/>
        <v>1.4705882352941176E-2</v>
      </c>
      <c r="AK12" s="230">
        <f t="shared" si="5"/>
        <v>7.3529411764705885E-2</v>
      </c>
      <c r="AL12" s="230">
        <f t="shared" si="5"/>
        <v>5.8823529411764705E-2</v>
      </c>
      <c r="AM12" s="230">
        <f t="shared" si="5"/>
        <v>0.11764705882352941</v>
      </c>
      <c r="AN12" s="230">
        <f t="shared" si="5"/>
        <v>0.35294117647058826</v>
      </c>
      <c r="AO12" s="230">
        <f t="shared" si="5"/>
        <v>0.35294117647058826</v>
      </c>
      <c r="AP12" s="230">
        <f t="shared" si="5"/>
        <v>0</v>
      </c>
      <c r="AQ12" s="231">
        <f t="shared" si="5"/>
        <v>2.9411764705882353E-2</v>
      </c>
      <c r="AR12" s="233">
        <f t="shared" si="5"/>
        <v>0</v>
      </c>
      <c r="AT12" s="26"/>
      <c r="AU12" s="26"/>
      <c r="AV12" s="26"/>
      <c r="AW12" s="18"/>
      <c r="AX12" s="18"/>
      <c r="AY12" s="18"/>
    </row>
    <row r="13" spans="2:51" ht="27.9" customHeight="1" thickTop="1" x14ac:dyDescent="0.2">
      <c r="B13" s="701" t="s">
        <v>86</v>
      </c>
      <c r="C13" s="791" t="s">
        <v>87</v>
      </c>
      <c r="D13" s="306">
        <f>[1]表1!U14</f>
        <v>48</v>
      </c>
      <c r="E13" s="307">
        <f>[1]表1!W14</f>
        <v>17</v>
      </c>
      <c r="F13" s="238">
        <f>SUM(G13:R13)</f>
        <v>11</v>
      </c>
      <c r="G13" s="239">
        <f>T13+AG13</f>
        <v>0</v>
      </c>
      <c r="H13" s="239">
        <f t="shared" ref="H13:R13" si="6">U13+AH13</f>
        <v>0</v>
      </c>
      <c r="I13" s="239">
        <f t="shared" si="6"/>
        <v>0</v>
      </c>
      <c r="J13" s="239">
        <f t="shared" si="6"/>
        <v>1</v>
      </c>
      <c r="K13" s="239">
        <f t="shared" si="6"/>
        <v>0</v>
      </c>
      <c r="L13" s="239">
        <f t="shared" si="6"/>
        <v>0</v>
      </c>
      <c r="M13" s="239">
        <f t="shared" si="6"/>
        <v>0</v>
      </c>
      <c r="N13" s="239">
        <f t="shared" si="6"/>
        <v>5</v>
      </c>
      <c r="O13" s="239">
        <f t="shared" si="6"/>
        <v>2</v>
      </c>
      <c r="P13" s="239">
        <f t="shared" si="6"/>
        <v>1</v>
      </c>
      <c r="Q13" s="239">
        <f>AD13+AQ13</f>
        <v>2</v>
      </c>
      <c r="R13" s="241">
        <f t="shared" si="6"/>
        <v>0</v>
      </c>
      <c r="S13" s="238">
        <f>SUM(T13:AE13)</f>
        <v>7</v>
      </c>
      <c r="T13" s="239">
        <v>0</v>
      </c>
      <c r="U13" s="239">
        <v>0</v>
      </c>
      <c r="V13" s="239">
        <v>0</v>
      </c>
      <c r="W13" s="239">
        <v>1</v>
      </c>
      <c r="X13" s="239">
        <v>0</v>
      </c>
      <c r="Y13" s="239">
        <v>0</v>
      </c>
      <c r="Z13" s="239">
        <v>0</v>
      </c>
      <c r="AA13" s="239">
        <v>4</v>
      </c>
      <c r="AB13" s="239">
        <v>1</v>
      </c>
      <c r="AC13" s="239">
        <v>1</v>
      </c>
      <c r="AD13" s="241">
        <v>0</v>
      </c>
      <c r="AE13" s="240">
        <v>0</v>
      </c>
      <c r="AF13" s="238">
        <f>SUM(AG13:AR13)</f>
        <v>4</v>
      </c>
      <c r="AG13" s="239">
        <v>0</v>
      </c>
      <c r="AH13" s="239">
        <v>0</v>
      </c>
      <c r="AI13" s="239">
        <v>0</v>
      </c>
      <c r="AJ13" s="239">
        <v>0</v>
      </c>
      <c r="AK13" s="239">
        <v>0</v>
      </c>
      <c r="AL13" s="239">
        <v>0</v>
      </c>
      <c r="AM13" s="239">
        <v>0</v>
      </c>
      <c r="AN13" s="239">
        <v>1</v>
      </c>
      <c r="AO13" s="239">
        <v>1</v>
      </c>
      <c r="AP13" s="239">
        <v>0</v>
      </c>
      <c r="AQ13" s="241">
        <v>2</v>
      </c>
      <c r="AR13" s="240">
        <v>0</v>
      </c>
      <c r="AW13" s="18"/>
      <c r="AX13" s="18"/>
      <c r="AY13" s="18"/>
    </row>
    <row r="14" spans="2:51" ht="27.9" customHeight="1" x14ac:dyDescent="0.2">
      <c r="B14" s="702"/>
      <c r="C14" s="779"/>
      <c r="D14" s="308"/>
      <c r="E14" s="309"/>
      <c r="F14" s="243"/>
      <c r="G14" s="251">
        <f>IFERROR(G13/$F13,"-")</f>
        <v>0</v>
      </c>
      <c r="H14" s="251">
        <f t="shared" ref="H14:R14" si="7">IFERROR(H13/$F13,"-")</f>
        <v>0</v>
      </c>
      <c r="I14" s="251">
        <f t="shared" si="7"/>
        <v>0</v>
      </c>
      <c r="J14" s="251">
        <f t="shared" si="7"/>
        <v>9.0909090909090912E-2</v>
      </c>
      <c r="K14" s="251">
        <f t="shared" si="7"/>
        <v>0</v>
      </c>
      <c r="L14" s="251">
        <f t="shared" si="7"/>
        <v>0</v>
      </c>
      <c r="M14" s="234">
        <f t="shared" si="7"/>
        <v>0</v>
      </c>
      <c r="N14" s="234">
        <f t="shared" si="7"/>
        <v>0.45454545454545453</v>
      </c>
      <c r="O14" s="234">
        <f t="shared" si="7"/>
        <v>0.18181818181818182</v>
      </c>
      <c r="P14" s="234">
        <f t="shared" si="7"/>
        <v>9.0909090909090912E-2</v>
      </c>
      <c r="Q14" s="271">
        <f t="shared" si="7"/>
        <v>0.18181818181818182</v>
      </c>
      <c r="R14" s="310">
        <f t="shared" si="7"/>
        <v>0</v>
      </c>
      <c r="S14" s="243"/>
      <c r="T14" s="251">
        <f>IFERROR(T13/$S13,"-")</f>
        <v>0</v>
      </c>
      <c r="U14" s="251">
        <f t="shared" ref="U14:AE14" si="8">IFERROR(U13/$S13,"-")</f>
        <v>0</v>
      </c>
      <c r="V14" s="251">
        <f t="shared" si="8"/>
        <v>0</v>
      </c>
      <c r="W14" s="251">
        <f t="shared" si="8"/>
        <v>0.14285714285714285</v>
      </c>
      <c r="X14" s="251">
        <f t="shared" si="8"/>
        <v>0</v>
      </c>
      <c r="Y14" s="251">
        <f t="shared" si="8"/>
        <v>0</v>
      </c>
      <c r="Z14" s="234">
        <f t="shared" si="8"/>
        <v>0</v>
      </c>
      <c r="AA14" s="234">
        <f t="shared" si="8"/>
        <v>0.5714285714285714</v>
      </c>
      <c r="AB14" s="234">
        <f t="shared" si="8"/>
        <v>0.14285714285714285</v>
      </c>
      <c r="AC14" s="234">
        <f t="shared" si="8"/>
        <v>0.14285714285714285</v>
      </c>
      <c r="AD14" s="271">
        <f t="shared" si="8"/>
        <v>0</v>
      </c>
      <c r="AE14" s="267">
        <f t="shared" si="8"/>
        <v>0</v>
      </c>
      <c r="AF14" s="243"/>
      <c r="AG14" s="268">
        <f>IFERROR(AG13/$AF13,"-")</f>
        <v>0</v>
      </c>
      <c r="AH14" s="268">
        <f t="shared" ref="AH14:AR14" si="9">IFERROR(AH13/$AF13,"-")</f>
        <v>0</v>
      </c>
      <c r="AI14" s="268">
        <f t="shared" si="9"/>
        <v>0</v>
      </c>
      <c r="AJ14" s="268">
        <f t="shared" si="9"/>
        <v>0</v>
      </c>
      <c r="AK14" s="268">
        <f t="shared" si="9"/>
        <v>0</v>
      </c>
      <c r="AL14" s="268">
        <f t="shared" si="9"/>
        <v>0</v>
      </c>
      <c r="AM14" s="268">
        <f t="shared" si="9"/>
        <v>0</v>
      </c>
      <c r="AN14" s="268">
        <f t="shared" si="9"/>
        <v>0.25</v>
      </c>
      <c r="AO14" s="268">
        <f t="shared" si="9"/>
        <v>0.25</v>
      </c>
      <c r="AP14" s="268">
        <f t="shared" si="9"/>
        <v>0</v>
      </c>
      <c r="AQ14" s="268">
        <f t="shared" si="9"/>
        <v>0.5</v>
      </c>
      <c r="AR14" s="311">
        <f t="shared" si="9"/>
        <v>0</v>
      </c>
      <c r="AT14" s="26"/>
      <c r="AU14" s="26"/>
      <c r="AV14" s="26"/>
      <c r="AW14" s="18"/>
      <c r="AX14" s="18"/>
      <c r="AY14" s="18"/>
    </row>
    <row r="15" spans="2:51" ht="27.9" customHeight="1" x14ac:dyDescent="0.2">
      <c r="B15" s="702"/>
      <c r="C15" s="778" t="s">
        <v>88</v>
      </c>
      <c r="D15" s="303">
        <f>[1]表1!U17</f>
        <v>71</v>
      </c>
      <c r="E15" s="312">
        <f>[1]表1!W17</f>
        <v>47</v>
      </c>
      <c r="F15" s="224">
        <f>SUM(G15:R15)</f>
        <v>128</v>
      </c>
      <c r="G15" s="225">
        <f>T15+AG15</f>
        <v>0</v>
      </c>
      <c r="H15" s="225">
        <f t="shared" ref="H15:P15" si="10">U15+AH15</f>
        <v>0</v>
      </c>
      <c r="I15" s="225">
        <f t="shared" si="10"/>
        <v>0</v>
      </c>
      <c r="J15" s="225">
        <f t="shared" si="10"/>
        <v>0</v>
      </c>
      <c r="K15" s="225">
        <f t="shared" si="10"/>
        <v>1</v>
      </c>
      <c r="L15" s="225">
        <f t="shared" si="10"/>
        <v>2</v>
      </c>
      <c r="M15" s="225">
        <f t="shared" si="10"/>
        <v>4</v>
      </c>
      <c r="N15" s="225">
        <f t="shared" si="10"/>
        <v>48</v>
      </c>
      <c r="O15" s="225">
        <f t="shared" si="10"/>
        <v>51</v>
      </c>
      <c r="P15" s="225">
        <f t="shared" si="10"/>
        <v>22</v>
      </c>
      <c r="Q15" s="225">
        <f>AD15+AQ15</f>
        <v>0</v>
      </c>
      <c r="R15" s="226">
        <f t="shared" ref="R15" si="11">AE15+AR15</f>
        <v>0</v>
      </c>
      <c r="S15" s="224">
        <f>SUM(T15:AE15)</f>
        <v>121</v>
      </c>
      <c r="T15" s="225">
        <v>0</v>
      </c>
      <c r="U15" s="225">
        <v>0</v>
      </c>
      <c r="V15" s="225">
        <v>0</v>
      </c>
      <c r="W15" s="225">
        <v>0</v>
      </c>
      <c r="X15" s="225">
        <v>1</v>
      </c>
      <c r="Y15" s="225">
        <v>0</v>
      </c>
      <c r="Z15" s="225">
        <v>4</v>
      </c>
      <c r="AA15" s="225">
        <v>43</v>
      </c>
      <c r="AB15" s="225">
        <v>51</v>
      </c>
      <c r="AC15" s="225">
        <v>22</v>
      </c>
      <c r="AD15" s="226">
        <v>0</v>
      </c>
      <c r="AE15" s="227">
        <v>0</v>
      </c>
      <c r="AF15" s="224">
        <f>SUM(AG15:AR15)</f>
        <v>7</v>
      </c>
      <c r="AG15" s="225">
        <v>0</v>
      </c>
      <c r="AH15" s="225">
        <v>0</v>
      </c>
      <c r="AI15" s="225">
        <v>0</v>
      </c>
      <c r="AJ15" s="225">
        <v>0</v>
      </c>
      <c r="AK15" s="225">
        <v>0</v>
      </c>
      <c r="AL15" s="225">
        <v>2</v>
      </c>
      <c r="AM15" s="225">
        <v>0</v>
      </c>
      <c r="AN15" s="225">
        <v>5</v>
      </c>
      <c r="AO15" s="225">
        <v>0</v>
      </c>
      <c r="AP15" s="225">
        <v>0</v>
      </c>
      <c r="AQ15" s="226">
        <v>0</v>
      </c>
      <c r="AR15" s="227">
        <v>0</v>
      </c>
      <c r="AW15" s="18"/>
      <c r="AX15" s="18"/>
      <c r="AY15" s="18"/>
    </row>
    <row r="16" spans="2:51" ht="27.9" customHeight="1" x14ac:dyDescent="0.2">
      <c r="B16" s="702"/>
      <c r="C16" s="779"/>
      <c r="D16" s="308"/>
      <c r="E16" s="309"/>
      <c r="F16" s="250"/>
      <c r="G16" s="313">
        <f>IFERROR(G15/$F15,"-")</f>
        <v>0</v>
      </c>
      <c r="H16" s="313">
        <f t="shared" ref="H16:R16" si="12">IFERROR(H15/$F15,"-")</f>
        <v>0</v>
      </c>
      <c r="I16" s="313">
        <f t="shared" si="12"/>
        <v>0</v>
      </c>
      <c r="J16" s="313">
        <f t="shared" si="12"/>
        <v>0</v>
      </c>
      <c r="K16" s="313">
        <f t="shared" si="12"/>
        <v>7.8125E-3</v>
      </c>
      <c r="L16" s="313">
        <f t="shared" si="12"/>
        <v>1.5625E-2</v>
      </c>
      <c r="M16" s="234">
        <f t="shared" si="12"/>
        <v>3.125E-2</v>
      </c>
      <c r="N16" s="234">
        <f t="shared" si="12"/>
        <v>0.375</v>
      </c>
      <c r="O16" s="234">
        <f t="shared" si="12"/>
        <v>0.3984375</v>
      </c>
      <c r="P16" s="234">
        <f t="shared" si="12"/>
        <v>0.171875</v>
      </c>
      <c r="Q16" s="271">
        <f t="shared" si="12"/>
        <v>0</v>
      </c>
      <c r="R16" s="314">
        <f t="shared" si="12"/>
        <v>0</v>
      </c>
      <c r="S16" s="250"/>
      <c r="T16" s="315">
        <f>IFERROR(T15/$S15,"-")</f>
        <v>0</v>
      </c>
      <c r="U16" s="315">
        <f t="shared" ref="U16:AE16" si="13">IFERROR(U15/$S15,"-")</f>
        <v>0</v>
      </c>
      <c r="V16" s="315">
        <f t="shared" si="13"/>
        <v>0</v>
      </c>
      <c r="W16" s="315">
        <f t="shared" si="13"/>
        <v>0</v>
      </c>
      <c r="X16" s="315">
        <f t="shared" si="13"/>
        <v>8.2644628099173556E-3</v>
      </c>
      <c r="Y16" s="315">
        <f t="shared" si="13"/>
        <v>0</v>
      </c>
      <c r="Z16" s="234">
        <f t="shared" si="13"/>
        <v>3.3057851239669422E-2</v>
      </c>
      <c r="AA16" s="234">
        <f t="shared" si="13"/>
        <v>0.35537190082644626</v>
      </c>
      <c r="AB16" s="234">
        <f t="shared" si="13"/>
        <v>0.42148760330578511</v>
      </c>
      <c r="AC16" s="234">
        <f t="shared" si="13"/>
        <v>0.18181818181818182</v>
      </c>
      <c r="AD16" s="271">
        <f t="shared" si="13"/>
        <v>0</v>
      </c>
      <c r="AE16" s="316">
        <f t="shared" si="13"/>
        <v>0</v>
      </c>
      <c r="AF16" s="250"/>
      <c r="AG16" s="201">
        <f>IFERROR(AG15/$AF15,"-")</f>
        <v>0</v>
      </c>
      <c r="AH16" s="201">
        <f t="shared" ref="AH16:AR16" si="14">IFERROR(AH15/$AF15,"-")</f>
        <v>0</v>
      </c>
      <c r="AI16" s="201">
        <f t="shared" si="14"/>
        <v>0</v>
      </c>
      <c r="AJ16" s="201">
        <f t="shared" si="14"/>
        <v>0</v>
      </c>
      <c r="AK16" s="201">
        <f t="shared" si="14"/>
        <v>0</v>
      </c>
      <c r="AL16" s="201">
        <f t="shared" si="14"/>
        <v>0.2857142857142857</v>
      </c>
      <c r="AM16" s="234">
        <f t="shared" si="14"/>
        <v>0</v>
      </c>
      <c r="AN16" s="234">
        <f t="shared" si="14"/>
        <v>0.7142857142857143</v>
      </c>
      <c r="AO16" s="234">
        <f t="shared" si="14"/>
        <v>0</v>
      </c>
      <c r="AP16" s="234">
        <f t="shared" si="14"/>
        <v>0</v>
      </c>
      <c r="AQ16" s="271">
        <f t="shared" si="14"/>
        <v>0</v>
      </c>
      <c r="AR16" s="317">
        <f t="shared" si="14"/>
        <v>0</v>
      </c>
      <c r="AT16" s="26"/>
      <c r="AU16" s="26"/>
      <c r="AV16" s="26"/>
      <c r="AW16" s="18"/>
      <c r="AX16" s="18"/>
      <c r="AY16" s="18"/>
    </row>
    <row r="17" spans="2:51" ht="27.9" customHeight="1" x14ac:dyDescent="0.2">
      <c r="B17" s="702"/>
      <c r="C17" s="778" t="s">
        <v>105</v>
      </c>
      <c r="D17" s="303">
        <f>[1]表1!U20</f>
        <v>27</v>
      </c>
      <c r="E17" s="312">
        <f>[1]表1!W20</f>
        <v>12</v>
      </c>
      <c r="F17" s="224">
        <f>SUM(G17:R17)</f>
        <v>7</v>
      </c>
      <c r="G17" s="225">
        <f>T17+AG17</f>
        <v>0</v>
      </c>
      <c r="H17" s="225">
        <f t="shared" ref="H17:P17" si="15">U17+AH17</f>
        <v>0</v>
      </c>
      <c r="I17" s="225">
        <f t="shared" si="15"/>
        <v>0</v>
      </c>
      <c r="J17" s="225">
        <f t="shared" si="15"/>
        <v>0</v>
      </c>
      <c r="K17" s="225">
        <f t="shared" si="15"/>
        <v>0</v>
      </c>
      <c r="L17" s="225">
        <f t="shared" si="15"/>
        <v>0</v>
      </c>
      <c r="M17" s="225">
        <f t="shared" si="15"/>
        <v>0</v>
      </c>
      <c r="N17" s="225">
        <f t="shared" si="15"/>
        <v>4</v>
      </c>
      <c r="O17" s="225">
        <f t="shared" si="15"/>
        <v>2</v>
      </c>
      <c r="P17" s="225">
        <f t="shared" si="15"/>
        <v>1</v>
      </c>
      <c r="Q17" s="225">
        <f>AD17+AQ17</f>
        <v>0</v>
      </c>
      <c r="R17" s="226">
        <f t="shared" ref="R17" si="16">AE17+AR17</f>
        <v>0</v>
      </c>
      <c r="S17" s="253">
        <f>SUM(T17:AE17)</f>
        <v>7</v>
      </c>
      <c r="T17" s="225">
        <v>0</v>
      </c>
      <c r="U17" s="225">
        <v>0</v>
      </c>
      <c r="V17" s="225">
        <v>0</v>
      </c>
      <c r="W17" s="225">
        <v>0</v>
      </c>
      <c r="X17" s="225">
        <v>0</v>
      </c>
      <c r="Y17" s="225">
        <v>0</v>
      </c>
      <c r="Z17" s="225">
        <v>0</v>
      </c>
      <c r="AA17" s="225">
        <v>4</v>
      </c>
      <c r="AB17" s="225">
        <v>2</v>
      </c>
      <c r="AC17" s="225">
        <v>1</v>
      </c>
      <c r="AD17" s="226">
        <v>0</v>
      </c>
      <c r="AE17" s="227">
        <v>0</v>
      </c>
      <c r="AF17" s="253">
        <f>SUM(AG17:AR17)</f>
        <v>0</v>
      </c>
      <c r="AG17" s="225">
        <v>0</v>
      </c>
      <c r="AH17" s="225">
        <v>0</v>
      </c>
      <c r="AI17" s="225">
        <v>0</v>
      </c>
      <c r="AJ17" s="225">
        <v>0</v>
      </c>
      <c r="AK17" s="225">
        <v>0</v>
      </c>
      <c r="AL17" s="225">
        <v>0</v>
      </c>
      <c r="AM17" s="225">
        <v>0</v>
      </c>
      <c r="AN17" s="225">
        <v>0</v>
      </c>
      <c r="AO17" s="225">
        <v>0</v>
      </c>
      <c r="AP17" s="225">
        <v>0</v>
      </c>
      <c r="AQ17" s="226">
        <v>0</v>
      </c>
      <c r="AR17" s="227">
        <v>0</v>
      </c>
      <c r="AW17" s="18"/>
      <c r="AX17" s="18"/>
      <c r="AY17" s="18"/>
    </row>
    <row r="18" spans="2:51" ht="27.9" customHeight="1" x14ac:dyDescent="0.2">
      <c r="B18" s="702"/>
      <c r="C18" s="779"/>
      <c r="D18" s="308"/>
      <c r="E18" s="309"/>
      <c r="F18" s="243"/>
      <c r="G18" s="315">
        <f>IFERROR(G17/$F17,"-")</f>
        <v>0</v>
      </c>
      <c r="H18" s="315">
        <f t="shared" ref="H18:R18" si="17">IFERROR(H17/$F17,"-")</f>
        <v>0</v>
      </c>
      <c r="I18" s="315">
        <f t="shared" si="17"/>
        <v>0</v>
      </c>
      <c r="J18" s="315">
        <f t="shared" si="17"/>
        <v>0</v>
      </c>
      <c r="K18" s="315">
        <f t="shared" si="17"/>
        <v>0</v>
      </c>
      <c r="L18" s="315">
        <f t="shared" si="17"/>
        <v>0</v>
      </c>
      <c r="M18" s="234">
        <f t="shared" si="17"/>
        <v>0</v>
      </c>
      <c r="N18" s="234">
        <f t="shared" si="17"/>
        <v>0.5714285714285714</v>
      </c>
      <c r="O18" s="234">
        <f t="shared" si="17"/>
        <v>0.2857142857142857</v>
      </c>
      <c r="P18" s="234">
        <f t="shared" si="17"/>
        <v>0.14285714285714285</v>
      </c>
      <c r="Q18" s="271">
        <f t="shared" si="17"/>
        <v>0</v>
      </c>
      <c r="R18" s="318">
        <f t="shared" si="17"/>
        <v>0</v>
      </c>
      <c r="S18" s="245"/>
      <c r="T18" s="315">
        <f>IFERROR(T17/$S17,"-")</f>
        <v>0</v>
      </c>
      <c r="U18" s="315">
        <f t="shared" ref="U18:AE18" si="18">IFERROR(U17/$S17,"-")</f>
        <v>0</v>
      </c>
      <c r="V18" s="315">
        <f t="shared" si="18"/>
        <v>0</v>
      </c>
      <c r="W18" s="315">
        <f t="shared" si="18"/>
        <v>0</v>
      </c>
      <c r="X18" s="315">
        <f t="shared" si="18"/>
        <v>0</v>
      </c>
      <c r="Y18" s="315">
        <f t="shared" si="18"/>
        <v>0</v>
      </c>
      <c r="Z18" s="234">
        <f t="shared" si="18"/>
        <v>0</v>
      </c>
      <c r="AA18" s="234">
        <f t="shared" si="18"/>
        <v>0.5714285714285714</v>
      </c>
      <c r="AB18" s="234">
        <f t="shared" si="18"/>
        <v>0.2857142857142857</v>
      </c>
      <c r="AC18" s="234">
        <f t="shared" si="18"/>
        <v>0.14285714285714285</v>
      </c>
      <c r="AD18" s="271">
        <f t="shared" si="18"/>
        <v>0</v>
      </c>
      <c r="AE18" s="316">
        <f t="shared" si="18"/>
        <v>0</v>
      </c>
      <c r="AF18" s="245"/>
      <c r="AG18" s="251" t="str">
        <f>IFERROR(AG17/$AF17,"-")</f>
        <v>-</v>
      </c>
      <c r="AH18" s="251" t="str">
        <f t="shared" ref="AH18:AR18" si="19">IFERROR(AH17/$AF17,"-")</f>
        <v>-</v>
      </c>
      <c r="AI18" s="251" t="str">
        <f t="shared" si="19"/>
        <v>-</v>
      </c>
      <c r="AJ18" s="251" t="str">
        <f t="shared" si="19"/>
        <v>-</v>
      </c>
      <c r="AK18" s="251" t="str">
        <f t="shared" si="19"/>
        <v>-</v>
      </c>
      <c r="AL18" s="251" t="str">
        <f t="shared" si="19"/>
        <v>-</v>
      </c>
      <c r="AM18" s="251" t="str">
        <f t="shared" si="19"/>
        <v>-</v>
      </c>
      <c r="AN18" s="251" t="str">
        <f t="shared" si="19"/>
        <v>-</v>
      </c>
      <c r="AO18" s="251" t="str">
        <f t="shared" si="19"/>
        <v>-</v>
      </c>
      <c r="AP18" s="251" t="str">
        <f t="shared" si="19"/>
        <v>-</v>
      </c>
      <c r="AQ18" s="251" t="str">
        <f t="shared" si="19"/>
        <v>-</v>
      </c>
      <c r="AR18" s="267" t="str">
        <f t="shared" si="19"/>
        <v>-</v>
      </c>
      <c r="AT18" s="26"/>
      <c r="AU18" s="26"/>
      <c r="AV18" s="26"/>
      <c r="AW18" s="18"/>
      <c r="AX18" s="18"/>
      <c r="AY18" s="18"/>
    </row>
    <row r="19" spans="2:51" ht="27.9" customHeight="1" x14ac:dyDescent="0.2">
      <c r="B19" s="702"/>
      <c r="C19" s="778" t="s">
        <v>90</v>
      </c>
      <c r="D19" s="303">
        <f>[1]表1!U23</f>
        <v>78</v>
      </c>
      <c r="E19" s="312">
        <f>[1]表1!W23</f>
        <v>65</v>
      </c>
      <c r="F19" s="224">
        <f>SUM(G19:R19)</f>
        <v>41</v>
      </c>
      <c r="G19" s="225">
        <f>T19+AG19</f>
        <v>0</v>
      </c>
      <c r="H19" s="225">
        <f t="shared" ref="H19:P19" si="20">U19+AH19</f>
        <v>0</v>
      </c>
      <c r="I19" s="225">
        <f t="shared" si="20"/>
        <v>0</v>
      </c>
      <c r="J19" s="225">
        <f t="shared" si="20"/>
        <v>1</v>
      </c>
      <c r="K19" s="225">
        <f t="shared" si="20"/>
        <v>1</v>
      </c>
      <c r="L19" s="225">
        <f t="shared" si="20"/>
        <v>2</v>
      </c>
      <c r="M19" s="225">
        <f t="shared" si="20"/>
        <v>1</v>
      </c>
      <c r="N19" s="225">
        <f t="shared" si="20"/>
        <v>13</v>
      </c>
      <c r="O19" s="225">
        <f t="shared" si="20"/>
        <v>19</v>
      </c>
      <c r="P19" s="225">
        <f t="shared" si="20"/>
        <v>3</v>
      </c>
      <c r="Q19" s="225">
        <f>AD19+AQ19</f>
        <v>1</v>
      </c>
      <c r="R19" s="226">
        <f t="shared" ref="R19" si="21">AE19+AR19</f>
        <v>0</v>
      </c>
      <c r="S19" s="224">
        <f>SUM(T19:AE19)</f>
        <v>35</v>
      </c>
      <c r="T19" s="225">
        <v>0</v>
      </c>
      <c r="U19" s="225">
        <v>0</v>
      </c>
      <c r="V19" s="225">
        <v>0</v>
      </c>
      <c r="W19" s="225">
        <v>1</v>
      </c>
      <c r="X19" s="225">
        <v>1</v>
      </c>
      <c r="Y19" s="225">
        <v>2</v>
      </c>
      <c r="Z19" s="225">
        <v>1</v>
      </c>
      <c r="AA19" s="225">
        <v>10</v>
      </c>
      <c r="AB19" s="225">
        <v>16</v>
      </c>
      <c r="AC19" s="225">
        <v>3</v>
      </c>
      <c r="AD19" s="226">
        <v>1</v>
      </c>
      <c r="AE19" s="227">
        <v>0</v>
      </c>
      <c r="AF19" s="224">
        <f>SUM(AG19:AR19)</f>
        <v>6</v>
      </c>
      <c r="AG19" s="225">
        <v>0</v>
      </c>
      <c r="AH19" s="225">
        <v>0</v>
      </c>
      <c r="AI19" s="225">
        <v>0</v>
      </c>
      <c r="AJ19" s="225">
        <v>0</v>
      </c>
      <c r="AK19" s="225">
        <v>0</v>
      </c>
      <c r="AL19" s="225">
        <v>0</v>
      </c>
      <c r="AM19" s="225">
        <v>0</v>
      </c>
      <c r="AN19" s="225">
        <v>3</v>
      </c>
      <c r="AO19" s="225">
        <v>3</v>
      </c>
      <c r="AP19" s="225">
        <v>0</v>
      </c>
      <c r="AQ19" s="226">
        <v>0</v>
      </c>
      <c r="AR19" s="227">
        <v>0</v>
      </c>
      <c r="AW19" s="18"/>
      <c r="AX19" s="18"/>
      <c r="AY19" s="18"/>
    </row>
    <row r="20" spans="2:51" ht="27.9" customHeight="1" x14ac:dyDescent="0.2">
      <c r="B20" s="702"/>
      <c r="C20" s="779"/>
      <c r="D20" s="308"/>
      <c r="E20" s="309"/>
      <c r="F20" s="250"/>
      <c r="G20" s="313">
        <f>IFERROR(G19/$F19,"-")</f>
        <v>0</v>
      </c>
      <c r="H20" s="313">
        <f t="shared" ref="H20:R20" si="22">IFERROR(H19/$F19,"-")</f>
        <v>0</v>
      </c>
      <c r="I20" s="313">
        <f t="shared" si="22"/>
        <v>0</v>
      </c>
      <c r="J20" s="313">
        <f t="shared" si="22"/>
        <v>2.4390243902439025E-2</v>
      </c>
      <c r="K20" s="313">
        <f t="shared" si="22"/>
        <v>2.4390243902439025E-2</v>
      </c>
      <c r="L20" s="313">
        <f t="shared" si="22"/>
        <v>4.878048780487805E-2</v>
      </c>
      <c r="M20" s="234">
        <f t="shared" si="22"/>
        <v>2.4390243902439025E-2</v>
      </c>
      <c r="N20" s="234">
        <f t="shared" si="22"/>
        <v>0.31707317073170732</v>
      </c>
      <c r="O20" s="234">
        <f t="shared" si="22"/>
        <v>0.46341463414634149</v>
      </c>
      <c r="P20" s="234">
        <f t="shared" si="22"/>
        <v>7.3170731707317069E-2</v>
      </c>
      <c r="Q20" s="271">
        <f t="shared" si="22"/>
        <v>2.4390243902439025E-2</v>
      </c>
      <c r="R20" s="314">
        <f t="shared" si="22"/>
        <v>0</v>
      </c>
      <c r="S20" s="254"/>
      <c r="T20" s="315">
        <f>IFERROR(T19/$S19,"-")</f>
        <v>0</v>
      </c>
      <c r="U20" s="315">
        <f t="shared" ref="U20:AE20" si="23">IFERROR(U19/$S19,"-")</f>
        <v>0</v>
      </c>
      <c r="V20" s="315">
        <f t="shared" si="23"/>
        <v>0</v>
      </c>
      <c r="W20" s="315">
        <f t="shared" si="23"/>
        <v>2.8571428571428571E-2</v>
      </c>
      <c r="X20" s="315">
        <f t="shared" si="23"/>
        <v>2.8571428571428571E-2</v>
      </c>
      <c r="Y20" s="315">
        <f t="shared" si="23"/>
        <v>5.7142857142857141E-2</v>
      </c>
      <c r="Z20" s="234">
        <f t="shared" si="23"/>
        <v>2.8571428571428571E-2</v>
      </c>
      <c r="AA20" s="234">
        <f t="shared" si="23"/>
        <v>0.2857142857142857</v>
      </c>
      <c r="AB20" s="234">
        <f t="shared" si="23"/>
        <v>0.45714285714285713</v>
      </c>
      <c r="AC20" s="234">
        <f t="shared" si="23"/>
        <v>8.5714285714285715E-2</v>
      </c>
      <c r="AD20" s="271">
        <f t="shared" si="23"/>
        <v>2.8571428571428571E-2</v>
      </c>
      <c r="AE20" s="316">
        <f t="shared" si="23"/>
        <v>0</v>
      </c>
      <c r="AF20" s="254"/>
      <c r="AG20" s="313">
        <f>IFERROR(AG19/$AF19,"-")</f>
        <v>0</v>
      </c>
      <c r="AH20" s="313">
        <f t="shared" ref="AH20:AR20" si="24">IFERROR(AH19/$AF19,"-")</f>
        <v>0</v>
      </c>
      <c r="AI20" s="313">
        <f t="shared" si="24"/>
        <v>0</v>
      </c>
      <c r="AJ20" s="313">
        <f t="shared" si="24"/>
        <v>0</v>
      </c>
      <c r="AK20" s="313">
        <f t="shared" si="24"/>
        <v>0</v>
      </c>
      <c r="AL20" s="313">
        <f t="shared" si="24"/>
        <v>0</v>
      </c>
      <c r="AM20" s="234">
        <f t="shared" si="24"/>
        <v>0</v>
      </c>
      <c r="AN20" s="234">
        <f t="shared" si="24"/>
        <v>0.5</v>
      </c>
      <c r="AO20" s="234">
        <f t="shared" si="24"/>
        <v>0.5</v>
      </c>
      <c r="AP20" s="234">
        <f t="shared" si="24"/>
        <v>0</v>
      </c>
      <c r="AQ20" s="271">
        <f t="shared" si="24"/>
        <v>0</v>
      </c>
      <c r="AR20" s="319">
        <f t="shared" si="24"/>
        <v>0</v>
      </c>
      <c r="AT20" s="26"/>
      <c r="AU20" s="26"/>
      <c r="AV20" s="26"/>
      <c r="AW20" s="18"/>
      <c r="AX20" s="18"/>
      <c r="AY20" s="18"/>
    </row>
    <row r="21" spans="2:51" ht="27.9" customHeight="1" x14ac:dyDescent="0.2">
      <c r="B21" s="702"/>
      <c r="C21" s="778" t="s">
        <v>91</v>
      </c>
      <c r="D21" s="303">
        <f>[1]表1!U26</f>
        <v>16</v>
      </c>
      <c r="E21" s="312">
        <f>[1]表1!W26</f>
        <v>6</v>
      </c>
      <c r="F21" s="224">
        <f>SUM(G21:R21)</f>
        <v>79</v>
      </c>
      <c r="G21" s="225">
        <f>T21+AG21</f>
        <v>0</v>
      </c>
      <c r="H21" s="225">
        <f t="shared" ref="H21:P21" si="25">U21+AH21</f>
        <v>0</v>
      </c>
      <c r="I21" s="225">
        <f t="shared" si="25"/>
        <v>0</v>
      </c>
      <c r="J21" s="225">
        <f t="shared" si="25"/>
        <v>1</v>
      </c>
      <c r="K21" s="225">
        <f t="shared" si="25"/>
        <v>0</v>
      </c>
      <c r="L21" s="225">
        <f t="shared" si="25"/>
        <v>0</v>
      </c>
      <c r="M21" s="225">
        <f t="shared" si="25"/>
        <v>3</v>
      </c>
      <c r="N21" s="225">
        <f t="shared" si="25"/>
        <v>10</v>
      </c>
      <c r="O21" s="225">
        <f t="shared" si="25"/>
        <v>61</v>
      </c>
      <c r="P21" s="225">
        <f t="shared" si="25"/>
        <v>2</v>
      </c>
      <c r="Q21" s="225">
        <f>AD21+AQ21</f>
        <v>2</v>
      </c>
      <c r="R21" s="226">
        <f t="shared" ref="R21" si="26">AE21+AR21</f>
        <v>0</v>
      </c>
      <c r="S21" s="253">
        <f>SUM(T21:AE21)</f>
        <v>76</v>
      </c>
      <c r="T21" s="225">
        <v>0</v>
      </c>
      <c r="U21" s="225">
        <v>0</v>
      </c>
      <c r="V21" s="225">
        <v>0</v>
      </c>
      <c r="W21" s="225">
        <v>1</v>
      </c>
      <c r="X21" s="225">
        <v>0</v>
      </c>
      <c r="Y21" s="225">
        <v>0</v>
      </c>
      <c r="Z21" s="225">
        <v>3</v>
      </c>
      <c r="AA21" s="225">
        <v>8</v>
      </c>
      <c r="AB21" s="225">
        <v>60</v>
      </c>
      <c r="AC21" s="225">
        <v>2</v>
      </c>
      <c r="AD21" s="226">
        <v>2</v>
      </c>
      <c r="AE21" s="227">
        <v>0</v>
      </c>
      <c r="AF21" s="253">
        <f>SUM(AG21:AR21)</f>
        <v>3</v>
      </c>
      <c r="AG21" s="225">
        <v>0</v>
      </c>
      <c r="AH21" s="225">
        <v>0</v>
      </c>
      <c r="AI21" s="225">
        <v>0</v>
      </c>
      <c r="AJ21" s="225">
        <v>0</v>
      </c>
      <c r="AK21" s="225">
        <v>0</v>
      </c>
      <c r="AL21" s="225">
        <v>0</v>
      </c>
      <c r="AM21" s="225">
        <v>0</v>
      </c>
      <c r="AN21" s="225">
        <v>2</v>
      </c>
      <c r="AO21" s="225">
        <v>1</v>
      </c>
      <c r="AP21" s="225">
        <v>0</v>
      </c>
      <c r="AQ21" s="226">
        <v>0</v>
      </c>
      <c r="AR21" s="227">
        <v>0</v>
      </c>
      <c r="AW21" s="18"/>
      <c r="AX21" s="18"/>
      <c r="AY21" s="18"/>
    </row>
    <row r="22" spans="2:51" ht="27.9" customHeight="1" x14ac:dyDescent="0.2">
      <c r="B22" s="702"/>
      <c r="C22" s="779"/>
      <c r="D22" s="308"/>
      <c r="E22" s="309"/>
      <c r="F22" s="243"/>
      <c r="G22" s="315">
        <f>IFERROR(G21/$F21,"-")</f>
        <v>0</v>
      </c>
      <c r="H22" s="315">
        <f t="shared" ref="H22:R22" si="27">IFERROR(H21/$F21,"-")</f>
        <v>0</v>
      </c>
      <c r="I22" s="315">
        <f t="shared" si="27"/>
        <v>0</v>
      </c>
      <c r="J22" s="315">
        <f t="shared" si="27"/>
        <v>1.2658227848101266E-2</v>
      </c>
      <c r="K22" s="315">
        <f t="shared" si="27"/>
        <v>0</v>
      </c>
      <c r="L22" s="315">
        <f t="shared" si="27"/>
        <v>0</v>
      </c>
      <c r="M22" s="234">
        <f t="shared" si="27"/>
        <v>3.7974683544303799E-2</v>
      </c>
      <c r="N22" s="234">
        <f t="shared" si="27"/>
        <v>0.12658227848101267</v>
      </c>
      <c r="O22" s="234">
        <f t="shared" si="27"/>
        <v>0.77215189873417722</v>
      </c>
      <c r="P22" s="234">
        <f t="shared" si="27"/>
        <v>2.5316455696202531E-2</v>
      </c>
      <c r="Q22" s="271">
        <f t="shared" si="27"/>
        <v>2.5316455696202531E-2</v>
      </c>
      <c r="R22" s="318">
        <f t="shared" si="27"/>
        <v>0</v>
      </c>
      <c r="S22" s="245"/>
      <c r="T22" s="315">
        <f>IFERROR(T21/$S21,"-")</f>
        <v>0</v>
      </c>
      <c r="U22" s="315">
        <f t="shared" ref="U22:AE22" si="28">IFERROR(U21/$S21,"-")</f>
        <v>0</v>
      </c>
      <c r="V22" s="315">
        <f t="shared" si="28"/>
        <v>0</v>
      </c>
      <c r="W22" s="315">
        <f t="shared" si="28"/>
        <v>1.3157894736842105E-2</v>
      </c>
      <c r="X22" s="315">
        <f t="shared" si="28"/>
        <v>0</v>
      </c>
      <c r="Y22" s="315">
        <f t="shared" si="28"/>
        <v>0</v>
      </c>
      <c r="Z22" s="234">
        <f t="shared" si="28"/>
        <v>3.9473684210526314E-2</v>
      </c>
      <c r="AA22" s="234">
        <f t="shared" si="28"/>
        <v>0.10526315789473684</v>
      </c>
      <c r="AB22" s="234">
        <f t="shared" si="28"/>
        <v>0.78947368421052633</v>
      </c>
      <c r="AC22" s="234">
        <f t="shared" si="28"/>
        <v>2.6315789473684209E-2</v>
      </c>
      <c r="AD22" s="271">
        <f t="shared" si="28"/>
        <v>2.6315789473684209E-2</v>
      </c>
      <c r="AE22" s="316">
        <f t="shared" si="28"/>
        <v>0</v>
      </c>
      <c r="AF22" s="243"/>
      <c r="AG22" s="320">
        <f>IFERROR(AG21/$AF21,"-")</f>
        <v>0</v>
      </c>
      <c r="AH22" s="320">
        <f t="shared" ref="AH22:AR22" si="29">IFERROR(AH21/$AF21,"-")</f>
        <v>0</v>
      </c>
      <c r="AI22" s="320">
        <f t="shared" si="29"/>
        <v>0</v>
      </c>
      <c r="AJ22" s="320">
        <f t="shared" si="29"/>
        <v>0</v>
      </c>
      <c r="AK22" s="320">
        <f t="shared" si="29"/>
        <v>0</v>
      </c>
      <c r="AL22" s="320">
        <f t="shared" si="29"/>
        <v>0</v>
      </c>
      <c r="AM22" s="320">
        <f t="shared" si="29"/>
        <v>0</v>
      </c>
      <c r="AN22" s="320">
        <f t="shared" si="29"/>
        <v>0.66666666666666663</v>
      </c>
      <c r="AO22" s="320">
        <f t="shared" si="29"/>
        <v>0.33333333333333331</v>
      </c>
      <c r="AP22" s="320">
        <f t="shared" si="29"/>
        <v>0</v>
      </c>
      <c r="AQ22" s="320">
        <f t="shared" si="29"/>
        <v>0</v>
      </c>
      <c r="AR22" s="321">
        <f t="shared" si="29"/>
        <v>0</v>
      </c>
      <c r="AT22" s="26"/>
      <c r="AU22" s="26"/>
      <c r="AV22" s="26"/>
      <c r="AW22" s="18"/>
      <c r="AX22" s="18"/>
      <c r="AY22" s="18"/>
    </row>
    <row r="23" spans="2:51" ht="27.9" customHeight="1" x14ac:dyDescent="0.2">
      <c r="B23" s="702"/>
      <c r="C23" s="778" t="s">
        <v>92</v>
      </c>
      <c r="D23" s="303">
        <f>[1]表1!U29</f>
        <v>151</v>
      </c>
      <c r="E23" s="312">
        <f>[1]表1!W29</f>
        <v>124</v>
      </c>
      <c r="F23" s="224">
        <f>SUM(G23:R23)</f>
        <v>326</v>
      </c>
      <c r="G23" s="225">
        <f>T23+AG23</f>
        <v>0</v>
      </c>
      <c r="H23" s="225">
        <f t="shared" ref="H23:P23" si="30">U23+AH23</f>
        <v>0</v>
      </c>
      <c r="I23" s="225">
        <f t="shared" si="30"/>
        <v>0</v>
      </c>
      <c r="J23" s="225">
        <f t="shared" si="30"/>
        <v>6</v>
      </c>
      <c r="K23" s="225">
        <f t="shared" si="30"/>
        <v>12</v>
      </c>
      <c r="L23" s="225">
        <f t="shared" si="30"/>
        <v>6</v>
      </c>
      <c r="M23" s="225">
        <f t="shared" si="30"/>
        <v>27</v>
      </c>
      <c r="N23" s="225">
        <f t="shared" si="30"/>
        <v>135</v>
      </c>
      <c r="O23" s="225">
        <f t="shared" si="30"/>
        <v>92</v>
      </c>
      <c r="P23" s="225">
        <f t="shared" si="30"/>
        <v>32</v>
      </c>
      <c r="Q23" s="225">
        <f>AD23+AQ23</f>
        <v>16</v>
      </c>
      <c r="R23" s="226">
        <f t="shared" ref="R23" si="31">AE23+AR23</f>
        <v>0</v>
      </c>
      <c r="S23" s="224">
        <f>SUM(T23:AE23)</f>
        <v>278</v>
      </c>
      <c r="T23" s="225">
        <v>0</v>
      </c>
      <c r="U23" s="225">
        <v>0</v>
      </c>
      <c r="V23" s="225">
        <v>0</v>
      </c>
      <c r="W23" s="225">
        <v>5</v>
      </c>
      <c r="X23" s="225">
        <v>7</v>
      </c>
      <c r="Y23" s="225">
        <v>4</v>
      </c>
      <c r="Z23" s="225">
        <v>19</v>
      </c>
      <c r="AA23" s="225">
        <v>122</v>
      </c>
      <c r="AB23" s="225">
        <v>73</v>
      </c>
      <c r="AC23" s="225">
        <v>32</v>
      </c>
      <c r="AD23" s="226">
        <v>16</v>
      </c>
      <c r="AE23" s="227">
        <v>0</v>
      </c>
      <c r="AF23" s="224">
        <f>SUM(AG23:AR23)</f>
        <v>48</v>
      </c>
      <c r="AG23" s="225">
        <v>0</v>
      </c>
      <c r="AH23" s="225">
        <v>0</v>
      </c>
      <c r="AI23" s="225">
        <v>0</v>
      </c>
      <c r="AJ23" s="225">
        <v>1</v>
      </c>
      <c r="AK23" s="225">
        <v>5</v>
      </c>
      <c r="AL23" s="225">
        <v>2</v>
      </c>
      <c r="AM23" s="225">
        <v>8</v>
      </c>
      <c r="AN23" s="225">
        <v>13</v>
      </c>
      <c r="AO23" s="225">
        <v>19</v>
      </c>
      <c r="AP23" s="225">
        <v>0</v>
      </c>
      <c r="AQ23" s="226">
        <v>0</v>
      </c>
      <c r="AR23" s="227">
        <v>0</v>
      </c>
      <c r="AW23" s="18"/>
      <c r="AX23" s="18"/>
      <c r="AY23" s="18"/>
    </row>
    <row r="24" spans="2:51" ht="27.9" customHeight="1" thickBot="1" x14ac:dyDescent="0.25">
      <c r="B24" s="703"/>
      <c r="C24" s="792"/>
      <c r="D24" s="308"/>
      <c r="E24" s="309"/>
      <c r="F24" s="229"/>
      <c r="G24" s="230">
        <f>IFERROR(G23/$F23,"-")</f>
        <v>0</v>
      </c>
      <c r="H24" s="230">
        <f t="shared" ref="H24:R24" si="32">IFERROR(H23/$F23,"-")</f>
        <v>0</v>
      </c>
      <c r="I24" s="230">
        <f t="shared" si="32"/>
        <v>0</v>
      </c>
      <c r="J24" s="230">
        <f t="shared" si="32"/>
        <v>1.8404907975460124E-2</v>
      </c>
      <c r="K24" s="230">
        <f t="shared" si="32"/>
        <v>3.6809815950920248E-2</v>
      </c>
      <c r="L24" s="230">
        <f t="shared" si="32"/>
        <v>1.8404907975460124E-2</v>
      </c>
      <c r="M24" s="276">
        <f t="shared" si="32"/>
        <v>8.2822085889570546E-2</v>
      </c>
      <c r="N24" s="276">
        <f t="shared" si="32"/>
        <v>0.41411042944785276</v>
      </c>
      <c r="O24" s="276">
        <f t="shared" si="32"/>
        <v>0.2822085889570552</v>
      </c>
      <c r="P24" s="276">
        <f t="shared" si="32"/>
        <v>9.815950920245399E-2</v>
      </c>
      <c r="Q24" s="322">
        <f t="shared" si="32"/>
        <v>4.9079754601226995E-2</v>
      </c>
      <c r="R24" s="231">
        <f t="shared" si="32"/>
        <v>0</v>
      </c>
      <c r="S24" s="232"/>
      <c r="T24" s="230">
        <f>IFERROR(T23/$S23,"-")</f>
        <v>0</v>
      </c>
      <c r="U24" s="230">
        <f t="shared" ref="U24:AE24" si="33">IFERROR(U23/$S23,"-")</f>
        <v>0</v>
      </c>
      <c r="V24" s="230">
        <f t="shared" si="33"/>
        <v>0</v>
      </c>
      <c r="W24" s="230">
        <f t="shared" si="33"/>
        <v>1.7985611510791366E-2</v>
      </c>
      <c r="X24" s="230">
        <f t="shared" si="33"/>
        <v>2.5179856115107913E-2</v>
      </c>
      <c r="Y24" s="230">
        <f t="shared" si="33"/>
        <v>1.4388489208633094E-2</v>
      </c>
      <c r="Z24" s="276">
        <f t="shared" si="33"/>
        <v>6.83453237410072E-2</v>
      </c>
      <c r="AA24" s="276">
        <f t="shared" si="33"/>
        <v>0.43884892086330934</v>
      </c>
      <c r="AB24" s="276">
        <f t="shared" si="33"/>
        <v>0.26258992805755393</v>
      </c>
      <c r="AC24" s="276">
        <f t="shared" si="33"/>
        <v>0.11510791366906475</v>
      </c>
      <c r="AD24" s="322">
        <f t="shared" si="33"/>
        <v>5.7553956834532377E-2</v>
      </c>
      <c r="AE24" s="233">
        <f t="shared" si="33"/>
        <v>0</v>
      </c>
      <c r="AF24" s="229"/>
      <c r="AG24" s="230">
        <f>IFERROR(AG23/$AF23,"-")</f>
        <v>0</v>
      </c>
      <c r="AH24" s="230">
        <f t="shared" ref="AH24:AR24" si="34">IFERROR(AH23/$AF23,"-")</f>
        <v>0</v>
      </c>
      <c r="AI24" s="230">
        <f t="shared" si="34"/>
        <v>0</v>
      </c>
      <c r="AJ24" s="230">
        <f t="shared" si="34"/>
        <v>2.0833333333333332E-2</v>
      </c>
      <c r="AK24" s="230">
        <f t="shared" si="34"/>
        <v>0.10416666666666667</v>
      </c>
      <c r="AL24" s="230">
        <f t="shared" si="34"/>
        <v>4.1666666666666664E-2</v>
      </c>
      <c r="AM24" s="276">
        <f t="shared" si="34"/>
        <v>0.16666666666666666</v>
      </c>
      <c r="AN24" s="276">
        <f t="shared" si="34"/>
        <v>0.27083333333333331</v>
      </c>
      <c r="AO24" s="276">
        <f t="shared" si="34"/>
        <v>0.39583333333333331</v>
      </c>
      <c r="AP24" s="276">
        <f t="shared" si="34"/>
        <v>0</v>
      </c>
      <c r="AQ24" s="322">
        <f t="shared" si="34"/>
        <v>0</v>
      </c>
      <c r="AR24" s="233">
        <f t="shared" si="34"/>
        <v>0</v>
      </c>
      <c r="AT24" s="26"/>
      <c r="AU24" s="26"/>
      <c r="AV24" s="26"/>
      <c r="AW24" s="18"/>
      <c r="AX24" s="18"/>
      <c r="AY24" s="18"/>
    </row>
    <row r="25" spans="2:51" ht="27.9" customHeight="1" thickTop="1" x14ac:dyDescent="0.2">
      <c r="B25" s="701" t="s">
        <v>26</v>
      </c>
      <c r="C25" s="779" t="s">
        <v>93</v>
      </c>
      <c r="D25" s="306">
        <f>[1]表1!U32</f>
        <v>72</v>
      </c>
      <c r="E25" s="307">
        <f>[1]表1!W32</f>
        <v>36</v>
      </c>
      <c r="F25" s="253">
        <f>SUM(G25:R25)</f>
        <v>13</v>
      </c>
      <c r="G25" s="263">
        <f>T25+AG25</f>
        <v>0</v>
      </c>
      <c r="H25" s="263">
        <f t="shared" ref="H25:P25" si="35">U25+AH25</f>
        <v>0</v>
      </c>
      <c r="I25" s="263">
        <f t="shared" si="35"/>
        <v>0</v>
      </c>
      <c r="J25" s="263">
        <f t="shared" si="35"/>
        <v>2</v>
      </c>
      <c r="K25" s="263">
        <f t="shared" si="35"/>
        <v>0</v>
      </c>
      <c r="L25" s="263">
        <f t="shared" si="35"/>
        <v>0</v>
      </c>
      <c r="M25" s="263">
        <f t="shared" si="35"/>
        <v>2</v>
      </c>
      <c r="N25" s="263">
        <f t="shared" si="35"/>
        <v>6</v>
      </c>
      <c r="O25" s="263">
        <f t="shared" si="35"/>
        <v>2</v>
      </c>
      <c r="P25" s="263">
        <f t="shared" si="35"/>
        <v>1</v>
      </c>
      <c r="Q25" s="264">
        <f>AD25+AQ25</f>
        <v>0</v>
      </c>
      <c r="R25" s="264">
        <f t="shared" ref="R25" si="36">AE25+AR25</f>
        <v>0</v>
      </c>
      <c r="S25" s="253">
        <f>SUM(T25:AE25)</f>
        <v>9</v>
      </c>
      <c r="T25" s="263">
        <v>0</v>
      </c>
      <c r="U25" s="263">
        <v>0</v>
      </c>
      <c r="V25" s="263">
        <v>0</v>
      </c>
      <c r="W25" s="263">
        <v>2</v>
      </c>
      <c r="X25" s="263">
        <v>0</v>
      </c>
      <c r="Y25" s="263">
        <v>0</v>
      </c>
      <c r="Z25" s="263">
        <v>1</v>
      </c>
      <c r="AA25" s="263">
        <v>4</v>
      </c>
      <c r="AB25" s="263">
        <v>1</v>
      </c>
      <c r="AC25" s="263">
        <v>1</v>
      </c>
      <c r="AD25" s="264">
        <v>0</v>
      </c>
      <c r="AE25" s="265">
        <v>0</v>
      </c>
      <c r="AF25" s="238">
        <f>SUM(AG25:AR25)</f>
        <v>4</v>
      </c>
      <c r="AG25" s="239">
        <v>0</v>
      </c>
      <c r="AH25" s="239">
        <v>0</v>
      </c>
      <c r="AI25" s="239">
        <v>0</v>
      </c>
      <c r="AJ25" s="239">
        <v>0</v>
      </c>
      <c r="AK25" s="239">
        <v>0</v>
      </c>
      <c r="AL25" s="239">
        <v>0</v>
      </c>
      <c r="AM25" s="239">
        <v>1</v>
      </c>
      <c r="AN25" s="239">
        <v>2</v>
      </c>
      <c r="AO25" s="239">
        <v>1</v>
      </c>
      <c r="AP25" s="239">
        <v>0</v>
      </c>
      <c r="AQ25" s="241">
        <v>0</v>
      </c>
      <c r="AR25" s="240">
        <v>0</v>
      </c>
      <c r="AW25" s="18"/>
      <c r="AX25" s="18"/>
      <c r="AY25" s="18"/>
    </row>
    <row r="26" spans="2:51" ht="27.9" customHeight="1" x14ac:dyDescent="0.2">
      <c r="B26" s="702"/>
      <c r="C26" s="779"/>
      <c r="D26" s="308"/>
      <c r="E26" s="309"/>
      <c r="F26" s="243"/>
      <c r="G26" s="315">
        <f>IFERROR(G25/$F25,"-")</f>
        <v>0</v>
      </c>
      <c r="H26" s="315">
        <f t="shared" ref="H26:R26" si="37">IFERROR(H25/$F25,"-")</f>
        <v>0</v>
      </c>
      <c r="I26" s="315">
        <f t="shared" si="37"/>
        <v>0</v>
      </c>
      <c r="J26" s="315">
        <f t="shared" si="37"/>
        <v>0.15384615384615385</v>
      </c>
      <c r="K26" s="315">
        <f t="shared" si="37"/>
        <v>0</v>
      </c>
      <c r="L26" s="315">
        <f t="shared" si="37"/>
        <v>0</v>
      </c>
      <c r="M26" s="315">
        <f t="shared" si="37"/>
        <v>0.15384615384615385</v>
      </c>
      <c r="N26" s="315">
        <f t="shared" si="37"/>
        <v>0.46153846153846156</v>
      </c>
      <c r="O26" s="315">
        <f t="shared" si="37"/>
        <v>0.15384615384615385</v>
      </c>
      <c r="P26" s="315">
        <f t="shared" si="37"/>
        <v>7.6923076923076927E-2</v>
      </c>
      <c r="Q26" s="315">
        <f t="shared" si="37"/>
        <v>0</v>
      </c>
      <c r="R26" s="315">
        <f t="shared" si="37"/>
        <v>0</v>
      </c>
      <c r="S26" s="243"/>
      <c r="T26" s="251">
        <f>IFERROR(T25/$S25,"-")</f>
        <v>0</v>
      </c>
      <c r="U26" s="251">
        <f t="shared" ref="U26:AE26" si="38">IFERROR(U25/$S25,"-")</f>
        <v>0</v>
      </c>
      <c r="V26" s="251">
        <f t="shared" si="38"/>
        <v>0</v>
      </c>
      <c r="W26" s="251">
        <f t="shared" si="38"/>
        <v>0.22222222222222221</v>
      </c>
      <c r="X26" s="251">
        <f t="shared" si="38"/>
        <v>0</v>
      </c>
      <c r="Y26" s="251">
        <f t="shared" si="38"/>
        <v>0</v>
      </c>
      <c r="Z26" s="251">
        <f t="shared" si="38"/>
        <v>0.1111111111111111</v>
      </c>
      <c r="AA26" s="251">
        <f t="shared" si="38"/>
        <v>0.44444444444444442</v>
      </c>
      <c r="AB26" s="251">
        <f t="shared" si="38"/>
        <v>0.1111111111111111</v>
      </c>
      <c r="AC26" s="251">
        <f t="shared" si="38"/>
        <v>0.1111111111111111</v>
      </c>
      <c r="AD26" s="251">
        <f t="shared" si="38"/>
        <v>0</v>
      </c>
      <c r="AE26" s="251">
        <f t="shared" si="38"/>
        <v>0</v>
      </c>
      <c r="AF26" s="250"/>
      <c r="AG26" s="251">
        <f>IFERROR(AG25/$AF25,"-")</f>
        <v>0</v>
      </c>
      <c r="AH26" s="251">
        <f t="shared" ref="AH26:AR26" si="39">IFERROR(AH25/$AF25,"-")</f>
        <v>0</v>
      </c>
      <c r="AI26" s="251">
        <f t="shared" si="39"/>
        <v>0</v>
      </c>
      <c r="AJ26" s="251">
        <f t="shared" si="39"/>
        <v>0</v>
      </c>
      <c r="AK26" s="251">
        <f t="shared" si="39"/>
        <v>0</v>
      </c>
      <c r="AL26" s="251">
        <f t="shared" si="39"/>
        <v>0</v>
      </c>
      <c r="AM26" s="251">
        <f t="shared" si="39"/>
        <v>0.25</v>
      </c>
      <c r="AN26" s="251">
        <f t="shared" si="39"/>
        <v>0.5</v>
      </c>
      <c r="AO26" s="251">
        <f t="shared" si="39"/>
        <v>0.25</v>
      </c>
      <c r="AP26" s="251">
        <f t="shared" si="39"/>
        <v>0</v>
      </c>
      <c r="AQ26" s="251">
        <f t="shared" si="39"/>
        <v>0</v>
      </c>
      <c r="AR26" s="267">
        <f t="shared" si="39"/>
        <v>0</v>
      </c>
      <c r="AT26" s="26"/>
      <c r="AU26" s="26"/>
      <c r="AV26" s="26"/>
      <c r="AW26" s="18"/>
      <c r="AX26" s="18"/>
      <c r="AY26" s="18"/>
    </row>
    <row r="27" spans="2:51" ht="27.9" customHeight="1" x14ac:dyDescent="0.2">
      <c r="B27" s="702"/>
      <c r="C27" s="778" t="s">
        <v>94</v>
      </c>
      <c r="D27" s="303">
        <f>[1]表1!U35</f>
        <v>164</v>
      </c>
      <c r="E27" s="312">
        <f>[1]表1!W35</f>
        <v>117</v>
      </c>
      <c r="F27" s="224">
        <f>SUM(G27:R27)</f>
        <v>36</v>
      </c>
      <c r="G27" s="225">
        <f>T27+AG27</f>
        <v>0</v>
      </c>
      <c r="H27" s="225">
        <f t="shared" ref="H27:P27" si="40">U27+AH27</f>
        <v>0</v>
      </c>
      <c r="I27" s="225">
        <f t="shared" si="40"/>
        <v>0</v>
      </c>
      <c r="J27" s="225">
        <f t="shared" si="40"/>
        <v>1</v>
      </c>
      <c r="K27" s="225">
        <f t="shared" si="40"/>
        <v>3</v>
      </c>
      <c r="L27" s="225">
        <f t="shared" si="40"/>
        <v>1</v>
      </c>
      <c r="M27" s="225">
        <f t="shared" si="40"/>
        <v>2</v>
      </c>
      <c r="N27" s="225">
        <f t="shared" si="40"/>
        <v>13</v>
      </c>
      <c r="O27" s="225">
        <f t="shared" si="40"/>
        <v>12</v>
      </c>
      <c r="P27" s="225">
        <f t="shared" si="40"/>
        <v>3</v>
      </c>
      <c r="Q27" s="225">
        <f>AD27+AQ27</f>
        <v>1</v>
      </c>
      <c r="R27" s="226">
        <f t="shared" ref="R27" si="41">AE27+AR27</f>
        <v>0</v>
      </c>
      <c r="S27" s="224">
        <f>SUM(T27:AE27)</f>
        <v>31</v>
      </c>
      <c r="T27" s="225">
        <v>0</v>
      </c>
      <c r="U27" s="225">
        <v>0</v>
      </c>
      <c r="V27" s="225">
        <v>0</v>
      </c>
      <c r="W27" s="225">
        <v>1</v>
      </c>
      <c r="X27" s="225">
        <v>2</v>
      </c>
      <c r="Y27" s="225">
        <v>1</v>
      </c>
      <c r="Z27" s="225">
        <v>2</v>
      </c>
      <c r="AA27" s="225">
        <v>11</v>
      </c>
      <c r="AB27" s="225">
        <v>10</v>
      </c>
      <c r="AC27" s="225">
        <v>3</v>
      </c>
      <c r="AD27" s="226">
        <v>1</v>
      </c>
      <c r="AE27" s="227">
        <v>0</v>
      </c>
      <c r="AF27" s="253">
        <f>SUM(AG27:AR27)</f>
        <v>5</v>
      </c>
      <c r="AG27" s="225">
        <v>0</v>
      </c>
      <c r="AH27" s="225">
        <v>0</v>
      </c>
      <c r="AI27" s="225">
        <v>0</v>
      </c>
      <c r="AJ27" s="225">
        <v>0</v>
      </c>
      <c r="AK27" s="225">
        <v>1</v>
      </c>
      <c r="AL27" s="225">
        <v>0</v>
      </c>
      <c r="AM27" s="225">
        <v>0</v>
      </c>
      <c r="AN27" s="225">
        <v>2</v>
      </c>
      <c r="AO27" s="225">
        <v>2</v>
      </c>
      <c r="AP27" s="225">
        <v>0</v>
      </c>
      <c r="AQ27" s="226">
        <v>0</v>
      </c>
      <c r="AR27" s="227">
        <v>0</v>
      </c>
      <c r="AW27" s="18"/>
      <c r="AX27" s="18"/>
      <c r="AY27" s="18"/>
    </row>
    <row r="28" spans="2:51" ht="27.9" customHeight="1" x14ac:dyDescent="0.2">
      <c r="B28" s="702"/>
      <c r="C28" s="779"/>
      <c r="D28" s="308"/>
      <c r="E28" s="309"/>
      <c r="F28" s="250"/>
      <c r="G28" s="315">
        <f>IFERROR(G27/$F27,"-")</f>
        <v>0</v>
      </c>
      <c r="H28" s="315">
        <f t="shared" ref="H28:R28" si="42">IFERROR(H27/$F27,"-")</f>
        <v>0</v>
      </c>
      <c r="I28" s="315">
        <f t="shared" si="42"/>
        <v>0</v>
      </c>
      <c r="J28" s="315">
        <f t="shared" si="42"/>
        <v>2.7777777777777776E-2</v>
      </c>
      <c r="K28" s="315">
        <f t="shared" si="42"/>
        <v>8.3333333333333329E-2</v>
      </c>
      <c r="L28" s="315">
        <f t="shared" si="42"/>
        <v>2.7777777777777776E-2</v>
      </c>
      <c r="M28" s="234">
        <f t="shared" si="42"/>
        <v>5.5555555555555552E-2</v>
      </c>
      <c r="N28" s="234">
        <f t="shared" si="42"/>
        <v>0.3611111111111111</v>
      </c>
      <c r="O28" s="234">
        <f t="shared" si="42"/>
        <v>0.33333333333333331</v>
      </c>
      <c r="P28" s="234">
        <f t="shared" si="42"/>
        <v>8.3333333333333329E-2</v>
      </c>
      <c r="Q28" s="271">
        <f t="shared" si="42"/>
        <v>2.7777777777777776E-2</v>
      </c>
      <c r="R28" s="318">
        <f t="shared" si="42"/>
        <v>0</v>
      </c>
      <c r="S28" s="250"/>
      <c r="T28" s="315">
        <f>IFERROR(T27/$S27,"-")</f>
        <v>0</v>
      </c>
      <c r="U28" s="315">
        <f t="shared" ref="U28:AE28" si="43">IFERROR(U27/$S27,"-")</f>
        <v>0</v>
      </c>
      <c r="V28" s="315">
        <f t="shared" si="43"/>
        <v>0</v>
      </c>
      <c r="W28" s="315">
        <f t="shared" si="43"/>
        <v>3.2258064516129031E-2</v>
      </c>
      <c r="X28" s="315">
        <f t="shared" si="43"/>
        <v>6.4516129032258063E-2</v>
      </c>
      <c r="Y28" s="315">
        <f t="shared" si="43"/>
        <v>3.2258064516129031E-2</v>
      </c>
      <c r="Z28" s="323">
        <f t="shared" si="43"/>
        <v>6.4516129032258063E-2</v>
      </c>
      <c r="AA28" s="323">
        <f t="shared" si="43"/>
        <v>0.35483870967741937</v>
      </c>
      <c r="AB28" s="323">
        <f t="shared" si="43"/>
        <v>0.32258064516129031</v>
      </c>
      <c r="AC28" s="323">
        <f t="shared" si="43"/>
        <v>9.6774193548387094E-2</v>
      </c>
      <c r="AD28" s="323">
        <f t="shared" si="43"/>
        <v>3.2258064516129031E-2</v>
      </c>
      <c r="AE28" s="323">
        <f t="shared" si="43"/>
        <v>0</v>
      </c>
      <c r="AF28" s="250"/>
      <c r="AG28" s="270">
        <f>IFERROR(AG27/$AF27,"-")</f>
        <v>0</v>
      </c>
      <c r="AH28" s="270">
        <f t="shared" ref="AH28:AR28" si="44">IFERROR(AH27/$AF27,"-")</f>
        <v>0</v>
      </c>
      <c r="AI28" s="270">
        <f t="shared" si="44"/>
        <v>0</v>
      </c>
      <c r="AJ28" s="270">
        <f t="shared" si="44"/>
        <v>0</v>
      </c>
      <c r="AK28" s="270">
        <f t="shared" si="44"/>
        <v>0.2</v>
      </c>
      <c r="AL28" s="270">
        <f t="shared" si="44"/>
        <v>0</v>
      </c>
      <c r="AM28" s="234">
        <f t="shared" si="44"/>
        <v>0</v>
      </c>
      <c r="AN28" s="234">
        <f t="shared" si="44"/>
        <v>0.4</v>
      </c>
      <c r="AO28" s="234">
        <f t="shared" si="44"/>
        <v>0.4</v>
      </c>
      <c r="AP28" s="234">
        <f t="shared" si="44"/>
        <v>0</v>
      </c>
      <c r="AQ28" s="271">
        <f t="shared" si="44"/>
        <v>0</v>
      </c>
      <c r="AR28" s="324">
        <f t="shared" si="44"/>
        <v>0</v>
      </c>
      <c r="AT28" s="26"/>
      <c r="AU28" s="26"/>
      <c r="AV28" s="26"/>
      <c r="AW28" s="18"/>
      <c r="AX28" s="18"/>
      <c r="AY28" s="18"/>
    </row>
    <row r="29" spans="2:51" ht="27.9" customHeight="1" x14ac:dyDescent="0.2">
      <c r="B29" s="702"/>
      <c r="C29" s="778" t="s">
        <v>95</v>
      </c>
      <c r="D29" s="303">
        <f>[1]表1!U38</f>
        <v>48</v>
      </c>
      <c r="E29" s="312">
        <f>[1]表1!W38</f>
        <v>34</v>
      </c>
      <c r="F29" s="224">
        <f>SUM(G29:R29)</f>
        <v>43</v>
      </c>
      <c r="G29" s="225">
        <f>T29+AG29</f>
        <v>0</v>
      </c>
      <c r="H29" s="225">
        <f t="shared" ref="H29:P29" si="45">U29+AH29</f>
        <v>0</v>
      </c>
      <c r="I29" s="225">
        <f t="shared" si="45"/>
        <v>0</v>
      </c>
      <c r="J29" s="225">
        <f t="shared" si="45"/>
        <v>1</v>
      </c>
      <c r="K29" s="225">
        <f t="shared" si="45"/>
        <v>3</v>
      </c>
      <c r="L29" s="225">
        <f t="shared" si="45"/>
        <v>0</v>
      </c>
      <c r="M29" s="225">
        <f t="shared" si="45"/>
        <v>5</v>
      </c>
      <c r="N29" s="225">
        <f t="shared" si="45"/>
        <v>13</v>
      </c>
      <c r="O29" s="225">
        <f t="shared" si="45"/>
        <v>13</v>
      </c>
      <c r="P29" s="225">
        <f t="shared" si="45"/>
        <v>5</v>
      </c>
      <c r="Q29" s="225">
        <f>AD29+AQ29</f>
        <v>3</v>
      </c>
      <c r="R29" s="226">
        <f t="shared" ref="R29" si="46">AE29+AR29</f>
        <v>0</v>
      </c>
      <c r="S29" s="224">
        <f>SUM(T29:AE29)</f>
        <v>31</v>
      </c>
      <c r="T29" s="225">
        <v>0</v>
      </c>
      <c r="U29" s="225">
        <v>0</v>
      </c>
      <c r="V29" s="225">
        <v>0</v>
      </c>
      <c r="W29" s="225">
        <v>1</v>
      </c>
      <c r="X29" s="225">
        <v>1</v>
      </c>
      <c r="Y29" s="225">
        <v>0</v>
      </c>
      <c r="Z29" s="225">
        <v>4</v>
      </c>
      <c r="AA29" s="225">
        <v>9</v>
      </c>
      <c r="AB29" s="225">
        <v>10</v>
      </c>
      <c r="AC29" s="225">
        <v>5</v>
      </c>
      <c r="AD29" s="226">
        <v>1</v>
      </c>
      <c r="AE29" s="227">
        <v>0</v>
      </c>
      <c r="AF29" s="224">
        <f>SUM(AG29:AR29)</f>
        <v>12</v>
      </c>
      <c r="AG29" s="225">
        <v>0</v>
      </c>
      <c r="AH29" s="225">
        <v>0</v>
      </c>
      <c r="AI29" s="225">
        <v>0</v>
      </c>
      <c r="AJ29" s="225">
        <v>0</v>
      </c>
      <c r="AK29" s="225">
        <v>2</v>
      </c>
      <c r="AL29" s="225">
        <v>0</v>
      </c>
      <c r="AM29" s="225">
        <v>1</v>
      </c>
      <c r="AN29" s="225">
        <v>4</v>
      </c>
      <c r="AO29" s="225">
        <v>3</v>
      </c>
      <c r="AP29" s="225">
        <v>0</v>
      </c>
      <c r="AQ29" s="226">
        <v>2</v>
      </c>
      <c r="AR29" s="227">
        <v>0</v>
      </c>
      <c r="AW29" s="18"/>
      <c r="AX29" s="18"/>
      <c r="AY29" s="18"/>
    </row>
    <row r="30" spans="2:51" ht="27.9" customHeight="1" x14ac:dyDescent="0.2">
      <c r="B30" s="702"/>
      <c r="C30" s="779"/>
      <c r="D30" s="308"/>
      <c r="E30" s="309"/>
      <c r="F30" s="250"/>
      <c r="G30" s="313">
        <f>IFERROR(G29/$F29,"-")</f>
        <v>0</v>
      </c>
      <c r="H30" s="313">
        <f t="shared" ref="H30:R30" si="47">IFERROR(H29/$F29,"-")</f>
        <v>0</v>
      </c>
      <c r="I30" s="313">
        <f t="shared" si="47"/>
        <v>0</v>
      </c>
      <c r="J30" s="313">
        <f t="shared" si="47"/>
        <v>2.3255813953488372E-2</v>
      </c>
      <c r="K30" s="313">
        <f t="shared" si="47"/>
        <v>6.9767441860465115E-2</v>
      </c>
      <c r="L30" s="313">
        <f t="shared" si="47"/>
        <v>0</v>
      </c>
      <c r="M30" s="234">
        <f t="shared" si="47"/>
        <v>0.11627906976744186</v>
      </c>
      <c r="N30" s="234">
        <f t="shared" si="47"/>
        <v>0.30232558139534882</v>
      </c>
      <c r="O30" s="234">
        <f t="shared" si="47"/>
        <v>0.30232558139534882</v>
      </c>
      <c r="P30" s="234">
        <f t="shared" si="47"/>
        <v>0.11627906976744186</v>
      </c>
      <c r="Q30" s="271">
        <f t="shared" si="47"/>
        <v>6.9767441860465115E-2</v>
      </c>
      <c r="R30" s="314">
        <f t="shared" si="47"/>
        <v>0</v>
      </c>
      <c r="S30" s="250"/>
      <c r="T30" s="313">
        <f>IFERROR(T29/$S29,"-")</f>
        <v>0</v>
      </c>
      <c r="U30" s="313">
        <f t="shared" ref="U30:AE30" si="48">IFERROR(U29/$S29,"-")</f>
        <v>0</v>
      </c>
      <c r="V30" s="313">
        <f t="shared" si="48"/>
        <v>0</v>
      </c>
      <c r="W30" s="313">
        <f t="shared" si="48"/>
        <v>3.2258064516129031E-2</v>
      </c>
      <c r="X30" s="313">
        <f t="shared" si="48"/>
        <v>3.2258064516129031E-2</v>
      </c>
      <c r="Y30" s="313">
        <f t="shared" si="48"/>
        <v>0</v>
      </c>
      <c r="Z30" s="320">
        <f t="shared" si="48"/>
        <v>0.12903225806451613</v>
      </c>
      <c r="AA30" s="320">
        <f t="shared" si="48"/>
        <v>0.29032258064516131</v>
      </c>
      <c r="AB30" s="320">
        <f t="shared" si="48"/>
        <v>0.32258064516129031</v>
      </c>
      <c r="AC30" s="320">
        <f t="shared" si="48"/>
        <v>0.16129032258064516</v>
      </c>
      <c r="AD30" s="320">
        <f t="shared" si="48"/>
        <v>3.2258064516129031E-2</v>
      </c>
      <c r="AE30" s="320">
        <f t="shared" si="48"/>
        <v>0</v>
      </c>
      <c r="AF30" s="250"/>
      <c r="AG30" s="201">
        <f>IFERROR(AG29/$AF29,"-")</f>
        <v>0</v>
      </c>
      <c r="AH30" s="201">
        <f t="shared" ref="AH30:AR30" si="49">IFERROR(AH29/$AF29,"-")</f>
        <v>0</v>
      </c>
      <c r="AI30" s="201">
        <f t="shared" si="49"/>
        <v>0</v>
      </c>
      <c r="AJ30" s="201">
        <f t="shared" si="49"/>
        <v>0</v>
      </c>
      <c r="AK30" s="201">
        <f t="shared" si="49"/>
        <v>0.16666666666666666</v>
      </c>
      <c r="AL30" s="201">
        <f t="shared" si="49"/>
        <v>0</v>
      </c>
      <c r="AM30" s="234">
        <f t="shared" si="49"/>
        <v>8.3333333333333329E-2</v>
      </c>
      <c r="AN30" s="234">
        <f t="shared" si="49"/>
        <v>0.33333333333333331</v>
      </c>
      <c r="AO30" s="234">
        <f t="shared" si="49"/>
        <v>0.25</v>
      </c>
      <c r="AP30" s="234">
        <f t="shared" si="49"/>
        <v>0</v>
      </c>
      <c r="AQ30" s="271">
        <f t="shared" si="49"/>
        <v>0.16666666666666666</v>
      </c>
      <c r="AR30" s="317">
        <f t="shared" si="49"/>
        <v>0</v>
      </c>
      <c r="AT30" s="26"/>
      <c r="AU30" s="26"/>
      <c r="AV30" s="26"/>
      <c r="AW30" s="18"/>
      <c r="AX30" s="18"/>
      <c r="AY30" s="18"/>
    </row>
    <row r="31" spans="2:51" ht="27.9" customHeight="1" x14ac:dyDescent="0.2">
      <c r="B31" s="702"/>
      <c r="C31" s="778" t="s">
        <v>96</v>
      </c>
      <c r="D31" s="303">
        <f>[1]表1!U41</f>
        <v>40</v>
      </c>
      <c r="E31" s="312">
        <f>[1]表1!W41</f>
        <v>34</v>
      </c>
      <c r="F31" s="224">
        <f>SUM(G31:R31)</f>
        <v>39</v>
      </c>
      <c r="G31" s="225">
        <f>T31+AG31</f>
        <v>0</v>
      </c>
      <c r="H31" s="225">
        <f t="shared" ref="H31:P31" si="50">U31+AH31</f>
        <v>0</v>
      </c>
      <c r="I31" s="225">
        <f t="shared" si="50"/>
        <v>0</v>
      </c>
      <c r="J31" s="225">
        <f t="shared" si="50"/>
        <v>0</v>
      </c>
      <c r="K31" s="225">
        <f t="shared" si="50"/>
        <v>0</v>
      </c>
      <c r="L31" s="225">
        <f t="shared" si="50"/>
        <v>0</v>
      </c>
      <c r="M31" s="225">
        <f t="shared" si="50"/>
        <v>0</v>
      </c>
      <c r="N31" s="225">
        <f t="shared" si="50"/>
        <v>7</v>
      </c>
      <c r="O31" s="225">
        <f t="shared" si="50"/>
        <v>28</v>
      </c>
      <c r="P31" s="225">
        <f t="shared" si="50"/>
        <v>3</v>
      </c>
      <c r="Q31" s="225">
        <f>AD31+AQ31</f>
        <v>1</v>
      </c>
      <c r="R31" s="226">
        <f t="shared" ref="R31" si="51">AE31+AR31</f>
        <v>0</v>
      </c>
      <c r="S31" s="253">
        <f>SUM(T31:AE31)</f>
        <v>34</v>
      </c>
      <c r="T31" s="225">
        <v>0</v>
      </c>
      <c r="U31" s="225">
        <v>0</v>
      </c>
      <c r="V31" s="225">
        <v>0</v>
      </c>
      <c r="W31" s="225">
        <v>0</v>
      </c>
      <c r="X31" s="225">
        <v>0</v>
      </c>
      <c r="Y31" s="225">
        <v>0</v>
      </c>
      <c r="Z31" s="225">
        <v>0</v>
      </c>
      <c r="AA31" s="225">
        <v>7</v>
      </c>
      <c r="AB31" s="225">
        <v>23</v>
      </c>
      <c r="AC31" s="225">
        <v>3</v>
      </c>
      <c r="AD31" s="226">
        <v>1</v>
      </c>
      <c r="AE31" s="227">
        <v>0</v>
      </c>
      <c r="AF31" s="253">
        <f>SUM(AG31:AR31)</f>
        <v>5</v>
      </c>
      <c r="AG31" s="225">
        <v>0</v>
      </c>
      <c r="AH31" s="225">
        <v>0</v>
      </c>
      <c r="AI31" s="225">
        <v>0</v>
      </c>
      <c r="AJ31" s="225">
        <v>0</v>
      </c>
      <c r="AK31" s="225">
        <v>0</v>
      </c>
      <c r="AL31" s="225">
        <v>0</v>
      </c>
      <c r="AM31" s="225">
        <v>0</v>
      </c>
      <c r="AN31" s="225">
        <v>0</v>
      </c>
      <c r="AO31" s="225">
        <v>5</v>
      </c>
      <c r="AP31" s="225">
        <v>0</v>
      </c>
      <c r="AQ31" s="226">
        <v>0</v>
      </c>
      <c r="AR31" s="227">
        <v>0</v>
      </c>
      <c r="AW31" s="18"/>
      <c r="AX31" s="18"/>
      <c r="AY31" s="18"/>
    </row>
    <row r="32" spans="2:51" ht="27.9" customHeight="1" x14ac:dyDescent="0.2">
      <c r="B32" s="702"/>
      <c r="C32" s="779"/>
      <c r="D32" s="308"/>
      <c r="E32" s="309"/>
      <c r="F32" s="243"/>
      <c r="G32" s="315">
        <f>IFERROR(G31/$F31,"-")</f>
        <v>0</v>
      </c>
      <c r="H32" s="315">
        <f t="shared" ref="H32:R32" si="52">IFERROR(H31/$F31,"-")</f>
        <v>0</v>
      </c>
      <c r="I32" s="315">
        <f t="shared" si="52"/>
        <v>0</v>
      </c>
      <c r="J32" s="315">
        <f t="shared" si="52"/>
        <v>0</v>
      </c>
      <c r="K32" s="315">
        <f t="shared" si="52"/>
        <v>0</v>
      </c>
      <c r="L32" s="315">
        <f t="shared" si="52"/>
        <v>0</v>
      </c>
      <c r="M32" s="234">
        <f t="shared" si="52"/>
        <v>0</v>
      </c>
      <c r="N32" s="234">
        <f t="shared" si="52"/>
        <v>0.17948717948717949</v>
      </c>
      <c r="O32" s="234">
        <f t="shared" si="52"/>
        <v>0.71794871794871795</v>
      </c>
      <c r="P32" s="234">
        <f t="shared" si="52"/>
        <v>7.6923076923076927E-2</v>
      </c>
      <c r="Q32" s="271">
        <f t="shared" si="52"/>
        <v>2.564102564102564E-2</v>
      </c>
      <c r="R32" s="318">
        <f t="shared" si="52"/>
        <v>0</v>
      </c>
      <c r="S32" s="243"/>
      <c r="T32" s="315">
        <f>IFERROR(T31/$S31,"-")</f>
        <v>0</v>
      </c>
      <c r="U32" s="315">
        <f t="shared" ref="U32:AE32" si="53">IFERROR(U31/$S31,"-")</f>
        <v>0</v>
      </c>
      <c r="V32" s="315">
        <f t="shared" si="53"/>
        <v>0</v>
      </c>
      <c r="W32" s="315">
        <f t="shared" si="53"/>
        <v>0</v>
      </c>
      <c r="X32" s="315">
        <f t="shared" si="53"/>
        <v>0</v>
      </c>
      <c r="Y32" s="315">
        <f t="shared" si="53"/>
        <v>0</v>
      </c>
      <c r="Z32" s="323">
        <f t="shared" si="53"/>
        <v>0</v>
      </c>
      <c r="AA32" s="323">
        <f t="shared" si="53"/>
        <v>0.20588235294117646</v>
      </c>
      <c r="AB32" s="323">
        <f t="shared" si="53"/>
        <v>0.67647058823529416</v>
      </c>
      <c r="AC32" s="323">
        <f t="shared" si="53"/>
        <v>8.8235294117647065E-2</v>
      </c>
      <c r="AD32" s="323">
        <f t="shared" si="53"/>
        <v>2.9411764705882353E-2</v>
      </c>
      <c r="AE32" s="323">
        <f t="shared" si="53"/>
        <v>0</v>
      </c>
      <c r="AF32" s="243"/>
      <c r="AG32" s="251">
        <f>IFERROR(AG31/$AF31,"-")</f>
        <v>0</v>
      </c>
      <c r="AH32" s="251">
        <f t="shared" ref="AH32:AR32" si="54">IFERROR(AH31/$AF31,"-")</f>
        <v>0</v>
      </c>
      <c r="AI32" s="251">
        <f t="shared" si="54"/>
        <v>0</v>
      </c>
      <c r="AJ32" s="251">
        <f t="shared" si="54"/>
        <v>0</v>
      </c>
      <c r="AK32" s="251">
        <f t="shared" si="54"/>
        <v>0</v>
      </c>
      <c r="AL32" s="251">
        <f t="shared" si="54"/>
        <v>0</v>
      </c>
      <c r="AM32" s="234">
        <f t="shared" si="54"/>
        <v>0</v>
      </c>
      <c r="AN32" s="234">
        <f t="shared" si="54"/>
        <v>0</v>
      </c>
      <c r="AO32" s="234">
        <f t="shared" si="54"/>
        <v>1</v>
      </c>
      <c r="AP32" s="234">
        <f t="shared" si="54"/>
        <v>0</v>
      </c>
      <c r="AQ32" s="271">
        <f t="shared" si="54"/>
        <v>0</v>
      </c>
      <c r="AR32" s="267">
        <f t="shared" si="54"/>
        <v>0</v>
      </c>
      <c r="AT32" s="26"/>
      <c r="AU32" s="26"/>
      <c r="AV32" s="26"/>
      <c r="AW32" s="18"/>
      <c r="AX32" s="18"/>
      <c r="AY32" s="18"/>
    </row>
    <row r="33" spans="2:51" ht="27.9" customHeight="1" x14ac:dyDescent="0.2">
      <c r="B33" s="702"/>
      <c r="C33" s="778" t="s">
        <v>97</v>
      </c>
      <c r="D33" s="303">
        <f>[1]表1!U44</f>
        <v>27</v>
      </c>
      <c r="E33" s="312">
        <f>[1]表1!W44</f>
        <v>23</v>
      </c>
      <c r="F33" s="224">
        <f>SUM(G33:R33)</f>
        <v>97</v>
      </c>
      <c r="G33" s="225">
        <f>T33+AG33</f>
        <v>0</v>
      </c>
      <c r="H33" s="225">
        <f t="shared" ref="H33:P33" si="55">U33+AH33</f>
        <v>0</v>
      </c>
      <c r="I33" s="225">
        <f t="shared" si="55"/>
        <v>0</v>
      </c>
      <c r="J33" s="225">
        <f t="shared" si="55"/>
        <v>1</v>
      </c>
      <c r="K33" s="225">
        <f t="shared" si="55"/>
        <v>2</v>
      </c>
      <c r="L33" s="225">
        <f t="shared" si="55"/>
        <v>2</v>
      </c>
      <c r="M33" s="225">
        <f t="shared" si="55"/>
        <v>6</v>
      </c>
      <c r="N33" s="225">
        <f t="shared" si="55"/>
        <v>36</v>
      </c>
      <c r="O33" s="225">
        <f t="shared" si="55"/>
        <v>49</v>
      </c>
      <c r="P33" s="225">
        <f t="shared" si="55"/>
        <v>1</v>
      </c>
      <c r="Q33" s="225">
        <f>AD33+AQ33</f>
        <v>0</v>
      </c>
      <c r="R33" s="226">
        <f t="shared" ref="R33" si="56">AE33+AR33</f>
        <v>0</v>
      </c>
      <c r="S33" s="224">
        <f>SUM(T33:AE33)</f>
        <v>91</v>
      </c>
      <c r="T33" s="225">
        <v>0</v>
      </c>
      <c r="U33" s="225">
        <v>0</v>
      </c>
      <c r="V33" s="225">
        <v>0</v>
      </c>
      <c r="W33" s="225">
        <v>1</v>
      </c>
      <c r="X33" s="225">
        <v>2</v>
      </c>
      <c r="Y33" s="225">
        <v>2</v>
      </c>
      <c r="Z33" s="225">
        <v>6</v>
      </c>
      <c r="AA33" s="225">
        <v>31</v>
      </c>
      <c r="AB33" s="225">
        <v>48</v>
      </c>
      <c r="AC33" s="225">
        <v>1</v>
      </c>
      <c r="AD33" s="226">
        <v>0</v>
      </c>
      <c r="AE33" s="227">
        <v>0</v>
      </c>
      <c r="AF33" s="224">
        <f>SUM(AG33:AR33)</f>
        <v>6</v>
      </c>
      <c r="AG33" s="225">
        <v>0</v>
      </c>
      <c r="AH33" s="225">
        <v>0</v>
      </c>
      <c r="AI33" s="225">
        <v>0</v>
      </c>
      <c r="AJ33" s="225">
        <v>0</v>
      </c>
      <c r="AK33" s="225">
        <v>0</v>
      </c>
      <c r="AL33" s="225">
        <v>0</v>
      </c>
      <c r="AM33" s="225">
        <v>0</v>
      </c>
      <c r="AN33" s="225">
        <v>5</v>
      </c>
      <c r="AO33" s="225">
        <v>1</v>
      </c>
      <c r="AP33" s="225">
        <v>0</v>
      </c>
      <c r="AQ33" s="226">
        <v>0</v>
      </c>
      <c r="AR33" s="227">
        <v>0</v>
      </c>
      <c r="AW33" s="18"/>
      <c r="AX33" s="18"/>
      <c r="AY33" s="18"/>
    </row>
    <row r="34" spans="2:51" ht="27.9" customHeight="1" x14ac:dyDescent="0.2">
      <c r="B34" s="702"/>
      <c r="C34" s="780"/>
      <c r="D34" s="308"/>
      <c r="E34" s="309"/>
      <c r="F34" s="250"/>
      <c r="G34" s="315">
        <f>IFERROR(G33/$F33,"-")</f>
        <v>0</v>
      </c>
      <c r="H34" s="315">
        <f t="shared" ref="H34:R34" si="57">IFERROR(H33/$F33,"-")</f>
        <v>0</v>
      </c>
      <c r="I34" s="315">
        <f t="shared" si="57"/>
        <v>0</v>
      </c>
      <c r="J34" s="315">
        <f t="shared" si="57"/>
        <v>1.0309278350515464E-2</v>
      </c>
      <c r="K34" s="315">
        <f t="shared" si="57"/>
        <v>2.0618556701030927E-2</v>
      </c>
      <c r="L34" s="315">
        <f t="shared" si="57"/>
        <v>2.0618556701030927E-2</v>
      </c>
      <c r="M34" s="234">
        <f t="shared" si="57"/>
        <v>6.1855670103092786E-2</v>
      </c>
      <c r="N34" s="234">
        <f t="shared" si="57"/>
        <v>0.37113402061855671</v>
      </c>
      <c r="O34" s="234">
        <f t="shared" si="57"/>
        <v>0.50515463917525771</v>
      </c>
      <c r="P34" s="234">
        <f t="shared" si="57"/>
        <v>1.0309278350515464E-2</v>
      </c>
      <c r="Q34" s="271">
        <f t="shared" si="57"/>
        <v>0</v>
      </c>
      <c r="R34" s="318">
        <f t="shared" si="57"/>
        <v>0</v>
      </c>
      <c r="S34" s="250"/>
      <c r="T34" s="315">
        <f>IFERROR(T33/$S33,"-")</f>
        <v>0</v>
      </c>
      <c r="U34" s="315">
        <f t="shared" ref="U34:AE34" si="58">IFERROR(U33/$S33,"-")</f>
        <v>0</v>
      </c>
      <c r="V34" s="315">
        <f t="shared" si="58"/>
        <v>0</v>
      </c>
      <c r="W34" s="315">
        <f t="shared" si="58"/>
        <v>1.098901098901099E-2</v>
      </c>
      <c r="X34" s="315">
        <f t="shared" si="58"/>
        <v>2.197802197802198E-2</v>
      </c>
      <c r="Y34" s="315">
        <f t="shared" si="58"/>
        <v>2.197802197802198E-2</v>
      </c>
      <c r="Z34" s="323">
        <f t="shared" si="58"/>
        <v>6.5934065934065936E-2</v>
      </c>
      <c r="AA34" s="323">
        <f t="shared" si="58"/>
        <v>0.34065934065934067</v>
      </c>
      <c r="AB34" s="323">
        <f t="shared" si="58"/>
        <v>0.52747252747252749</v>
      </c>
      <c r="AC34" s="323">
        <f t="shared" si="58"/>
        <v>1.098901098901099E-2</v>
      </c>
      <c r="AD34" s="323">
        <f t="shared" si="58"/>
        <v>0</v>
      </c>
      <c r="AE34" s="323">
        <f t="shared" si="58"/>
        <v>0</v>
      </c>
      <c r="AF34" s="250"/>
      <c r="AG34" s="313">
        <f>IFERROR(AG33/$AF33,"-")</f>
        <v>0</v>
      </c>
      <c r="AH34" s="313">
        <f t="shared" ref="AH34:AR34" si="59">IFERROR(AH33/$AF33,"-")</f>
        <v>0</v>
      </c>
      <c r="AI34" s="313">
        <f t="shared" si="59"/>
        <v>0</v>
      </c>
      <c r="AJ34" s="313">
        <f t="shared" si="59"/>
        <v>0</v>
      </c>
      <c r="AK34" s="313">
        <f t="shared" si="59"/>
        <v>0</v>
      </c>
      <c r="AL34" s="313">
        <f t="shared" si="59"/>
        <v>0</v>
      </c>
      <c r="AM34" s="234">
        <f t="shared" si="59"/>
        <v>0</v>
      </c>
      <c r="AN34" s="234">
        <f t="shared" si="59"/>
        <v>0.83333333333333337</v>
      </c>
      <c r="AO34" s="234">
        <f t="shared" si="59"/>
        <v>0.16666666666666666</v>
      </c>
      <c r="AP34" s="234">
        <f t="shared" si="59"/>
        <v>0</v>
      </c>
      <c r="AQ34" s="271">
        <f t="shared" si="59"/>
        <v>0</v>
      </c>
      <c r="AR34" s="319">
        <f t="shared" si="59"/>
        <v>0</v>
      </c>
      <c r="AT34" s="26"/>
      <c r="AU34" s="26"/>
      <c r="AV34" s="26"/>
      <c r="AW34" s="18"/>
      <c r="AX34" s="18"/>
      <c r="AY34" s="18"/>
    </row>
    <row r="35" spans="2:51" ht="27.9" customHeight="1" x14ac:dyDescent="0.2">
      <c r="B35" s="702"/>
      <c r="C35" s="779" t="s">
        <v>98</v>
      </c>
      <c r="D35" s="303">
        <f>[1]表1!U47</f>
        <v>40</v>
      </c>
      <c r="E35" s="312">
        <f>[1]表1!W47</f>
        <v>27</v>
      </c>
      <c r="F35" s="224">
        <f>SUM(G35:R35)</f>
        <v>364</v>
      </c>
      <c r="G35" s="225">
        <f>T35+AG35</f>
        <v>0</v>
      </c>
      <c r="H35" s="225">
        <f t="shared" ref="H35:P35" si="60">U35+AH35</f>
        <v>0</v>
      </c>
      <c r="I35" s="225">
        <f t="shared" si="60"/>
        <v>0</v>
      </c>
      <c r="J35" s="225">
        <f t="shared" si="60"/>
        <v>4</v>
      </c>
      <c r="K35" s="225">
        <f t="shared" si="60"/>
        <v>6</v>
      </c>
      <c r="L35" s="225">
        <f t="shared" si="60"/>
        <v>7</v>
      </c>
      <c r="M35" s="225">
        <f t="shared" si="60"/>
        <v>20</v>
      </c>
      <c r="N35" s="225">
        <f t="shared" si="60"/>
        <v>140</v>
      </c>
      <c r="O35" s="225">
        <f t="shared" si="60"/>
        <v>123</v>
      </c>
      <c r="P35" s="225">
        <f t="shared" si="60"/>
        <v>48</v>
      </c>
      <c r="Q35" s="225">
        <f>AD35+AQ35</f>
        <v>16</v>
      </c>
      <c r="R35" s="226">
        <f t="shared" ref="R35" si="61">AE35+AR35</f>
        <v>0</v>
      </c>
      <c r="S35" s="224">
        <f>SUM(T35:AE35)</f>
        <v>328</v>
      </c>
      <c r="T35" s="225">
        <v>0</v>
      </c>
      <c r="U35" s="225">
        <v>0</v>
      </c>
      <c r="V35" s="225">
        <v>0</v>
      </c>
      <c r="W35" s="225">
        <v>3</v>
      </c>
      <c r="X35" s="225">
        <v>4</v>
      </c>
      <c r="Y35" s="225">
        <v>3</v>
      </c>
      <c r="Z35" s="225">
        <v>14</v>
      </c>
      <c r="AA35" s="225">
        <v>129</v>
      </c>
      <c r="AB35" s="225">
        <v>111</v>
      </c>
      <c r="AC35" s="225">
        <v>48</v>
      </c>
      <c r="AD35" s="226">
        <v>16</v>
      </c>
      <c r="AE35" s="227">
        <v>0</v>
      </c>
      <c r="AF35" s="224">
        <f>SUM(AG35:AR35)</f>
        <v>36</v>
      </c>
      <c r="AG35" s="225">
        <v>0</v>
      </c>
      <c r="AH35" s="225">
        <v>0</v>
      </c>
      <c r="AI35" s="225">
        <v>0</v>
      </c>
      <c r="AJ35" s="225">
        <v>1</v>
      </c>
      <c r="AK35" s="225">
        <v>2</v>
      </c>
      <c r="AL35" s="225">
        <v>4</v>
      </c>
      <c r="AM35" s="225">
        <v>6</v>
      </c>
      <c r="AN35" s="225">
        <v>11</v>
      </c>
      <c r="AO35" s="225">
        <v>12</v>
      </c>
      <c r="AP35" s="225">
        <v>0</v>
      </c>
      <c r="AQ35" s="226">
        <v>0</v>
      </c>
      <c r="AR35" s="227">
        <v>0</v>
      </c>
      <c r="AW35" s="18"/>
      <c r="AX35" s="18"/>
      <c r="AY35" s="18"/>
    </row>
    <row r="36" spans="2:51" ht="27.9" customHeight="1" thickBot="1" x14ac:dyDescent="0.25">
      <c r="B36" s="702"/>
      <c r="C36" s="792"/>
      <c r="D36" s="304"/>
      <c r="E36" s="325"/>
      <c r="F36" s="229"/>
      <c r="G36" s="230">
        <f>IFERROR(G35/$F35,"-")</f>
        <v>0</v>
      </c>
      <c r="H36" s="230">
        <f t="shared" ref="H36:R36" si="62">IFERROR(H35/$F35,"-")</f>
        <v>0</v>
      </c>
      <c r="I36" s="230">
        <f t="shared" si="62"/>
        <v>0</v>
      </c>
      <c r="J36" s="230">
        <f t="shared" si="62"/>
        <v>1.098901098901099E-2</v>
      </c>
      <c r="K36" s="230">
        <f t="shared" si="62"/>
        <v>1.6483516483516484E-2</v>
      </c>
      <c r="L36" s="230">
        <f t="shared" si="62"/>
        <v>1.9230769230769232E-2</v>
      </c>
      <c r="M36" s="276">
        <f t="shared" si="62"/>
        <v>5.4945054945054944E-2</v>
      </c>
      <c r="N36" s="276">
        <f t="shared" si="62"/>
        <v>0.38461538461538464</v>
      </c>
      <c r="O36" s="276">
        <f t="shared" si="62"/>
        <v>0.33791208791208793</v>
      </c>
      <c r="P36" s="276">
        <f t="shared" si="62"/>
        <v>0.13186813186813187</v>
      </c>
      <c r="Q36" s="322">
        <f t="shared" si="62"/>
        <v>4.3956043956043959E-2</v>
      </c>
      <c r="R36" s="231">
        <f t="shared" si="62"/>
        <v>0</v>
      </c>
      <c r="S36" s="229"/>
      <c r="T36" s="230">
        <f>IFERROR(T35/$S35,"-")</f>
        <v>0</v>
      </c>
      <c r="U36" s="230">
        <f t="shared" ref="U36:AE36" si="63">IFERROR(U35/$S35,"-")</f>
        <v>0</v>
      </c>
      <c r="V36" s="230">
        <f t="shared" si="63"/>
        <v>0</v>
      </c>
      <c r="W36" s="230">
        <f t="shared" si="63"/>
        <v>9.1463414634146336E-3</v>
      </c>
      <c r="X36" s="230">
        <f t="shared" si="63"/>
        <v>1.2195121951219513E-2</v>
      </c>
      <c r="Y36" s="230">
        <f t="shared" si="63"/>
        <v>9.1463414634146336E-3</v>
      </c>
      <c r="Z36" s="326">
        <f t="shared" si="63"/>
        <v>4.2682926829268296E-2</v>
      </c>
      <c r="AA36" s="326">
        <f t="shared" si="63"/>
        <v>0.39329268292682928</v>
      </c>
      <c r="AB36" s="326">
        <f t="shared" si="63"/>
        <v>0.33841463414634149</v>
      </c>
      <c r="AC36" s="326">
        <f t="shared" si="63"/>
        <v>0.14634146341463414</v>
      </c>
      <c r="AD36" s="326">
        <f t="shared" si="63"/>
        <v>4.878048780487805E-2</v>
      </c>
      <c r="AE36" s="326">
        <f t="shared" si="63"/>
        <v>0</v>
      </c>
      <c r="AF36" s="229"/>
      <c r="AG36" s="230">
        <f>IFERROR(AG35/$AF35,"-")</f>
        <v>0</v>
      </c>
      <c r="AH36" s="230">
        <f t="shared" ref="AH36:AR36" si="64">IFERROR(AH35/$AF35,"-")</f>
        <v>0</v>
      </c>
      <c r="AI36" s="230">
        <f t="shared" si="64"/>
        <v>0</v>
      </c>
      <c r="AJ36" s="230">
        <f t="shared" si="64"/>
        <v>2.7777777777777776E-2</v>
      </c>
      <c r="AK36" s="230">
        <f t="shared" si="64"/>
        <v>5.5555555555555552E-2</v>
      </c>
      <c r="AL36" s="230">
        <f t="shared" si="64"/>
        <v>0.1111111111111111</v>
      </c>
      <c r="AM36" s="276">
        <f t="shared" si="64"/>
        <v>0.16666666666666666</v>
      </c>
      <c r="AN36" s="276">
        <f t="shared" si="64"/>
        <v>0.30555555555555558</v>
      </c>
      <c r="AO36" s="276">
        <f t="shared" si="64"/>
        <v>0.33333333333333331</v>
      </c>
      <c r="AP36" s="276">
        <f t="shared" si="64"/>
        <v>0</v>
      </c>
      <c r="AQ36" s="322">
        <f t="shared" si="64"/>
        <v>0</v>
      </c>
      <c r="AR36" s="233">
        <f t="shared" si="64"/>
        <v>0</v>
      </c>
      <c r="AT36" s="26"/>
      <c r="AU36" s="26"/>
      <c r="AV36" s="26"/>
      <c r="AW36" s="18"/>
      <c r="AX36" s="18"/>
      <c r="AY36" s="18"/>
    </row>
    <row r="37" spans="2:51" ht="27.9" customHeight="1" thickTop="1" x14ac:dyDescent="0.2">
      <c r="B37" s="702"/>
      <c r="C37" s="209" t="s">
        <v>58</v>
      </c>
      <c r="D37" s="327">
        <f>D27+D29+D31+D33</f>
        <v>279</v>
      </c>
      <c r="E37" s="327">
        <f>E27+E29+E31+E33</f>
        <v>208</v>
      </c>
      <c r="F37" s="253">
        <f>SUM(G37:R37)</f>
        <v>215</v>
      </c>
      <c r="G37" s="263">
        <f t="shared" ref="G37:R37" si="65">T37+AG37</f>
        <v>0</v>
      </c>
      <c r="H37" s="263">
        <f t="shared" si="65"/>
        <v>0</v>
      </c>
      <c r="I37" s="263">
        <f t="shared" si="65"/>
        <v>0</v>
      </c>
      <c r="J37" s="263">
        <f t="shared" si="65"/>
        <v>3</v>
      </c>
      <c r="K37" s="263">
        <f t="shared" si="65"/>
        <v>8</v>
      </c>
      <c r="L37" s="263">
        <f t="shared" si="65"/>
        <v>3</v>
      </c>
      <c r="M37" s="263">
        <f t="shared" si="65"/>
        <v>13</v>
      </c>
      <c r="N37" s="263">
        <f t="shared" si="65"/>
        <v>69</v>
      </c>
      <c r="O37" s="263">
        <f t="shared" si="65"/>
        <v>102</v>
      </c>
      <c r="P37" s="263">
        <f t="shared" si="65"/>
        <v>12</v>
      </c>
      <c r="Q37" s="263">
        <f t="shared" si="65"/>
        <v>5</v>
      </c>
      <c r="R37" s="264">
        <f t="shared" si="65"/>
        <v>0</v>
      </c>
      <c r="S37" s="253">
        <f>SUM(T37:AE37)</f>
        <v>187</v>
      </c>
      <c r="T37" s="263">
        <f t="shared" ref="T37:AE37" si="66">T27+T29+T31+T33</f>
        <v>0</v>
      </c>
      <c r="U37" s="263">
        <f t="shared" si="66"/>
        <v>0</v>
      </c>
      <c r="V37" s="263">
        <f t="shared" si="66"/>
        <v>0</v>
      </c>
      <c r="W37" s="263">
        <f t="shared" si="66"/>
        <v>3</v>
      </c>
      <c r="X37" s="263">
        <f t="shared" si="66"/>
        <v>5</v>
      </c>
      <c r="Y37" s="263">
        <f t="shared" si="66"/>
        <v>3</v>
      </c>
      <c r="Z37" s="263">
        <f t="shared" si="66"/>
        <v>12</v>
      </c>
      <c r="AA37" s="263">
        <f t="shared" si="66"/>
        <v>58</v>
      </c>
      <c r="AB37" s="263">
        <f t="shared" si="66"/>
        <v>91</v>
      </c>
      <c r="AC37" s="263">
        <f t="shared" si="66"/>
        <v>12</v>
      </c>
      <c r="AD37" s="263">
        <f t="shared" si="66"/>
        <v>3</v>
      </c>
      <c r="AE37" s="265">
        <f t="shared" si="66"/>
        <v>0</v>
      </c>
      <c r="AF37" s="253">
        <f>SUM(AG37:AR37)</f>
        <v>28</v>
      </c>
      <c r="AG37" s="263">
        <f t="shared" ref="AG37:AR37" si="67">AG27+AG29+AG31+AG33</f>
        <v>0</v>
      </c>
      <c r="AH37" s="263">
        <f t="shared" si="67"/>
        <v>0</v>
      </c>
      <c r="AI37" s="263">
        <f t="shared" si="67"/>
        <v>0</v>
      </c>
      <c r="AJ37" s="263">
        <f t="shared" si="67"/>
        <v>0</v>
      </c>
      <c r="AK37" s="263">
        <f t="shared" si="67"/>
        <v>3</v>
      </c>
      <c r="AL37" s="263">
        <f t="shared" si="67"/>
        <v>0</v>
      </c>
      <c r="AM37" s="263">
        <f t="shared" si="67"/>
        <v>1</v>
      </c>
      <c r="AN37" s="263">
        <f t="shared" si="67"/>
        <v>11</v>
      </c>
      <c r="AO37" s="263">
        <f t="shared" si="67"/>
        <v>11</v>
      </c>
      <c r="AP37" s="263">
        <f t="shared" si="67"/>
        <v>0</v>
      </c>
      <c r="AQ37" s="263">
        <f t="shared" si="67"/>
        <v>2</v>
      </c>
      <c r="AR37" s="265">
        <f t="shared" si="67"/>
        <v>0</v>
      </c>
      <c r="AW37" s="18"/>
      <c r="AX37" s="18"/>
      <c r="AY37" s="18"/>
    </row>
    <row r="38" spans="2:51" ht="27.9" customHeight="1" x14ac:dyDescent="0.2">
      <c r="B38" s="702"/>
      <c r="C38" s="211" t="s">
        <v>59</v>
      </c>
      <c r="D38" s="328"/>
      <c r="E38" s="328"/>
      <c r="F38" s="250"/>
      <c r="G38" s="313">
        <f>IFERROR(G37/$F37,"-")</f>
        <v>0</v>
      </c>
      <c r="H38" s="313">
        <f t="shared" ref="H38:R38" si="68">IFERROR(H37/$F37,"-")</f>
        <v>0</v>
      </c>
      <c r="I38" s="313">
        <f t="shared" si="68"/>
        <v>0</v>
      </c>
      <c r="J38" s="313">
        <f t="shared" si="68"/>
        <v>1.3953488372093023E-2</v>
      </c>
      <c r="K38" s="313">
        <f t="shared" si="68"/>
        <v>3.7209302325581395E-2</v>
      </c>
      <c r="L38" s="313">
        <f t="shared" si="68"/>
        <v>1.3953488372093023E-2</v>
      </c>
      <c r="M38" s="234">
        <f t="shared" si="68"/>
        <v>6.0465116279069767E-2</v>
      </c>
      <c r="N38" s="234">
        <f t="shared" si="68"/>
        <v>0.32093023255813952</v>
      </c>
      <c r="O38" s="234">
        <f t="shared" si="68"/>
        <v>0.47441860465116281</v>
      </c>
      <c r="P38" s="234">
        <f t="shared" si="68"/>
        <v>5.5813953488372092E-2</v>
      </c>
      <c r="Q38" s="271">
        <f t="shared" si="68"/>
        <v>2.3255813953488372E-2</v>
      </c>
      <c r="R38" s="314">
        <f t="shared" si="68"/>
        <v>0</v>
      </c>
      <c r="S38" s="250"/>
      <c r="T38" s="313">
        <f>IFERROR(T37/$S37,"-")</f>
        <v>0</v>
      </c>
      <c r="U38" s="313">
        <f t="shared" ref="U38:AE38" si="69">IFERROR(U37/$S37,"-")</f>
        <v>0</v>
      </c>
      <c r="V38" s="313">
        <f t="shared" si="69"/>
        <v>0</v>
      </c>
      <c r="W38" s="313">
        <f t="shared" si="69"/>
        <v>1.6042780748663103E-2</v>
      </c>
      <c r="X38" s="313">
        <f t="shared" si="69"/>
        <v>2.6737967914438502E-2</v>
      </c>
      <c r="Y38" s="313">
        <f t="shared" si="69"/>
        <v>1.6042780748663103E-2</v>
      </c>
      <c r="Z38" s="320">
        <f t="shared" si="69"/>
        <v>6.4171122994652413E-2</v>
      </c>
      <c r="AA38" s="320">
        <f t="shared" si="69"/>
        <v>0.31016042780748665</v>
      </c>
      <c r="AB38" s="320">
        <f t="shared" si="69"/>
        <v>0.48663101604278075</v>
      </c>
      <c r="AC38" s="320">
        <f t="shared" si="69"/>
        <v>6.4171122994652413E-2</v>
      </c>
      <c r="AD38" s="320">
        <f t="shared" si="69"/>
        <v>1.6042780748663103E-2</v>
      </c>
      <c r="AE38" s="320">
        <f t="shared" si="69"/>
        <v>0</v>
      </c>
      <c r="AF38" s="250"/>
      <c r="AG38" s="313">
        <f>IFERROR(AG37/$AF37,"-")</f>
        <v>0</v>
      </c>
      <c r="AH38" s="313">
        <f t="shared" ref="AH38:AR38" si="70">IFERROR(AH37/$AF37,"-")</f>
        <v>0</v>
      </c>
      <c r="AI38" s="313">
        <f t="shared" si="70"/>
        <v>0</v>
      </c>
      <c r="AJ38" s="313">
        <f t="shared" si="70"/>
        <v>0</v>
      </c>
      <c r="AK38" s="313">
        <f t="shared" si="70"/>
        <v>0.10714285714285714</v>
      </c>
      <c r="AL38" s="313">
        <f t="shared" si="70"/>
        <v>0</v>
      </c>
      <c r="AM38" s="234">
        <f t="shared" si="70"/>
        <v>3.5714285714285712E-2</v>
      </c>
      <c r="AN38" s="234">
        <f t="shared" si="70"/>
        <v>0.39285714285714285</v>
      </c>
      <c r="AO38" s="234">
        <f t="shared" si="70"/>
        <v>0.39285714285714285</v>
      </c>
      <c r="AP38" s="234">
        <f t="shared" si="70"/>
        <v>0</v>
      </c>
      <c r="AQ38" s="271">
        <f t="shared" si="70"/>
        <v>7.1428571428571425E-2</v>
      </c>
      <c r="AR38" s="319">
        <f t="shared" si="70"/>
        <v>0</v>
      </c>
      <c r="AT38" s="26"/>
      <c r="AU38" s="26"/>
      <c r="AV38" s="26"/>
      <c r="AW38" s="18"/>
      <c r="AX38" s="18"/>
      <c r="AY38" s="18"/>
    </row>
    <row r="39" spans="2:51" ht="27.9" customHeight="1" x14ac:dyDescent="0.2">
      <c r="B39" s="702"/>
      <c r="C39" s="209" t="s">
        <v>58</v>
      </c>
      <c r="D39" s="329">
        <f>D29+D31+D33+D35</f>
        <v>155</v>
      </c>
      <c r="E39" s="329">
        <f>E29+E31+E33+E35</f>
        <v>118</v>
      </c>
      <c r="F39" s="253">
        <f>SUM(G39:R39)</f>
        <v>543</v>
      </c>
      <c r="G39" s="263">
        <f t="shared" ref="G39:R39" si="71">T39+AG39</f>
        <v>0</v>
      </c>
      <c r="H39" s="263">
        <f t="shared" si="71"/>
        <v>0</v>
      </c>
      <c r="I39" s="263">
        <f t="shared" si="71"/>
        <v>0</v>
      </c>
      <c r="J39" s="263">
        <f t="shared" si="71"/>
        <v>6</v>
      </c>
      <c r="K39" s="263">
        <f t="shared" si="71"/>
        <v>11</v>
      </c>
      <c r="L39" s="263">
        <f t="shared" si="71"/>
        <v>9</v>
      </c>
      <c r="M39" s="263">
        <f t="shared" si="71"/>
        <v>31</v>
      </c>
      <c r="N39" s="263">
        <f t="shared" si="71"/>
        <v>196</v>
      </c>
      <c r="O39" s="263">
        <f t="shared" si="71"/>
        <v>213</v>
      </c>
      <c r="P39" s="263">
        <f t="shared" si="71"/>
        <v>57</v>
      </c>
      <c r="Q39" s="263">
        <f t="shared" si="71"/>
        <v>20</v>
      </c>
      <c r="R39" s="264">
        <f t="shared" si="71"/>
        <v>0</v>
      </c>
      <c r="S39" s="253">
        <f>SUM(T39:AE39)</f>
        <v>484</v>
      </c>
      <c r="T39" s="263">
        <f t="shared" ref="T39:AE39" si="72">T29+T31+T33+T35</f>
        <v>0</v>
      </c>
      <c r="U39" s="263">
        <f t="shared" si="72"/>
        <v>0</v>
      </c>
      <c r="V39" s="263">
        <f t="shared" si="72"/>
        <v>0</v>
      </c>
      <c r="W39" s="263">
        <f t="shared" si="72"/>
        <v>5</v>
      </c>
      <c r="X39" s="263">
        <f t="shared" si="72"/>
        <v>7</v>
      </c>
      <c r="Y39" s="263">
        <f t="shared" si="72"/>
        <v>5</v>
      </c>
      <c r="Z39" s="263">
        <f t="shared" si="72"/>
        <v>24</v>
      </c>
      <c r="AA39" s="263">
        <f t="shared" si="72"/>
        <v>176</v>
      </c>
      <c r="AB39" s="263">
        <f t="shared" si="72"/>
        <v>192</v>
      </c>
      <c r="AC39" s="263">
        <f t="shared" si="72"/>
        <v>57</v>
      </c>
      <c r="AD39" s="263">
        <f t="shared" si="72"/>
        <v>18</v>
      </c>
      <c r="AE39" s="265">
        <f t="shared" si="72"/>
        <v>0</v>
      </c>
      <c r="AF39" s="253">
        <f>SUM(AG39:AR39)</f>
        <v>59</v>
      </c>
      <c r="AG39" s="263">
        <f t="shared" ref="AG39:AR39" si="73">AG29+AG31+AG33+AG35</f>
        <v>0</v>
      </c>
      <c r="AH39" s="263">
        <f t="shared" si="73"/>
        <v>0</v>
      </c>
      <c r="AI39" s="263">
        <f t="shared" si="73"/>
        <v>0</v>
      </c>
      <c r="AJ39" s="263">
        <f t="shared" si="73"/>
        <v>1</v>
      </c>
      <c r="AK39" s="263">
        <f t="shared" si="73"/>
        <v>4</v>
      </c>
      <c r="AL39" s="263">
        <f t="shared" si="73"/>
        <v>4</v>
      </c>
      <c r="AM39" s="263">
        <f t="shared" si="73"/>
        <v>7</v>
      </c>
      <c r="AN39" s="263">
        <f t="shared" si="73"/>
        <v>20</v>
      </c>
      <c r="AO39" s="263">
        <f t="shared" si="73"/>
        <v>21</v>
      </c>
      <c r="AP39" s="263">
        <f t="shared" si="73"/>
        <v>0</v>
      </c>
      <c r="AQ39" s="263">
        <f t="shared" si="73"/>
        <v>2</v>
      </c>
      <c r="AR39" s="265">
        <f t="shared" si="73"/>
        <v>0</v>
      </c>
      <c r="AW39" s="18"/>
      <c r="AX39" s="18"/>
      <c r="AY39" s="18"/>
    </row>
    <row r="40" spans="2:51" ht="27.9" customHeight="1" thickBot="1" x14ac:dyDescent="0.25">
      <c r="B40" s="715"/>
      <c r="C40" s="211" t="s">
        <v>60</v>
      </c>
      <c r="D40" s="328"/>
      <c r="E40" s="328"/>
      <c r="F40" s="287"/>
      <c r="G40" s="288">
        <f>IFERROR(G39/$F39,"-")</f>
        <v>0</v>
      </c>
      <c r="H40" s="288">
        <f t="shared" ref="H40:R40" si="74">IFERROR(H39/$F39,"-")</f>
        <v>0</v>
      </c>
      <c r="I40" s="288">
        <f t="shared" si="74"/>
        <v>0</v>
      </c>
      <c r="J40" s="288">
        <f t="shared" si="74"/>
        <v>1.1049723756906077E-2</v>
      </c>
      <c r="K40" s="288">
        <f t="shared" si="74"/>
        <v>2.0257826887661142E-2</v>
      </c>
      <c r="L40" s="288">
        <f t="shared" si="74"/>
        <v>1.6574585635359115E-2</v>
      </c>
      <c r="M40" s="289">
        <f t="shared" si="74"/>
        <v>5.70902394106814E-2</v>
      </c>
      <c r="N40" s="289">
        <f t="shared" si="74"/>
        <v>0.36095764272559855</v>
      </c>
      <c r="O40" s="289">
        <f t="shared" si="74"/>
        <v>0.39226519337016574</v>
      </c>
      <c r="P40" s="289">
        <f t="shared" si="74"/>
        <v>0.10497237569060773</v>
      </c>
      <c r="Q40" s="292">
        <f t="shared" si="74"/>
        <v>3.6832412523020261E-2</v>
      </c>
      <c r="R40" s="290">
        <f t="shared" si="74"/>
        <v>0</v>
      </c>
      <c r="S40" s="291"/>
      <c r="T40" s="288">
        <f>IFERROR(T39/$S39,"-")</f>
        <v>0</v>
      </c>
      <c r="U40" s="288">
        <f t="shared" ref="U40:AE40" si="75">IFERROR(U39/$S39,"-")</f>
        <v>0</v>
      </c>
      <c r="V40" s="288">
        <f t="shared" si="75"/>
        <v>0</v>
      </c>
      <c r="W40" s="288">
        <f t="shared" si="75"/>
        <v>1.0330578512396695E-2</v>
      </c>
      <c r="X40" s="288">
        <f t="shared" si="75"/>
        <v>1.4462809917355372E-2</v>
      </c>
      <c r="Y40" s="288">
        <f t="shared" si="75"/>
        <v>1.0330578512396695E-2</v>
      </c>
      <c r="Z40" s="330">
        <f t="shared" si="75"/>
        <v>4.9586776859504134E-2</v>
      </c>
      <c r="AA40" s="330">
        <f t="shared" si="75"/>
        <v>0.36363636363636365</v>
      </c>
      <c r="AB40" s="330">
        <f t="shared" si="75"/>
        <v>0.39669421487603307</v>
      </c>
      <c r="AC40" s="330">
        <f t="shared" si="75"/>
        <v>0.11776859504132231</v>
      </c>
      <c r="AD40" s="330">
        <f t="shared" si="75"/>
        <v>3.71900826446281E-2</v>
      </c>
      <c r="AE40" s="330">
        <f t="shared" si="75"/>
        <v>0</v>
      </c>
      <c r="AF40" s="291"/>
      <c r="AG40" s="288">
        <f>IFERROR(AG39/$AF39,"-")</f>
        <v>0</v>
      </c>
      <c r="AH40" s="288">
        <f t="shared" ref="AH40:AR40" si="76">IFERROR(AH39/$AF39,"-")</f>
        <v>0</v>
      </c>
      <c r="AI40" s="288">
        <f t="shared" si="76"/>
        <v>0</v>
      </c>
      <c r="AJ40" s="288">
        <f t="shared" si="76"/>
        <v>1.6949152542372881E-2</v>
      </c>
      <c r="AK40" s="288">
        <f t="shared" si="76"/>
        <v>6.7796610169491525E-2</v>
      </c>
      <c r="AL40" s="288">
        <f t="shared" si="76"/>
        <v>6.7796610169491525E-2</v>
      </c>
      <c r="AM40" s="289">
        <f t="shared" si="76"/>
        <v>0.11864406779661017</v>
      </c>
      <c r="AN40" s="289">
        <f t="shared" si="76"/>
        <v>0.33898305084745761</v>
      </c>
      <c r="AO40" s="289">
        <f t="shared" si="76"/>
        <v>0.3559322033898305</v>
      </c>
      <c r="AP40" s="289">
        <f t="shared" si="76"/>
        <v>0</v>
      </c>
      <c r="AQ40" s="292">
        <f t="shared" si="76"/>
        <v>3.3898305084745763E-2</v>
      </c>
      <c r="AR40" s="293">
        <f t="shared" si="76"/>
        <v>0</v>
      </c>
      <c r="AT40" s="26"/>
      <c r="AU40" s="26"/>
      <c r="AV40" s="26"/>
      <c r="AW40" s="18"/>
      <c r="AX40" s="18"/>
      <c r="AY40" s="18"/>
    </row>
    <row r="41" spans="2:51" x14ac:dyDescent="0.2">
      <c r="B41" s="1" t="s">
        <v>99</v>
      </c>
    </row>
    <row r="44" spans="2:51" ht="15" customHeight="1" x14ac:dyDescent="0.2">
      <c r="B44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  <c r="AL44" s="26"/>
      <c r="AM44" s="26"/>
      <c r="AN44" s="26"/>
      <c r="AO44" s="26"/>
      <c r="AP44" s="26"/>
      <c r="AQ44" s="26"/>
      <c r="AR44" s="26"/>
    </row>
    <row r="45" spans="2:51" x14ac:dyDescent="0.2">
      <c r="B45"/>
      <c r="G45" s="221"/>
      <c r="H45" s="221"/>
      <c r="I45" s="221"/>
      <c r="J45" s="221"/>
      <c r="K45" s="221"/>
      <c r="L45" s="221"/>
      <c r="M45" s="221"/>
      <c r="N45" s="221"/>
      <c r="O45" s="221"/>
      <c r="P45" s="221"/>
      <c r="Q45" s="221"/>
      <c r="R45" s="221"/>
      <c r="T45" s="221"/>
      <c r="U45" s="221"/>
      <c r="V45" s="221"/>
      <c r="W45" s="221"/>
      <c r="X45" s="221"/>
      <c r="Y45" s="221"/>
      <c r="Z45" s="221"/>
      <c r="AA45" s="221"/>
      <c r="AB45" s="221"/>
      <c r="AC45" s="221"/>
      <c r="AD45" s="221"/>
      <c r="AE45" s="221"/>
      <c r="AG45" s="221"/>
      <c r="AH45" s="221"/>
      <c r="AI45" s="221"/>
      <c r="AJ45" s="221"/>
      <c r="AK45" s="221"/>
      <c r="AL45" s="221"/>
      <c r="AM45" s="221"/>
      <c r="AN45" s="221"/>
      <c r="AO45" s="221"/>
      <c r="AP45" s="221"/>
      <c r="AQ45" s="221"/>
      <c r="AR45" s="221"/>
    </row>
    <row r="46" spans="2:51" x14ac:dyDescent="0.2">
      <c r="B46"/>
    </row>
    <row r="47" spans="2:51" ht="14.25" customHeight="1" x14ac:dyDescent="0.2">
      <c r="B47"/>
    </row>
    <row r="48" spans="2:51" x14ac:dyDescent="0.2">
      <c r="B48"/>
    </row>
    <row r="49" spans="2:44" s="332" customFormat="1" ht="10.8" x14ac:dyDescent="0.15">
      <c r="B49" s="331"/>
      <c r="D49" s="333"/>
      <c r="E49" s="333"/>
      <c r="F49" s="333"/>
      <c r="G49" s="333"/>
      <c r="H49" s="333"/>
      <c r="I49" s="333"/>
      <c r="J49" s="333"/>
      <c r="K49" s="333"/>
      <c r="L49" s="333"/>
      <c r="M49" s="333"/>
      <c r="N49" s="333"/>
      <c r="O49" s="333"/>
      <c r="P49" s="333"/>
      <c r="Q49" s="333"/>
      <c r="R49" s="333"/>
      <c r="S49" s="333"/>
      <c r="T49" s="333"/>
      <c r="U49" s="333"/>
      <c r="V49" s="333"/>
      <c r="W49" s="333"/>
      <c r="X49" s="333"/>
      <c r="Y49" s="333"/>
      <c r="Z49" s="333"/>
      <c r="AA49" s="333"/>
      <c r="AB49" s="333"/>
      <c r="AC49" s="333"/>
      <c r="AD49" s="333"/>
      <c r="AE49" s="333"/>
      <c r="AF49" s="333"/>
      <c r="AG49" s="333"/>
      <c r="AH49" s="333"/>
      <c r="AI49" s="333"/>
      <c r="AJ49" s="333"/>
      <c r="AK49" s="333"/>
      <c r="AL49" s="333"/>
      <c r="AM49" s="333"/>
      <c r="AN49" s="333"/>
      <c r="AO49" s="333"/>
      <c r="AP49" s="333"/>
      <c r="AQ49" s="333"/>
      <c r="AR49" s="333"/>
    </row>
    <row r="50" spans="2:44" s="332" customFormat="1" ht="10.8" x14ac:dyDescent="0.15">
      <c r="D50" s="333"/>
      <c r="E50" s="333"/>
      <c r="F50" s="333"/>
      <c r="G50" s="333"/>
      <c r="H50" s="333"/>
      <c r="I50" s="333"/>
      <c r="J50" s="333"/>
      <c r="K50" s="333"/>
      <c r="L50" s="333"/>
      <c r="M50" s="333"/>
      <c r="N50" s="333"/>
      <c r="O50" s="333"/>
      <c r="P50" s="333"/>
      <c r="Q50" s="333"/>
      <c r="R50" s="333"/>
      <c r="S50" s="333"/>
      <c r="T50" s="333"/>
      <c r="U50" s="333"/>
      <c r="V50" s="333"/>
      <c r="W50" s="333"/>
      <c r="X50" s="333"/>
      <c r="Y50" s="333"/>
      <c r="Z50" s="333"/>
      <c r="AA50" s="333"/>
      <c r="AB50" s="333"/>
      <c r="AC50" s="333"/>
      <c r="AD50" s="333"/>
      <c r="AE50" s="333"/>
      <c r="AF50" s="333"/>
      <c r="AG50" s="333"/>
      <c r="AH50" s="333"/>
      <c r="AI50" s="333"/>
      <c r="AJ50" s="333"/>
      <c r="AK50" s="333"/>
      <c r="AL50" s="333"/>
      <c r="AM50" s="333"/>
      <c r="AN50" s="333"/>
      <c r="AO50" s="333"/>
      <c r="AP50" s="333"/>
      <c r="AQ50" s="333"/>
      <c r="AR50" s="333"/>
    </row>
    <row r="51" spans="2:44" s="332" customFormat="1" ht="13.5" customHeight="1" x14ac:dyDescent="0.15">
      <c r="D51" s="333"/>
      <c r="E51" s="333"/>
      <c r="F51" s="333"/>
      <c r="G51" s="333"/>
      <c r="H51" s="333"/>
      <c r="I51" s="333"/>
      <c r="J51" s="333"/>
      <c r="K51" s="333"/>
      <c r="L51" s="333"/>
      <c r="M51" s="333"/>
      <c r="N51" s="333"/>
      <c r="O51" s="333"/>
      <c r="P51" s="333"/>
      <c r="Q51" s="333"/>
      <c r="R51" s="333"/>
      <c r="S51" s="333"/>
      <c r="T51" s="333"/>
      <c r="U51" s="333"/>
      <c r="V51" s="333"/>
      <c r="W51" s="333"/>
      <c r="X51" s="333"/>
      <c r="Y51" s="333"/>
      <c r="Z51" s="333"/>
      <c r="AA51" s="333"/>
      <c r="AB51" s="333"/>
      <c r="AC51" s="333"/>
      <c r="AD51" s="333"/>
      <c r="AE51" s="333"/>
      <c r="AF51" s="333"/>
      <c r="AG51" s="333"/>
      <c r="AH51" s="333"/>
      <c r="AI51" s="333"/>
      <c r="AJ51" s="333"/>
      <c r="AK51" s="333"/>
      <c r="AL51" s="333"/>
      <c r="AM51" s="333"/>
      <c r="AN51" s="333"/>
      <c r="AO51" s="333"/>
      <c r="AP51" s="333"/>
      <c r="AQ51" s="333"/>
      <c r="AR51" s="333"/>
    </row>
    <row r="52" spans="2:44" s="332" customFormat="1" ht="10.8" x14ac:dyDescent="0.15">
      <c r="D52" s="333"/>
      <c r="E52" s="333"/>
      <c r="F52" s="333"/>
      <c r="G52" s="333"/>
      <c r="H52" s="333"/>
      <c r="I52" s="333"/>
      <c r="J52" s="333"/>
      <c r="K52" s="333"/>
      <c r="L52" s="333"/>
      <c r="M52" s="333"/>
      <c r="N52" s="333"/>
      <c r="O52" s="333"/>
      <c r="P52" s="333"/>
      <c r="Q52" s="333"/>
      <c r="R52" s="333"/>
      <c r="S52" s="333"/>
      <c r="T52" s="333"/>
      <c r="U52" s="333"/>
      <c r="V52" s="333"/>
      <c r="W52" s="333"/>
      <c r="X52" s="333"/>
      <c r="Y52" s="333"/>
      <c r="Z52" s="333"/>
      <c r="AA52" s="333"/>
      <c r="AB52" s="333"/>
      <c r="AC52" s="333"/>
      <c r="AD52" s="333"/>
      <c r="AE52" s="333"/>
      <c r="AF52" s="333"/>
      <c r="AG52" s="333"/>
      <c r="AH52" s="333"/>
      <c r="AI52" s="333"/>
      <c r="AJ52" s="333"/>
      <c r="AK52" s="333"/>
      <c r="AL52" s="333"/>
      <c r="AM52" s="333"/>
      <c r="AN52" s="333"/>
      <c r="AO52" s="333"/>
      <c r="AP52" s="333"/>
      <c r="AQ52" s="333"/>
      <c r="AR52" s="333"/>
    </row>
    <row r="53" spans="2:44" s="332" customFormat="1" ht="13.5" customHeight="1" x14ac:dyDescent="0.15">
      <c r="D53" s="333"/>
      <c r="E53" s="333"/>
      <c r="F53" s="333"/>
      <c r="G53" s="333"/>
      <c r="H53" s="333"/>
      <c r="I53" s="333"/>
      <c r="J53" s="333"/>
      <c r="K53" s="333"/>
      <c r="L53" s="333"/>
      <c r="M53" s="333"/>
      <c r="N53" s="333"/>
      <c r="O53" s="333"/>
      <c r="P53" s="333"/>
      <c r="Q53" s="333"/>
      <c r="R53" s="333"/>
      <c r="S53" s="333"/>
      <c r="T53" s="333"/>
      <c r="U53" s="333"/>
      <c r="V53" s="333"/>
      <c r="W53" s="333"/>
      <c r="X53" s="333"/>
      <c r="Y53" s="333"/>
      <c r="Z53" s="333"/>
      <c r="AA53" s="333"/>
      <c r="AB53" s="333"/>
      <c r="AC53" s="333"/>
      <c r="AD53" s="333"/>
      <c r="AE53" s="333"/>
      <c r="AF53" s="333"/>
      <c r="AG53" s="333"/>
      <c r="AH53" s="333"/>
      <c r="AI53" s="333"/>
      <c r="AJ53" s="333"/>
      <c r="AK53" s="333"/>
      <c r="AL53" s="333"/>
      <c r="AM53" s="333"/>
      <c r="AN53" s="333"/>
      <c r="AO53" s="333"/>
      <c r="AP53" s="333"/>
      <c r="AQ53" s="333"/>
      <c r="AR53" s="333"/>
    </row>
    <row r="56" spans="2:44" ht="13.5" customHeight="1" x14ac:dyDescent="0.2"/>
    <row r="58" spans="2:44" ht="13.5" customHeight="1" x14ac:dyDescent="0.2"/>
    <row r="60" spans="2:44" ht="13.5" customHeight="1" x14ac:dyDescent="0.2"/>
    <row r="64" spans="2:44" ht="13.5" customHeight="1" x14ac:dyDescent="0.2"/>
  </sheetData>
  <mergeCells count="23">
    <mergeCell ref="B25:B40"/>
    <mergeCell ref="C25:C26"/>
    <mergeCell ref="C27:C28"/>
    <mergeCell ref="C29:C30"/>
    <mergeCell ref="C31:C32"/>
    <mergeCell ref="C33:C34"/>
    <mergeCell ref="C35:C36"/>
    <mergeCell ref="B11:C12"/>
    <mergeCell ref="B13:B24"/>
    <mergeCell ref="C13:C14"/>
    <mergeCell ref="C15:C16"/>
    <mergeCell ref="C17:C18"/>
    <mergeCell ref="C19:C20"/>
    <mergeCell ref="C21:C22"/>
    <mergeCell ref="C23:C24"/>
    <mergeCell ref="D7:D10"/>
    <mergeCell ref="E7:E10"/>
    <mergeCell ref="F7:R8"/>
    <mergeCell ref="S8:AE8"/>
    <mergeCell ref="AF8:AR8"/>
    <mergeCell ref="F9:F10"/>
    <mergeCell ref="S9:S10"/>
    <mergeCell ref="AF9:AF10"/>
  </mergeCells>
  <phoneticPr fontId="3"/>
  <pageMargins left="0.70866141732283472" right="0.19685039370078741" top="0.62992125984251968" bottom="0.39370078740157483" header="0.35433070866141736" footer="0.19685039370078741"/>
  <pageSetup paperSize="9" scale="54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104814-3028-46D1-AA62-85279F2F85F8}">
  <sheetPr>
    <tabColor rgb="FF00B0F0"/>
    <pageSetUpPr fitToPage="1"/>
  </sheetPr>
  <dimension ref="B2:AJ59"/>
  <sheetViews>
    <sheetView view="pageBreakPreview" zoomScale="80" zoomScaleNormal="100" zoomScaleSheetLayoutView="80" workbookViewId="0"/>
  </sheetViews>
  <sheetFormatPr defaultColWidth="9" defaultRowHeight="13.2" x14ac:dyDescent="0.2"/>
  <cols>
    <col min="1" max="1" width="4.6640625" style="1" customWidth="1"/>
    <col min="2" max="2" width="3.109375" style="1" customWidth="1"/>
    <col min="3" max="3" width="16.44140625" style="1" customWidth="1"/>
    <col min="4" max="5" width="9.44140625" style="1" customWidth="1"/>
    <col min="6" max="29" width="7.6640625" style="1" customWidth="1"/>
    <col min="30" max="30" width="4.6640625" style="1" customWidth="1"/>
    <col min="31" max="31" width="9.88671875" style="1" bestFit="1" customWidth="1"/>
    <col min="32" max="33" width="7.88671875" style="1" bestFit="1" customWidth="1"/>
    <col min="34" max="36" width="6.44140625" style="1" customWidth="1"/>
    <col min="37" max="40" width="4.6640625" style="1" customWidth="1"/>
    <col min="41" max="16384" width="9" style="1"/>
  </cols>
  <sheetData>
    <row r="2" spans="2:36" ht="14.4" x14ac:dyDescent="0.2">
      <c r="B2" s="2" t="s">
        <v>119</v>
      </c>
    </row>
    <row r="3" spans="2:36" ht="14.4" x14ac:dyDescent="0.2">
      <c r="B3" s="2"/>
      <c r="Y3" s="140" t="s">
        <v>63</v>
      </c>
    </row>
    <row r="4" spans="2:36" ht="14.4" x14ac:dyDescent="0.2">
      <c r="B4" s="2"/>
      <c r="Y4" s="140" t="s">
        <v>64</v>
      </c>
    </row>
    <row r="5" spans="2:36" ht="8.25" customHeight="1" x14ac:dyDescent="0.2">
      <c r="B5" s="2"/>
      <c r="X5" s="3"/>
    </row>
    <row r="6" spans="2:36" ht="13.8" thickBot="1" x14ac:dyDescent="0.25">
      <c r="B6" s="1" t="s">
        <v>65</v>
      </c>
      <c r="AC6" s="4" t="s">
        <v>66</v>
      </c>
    </row>
    <row r="7" spans="2:36" ht="23.1" customHeight="1" thickBot="1" x14ac:dyDescent="0.25">
      <c r="B7" s="5"/>
      <c r="C7" s="6"/>
      <c r="D7" s="778" t="s">
        <v>67</v>
      </c>
      <c r="E7" s="706" t="s">
        <v>68</v>
      </c>
      <c r="F7" s="782" t="s">
        <v>69</v>
      </c>
      <c r="G7" s="783"/>
      <c r="H7" s="783"/>
      <c r="I7" s="783"/>
      <c r="J7" s="783"/>
      <c r="K7" s="783"/>
      <c r="L7" s="783"/>
      <c r="M7" s="783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141"/>
    </row>
    <row r="8" spans="2:36" ht="23.1" customHeight="1" x14ac:dyDescent="0.2">
      <c r="B8" s="10"/>
      <c r="C8" s="11"/>
      <c r="D8" s="779"/>
      <c r="E8" s="705"/>
      <c r="F8" s="784"/>
      <c r="G8" s="785"/>
      <c r="H8" s="785"/>
      <c r="I8" s="785"/>
      <c r="J8" s="785"/>
      <c r="K8" s="785"/>
      <c r="L8" s="785"/>
      <c r="M8" s="785"/>
      <c r="N8" s="786" t="s">
        <v>70</v>
      </c>
      <c r="O8" s="787"/>
      <c r="P8" s="787"/>
      <c r="Q8" s="787"/>
      <c r="R8" s="787"/>
      <c r="S8" s="787"/>
      <c r="T8" s="787"/>
      <c r="U8" s="787"/>
      <c r="V8" s="786" t="s">
        <v>71</v>
      </c>
      <c r="W8" s="787"/>
      <c r="X8" s="787"/>
      <c r="Y8" s="787"/>
      <c r="Z8" s="787"/>
      <c r="AA8" s="787"/>
      <c r="AB8" s="787"/>
      <c r="AC8" s="788"/>
    </row>
    <row r="9" spans="2:36" ht="23.1" customHeight="1" x14ac:dyDescent="0.2">
      <c r="B9" s="10"/>
      <c r="C9" s="11"/>
      <c r="D9" s="779"/>
      <c r="E9" s="705"/>
      <c r="F9" s="789" t="s">
        <v>120</v>
      </c>
      <c r="G9" s="142"/>
      <c r="H9" s="142"/>
      <c r="I9" s="142"/>
      <c r="J9" s="142"/>
      <c r="K9" s="142"/>
      <c r="L9" s="142"/>
      <c r="M9" s="142"/>
      <c r="N9" s="789" t="s">
        <v>120</v>
      </c>
      <c r="O9" s="142"/>
      <c r="P9" s="142"/>
      <c r="Q9" s="142"/>
      <c r="R9" s="142"/>
      <c r="S9" s="142"/>
      <c r="T9" s="142"/>
      <c r="U9" s="142"/>
      <c r="V9" s="789" t="s">
        <v>120</v>
      </c>
      <c r="W9" s="142"/>
      <c r="X9" s="142"/>
      <c r="Y9" s="142"/>
      <c r="Z9" s="142"/>
      <c r="AA9" s="142"/>
      <c r="AB9" s="142"/>
      <c r="AC9" s="143"/>
    </row>
    <row r="10" spans="2:36" ht="42" customHeight="1" x14ac:dyDescent="0.2">
      <c r="B10" s="14"/>
      <c r="C10" s="15"/>
      <c r="D10" s="780"/>
      <c r="E10" s="781"/>
      <c r="F10" s="790"/>
      <c r="G10" s="144" t="s">
        <v>121</v>
      </c>
      <c r="H10" s="144" t="s">
        <v>122</v>
      </c>
      <c r="I10" s="144" t="s">
        <v>123</v>
      </c>
      <c r="J10" s="144" t="s">
        <v>124</v>
      </c>
      <c r="K10" s="144" t="s">
        <v>125</v>
      </c>
      <c r="L10" s="144" t="s">
        <v>126</v>
      </c>
      <c r="M10" s="144" t="s">
        <v>127</v>
      </c>
      <c r="N10" s="790"/>
      <c r="O10" s="144" t="s">
        <v>121</v>
      </c>
      <c r="P10" s="144" t="s">
        <v>122</v>
      </c>
      <c r="Q10" s="144" t="s">
        <v>123</v>
      </c>
      <c r="R10" s="144" t="s">
        <v>124</v>
      </c>
      <c r="S10" s="144" t="s">
        <v>125</v>
      </c>
      <c r="T10" s="144" t="s">
        <v>126</v>
      </c>
      <c r="U10" s="144" t="s">
        <v>127</v>
      </c>
      <c r="V10" s="790"/>
      <c r="W10" s="144" t="s">
        <v>121</v>
      </c>
      <c r="X10" s="144" t="s">
        <v>122</v>
      </c>
      <c r="Y10" s="144" t="s">
        <v>123</v>
      </c>
      <c r="Z10" s="144" t="s">
        <v>124</v>
      </c>
      <c r="AA10" s="144" t="s">
        <v>125</v>
      </c>
      <c r="AB10" s="144" t="s">
        <v>126</v>
      </c>
      <c r="AC10" s="146" t="s">
        <v>127</v>
      </c>
      <c r="AH10" s="13"/>
    </row>
    <row r="11" spans="2:36" ht="27.9" customHeight="1" x14ac:dyDescent="0.2">
      <c r="B11" s="695" t="s">
        <v>85</v>
      </c>
      <c r="C11" s="696"/>
      <c r="D11" s="147">
        <f>SUM(D13:D24)</f>
        <v>370</v>
      </c>
      <c r="E11" s="148">
        <f>SUM(E13:E24)</f>
        <v>299</v>
      </c>
      <c r="F11" s="149">
        <f>SUM(G11:M11)</f>
        <v>539</v>
      </c>
      <c r="G11" s="150">
        <f>G13+G15+G17+G19+G21+G23</f>
        <v>72</v>
      </c>
      <c r="H11" s="150">
        <f t="shared" ref="H11:M11" si="0">H13+H15+H17+H19+H21+H23</f>
        <v>41</v>
      </c>
      <c r="I11" s="150">
        <f t="shared" si="0"/>
        <v>33</v>
      </c>
      <c r="J11" s="150">
        <f t="shared" si="0"/>
        <v>36</v>
      </c>
      <c r="K11" s="150">
        <f t="shared" si="0"/>
        <v>294</v>
      </c>
      <c r="L11" s="150">
        <f>L13+L15+L17+L19+L21+L23</f>
        <v>35</v>
      </c>
      <c r="M11" s="150">
        <f t="shared" si="0"/>
        <v>28</v>
      </c>
      <c r="N11" s="149">
        <f>SUM(O11:U11)</f>
        <v>507</v>
      </c>
      <c r="O11" s="150">
        <f>O13+O15+O17+O19+O21+O23</f>
        <v>68</v>
      </c>
      <c r="P11" s="150">
        <f>P13+P15+P17+P19+P21+P23</f>
        <v>39</v>
      </c>
      <c r="Q11" s="150">
        <f t="shared" ref="Q11:U11" si="1">Q13+Q15+Q17+Q19+Q21+Q23</f>
        <v>31</v>
      </c>
      <c r="R11" s="150">
        <f t="shared" si="1"/>
        <v>33</v>
      </c>
      <c r="S11" s="150">
        <f t="shared" si="1"/>
        <v>282</v>
      </c>
      <c r="T11" s="150">
        <f>T13+T15+T17+T19+T21+T23</f>
        <v>31</v>
      </c>
      <c r="U11" s="150">
        <f t="shared" si="1"/>
        <v>23</v>
      </c>
      <c r="V11" s="149">
        <f>SUM(W11:AC11)</f>
        <v>32</v>
      </c>
      <c r="W11" s="150">
        <f t="shared" ref="W11:AC11" si="2">W13+W15+W17+W19+W21+W23</f>
        <v>4</v>
      </c>
      <c r="X11" s="150">
        <f t="shared" si="2"/>
        <v>2</v>
      </c>
      <c r="Y11" s="150">
        <f t="shared" si="2"/>
        <v>2</v>
      </c>
      <c r="Z11" s="150">
        <f t="shared" si="2"/>
        <v>3</v>
      </c>
      <c r="AA11" s="150">
        <f t="shared" si="2"/>
        <v>12</v>
      </c>
      <c r="AB11" s="150">
        <f t="shared" si="2"/>
        <v>4</v>
      </c>
      <c r="AC11" s="152">
        <f t="shared" si="2"/>
        <v>5</v>
      </c>
      <c r="AH11" s="18"/>
      <c r="AI11" s="18"/>
      <c r="AJ11" s="18"/>
    </row>
    <row r="12" spans="2:36" ht="27.9" customHeight="1" thickBot="1" x14ac:dyDescent="0.25">
      <c r="B12" s="699"/>
      <c r="C12" s="700"/>
      <c r="D12" s="153"/>
      <c r="E12" s="154"/>
      <c r="F12" s="155"/>
      <c r="G12" s="156">
        <f>IFERROR(G11/$F11,"-")</f>
        <v>0.13358070500927643</v>
      </c>
      <c r="H12" s="156">
        <f t="shared" ref="H12:M12" si="3">IFERROR(H11/$F11,"-")</f>
        <v>7.6066790352504632E-2</v>
      </c>
      <c r="I12" s="156">
        <f t="shared" si="3"/>
        <v>6.1224489795918366E-2</v>
      </c>
      <c r="J12" s="156">
        <f t="shared" si="3"/>
        <v>6.6790352504638217E-2</v>
      </c>
      <c r="K12" s="156">
        <f t="shared" si="3"/>
        <v>0.54545454545454541</v>
      </c>
      <c r="L12" s="156">
        <f t="shared" si="3"/>
        <v>6.4935064935064929E-2</v>
      </c>
      <c r="M12" s="156">
        <f t="shared" si="3"/>
        <v>5.1948051948051951E-2</v>
      </c>
      <c r="N12" s="155"/>
      <c r="O12" s="156">
        <f>IFERROR(O11/$N11,"-")</f>
        <v>0.13412228796844181</v>
      </c>
      <c r="P12" s="156">
        <f t="shared" ref="P12:U12" si="4">IFERROR(P11/$N11,"-")</f>
        <v>7.6923076923076927E-2</v>
      </c>
      <c r="Q12" s="156">
        <f t="shared" si="4"/>
        <v>6.1143984220907298E-2</v>
      </c>
      <c r="R12" s="156">
        <f t="shared" si="4"/>
        <v>6.5088757396449703E-2</v>
      </c>
      <c r="S12" s="156">
        <f t="shared" si="4"/>
        <v>0.55621301775147924</v>
      </c>
      <c r="T12" s="156">
        <f t="shared" si="4"/>
        <v>6.1143984220907298E-2</v>
      </c>
      <c r="U12" s="156">
        <f t="shared" si="4"/>
        <v>4.5364891518737675E-2</v>
      </c>
      <c r="V12" s="155"/>
      <c r="W12" s="156">
        <f>IFERROR(W11/$V11,"-")</f>
        <v>0.125</v>
      </c>
      <c r="X12" s="156">
        <f t="shared" ref="X12:AC12" si="5">IFERROR(X11/$V11,"-")</f>
        <v>6.25E-2</v>
      </c>
      <c r="Y12" s="156">
        <f t="shared" si="5"/>
        <v>6.25E-2</v>
      </c>
      <c r="Z12" s="156">
        <f t="shared" si="5"/>
        <v>9.375E-2</v>
      </c>
      <c r="AA12" s="156">
        <f t="shared" si="5"/>
        <v>0.375</v>
      </c>
      <c r="AB12" s="156">
        <f t="shared" si="5"/>
        <v>0.125</v>
      </c>
      <c r="AC12" s="158">
        <f t="shared" si="5"/>
        <v>0.15625</v>
      </c>
      <c r="AE12" s="26"/>
      <c r="AF12" s="26"/>
      <c r="AG12" s="26"/>
      <c r="AH12" s="18"/>
      <c r="AI12" s="18"/>
      <c r="AJ12" s="18"/>
    </row>
    <row r="13" spans="2:36" ht="27.9" customHeight="1" thickTop="1" x14ac:dyDescent="0.2">
      <c r="B13" s="701" t="s">
        <v>86</v>
      </c>
      <c r="C13" s="791" t="s">
        <v>87</v>
      </c>
      <c r="D13" s="159">
        <f>[1]表1!E14</f>
        <v>54</v>
      </c>
      <c r="E13" s="160">
        <f>[1]表1!G14</f>
        <v>20</v>
      </c>
      <c r="F13" s="161">
        <f>SUM(G13:M13)</f>
        <v>15</v>
      </c>
      <c r="G13" s="162">
        <f t="shared" ref="G13:M13" si="6">O13+W13</f>
        <v>1</v>
      </c>
      <c r="H13" s="162">
        <f t="shared" si="6"/>
        <v>1</v>
      </c>
      <c r="I13" s="162">
        <f t="shared" si="6"/>
        <v>2</v>
      </c>
      <c r="J13" s="162">
        <f t="shared" si="6"/>
        <v>5</v>
      </c>
      <c r="K13" s="162">
        <f t="shared" si="6"/>
        <v>2</v>
      </c>
      <c r="L13" s="162">
        <f t="shared" si="6"/>
        <v>3</v>
      </c>
      <c r="M13" s="162">
        <f t="shared" si="6"/>
        <v>1</v>
      </c>
      <c r="N13" s="161">
        <f>SUM(O13:U13)</f>
        <v>15</v>
      </c>
      <c r="O13" s="162">
        <f>'表15-5'!O13+'表15-6'!O13</f>
        <v>1</v>
      </c>
      <c r="P13" s="162">
        <f>'表15-5'!P13+'表15-6'!P13</f>
        <v>1</v>
      </c>
      <c r="Q13" s="162">
        <f>'表15-5'!Q13+'表15-6'!Q13</f>
        <v>2</v>
      </c>
      <c r="R13" s="162">
        <f>'表15-5'!R13+'表15-6'!R13</f>
        <v>5</v>
      </c>
      <c r="S13" s="162">
        <f>'表15-5'!S13+'表15-6'!S13</f>
        <v>2</v>
      </c>
      <c r="T13" s="162">
        <f>'表15-5'!T13+'表15-6'!T13</f>
        <v>3</v>
      </c>
      <c r="U13" s="162">
        <f>'表15-5'!U13+'表15-6'!U13</f>
        <v>1</v>
      </c>
      <c r="V13" s="161">
        <f>SUM(W13:AC13)</f>
        <v>0</v>
      </c>
      <c r="W13" s="162">
        <f>'表15-5'!W13+'表15-6'!W13</f>
        <v>0</v>
      </c>
      <c r="X13" s="162">
        <f>'表15-5'!X13+'表15-6'!X13</f>
        <v>0</v>
      </c>
      <c r="Y13" s="162">
        <f>'表15-5'!Y13+'表15-6'!Y13</f>
        <v>0</v>
      </c>
      <c r="Z13" s="162">
        <f>'表15-5'!Z13+'表15-6'!Z13</f>
        <v>0</v>
      </c>
      <c r="AA13" s="162">
        <f>'表15-5'!AA13+'表15-6'!AA13</f>
        <v>0</v>
      </c>
      <c r="AB13" s="162">
        <f>'表15-5'!AB13+'表15-6'!AB13</f>
        <v>0</v>
      </c>
      <c r="AC13" s="164">
        <f>'表15-5'!AC13+'表15-6'!AC13</f>
        <v>0</v>
      </c>
      <c r="AH13" s="18"/>
      <c r="AI13" s="18"/>
      <c r="AJ13" s="18"/>
    </row>
    <row r="14" spans="2:36" ht="27.9" customHeight="1" x14ac:dyDescent="0.2">
      <c r="B14" s="702"/>
      <c r="C14" s="779"/>
      <c r="D14" s="165"/>
      <c r="E14" s="166"/>
      <c r="F14" s="167"/>
      <c r="G14" s="168">
        <f>IFERROR(G13/$F13,"-")</f>
        <v>6.6666666666666666E-2</v>
      </c>
      <c r="H14" s="168">
        <f t="shared" ref="H14:M14" si="7">IFERROR(H13/$F13,"-")</f>
        <v>6.6666666666666666E-2</v>
      </c>
      <c r="I14" s="168">
        <f t="shared" si="7"/>
        <v>0.13333333333333333</v>
      </c>
      <c r="J14" s="168">
        <f t="shared" si="7"/>
        <v>0.33333333333333331</v>
      </c>
      <c r="K14" s="168">
        <f t="shared" si="7"/>
        <v>0.13333333333333333</v>
      </c>
      <c r="L14" s="168">
        <f t="shared" si="7"/>
        <v>0.2</v>
      </c>
      <c r="M14" s="169">
        <f t="shared" si="7"/>
        <v>6.6666666666666666E-2</v>
      </c>
      <c r="N14" s="167"/>
      <c r="O14" s="168">
        <f>IFERROR(O13/$N13,"-")</f>
        <v>6.6666666666666666E-2</v>
      </c>
      <c r="P14" s="168">
        <f t="shared" ref="P14:U14" si="8">IFERROR(P13/$N13,"-")</f>
        <v>6.6666666666666666E-2</v>
      </c>
      <c r="Q14" s="168">
        <f t="shared" si="8"/>
        <v>0.13333333333333333</v>
      </c>
      <c r="R14" s="168">
        <f t="shared" si="8"/>
        <v>0.33333333333333331</v>
      </c>
      <c r="S14" s="168">
        <f t="shared" si="8"/>
        <v>0.13333333333333333</v>
      </c>
      <c r="T14" s="168">
        <f t="shared" si="8"/>
        <v>0.2</v>
      </c>
      <c r="U14" s="169">
        <f t="shared" si="8"/>
        <v>6.6666666666666666E-2</v>
      </c>
      <c r="V14" s="173"/>
      <c r="W14" s="174" t="str">
        <f>IFERROR(W13/$V13,"-")</f>
        <v>-</v>
      </c>
      <c r="X14" s="174" t="str">
        <f t="shared" ref="X14:AC14" si="9">IFERROR(X13/$V13,"-")</f>
        <v>-</v>
      </c>
      <c r="Y14" s="174" t="str">
        <f t="shared" si="9"/>
        <v>-</v>
      </c>
      <c r="Z14" s="174" t="str">
        <f t="shared" si="9"/>
        <v>-</v>
      </c>
      <c r="AA14" s="174" t="str">
        <f t="shared" si="9"/>
        <v>-</v>
      </c>
      <c r="AB14" s="174" t="str">
        <f t="shared" si="9"/>
        <v>-</v>
      </c>
      <c r="AC14" s="175" t="str">
        <f t="shared" si="9"/>
        <v>-</v>
      </c>
      <c r="AE14" s="26"/>
      <c r="AF14" s="26"/>
      <c r="AG14" s="26"/>
      <c r="AH14" s="18"/>
      <c r="AI14" s="18"/>
      <c r="AJ14" s="18"/>
    </row>
    <row r="15" spans="2:36" ht="27.9" customHeight="1" x14ac:dyDescent="0.2">
      <c r="B15" s="702"/>
      <c r="C15" s="778" t="s">
        <v>88</v>
      </c>
      <c r="D15" s="176">
        <f>[1]表1!E17</f>
        <v>69</v>
      </c>
      <c r="E15" s="177">
        <f>[1]表1!G17</f>
        <v>55</v>
      </c>
      <c r="F15" s="149">
        <f>SUM(G15:M15)</f>
        <v>346</v>
      </c>
      <c r="G15" s="150">
        <f t="shared" ref="G15:M15" si="10">O15+W15</f>
        <v>35</v>
      </c>
      <c r="H15" s="150">
        <f t="shared" si="10"/>
        <v>18</v>
      </c>
      <c r="I15" s="150">
        <f t="shared" si="10"/>
        <v>11</v>
      </c>
      <c r="J15" s="150">
        <f t="shared" si="10"/>
        <v>15</v>
      </c>
      <c r="K15" s="150">
        <f t="shared" si="10"/>
        <v>250</v>
      </c>
      <c r="L15" s="150">
        <f t="shared" si="10"/>
        <v>12</v>
      </c>
      <c r="M15" s="150">
        <f t="shared" si="10"/>
        <v>5</v>
      </c>
      <c r="N15" s="149">
        <f>SUM(O15:U15)</f>
        <v>341</v>
      </c>
      <c r="O15" s="150">
        <f>'表15-5'!O15+'表15-6'!O15</f>
        <v>34</v>
      </c>
      <c r="P15" s="150">
        <f>'表15-5'!P15+'表15-6'!P15</f>
        <v>18</v>
      </c>
      <c r="Q15" s="150">
        <f>'表15-5'!Q15+'表15-6'!Q15</f>
        <v>9</v>
      </c>
      <c r="R15" s="150">
        <f>'表15-5'!R15+'表15-6'!R15</f>
        <v>15</v>
      </c>
      <c r="S15" s="150">
        <f>'表15-5'!S15+'表15-6'!S15</f>
        <v>250</v>
      </c>
      <c r="T15" s="150">
        <f>'表15-5'!T15+'表15-6'!T15</f>
        <v>12</v>
      </c>
      <c r="U15" s="150">
        <f>'表15-5'!U15+'表15-6'!U15</f>
        <v>3</v>
      </c>
      <c r="V15" s="178">
        <f>SUM(W15:AC15)</f>
        <v>5</v>
      </c>
      <c r="W15" s="150">
        <f>'表15-5'!W15+'表15-6'!W15</f>
        <v>1</v>
      </c>
      <c r="X15" s="150">
        <f>'表15-5'!X15+'表15-6'!X15</f>
        <v>0</v>
      </c>
      <c r="Y15" s="150">
        <f>'表15-5'!Y15+'表15-6'!Y15</f>
        <v>2</v>
      </c>
      <c r="Z15" s="150">
        <f>'表15-5'!Z15+'表15-6'!Z15</f>
        <v>0</v>
      </c>
      <c r="AA15" s="150">
        <f>'表15-5'!AA15+'表15-6'!AA15</f>
        <v>0</v>
      </c>
      <c r="AB15" s="150">
        <f>'表15-5'!AB15+'表15-6'!AB15</f>
        <v>0</v>
      </c>
      <c r="AC15" s="152">
        <f>'表15-5'!AC15+'表15-6'!AC15</f>
        <v>2</v>
      </c>
      <c r="AH15" s="18"/>
      <c r="AI15" s="18"/>
      <c r="AJ15" s="18"/>
    </row>
    <row r="16" spans="2:36" ht="27.9" customHeight="1" x14ac:dyDescent="0.2">
      <c r="B16" s="702"/>
      <c r="C16" s="779"/>
      <c r="D16" s="179"/>
      <c r="E16" s="166"/>
      <c r="F16" s="173"/>
      <c r="G16" s="180">
        <f>IFERROR(G15/$F15,"-")</f>
        <v>0.10115606936416185</v>
      </c>
      <c r="H16" s="180">
        <f t="shared" ref="H16:M16" si="11">IFERROR(H15/$F15,"-")</f>
        <v>5.2023121387283239E-2</v>
      </c>
      <c r="I16" s="180">
        <f t="shared" si="11"/>
        <v>3.1791907514450865E-2</v>
      </c>
      <c r="J16" s="180">
        <f t="shared" si="11"/>
        <v>4.3352601156069363E-2</v>
      </c>
      <c r="K16" s="180">
        <f t="shared" si="11"/>
        <v>0.7225433526011561</v>
      </c>
      <c r="L16" s="180">
        <f t="shared" si="11"/>
        <v>3.4682080924855488E-2</v>
      </c>
      <c r="M16" s="169">
        <f t="shared" si="11"/>
        <v>1.4450867052023121E-2</v>
      </c>
      <c r="N16" s="173"/>
      <c r="O16" s="182">
        <f>IFERROR(O15/$N15,"-")</f>
        <v>9.9706744868035185E-2</v>
      </c>
      <c r="P16" s="182">
        <f t="shared" ref="P16:U16" si="12">IFERROR(P15/$N15,"-")</f>
        <v>5.2785923753665691E-2</v>
      </c>
      <c r="Q16" s="182">
        <f t="shared" si="12"/>
        <v>2.6392961876832845E-2</v>
      </c>
      <c r="R16" s="182">
        <f t="shared" si="12"/>
        <v>4.398826979472141E-2</v>
      </c>
      <c r="S16" s="182">
        <f t="shared" si="12"/>
        <v>0.73313782991202348</v>
      </c>
      <c r="T16" s="182">
        <f t="shared" si="12"/>
        <v>3.519061583577713E-2</v>
      </c>
      <c r="U16" s="169">
        <f t="shared" si="12"/>
        <v>8.7976539589442824E-3</v>
      </c>
      <c r="V16" s="173"/>
      <c r="W16" s="180">
        <f>IFERROR(W15/$V15,"-")</f>
        <v>0.2</v>
      </c>
      <c r="X16" s="180">
        <f t="shared" ref="X16:AC16" si="13">IFERROR(X15/$V15,"-")</f>
        <v>0</v>
      </c>
      <c r="Y16" s="180">
        <f t="shared" si="13"/>
        <v>0.4</v>
      </c>
      <c r="Z16" s="180">
        <f t="shared" si="13"/>
        <v>0</v>
      </c>
      <c r="AA16" s="180">
        <f t="shared" si="13"/>
        <v>0</v>
      </c>
      <c r="AB16" s="180">
        <f t="shared" si="13"/>
        <v>0</v>
      </c>
      <c r="AC16" s="190">
        <f t="shared" si="13"/>
        <v>0.4</v>
      </c>
      <c r="AE16" s="26"/>
      <c r="AF16" s="26"/>
      <c r="AG16" s="26"/>
      <c r="AH16" s="18"/>
      <c r="AI16" s="18"/>
      <c r="AJ16" s="18"/>
    </row>
    <row r="17" spans="2:36" ht="27.9" customHeight="1" x14ac:dyDescent="0.2">
      <c r="B17" s="702"/>
      <c r="C17" s="778" t="s">
        <v>89</v>
      </c>
      <c r="D17" s="185">
        <f>[1]表1!E20</f>
        <v>28</v>
      </c>
      <c r="E17" s="177">
        <f>[1]表1!G20</f>
        <v>15</v>
      </c>
      <c r="F17" s="178">
        <f>SUM(G17:M17)</f>
        <v>30</v>
      </c>
      <c r="G17" s="186">
        <f t="shared" ref="G17:M17" si="14">O17+W17</f>
        <v>13</v>
      </c>
      <c r="H17" s="186">
        <f t="shared" si="14"/>
        <v>6</v>
      </c>
      <c r="I17" s="186">
        <f t="shared" si="14"/>
        <v>6</v>
      </c>
      <c r="J17" s="186">
        <f t="shared" si="14"/>
        <v>2</v>
      </c>
      <c r="K17" s="186">
        <f t="shared" si="14"/>
        <v>0</v>
      </c>
      <c r="L17" s="186">
        <f t="shared" si="14"/>
        <v>2</v>
      </c>
      <c r="M17" s="186">
        <f t="shared" si="14"/>
        <v>1</v>
      </c>
      <c r="N17" s="178">
        <f>SUM(O17:U17)</f>
        <v>30</v>
      </c>
      <c r="O17" s="150">
        <f>'表15-5'!O17+'表15-6'!O17</f>
        <v>13</v>
      </c>
      <c r="P17" s="150">
        <f>'表15-5'!P17+'表15-6'!P17</f>
        <v>6</v>
      </c>
      <c r="Q17" s="150">
        <f>'表15-5'!Q17+'表15-6'!Q17</f>
        <v>6</v>
      </c>
      <c r="R17" s="150">
        <f>'表15-5'!R17+'表15-6'!R17</f>
        <v>2</v>
      </c>
      <c r="S17" s="150">
        <f>'表15-5'!S17+'表15-6'!S17</f>
        <v>0</v>
      </c>
      <c r="T17" s="150">
        <f>'表15-5'!T17+'表15-6'!T17</f>
        <v>2</v>
      </c>
      <c r="U17" s="150">
        <f>'表15-5'!U17+'表15-6'!U17</f>
        <v>1</v>
      </c>
      <c r="V17" s="178">
        <f>SUM(W17:AC17)</f>
        <v>0</v>
      </c>
      <c r="W17" s="150">
        <f>'表15-5'!W17+'表15-6'!W17</f>
        <v>0</v>
      </c>
      <c r="X17" s="150">
        <f>'表15-5'!X17+'表15-6'!X17</f>
        <v>0</v>
      </c>
      <c r="Y17" s="150">
        <f>'表15-5'!Y17+'表15-6'!Y17</f>
        <v>0</v>
      </c>
      <c r="Z17" s="150">
        <f>'表15-5'!Z17+'表15-6'!Z17</f>
        <v>0</v>
      </c>
      <c r="AA17" s="150">
        <f>'表15-5'!AA17+'表15-6'!AA17</f>
        <v>0</v>
      </c>
      <c r="AB17" s="150">
        <f>'表15-5'!AB17+'表15-6'!AB17</f>
        <v>0</v>
      </c>
      <c r="AC17" s="152">
        <f>'表15-5'!AC17+'表15-6'!AC17</f>
        <v>0</v>
      </c>
      <c r="AH17" s="18"/>
      <c r="AI17" s="18"/>
      <c r="AJ17" s="18"/>
    </row>
    <row r="18" spans="2:36" ht="27.9" customHeight="1" x14ac:dyDescent="0.2">
      <c r="B18" s="702"/>
      <c r="C18" s="779"/>
      <c r="D18" s="165"/>
      <c r="E18" s="166"/>
      <c r="F18" s="167"/>
      <c r="G18" s="182">
        <f>IFERROR(G17/$F17,"-")</f>
        <v>0.43333333333333335</v>
      </c>
      <c r="H18" s="182">
        <f t="shared" ref="H18:M18" si="15">IFERROR(H17/$F17,"-")</f>
        <v>0.2</v>
      </c>
      <c r="I18" s="182">
        <f t="shared" si="15"/>
        <v>0.2</v>
      </c>
      <c r="J18" s="182">
        <f t="shared" si="15"/>
        <v>6.6666666666666666E-2</v>
      </c>
      <c r="K18" s="182">
        <f t="shared" si="15"/>
        <v>0</v>
      </c>
      <c r="L18" s="182">
        <f t="shared" si="15"/>
        <v>6.6666666666666666E-2</v>
      </c>
      <c r="M18" s="169">
        <f t="shared" si="15"/>
        <v>3.3333333333333333E-2</v>
      </c>
      <c r="N18" s="167"/>
      <c r="O18" s="182">
        <f>IFERROR(O17/$N17,"-")</f>
        <v>0.43333333333333335</v>
      </c>
      <c r="P18" s="182">
        <f t="shared" ref="P18:U18" si="16">IFERROR(P17/$N17,"-")</f>
        <v>0.2</v>
      </c>
      <c r="Q18" s="182">
        <f t="shared" si="16"/>
        <v>0.2</v>
      </c>
      <c r="R18" s="182">
        <f t="shared" si="16"/>
        <v>6.6666666666666666E-2</v>
      </c>
      <c r="S18" s="182">
        <f t="shared" si="16"/>
        <v>0</v>
      </c>
      <c r="T18" s="182">
        <f t="shared" si="16"/>
        <v>6.6666666666666666E-2</v>
      </c>
      <c r="U18" s="169">
        <f t="shared" si="16"/>
        <v>3.3333333333333333E-2</v>
      </c>
      <c r="V18" s="189"/>
      <c r="W18" s="169" t="str">
        <f>IFERROR(W17/$V17,"-")</f>
        <v>-</v>
      </c>
      <c r="X18" s="169" t="str">
        <f t="shared" ref="X18:AC18" si="17">IFERROR(X17/$V17,"-")</f>
        <v>-</v>
      </c>
      <c r="Y18" s="169" t="str">
        <f t="shared" si="17"/>
        <v>-</v>
      </c>
      <c r="Z18" s="169" t="str">
        <f t="shared" si="17"/>
        <v>-</v>
      </c>
      <c r="AA18" s="169" t="str">
        <f t="shared" si="17"/>
        <v>-</v>
      </c>
      <c r="AB18" s="169" t="str">
        <f t="shared" si="17"/>
        <v>-</v>
      </c>
      <c r="AC18" s="190" t="str">
        <f t="shared" si="17"/>
        <v>-</v>
      </c>
      <c r="AE18" s="26"/>
      <c r="AF18" s="26"/>
      <c r="AG18" s="26"/>
      <c r="AH18" s="18"/>
      <c r="AI18" s="18"/>
      <c r="AJ18" s="18"/>
    </row>
    <row r="19" spans="2:36" ht="27.9" customHeight="1" x14ac:dyDescent="0.2">
      <c r="B19" s="702"/>
      <c r="C19" s="778" t="s">
        <v>90</v>
      </c>
      <c r="D19" s="176">
        <f>[1]表1!E23</f>
        <v>72</v>
      </c>
      <c r="E19" s="177">
        <f>[1]表1!G23</f>
        <v>71</v>
      </c>
      <c r="F19" s="149">
        <f>SUM(G19:M19)</f>
        <v>33</v>
      </c>
      <c r="G19" s="150">
        <f t="shared" ref="G19:M19" si="18">O19+W19</f>
        <v>3</v>
      </c>
      <c r="H19" s="150">
        <f t="shared" si="18"/>
        <v>3</v>
      </c>
      <c r="I19" s="150">
        <f t="shared" si="18"/>
        <v>5</v>
      </c>
      <c r="J19" s="150">
        <f t="shared" si="18"/>
        <v>2</v>
      </c>
      <c r="K19" s="150">
        <f t="shared" si="18"/>
        <v>8</v>
      </c>
      <c r="L19" s="150">
        <f t="shared" si="18"/>
        <v>8</v>
      </c>
      <c r="M19" s="150">
        <f t="shared" si="18"/>
        <v>4</v>
      </c>
      <c r="N19" s="149">
        <f>SUM(O19:U19)</f>
        <v>30</v>
      </c>
      <c r="O19" s="150">
        <f>'表15-5'!O19+'表15-6'!O19</f>
        <v>3</v>
      </c>
      <c r="P19" s="150">
        <f>'表15-5'!P19+'表15-6'!P19</f>
        <v>3</v>
      </c>
      <c r="Q19" s="150">
        <f>'表15-5'!Q19+'表15-6'!Q19</f>
        <v>5</v>
      </c>
      <c r="R19" s="150">
        <f>'表15-5'!R19+'表15-6'!R19</f>
        <v>2</v>
      </c>
      <c r="S19" s="150">
        <f>'表15-5'!S19+'表15-6'!S19</f>
        <v>8</v>
      </c>
      <c r="T19" s="150">
        <f>'表15-5'!T19+'表15-6'!T19</f>
        <v>6</v>
      </c>
      <c r="U19" s="150">
        <f>'表15-5'!U19+'表15-6'!U19</f>
        <v>3</v>
      </c>
      <c r="V19" s="178">
        <f>SUM(W19:AC19)</f>
        <v>3</v>
      </c>
      <c r="W19" s="186">
        <f>'表15-5'!W19+'表15-6'!W19</f>
        <v>0</v>
      </c>
      <c r="X19" s="186">
        <f>'表15-5'!X19+'表15-6'!X19</f>
        <v>0</v>
      </c>
      <c r="Y19" s="186">
        <f>'表15-5'!Y19+'表15-6'!Y19</f>
        <v>0</v>
      </c>
      <c r="Z19" s="186">
        <f>'表15-5'!Z19+'表15-6'!Z19</f>
        <v>0</v>
      </c>
      <c r="AA19" s="186">
        <f>'表15-5'!AA19+'表15-6'!AA19</f>
        <v>0</v>
      </c>
      <c r="AB19" s="186">
        <f>'表15-5'!AB19+'表15-6'!AB19</f>
        <v>2</v>
      </c>
      <c r="AC19" s="191">
        <f>'表15-5'!AC19+'表15-6'!AC19</f>
        <v>1</v>
      </c>
      <c r="AH19" s="18"/>
      <c r="AI19" s="18"/>
      <c r="AJ19" s="18"/>
    </row>
    <row r="20" spans="2:36" ht="27.9" customHeight="1" x14ac:dyDescent="0.2">
      <c r="B20" s="702"/>
      <c r="C20" s="779"/>
      <c r="D20" s="179"/>
      <c r="E20" s="166"/>
      <c r="F20" s="173"/>
      <c r="G20" s="180">
        <f>IFERROR(G19/$F19,"-")</f>
        <v>9.0909090909090912E-2</v>
      </c>
      <c r="H20" s="180">
        <f t="shared" ref="H20:M20" si="19">IFERROR(H19/$F19,"-")</f>
        <v>9.0909090909090912E-2</v>
      </c>
      <c r="I20" s="180">
        <f t="shared" si="19"/>
        <v>0.15151515151515152</v>
      </c>
      <c r="J20" s="180">
        <f t="shared" si="19"/>
        <v>6.0606060606060608E-2</v>
      </c>
      <c r="K20" s="180">
        <f t="shared" si="19"/>
        <v>0.24242424242424243</v>
      </c>
      <c r="L20" s="180">
        <f t="shared" si="19"/>
        <v>0.24242424242424243</v>
      </c>
      <c r="M20" s="169">
        <f t="shared" si="19"/>
        <v>0.12121212121212122</v>
      </c>
      <c r="N20" s="173"/>
      <c r="O20" s="182">
        <f>IFERROR(O19/$N19,"-")</f>
        <v>0.1</v>
      </c>
      <c r="P20" s="182">
        <f t="shared" ref="P20:U20" si="20">IFERROR(P19/$N19,"-")</f>
        <v>0.1</v>
      </c>
      <c r="Q20" s="182">
        <f t="shared" si="20"/>
        <v>0.16666666666666666</v>
      </c>
      <c r="R20" s="182">
        <f t="shared" si="20"/>
        <v>6.6666666666666666E-2</v>
      </c>
      <c r="S20" s="182">
        <f t="shared" si="20"/>
        <v>0.26666666666666666</v>
      </c>
      <c r="T20" s="182">
        <f t="shared" si="20"/>
        <v>0.2</v>
      </c>
      <c r="U20" s="169">
        <f t="shared" si="20"/>
        <v>0.1</v>
      </c>
      <c r="V20" s="189"/>
      <c r="W20" s="192">
        <f>IFERROR(W19/$V19,"-")</f>
        <v>0</v>
      </c>
      <c r="X20" s="192">
        <f t="shared" ref="X20:AC20" si="21">IFERROR(X19/$V19,"-")</f>
        <v>0</v>
      </c>
      <c r="Y20" s="192">
        <f t="shared" si="21"/>
        <v>0</v>
      </c>
      <c r="Z20" s="192">
        <f t="shared" si="21"/>
        <v>0</v>
      </c>
      <c r="AA20" s="192">
        <f t="shared" si="21"/>
        <v>0</v>
      </c>
      <c r="AB20" s="192">
        <f t="shared" si="21"/>
        <v>0.66666666666666663</v>
      </c>
      <c r="AC20" s="190">
        <f t="shared" si="21"/>
        <v>0.33333333333333331</v>
      </c>
      <c r="AE20" s="26"/>
      <c r="AF20" s="26"/>
      <c r="AG20" s="26"/>
      <c r="AH20" s="18"/>
      <c r="AI20" s="18"/>
      <c r="AJ20" s="18"/>
    </row>
    <row r="21" spans="2:36" ht="27.9" customHeight="1" x14ac:dyDescent="0.2">
      <c r="B21" s="702"/>
      <c r="C21" s="778" t="s">
        <v>91</v>
      </c>
      <c r="D21" s="185">
        <f>[1]表1!E26</f>
        <v>16</v>
      </c>
      <c r="E21" s="194">
        <f>[1]表1!G26</f>
        <v>6</v>
      </c>
      <c r="F21" s="178">
        <f>SUM(G21:M21)</f>
        <v>41</v>
      </c>
      <c r="G21" s="186">
        <f t="shared" ref="G21:M21" si="22">O21+W21</f>
        <v>14</v>
      </c>
      <c r="H21" s="186">
        <f t="shared" si="22"/>
        <v>3</v>
      </c>
      <c r="I21" s="186">
        <f t="shared" si="22"/>
        <v>2</v>
      </c>
      <c r="J21" s="186">
        <f t="shared" si="22"/>
        <v>4</v>
      </c>
      <c r="K21" s="186">
        <f t="shared" si="22"/>
        <v>10</v>
      </c>
      <c r="L21" s="186">
        <f t="shared" si="22"/>
        <v>4</v>
      </c>
      <c r="M21" s="186">
        <f t="shared" si="22"/>
        <v>4</v>
      </c>
      <c r="N21" s="178">
        <f>SUM(O21:U21)</f>
        <v>37</v>
      </c>
      <c r="O21" s="150">
        <f>'表15-5'!O21+'表15-6'!O21</f>
        <v>13</v>
      </c>
      <c r="P21" s="150">
        <f>'表15-5'!P21+'表15-6'!P21</f>
        <v>3</v>
      </c>
      <c r="Q21" s="150">
        <f>'表15-5'!Q21+'表15-6'!Q21</f>
        <v>2</v>
      </c>
      <c r="R21" s="150">
        <f>'表15-5'!R21+'表15-6'!R21</f>
        <v>4</v>
      </c>
      <c r="S21" s="150">
        <f>'表15-5'!S21+'表15-6'!S21</f>
        <v>8</v>
      </c>
      <c r="T21" s="150">
        <f>'表15-5'!T21+'表15-6'!T21</f>
        <v>3</v>
      </c>
      <c r="U21" s="150">
        <f>'表15-5'!U21+'表15-6'!U21</f>
        <v>4</v>
      </c>
      <c r="V21" s="178">
        <f>SUM(W21:AC21)</f>
        <v>4</v>
      </c>
      <c r="W21" s="186">
        <f>'表15-5'!W21+'表15-6'!W21</f>
        <v>1</v>
      </c>
      <c r="X21" s="186">
        <f>'表15-5'!X21+'表15-6'!X21</f>
        <v>0</v>
      </c>
      <c r="Y21" s="186">
        <f>'表15-5'!Y21+'表15-6'!Y21</f>
        <v>0</v>
      </c>
      <c r="Z21" s="186">
        <f>'表15-5'!Z21+'表15-6'!Z21</f>
        <v>0</v>
      </c>
      <c r="AA21" s="186">
        <f>'表15-5'!AA21+'表15-6'!AA21</f>
        <v>2</v>
      </c>
      <c r="AB21" s="186">
        <f>'表15-5'!AB21+'表15-6'!AB21</f>
        <v>1</v>
      </c>
      <c r="AC21" s="191">
        <f>'表15-5'!AC21+'表15-6'!AC21</f>
        <v>0</v>
      </c>
      <c r="AH21" s="18"/>
      <c r="AI21" s="18"/>
      <c r="AJ21" s="18"/>
    </row>
    <row r="22" spans="2:36" ht="27.9" customHeight="1" x14ac:dyDescent="0.2">
      <c r="B22" s="702"/>
      <c r="C22" s="779"/>
      <c r="D22" s="165"/>
      <c r="E22" s="195"/>
      <c r="F22" s="167"/>
      <c r="G22" s="182">
        <f>IFERROR(G21/$F21,"-")</f>
        <v>0.34146341463414637</v>
      </c>
      <c r="H22" s="182">
        <f t="shared" ref="H22:M22" si="23">IFERROR(H21/$F21,"-")</f>
        <v>7.3170731707317069E-2</v>
      </c>
      <c r="I22" s="182">
        <f t="shared" si="23"/>
        <v>4.878048780487805E-2</v>
      </c>
      <c r="J22" s="182">
        <f t="shared" si="23"/>
        <v>9.7560975609756101E-2</v>
      </c>
      <c r="K22" s="182">
        <f t="shared" si="23"/>
        <v>0.24390243902439024</v>
      </c>
      <c r="L22" s="182">
        <f t="shared" si="23"/>
        <v>9.7560975609756101E-2</v>
      </c>
      <c r="M22" s="169">
        <f t="shared" si="23"/>
        <v>9.7560975609756101E-2</v>
      </c>
      <c r="N22" s="167"/>
      <c r="O22" s="182">
        <f>IFERROR(O21/$N21,"-")</f>
        <v>0.35135135135135137</v>
      </c>
      <c r="P22" s="182">
        <f t="shared" ref="P22:U22" si="24">IFERROR(P21/$N21,"-")</f>
        <v>8.1081081081081086E-2</v>
      </c>
      <c r="Q22" s="182">
        <f t="shared" si="24"/>
        <v>5.4054054054054057E-2</v>
      </c>
      <c r="R22" s="182">
        <f t="shared" si="24"/>
        <v>0.10810810810810811</v>
      </c>
      <c r="S22" s="182">
        <f t="shared" si="24"/>
        <v>0.21621621621621623</v>
      </c>
      <c r="T22" s="182">
        <f t="shared" si="24"/>
        <v>8.1081081081081086E-2</v>
      </c>
      <c r="U22" s="169">
        <f t="shared" si="24"/>
        <v>0.10810810810810811</v>
      </c>
      <c r="V22" s="189"/>
      <c r="W22" s="196">
        <f>IFERROR(W21/$V21,"-")</f>
        <v>0.25</v>
      </c>
      <c r="X22" s="196">
        <f t="shared" ref="X22:AC22" si="25">IFERROR(X21/$V21,"-")</f>
        <v>0</v>
      </c>
      <c r="Y22" s="196">
        <f t="shared" si="25"/>
        <v>0</v>
      </c>
      <c r="Z22" s="196">
        <f t="shared" si="25"/>
        <v>0</v>
      </c>
      <c r="AA22" s="196">
        <f t="shared" si="25"/>
        <v>0.5</v>
      </c>
      <c r="AB22" s="196">
        <f t="shared" si="25"/>
        <v>0.25</v>
      </c>
      <c r="AC22" s="197">
        <f t="shared" si="25"/>
        <v>0</v>
      </c>
      <c r="AE22" s="26"/>
      <c r="AF22" s="26"/>
      <c r="AG22" s="26"/>
      <c r="AH22" s="18"/>
      <c r="AI22" s="18"/>
      <c r="AJ22" s="18"/>
    </row>
    <row r="23" spans="2:36" ht="27.9" customHeight="1" x14ac:dyDescent="0.2">
      <c r="B23" s="702"/>
      <c r="C23" s="778" t="s">
        <v>92</v>
      </c>
      <c r="D23" s="185">
        <f>[1]表1!E29</f>
        <v>131</v>
      </c>
      <c r="E23" s="177">
        <f>[1]表1!G29</f>
        <v>132</v>
      </c>
      <c r="F23" s="149">
        <f>SUM(G23:M23)</f>
        <v>74</v>
      </c>
      <c r="G23" s="150">
        <f t="shared" ref="G23:M23" si="26">O23+W23</f>
        <v>6</v>
      </c>
      <c r="H23" s="150">
        <f t="shared" si="26"/>
        <v>10</v>
      </c>
      <c r="I23" s="150">
        <f t="shared" si="26"/>
        <v>7</v>
      </c>
      <c r="J23" s="150">
        <f t="shared" si="26"/>
        <v>8</v>
      </c>
      <c r="K23" s="150">
        <f t="shared" si="26"/>
        <v>24</v>
      </c>
      <c r="L23" s="150">
        <f t="shared" si="26"/>
        <v>6</v>
      </c>
      <c r="M23" s="150">
        <f t="shared" si="26"/>
        <v>13</v>
      </c>
      <c r="N23" s="149">
        <f>SUM(O23:U23)</f>
        <v>54</v>
      </c>
      <c r="O23" s="150">
        <f>'表15-5'!O23+'表15-6'!O23</f>
        <v>4</v>
      </c>
      <c r="P23" s="150">
        <f>'表15-5'!P23+'表15-6'!P23</f>
        <v>8</v>
      </c>
      <c r="Q23" s="150">
        <f>'表15-5'!Q23+'表15-6'!Q23</f>
        <v>7</v>
      </c>
      <c r="R23" s="150">
        <f>'表15-5'!R23+'表15-6'!R23</f>
        <v>5</v>
      </c>
      <c r="S23" s="150">
        <f>'表15-5'!S23+'表15-6'!S23</f>
        <v>14</v>
      </c>
      <c r="T23" s="150">
        <f>'表15-5'!T23+'表15-6'!T23</f>
        <v>5</v>
      </c>
      <c r="U23" s="150">
        <f>'表15-5'!U23+'表15-6'!U23</f>
        <v>11</v>
      </c>
      <c r="V23" s="178">
        <f>SUM(W23:AC23)</f>
        <v>20</v>
      </c>
      <c r="W23" s="186">
        <f>'表15-5'!W23+'表15-6'!W23</f>
        <v>2</v>
      </c>
      <c r="X23" s="186">
        <f>'表15-5'!X23+'表15-6'!X23</f>
        <v>2</v>
      </c>
      <c r="Y23" s="186">
        <f>'表15-5'!Y23+'表15-6'!Y23</f>
        <v>0</v>
      </c>
      <c r="Z23" s="186">
        <f>'表15-5'!Z23+'表15-6'!Z23</f>
        <v>3</v>
      </c>
      <c r="AA23" s="186">
        <f>'表15-5'!AA23+'表15-6'!AA23</f>
        <v>10</v>
      </c>
      <c r="AB23" s="186">
        <f>'表15-5'!AB23+'表15-6'!AB23</f>
        <v>1</v>
      </c>
      <c r="AC23" s="191">
        <f>'表15-5'!AC23+'表15-6'!AC23</f>
        <v>2</v>
      </c>
      <c r="AH23" s="18"/>
      <c r="AI23" s="18"/>
      <c r="AJ23" s="18"/>
    </row>
    <row r="24" spans="2:36" ht="27.9" customHeight="1" thickBot="1" x14ac:dyDescent="0.25">
      <c r="B24" s="703"/>
      <c r="C24" s="792"/>
      <c r="D24" s="165"/>
      <c r="E24" s="198"/>
      <c r="F24" s="155"/>
      <c r="G24" s="156">
        <f>IFERROR(G23/$F23,"-")</f>
        <v>8.1081081081081086E-2</v>
      </c>
      <c r="H24" s="156">
        <f t="shared" ref="H24:M24" si="27">IFERROR(H23/$F23,"-")</f>
        <v>0.13513513513513514</v>
      </c>
      <c r="I24" s="156">
        <f t="shared" si="27"/>
        <v>9.45945945945946E-2</v>
      </c>
      <c r="J24" s="156">
        <f t="shared" si="27"/>
        <v>0.10810810810810811</v>
      </c>
      <c r="K24" s="156">
        <f t="shared" si="27"/>
        <v>0.32432432432432434</v>
      </c>
      <c r="L24" s="156">
        <f t="shared" si="27"/>
        <v>8.1081081081081086E-2</v>
      </c>
      <c r="M24" s="156">
        <f t="shared" si="27"/>
        <v>0.17567567567567569</v>
      </c>
      <c r="N24" s="155"/>
      <c r="O24" s="156">
        <f>IFERROR(O23/$N23,"-")</f>
        <v>7.407407407407407E-2</v>
      </c>
      <c r="P24" s="156">
        <f t="shared" ref="P24:U24" si="28">IFERROR(P23/$N23,"-")</f>
        <v>0.14814814814814814</v>
      </c>
      <c r="Q24" s="156">
        <f t="shared" si="28"/>
        <v>0.12962962962962962</v>
      </c>
      <c r="R24" s="156">
        <f t="shared" si="28"/>
        <v>9.2592592592592587E-2</v>
      </c>
      <c r="S24" s="156">
        <f t="shared" si="28"/>
        <v>0.25925925925925924</v>
      </c>
      <c r="T24" s="156">
        <f t="shared" si="28"/>
        <v>9.2592592592592587E-2</v>
      </c>
      <c r="U24" s="156">
        <f t="shared" si="28"/>
        <v>0.20370370370370369</v>
      </c>
      <c r="V24" s="155"/>
      <c r="W24" s="156">
        <f>IFERROR(W23/$V23,"-")</f>
        <v>0.1</v>
      </c>
      <c r="X24" s="156">
        <f t="shared" ref="X24:AC24" si="29">IFERROR(X23/$V23,"-")</f>
        <v>0.1</v>
      </c>
      <c r="Y24" s="156">
        <f t="shared" si="29"/>
        <v>0</v>
      </c>
      <c r="Z24" s="156">
        <f t="shared" si="29"/>
        <v>0.15</v>
      </c>
      <c r="AA24" s="156">
        <f t="shared" si="29"/>
        <v>0.5</v>
      </c>
      <c r="AB24" s="156">
        <f t="shared" si="29"/>
        <v>0.05</v>
      </c>
      <c r="AC24" s="158">
        <f t="shared" si="29"/>
        <v>0.1</v>
      </c>
      <c r="AE24" s="26"/>
      <c r="AF24" s="26"/>
      <c r="AG24" s="26"/>
      <c r="AH24" s="18"/>
      <c r="AI24" s="18"/>
      <c r="AJ24" s="18"/>
    </row>
    <row r="25" spans="2:36" ht="27.9" customHeight="1" thickTop="1" x14ac:dyDescent="0.2">
      <c r="B25" s="701" t="s">
        <v>26</v>
      </c>
      <c r="C25" s="779" t="s">
        <v>93</v>
      </c>
      <c r="D25" s="159">
        <f>[1]表1!E32</f>
        <v>64</v>
      </c>
      <c r="E25" s="199">
        <f>[1]表1!G32</f>
        <v>43</v>
      </c>
      <c r="F25" s="178">
        <f>SUM(G25:M25)</f>
        <v>5</v>
      </c>
      <c r="G25" s="186">
        <f t="shared" ref="G25:M25" si="30">O25+W25</f>
        <v>1</v>
      </c>
      <c r="H25" s="186">
        <f t="shared" si="30"/>
        <v>1</v>
      </c>
      <c r="I25" s="186">
        <f t="shared" si="30"/>
        <v>0</v>
      </c>
      <c r="J25" s="186">
        <f t="shared" si="30"/>
        <v>0</v>
      </c>
      <c r="K25" s="186">
        <f t="shared" si="30"/>
        <v>1</v>
      </c>
      <c r="L25" s="186">
        <f t="shared" si="30"/>
        <v>0</v>
      </c>
      <c r="M25" s="186">
        <f t="shared" si="30"/>
        <v>2</v>
      </c>
      <c r="N25" s="178">
        <f>SUM(O25:U25)</f>
        <v>4</v>
      </c>
      <c r="O25" s="186">
        <f>'表15-5'!O25+'表15-6'!O25</f>
        <v>1</v>
      </c>
      <c r="P25" s="186">
        <f>'表15-5'!P25+'表15-6'!P25</f>
        <v>1</v>
      </c>
      <c r="Q25" s="186">
        <f>'表15-5'!Q25+'表15-6'!Q25</f>
        <v>0</v>
      </c>
      <c r="R25" s="186">
        <f>'表15-5'!R25+'表15-6'!R25</f>
        <v>0</v>
      </c>
      <c r="S25" s="186">
        <f>'表15-5'!S25+'表15-6'!S25</f>
        <v>1</v>
      </c>
      <c r="T25" s="186">
        <f>'表15-5'!T25+'表15-6'!T25</f>
        <v>0</v>
      </c>
      <c r="U25" s="186">
        <f>'表15-5'!U25+'表15-6'!U25</f>
        <v>1</v>
      </c>
      <c r="V25" s="178">
        <f>SUM(W25:AC25)</f>
        <v>1</v>
      </c>
      <c r="W25" s="186">
        <f>'表15-5'!W25+'表15-6'!W25</f>
        <v>0</v>
      </c>
      <c r="X25" s="186">
        <f>'表15-5'!X25+'表15-6'!X25</f>
        <v>0</v>
      </c>
      <c r="Y25" s="186">
        <f>'表15-5'!Y25+'表15-6'!Y25</f>
        <v>0</v>
      </c>
      <c r="Z25" s="186">
        <f>'表15-5'!Z25+'表15-6'!Z25</f>
        <v>0</v>
      </c>
      <c r="AA25" s="186">
        <f>'表15-5'!AA25+'表15-6'!AA25</f>
        <v>0</v>
      </c>
      <c r="AB25" s="186">
        <f>'表15-5'!AB25+'表15-6'!AB25</f>
        <v>0</v>
      </c>
      <c r="AC25" s="191">
        <f>'表15-5'!AC25+'表15-6'!AC25</f>
        <v>1</v>
      </c>
      <c r="AH25" s="18"/>
      <c r="AI25" s="18"/>
      <c r="AJ25" s="18"/>
    </row>
    <row r="26" spans="2:36" ht="27.9" customHeight="1" x14ac:dyDescent="0.2">
      <c r="B26" s="702"/>
      <c r="C26" s="779"/>
      <c r="D26" s="165"/>
      <c r="E26" s="195"/>
      <c r="F26" s="167"/>
      <c r="G26" s="182">
        <f>IFERROR(G25/$F25,"-")</f>
        <v>0.2</v>
      </c>
      <c r="H26" s="182">
        <f t="shared" ref="H26:M26" si="31">IFERROR(H25/$F25,"-")</f>
        <v>0.2</v>
      </c>
      <c r="I26" s="182">
        <f t="shared" si="31"/>
        <v>0</v>
      </c>
      <c r="J26" s="182">
        <f t="shared" si="31"/>
        <v>0</v>
      </c>
      <c r="K26" s="182">
        <f t="shared" si="31"/>
        <v>0.2</v>
      </c>
      <c r="L26" s="182">
        <f t="shared" si="31"/>
        <v>0</v>
      </c>
      <c r="M26" s="182">
        <f t="shared" si="31"/>
        <v>0.4</v>
      </c>
      <c r="N26" s="167"/>
      <c r="O26" s="169">
        <f>IFERROR(O25/$N25,"-")</f>
        <v>0.25</v>
      </c>
      <c r="P26" s="169">
        <f t="shared" ref="P26:U26" si="32">IFERROR(P25/$N25,"-")</f>
        <v>0.25</v>
      </c>
      <c r="Q26" s="169">
        <f t="shared" si="32"/>
        <v>0</v>
      </c>
      <c r="R26" s="169">
        <f t="shared" si="32"/>
        <v>0</v>
      </c>
      <c r="S26" s="169">
        <f t="shared" si="32"/>
        <v>0.25</v>
      </c>
      <c r="T26" s="169">
        <f t="shared" si="32"/>
        <v>0</v>
      </c>
      <c r="U26" s="169">
        <f t="shared" si="32"/>
        <v>0.25</v>
      </c>
      <c r="V26" s="167"/>
      <c r="W26" s="169">
        <f>IFERROR(W25/$V25,"-")</f>
        <v>0</v>
      </c>
      <c r="X26" s="169">
        <f t="shared" ref="X26:AC26" si="33">IFERROR(X25/$V25,"-")</f>
        <v>0</v>
      </c>
      <c r="Y26" s="169">
        <f t="shared" si="33"/>
        <v>0</v>
      </c>
      <c r="Z26" s="169">
        <f t="shared" si="33"/>
        <v>0</v>
      </c>
      <c r="AA26" s="169">
        <f t="shared" si="33"/>
        <v>0</v>
      </c>
      <c r="AB26" s="169">
        <f t="shared" si="33"/>
        <v>0</v>
      </c>
      <c r="AC26" s="190">
        <f t="shared" si="33"/>
        <v>1</v>
      </c>
      <c r="AE26" s="26"/>
      <c r="AF26" s="26"/>
      <c r="AG26" s="26"/>
      <c r="AH26" s="18"/>
      <c r="AI26" s="18"/>
      <c r="AJ26" s="18"/>
    </row>
    <row r="27" spans="2:36" ht="27.9" customHeight="1" x14ac:dyDescent="0.2">
      <c r="B27" s="702"/>
      <c r="C27" s="778" t="s">
        <v>94</v>
      </c>
      <c r="D27" s="185">
        <f>[1]表1!E35</f>
        <v>155</v>
      </c>
      <c r="E27" s="177">
        <f>[1]表1!G35</f>
        <v>129</v>
      </c>
      <c r="F27" s="149">
        <f>SUM(G27:M27)</f>
        <v>54</v>
      </c>
      <c r="G27" s="150">
        <f t="shared" ref="G27:M27" si="34">O27+W27</f>
        <v>3</v>
      </c>
      <c r="H27" s="150">
        <f t="shared" si="34"/>
        <v>4</v>
      </c>
      <c r="I27" s="150">
        <f t="shared" si="34"/>
        <v>6</v>
      </c>
      <c r="J27" s="150">
        <f t="shared" si="34"/>
        <v>3</v>
      </c>
      <c r="K27" s="150">
        <f t="shared" si="34"/>
        <v>12</v>
      </c>
      <c r="L27" s="150">
        <f t="shared" si="34"/>
        <v>17</v>
      </c>
      <c r="M27" s="150">
        <f t="shared" si="34"/>
        <v>9</v>
      </c>
      <c r="N27" s="149">
        <f>SUM(O27:U27)</f>
        <v>51</v>
      </c>
      <c r="O27" s="150">
        <f>'表15-5'!O27+'表15-6'!O27</f>
        <v>3</v>
      </c>
      <c r="P27" s="150">
        <f>'表15-5'!P27+'表15-6'!P27</f>
        <v>4</v>
      </c>
      <c r="Q27" s="150">
        <f>'表15-5'!Q27+'表15-6'!Q27</f>
        <v>6</v>
      </c>
      <c r="R27" s="150">
        <f>'表15-5'!R27+'表15-6'!R27</f>
        <v>3</v>
      </c>
      <c r="S27" s="150">
        <f>'表15-5'!S27+'表15-6'!S27</f>
        <v>12</v>
      </c>
      <c r="T27" s="150">
        <f>'表15-5'!T27+'表15-6'!T27</f>
        <v>16</v>
      </c>
      <c r="U27" s="150">
        <f>'表15-5'!U27+'表15-6'!U27</f>
        <v>7</v>
      </c>
      <c r="V27" s="149">
        <f>SUM(W27:AC27)</f>
        <v>3</v>
      </c>
      <c r="W27" s="150">
        <f>'表15-5'!W27+'表15-6'!W27</f>
        <v>0</v>
      </c>
      <c r="X27" s="150">
        <f>'表15-5'!X27+'表15-6'!X27</f>
        <v>0</v>
      </c>
      <c r="Y27" s="150">
        <f>'表15-5'!Y27+'表15-6'!Y27</f>
        <v>0</v>
      </c>
      <c r="Z27" s="150">
        <f>'表15-5'!Z27+'表15-6'!Z27</f>
        <v>0</v>
      </c>
      <c r="AA27" s="150">
        <f>'表15-5'!AA27+'表15-6'!AA27</f>
        <v>0</v>
      </c>
      <c r="AB27" s="150">
        <f>'表15-5'!AB27+'表15-6'!AB27</f>
        <v>1</v>
      </c>
      <c r="AC27" s="152">
        <f>'表15-5'!AC27+'表15-6'!AC27</f>
        <v>2</v>
      </c>
      <c r="AH27" s="18"/>
      <c r="AI27" s="18"/>
      <c r="AJ27" s="18"/>
    </row>
    <row r="28" spans="2:36" ht="27.9" customHeight="1" x14ac:dyDescent="0.2">
      <c r="B28" s="702"/>
      <c r="C28" s="779"/>
      <c r="D28" s="165"/>
      <c r="E28" s="166"/>
      <c r="F28" s="173"/>
      <c r="G28" s="182">
        <f>IFERROR(G27/$F27,"-")</f>
        <v>5.5555555555555552E-2</v>
      </c>
      <c r="H28" s="182">
        <f t="shared" ref="H28:M28" si="35">IFERROR(H27/$F27,"-")</f>
        <v>7.407407407407407E-2</v>
      </c>
      <c r="I28" s="182">
        <f t="shared" si="35"/>
        <v>0.1111111111111111</v>
      </c>
      <c r="J28" s="182">
        <f t="shared" si="35"/>
        <v>5.5555555555555552E-2</v>
      </c>
      <c r="K28" s="182">
        <f t="shared" si="35"/>
        <v>0.22222222222222221</v>
      </c>
      <c r="L28" s="182">
        <f t="shared" si="35"/>
        <v>0.31481481481481483</v>
      </c>
      <c r="M28" s="169">
        <f t="shared" si="35"/>
        <v>0.16666666666666666</v>
      </c>
      <c r="N28" s="173"/>
      <c r="O28" s="182">
        <f>IFERROR(O27/$N27,"-")</f>
        <v>5.8823529411764705E-2</v>
      </c>
      <c r="P28" s="182">
        <f t="shared" ref="P28:U28" si="36">IFERROR(P27/$N27,"-")</f>
        <v>7.8431372549019607E-2</v>
      </c>
      <c r="Q28" s="182">
        <f t="shared" si="36"/>
        <v>0.11764705882352941</v>
      </c>
      <c r="R28" s="182">
        <f t="shared" si="36"/>
        <v>5.8823529411764705E-2</v>
      </c>
      <c r="S28" s="182">
        <f t="shared" si="36"/>
        <v>0.23529411764705882</v>
      </c>
      <c r="T28" s="182">
        <f t="shared" si="36"/>
        <v>0.31372549019607843</v>
      </c>
      <c r="U28" s="169">
        <f t="shared" si="36"/>
        <v>0.13725490196078433</v>
      </c>
      <c r="V28" s="173"/>
      <c r="W28" s="180">
        <f>IFERROR(W27/$V27,"-")</f>
        <v>0</v>
      </c>
      <c r="X28" s="180">
        <f t="shared" ref="X28:AC28" si="37">IFERROR(X27/$V27,"-")</f>
        <v>0</v>
      </c>
      <c r="Y28" s="180">
        <f t="shared" si="37"/>
        <v>0</v>
      </c>
      <c r="Z28" s="180">
        <f t="shared" si="37"/>
        <v>0</v>
      </c>
      <c r="AA28" s="180">
        <f t="shared" si="37"/>
        <v>0</v>
      </c>
      <c r="AB28" s="180">
        <f t="shared" si="37"/>
        <v>0.33333333333333331</v>
      </c>
      <c r="AC28" s="190">
        <f t="shared" si="37"/>
        <v>0.66666666666666663</v>
      </c>
      <c r="AE28" s="26"/>
      <c r="AF28" s="26"/>
      <c r="AG28" s="26"/>
      <c r="AH28" s="18"/>
      <c r="AI28" s="18"/>
      <c r="AJ28" s="18"/>
    </row>
    <row r="29" spans="2:36" ht="27.9" customHeight="1" x14ac:dyDescent="0.2">
      <c r="B29" s="702"/>
      <c r="C29" s="778" t="s">
        <v>95</v>
      </c>
      <c r="D29" s="185">
        <f>[1]表1!E38</f>
        <v>46</v>
      </c>
      <c r="E29" s="194">
        <f>[1]表1!G38</f>
        <v>38</v>
      </c>
      <c r="F29" s="149">
        <f>SUM(G29:M29)</f>
        <v>14</v>
      </c>
      <c r="G29" s="150">
        <f t="shared" ref="G29:M29" si="38">O29+W29</f>
        <v>0</v>
      </c>
      <c r="H29" s="150">
        <f t="shared" si="38"/>
        <v>0</v>
      </c>
      <c r="I29" s="150">
        <f t="shared" si="38"/>
        <v>1</v>
      </c>
      <c r="J29" s="150">
        <f t="shared" si="38"/>
        <v>0</v>
      </c>
      <c r="K29" s="150">
        <f t="shared" si="38"/>
        <v>2</v>
      </c>
      <c r="L29" s="150">
        <f t="shared" si="38"/>
        <v>4</v>
      </c>
      <c r="M29" s="150">
        <f t="shared" si="38"/>
        <v>7</v>
      </c>
      <c r="N29" s="149">
        <f>SUM(O29:U29)</f>
        <v>11</v>
      </c>
      <c r="O29" s="150">
        <f>'表15-5'!O29+'表15-6'!O29</f>
        <v>0</v>
      </c>
      <c r="P29" s="150">
        <f>'表15-5'!P29+'表15-6'!P29</f>
        <v>0</v>
      </c>
      <c r="Q29" s="150">
        <f>'表15-5'!Q29+'表15-6'!Q29</f>
        <v>1</v>
      </c>
      <c r="R29" s="150">
        <f>'表15-5'!R29+'表15-6'!R29</f>
        <v>0</v>
      </c>
      <c r="S29" s="150">
        <f>'表15-5'!S29+'表15-6'!S29</f>
        <v>2</v>
      </c>
      <c r="T29" s="150">
        <f>'表15-5'!T29+'表15-6'!T29</f>
        <v>3</v>
      </c>
      <c r="U29" s="150">
        <f>'表15-5'!U29+'表15-6'!U29</f>
        <v>5</v>
      </c>
      <c r="V29" s="149">
        <f>SUM(W29:AC29)</f>
        <v>3</v>
      </c>
      <c r="W29" s="150">
        <f>'表15-5'!W29+'表15-6'!W29</f>
        <v>0</v>
      </c>
      <c r="X29" s="150">
        <f>'表15-5'!X29+'表15-6'!X29</f>
        <v>0</v>
      </c>
      <c r="Y29" s="150">
        <f>'表15-5'!Y29+'表15-6'!Y29</f>
        <v>0</v>
      </c>
      <c r="Z29" s="150">
        <f>'表15-5'!Z29+'表15-6'!Z29</f>
        <v>0</v>
      </c>
      <c r="AA29" s="150">
        <f>'表15-5'!AA29+'表15-6'!AA29</f>
        <v>0</v>
      </c>
      <c r="AB29" s="150">
        <f>'表15-5'!AB29+'表15-6'!AB29</f>
        <v>1</v>
      </c>
      <c r="AC29" s="152">
        <f>'表15-5'!AC29+'表15-6'!AC29</f>
        <v>2</v>
      </c>
      <c r="AH29" s="18"/>
      <c r="AI29" s="18"/>
      <c r="AJ29" s="18"/>
    </row>
    <row r="30" spans="2:36" ht="27.9" customHeight="1" x14ac:dyDescent="0.2">
      <c r="B30" s="702"/>
      <c r="C30" s="779"/>
      <c r="D30" s="165"/>
      <c r="E30" s="195"/>
      <c r="F30" s="173"/>
      <c r="G30" s="180">
        <f>IFERROR(G29/$F29,"-")</f>
        <v>0</v>
      </c>
      <c r="H30" s="180">
        <f t="shared" ref="H30:M30" si="39">IFERROR(H29/$F29,"-")</f>
        <v>0</v>
      </c>
      <c r="I30" s="180">
        <f t="shared" si="39"/>
        <v>7.1428571428571425E-2</v>
      </c>
      <c r="J30" s="180">
        <f t="shared" si="39"/>
        <v>0</v>
      </c>
      <c r="K30" s="180">
        <f t="shared" si="39"/>
        <v>0.14285714285714285</v>
      </c>
      <c r="L30" s="180">
        <f t="shared" si="39"/>
        <v>0.2857142857142857</v>
      </c>
      <c r="M30" s="169">
        <f t="shared" si="39"/>
        <v>0.5</v>
      </c>
      <c r="N30" s="173"/>
      <c r="O30" s="180">
        <f>IFERROR(O29/$N29,"-")</f>
        <v>0</v>
      </c>
      <c r="P30" s="180">
        <f t="shared" ref="P30:U30" si="40">IFERROR(P29/$N29,"-")</f>
        <v>0</v>
      </c>
      <c r="Q30" s="180">
        <f t="shared" si="40"/>
        <v>9.0909090909090912E-2</v>
      </c>
      <c r="R30" s="180">
        <f t="shared" si="40"/>
        <v>0</v>
      </c>
      <c r="S30" s="180">
        <f t="shared" si="40"/>
        <v>0.18181818181818182</v>
      </c>
      <c r="T30" s="180">
        <f t="shared" si="40"/>
        <v>0.27272727272727271</v>
      </c>
      <c r="U30" s="169">
        <f t="shared" si="40"/>
        <v>0.45454545454545453</v>
      </c>
      <c r="V30" s="173"/>
      <c r="W30" s="200">
        <f>IFERROR(W29/$V29,"-")</f>
        <v>0</v>
      </c>
      <c r="X30" s="200">
        <f t="shared" ref="X30:AC30" si="41">IFERROR(X29/$V29,"-")</f>
        <v>0</v>
      </c>
      <c r="Y30" s="200">
        <f t="shared" si="41"/>
        <v>0</v>
      </c>
      <c r="Z30" s="201">
        <f t="shared" si="41"/>
        <v>0</v>
      </c>
      <c r="AA30" s="181">
        <f t="shared" si="41"/>
        <v>0</v>
      </c>
      <c r="AB30" s="202">
        <f t="shared" si="41"/>
        <v>0.33333333333333331</v>
      </c>
      <c r="AC30" s="190">
        <f t="shared" si="41"/>
        <v>0.66666666666666663</v>
      </c>
      <c r="AE30" s="26"/>
      <c r="AF30" s="26"/>
      <c r="AG30" s="26"/>
      <c r="AH30" s="18"/>
      <c r="AI30" s="18"/>
      <c r="AJ30" s="18"/>
    </row>
    <row r="31" spans="2:36" ht="27.9" customHeight="1" x14ac:dyDescent="0.2">
      <c r="B31" s="702"/>
      <c r="C31" s="778" t="s">
        <v>96</v>
      </c>
      <c r="D31" s="185">
        <f>[1]表1!E41</f>
        <v>38</v>
      </c>
      <c r="E31" s="194">
        <f>[1]表1!G41</f>
        <v>36</v>
      </c>
      <c r="F31" s="178">
        <f>SUM(G31:M31)</f>
        <v>21</v>
      </c>
      <c r="G31" s="186">
        <f t="shared" ref="G31:M31" si="42">O31+W31</f>
        <v>2</v>
      </c>
      <c r="H31" s="186">
        <f t="shared" si="42"/>
        <v>1</v>
      </c>
      <c r="I31" s="186">
        <f t="shared" si="42"/>
        <v>2</v>
      </c>
      <c r="J31" s="186">
        <f t="shared" si="42"/>
        <v>6</v>
      </c>
      <c r="K31" s="186">
        <f t="shared" si="42"/>
        <v>2</v>
      </c>
      <c r="L31" s="186">
        <f t="shared" si="42"/>
        <v>4</v>
      </c>
      <c r="M31" s="186">
        <f t="shared" si="42"/>
        <v>4</v>
      </c>
      <c r="N31" s="178">
        <f>SUM(O31:U31)</f>
        <v>20</v>
      </c>
      <c r="O31" s="150">
        <f>'表15-5'!O31+'表15-6'!O31</f>
        <v>1</v>
      </c>
      <c r="P31" s="150">
        <f>'表15-5'!P31+'表15-6'!P31</f>
        <v>1</v>
      </c>
      <c r="Q31" s="150">
        <f>'表15-5'!Q31+'表15-6'!Q31</f>
        <v>2</v>
      </c>
      <c r="R31" s="150">
        <f>'表15-5'!R31+'表15-6'!R31</f>
        <v>6</v>
      </c>
      <c r="S31" s="150">
        <f>'表15-5'!S31+'表15-6'!S31</f>
        <v>2</v>
      </c>
      <c r="T31" s="150">
        <f>'表15-5'!T31+'表15-6'!T31</f>
        <v>4</v>
      </c>
      <c r="U31" s="150">
        <f>'表15-5'!U31+'表15-6'!U31</f>
        <v>4</v>
      </c>
      <c r="V31" s="149">
        <f>SUM(W31:AC31)</f>
        <v>1</v>
      </c>
      <c r="W31" s="150">
        <f>'表15-5'!W31+'表15-6'!W31</f>
        <v>1</v>
      </c>
      <c r="X31" s="150">
        <f>'表15-5'!X31+'表15-6'!X31</f>
        <v>0</v>
      </c>
      <c r="Y31" s="150">
        <f>'表15-5'!Y31+'表15-6'!Y31</f>
        <v>0</v>
      </c>
      <c r="Z31" s="150">
        <f>'表15-5'!Z31+'表15-6'!Z31</f>
        <v>0</v>
      </c>
      <c r="AA31" s="150">
        <f>'表15-5'!AA31+'表15-6'!AA31</f>
        <v>0</v>
      </c>
      <c r="AB31" s="150">
        <f>'表15-5'!AB31+'表15-6'!AB31</f>
        <v>0</v>
      </c>
      <c r="AC31" s="152">
        <f>'表15-5'!AC31+'表15-6'!AC31</f>
        <v>0</v>
      </c>
      <c r="AH31" s="18"/>
      <c r="AI31" s="18"/>
      <c r="AJ31" s="18"/>
    </row>
    <row r="32" spans="2:36" ht="27.9" customHeight="1" x14ac:dyDescent="0.2">
      <c r="B32" s="702"/>
      <c r="C32" s="779"/>
      <c r="D32" s="165"/>
      <c r="E32" s="195"/>
      <c r="F32" s="167"/>
      <c r="G32" s="182">
        <f>IFERROR(G31/$F31,"-")</f>
        <v>9.5238095238095233E-2</v>
      </c>
      <c r="H32" s="182">
        <f t="shared" ref="H32:M32" si="43">IFERROR(H31/$F31,"-")</f>
        <v>4.7619047619047616E-2</v>
      </c>
      <c r="I32" s="182">
        <f t="shared" si="43"/>
        <v>9.5238095238095233E-2</v>
      </c>
      <c r="J32" s="182">
        <f t="shared" si="43"/>
        <v>0.2857142857142857</v>
      </c>
      <c r="K32" s="182">
        <f t="shared" si="43"/>
        <v>9.5238095238095233E-2</v>
      </c>
      <c r="L32" s="182">
        <f t="shared" si="43"/>
        <v>0.19047619047619047</v>
      </c>
      <c r="M32" s="169">
        <f t="shared" si="43"/>
        <v>0.19047619047619047</v>
      </c>
      <c r="N32" s="167"/>
      <c r="O32" s="182">
        <f>IFERROR(O31/$N31,"-")</f>
        <v>0.05</v>
      </c>
      <c r="P32" s="182">
        <f t="shared" ref="P32:U32" si="44">IFERROR(P31/$N31,"-")</f>
        <v>0.05</v>
      </c>
      <c r="Q32" s="182">
        <f t="shared" si="44"/>
        <v>0.1</v>
      </c>
      <c r="R32" s="182">
        <f t="shared" si="44"/>
        <v>0.3</v>
      </c>
      <c r="S32" s="182">
        <f t="shared" si="44"/>
        <v>0.1</v>
      </c>
      <c r="T32" s="182">
        <f t="shared" si="44"/>
        <v>0.2</v>
      </c>
      <c r="U32" s="169">
        <f t="shared" si="44"/>
        <v>0.2</v>
      </c>
      <c r="V32" s="167"/>
      <c r="W32" s="204">
        <f>IFERROR(W31/$V31,"-")</f>
        <v>1</v>
      </c>
      <c r="X32" s="204">
        <f t="shared" ref="X32:AC32" si="45">IFERROR(X31/$V31,"-")</f>
        <v>0</v>
      </c>
      <c r="Y32" s="204">
        <f t="shared" si="45"/>
        <v>0</v>
      </c>
      <c r="Z32" s="204">
        <f t="shared" si="45"/>
        <v>0</v>
      </c>
      <c r="AA32" s="204">
        <f t="shared" si="45"/>
        <v>0</v>
      </c>
      <c r="AB32" s="204">
        <f t="shared" si="45"/>
        <v>0</v>
      </c>
      <c r="AC32" s="190">
        <f t="shared" si="45"/>
        <v>0</v>
      </c>
      <c r="AE32" s="26"/>
      <c r="AF32" s="26"/>
      <c r="AG32" s="26"/>
      <c r="AH32" s="18"/>
      <c r="AI32" s="18"/>
      <c r="AJ32" s="18"/>
    </row>
    <row r="33" spans="2:36" ht="27.9" customHeight="1" x14ac:dyDescent="0.2">
      <c r="B33" s="702"/>
      <c r="C33" s="778" t="s">
        <v>97</v>
      </c>
      <c r="D33" s="185">
        <f>[1]表1!E44</f>
        <v>27</v>
      </c>
      <c r="E33" s="177">
        <f>[1]表1!G44</f>
        <v>24</v>
      </c>
      <c r="F33" s="149">
        <f>SUM(G33:M33)</f>
        <v>18</v>
      </c>
      <c r="G33" s="150">
        <f t="shared" ref="G33:M33" si="46">O33+W33</f>
        <v>1</v>
      </c>
      <c r="H33" s="150">
        <f t="shared" si="46"/>
        <v>2</v>
      </c>
      <c r="I33" s="150">
        <f t="shared" si="46"/>
        <v>7</v>
      </c>
      <c r="J33" s="150">
        <f t="shared" si="46"/>
        <v>1</v>
      </c>
      <c r="K33" s="150">
        <f t="shared" si="46"/>
        <v>3</v>
      </c>
      <c r="L33" s="150">
        <f t="shared" si="46"/>
        <v>3</v>
      </c>
      <c r="M33" s="150">
        <f t="shared" si="46"/>
        <v>1</v>
      </c>
      <c r="N33" s="149">
        <f>SUM(O33:U33)</f>
        <v>17</v>
      </c>
      <c r="O33" s="150">
        <f>'表15-5'!O33+'表15-6'!O33</f>
        <v>1</v>
      </c>
      <c r="P33" s="150">
        <f>'表15-5'!P33+'表15-6'!P33</f>
        <v>2</v>
      </c>
      <c r="Q33" s="150">
        <f>'表15-5'!Q33+'表15-6'!Q33</f>
        <v>7</v>
      </c>
      <c r="R33" s="150">
        <f>'表15-5'!R33+'表15-6'!R33</f>
        <v>1</v>
      </c>
      <c r="S33" s="150">
        <f>'表15-5'!S33+'表15-6'!S33</f>
        <v>3</v>
      </c>
      <c r="T33" s="150">
        <f>'表15-5'!T33+'表15-6'!T33</f>
        <v>2</v>
      </c>
      <c r="U33" s="150">
        <f>'表15-5'!U33+'表15-6'!U33</f>
        <v>1</v>
      </c>
      <c r="V33" s="149">
        <f>SUM(W33:AC33)</f>
        <v>1</v>
      </c>
      <c r="W33" s="150">
        <f>'表15-5'!W33+'表15-6'!W33</f>
        <v>0</v>
      </c>
      <c r="X33" s="150">
        <f>'表15-5'!X33+'表15-6'!X33</f>
        <v>0</v>
      </c>
      <c r="Y33" s="150">
        <f>'表15-5'!Y33+'表15-6'!Y33</f>
        <v>0</v>
      </c>
      <c r="Z33" s="150">
        <f>'表15-5'!Z33+'表15-6'!Z33</f>
        <v>0</v>
      </c>
      <c r="AA33" s="150">
        <f>'表15-5'!AA33+'表15-6'!AA33</f>
        <v>0</v>
      </c>
      <c r="AB33" s="150">
        <f>'表15-5'!AB33+'表15-6'!AB33</f>
        <v>1</v>
      </c>
      <c r="AC33" s="152">
        <f>'表15-5'!AC33+'表15-6'!AC33</f>
        <v>0</v>
      </c>
      <c r="AH33" s="18"/>
      <c r="AI33" s="18"/>
      <c r="AJ33" s="18"/>
    </row>
    <row r="34" spans="2:36" ht="27.9" customHeight="1" x14ac:dyDescent="0.2">
      <c r="B34" s="702"/>
      <c r="C34" s="780"/>
      <c r="D34" s="165"/>
      <c r="E34" s="166"/>
      <c r="F34" s="173"/>
      <c r="G34" s="182">
        <f>IFERROR(G33/$F33,"-")</f>
        <v>5.5555555555555552E-2</v>
      </c>
      <c r="H34" s="182">
        <f t="shared" ref="H34:M34" si="47">IFERROR(H33/$F33,"-")</f>
        <v>0.1111111111111111</v>
      </c>
      <c r="I34" s="182">
        <f t="shared" si="47"/>
        <v>0.3888888888888889</v>
      </c>
      <c r="J34" s="182">
        <f t="shared" si="47"/>
        <v>5.5555555555555552E-2</v>
      </c>
      <c r="K34" s="182">
        <f t="shared" si="47"/>
        <v>0.16666666666666666</v>
      </c>
      <c r="L34" s="182">
        <f t="shared" si="47"/>
        <v>0.16666666666666666</v>
      </c>
      <c r="M34" s="169">
        <f t="shared" si="47"/>
        <v>5.5555555555555552E-2</v>
      </c>
      <c r="N34" s="173"/>
      <c r="O34" s="182">
        <f>IFERROR(O33/$N33,"-")</f>
        <v>5.8823529411764705E-2</v>
      </c>
      <c r="P34" s="182">
        <f t="shared" ref="P34:U34" si="48">IFERROR(P33/$N33,"-")</f>
        <v>0.11764705882352941</v>
      </c>
      <c r="Q34" s="182">
        <f t="shared" si="48"/>
        <v>0.41176470588235292</v>
      </c>
      <c r="R34" s="182">
        <f t="shared" si="48"/>
        <v>5.8823529411764705E-2</v>
      </c>
      <c r="S34" s="182">
        <f t="shared" si="48"/>
        <v>0.17647058823529413</v>
      </c>
      <c r="T34" s="182">
        <f t="shared" si="48"/>
        <v>0.11764705882352941</v>
      </c>
      <c r="U34" s="169">
        <f t="shared" si="48"/>
        <v>5.8823529411764705E-2</v>
      </c>
      <c r="V34" s="173"/>
      <c r="W34" s="204">
        <f>IFERROR(W33/$V33,"-")</f>
        <v>0</v>
      </c>
      <c r="X34" s="204">
        <f t="shared" ref="X34:AC34" si="49">IFERROR(X33/$V33,"-")</f>
        <v>0</v>
      </c>
      <c r="Y34" s="204">
        <f t="shared" si="49"/>
        <v>0</v>
      </c>
      <c r="Z34" s="204">
        <f t="shared" si="49"/>
        <v>0</v>
      </c>
      <c r="AA34" s="204">
        <f t="shared" si="49"/>
        <v>0</v>
      </c>
      <c r="AB34" s="204">
        <f t="shared" si="49"/>
        <v>1</v>
      </c>
      <c r="AC34" s="190">
        <f t="shared" si="49"/>
        <v>0</v>
      </c>
      <c r="AE34" s="26"/>
      <c r="AF34" s="26"/>
      <c r="AG34" s="26"/>
      <c r="AH34" s="18"/>
      <c r="AI34" s="18"/>
      <c r="AJ34" s="18"/>
    </row>
    <row r="35" spans="2:36" ht="27.9" customHeight="1" x14ac:dyDescent="0.2">
      <c r="B35" s="702"/>
      <c r="C35" s="779" t="s">
        <v>98</v>
      </c>
      <c r="D35" s="185">
        <f>[1]表1!E47</f>
        <v>40</v>
      </c>
      <c r="E35" s="177">
        <f>[1]表1!G47</f>
        <v>29</v>
      </c>
      <c r="F35" s="149">
        <f>SUM(G35:M35)</f>
        <v>427</v>
      </c>
      <c r="G35" s="150">
        <f t="shared" ref="G35:M35" si="50">O35+W35</f>
        <v>65</v>
      </c>
      <c r="H35" s="150">
        <f t="shared" si="50"/>
        <v>33</v>
      </c>
      <c r="I35" s="150">
        <f t="shared" si="50"/>
        <v>17</v>
      </c>
      <c r="J35" s="150">
        <f t="shared" si="50"/>
        <v>26</v>
      </c>
      <c r="K35" s="150">
        <f t="shared" si="50"/>
        <v>274</v>
      </c>
      <c r="L35" s="150">
        <f t="shared" si="50"/>
        <v>7</v>
      </c>
      <c r="M35" s="150">
        <f t="shared" si="50"/>
        <v>5</v>
      </c>
      <c r="N35" s="149">
        <f>SUM(O35:U35)</f>
        <v>404</v>
      </c>
      <c r="O35" s="150">
        <f>'表15-5'!O35+'表15-6'!O35</f>
        <v>62</v>
      </c>
      <c r="P35" s="150">
        <f>'表15-5'!P35+'表15-6'!P35</f>
        <v>31</v>
      </c>
      <c r="Q35" s="150">
        <f>'表15-5'!Q35+'表15-6'!Q35</f>
        <v>15</v>
      </c>
      <c r="R35" s="150">
        <f>'表15-5'!R35+'表15-6'!R35</f>
        <v>23</v>
      </c>
      <c r="S35" s="150">
        <f>'表15-5'!S35+'表15-6'!S35</f>
        <v>262</v>
      </c>
      <c r="T35" s="150">
        <f>'表15-5'!T35+'表15-6'!T35</f>
        <v>6</v>
      </c>
      <c r="U35" s="150">
        <f>'表15-5'!U35+'表15-6'!U35</f>
        <v>5</v>
      </c>
      <c r="V35" s="149">
        <f>SUM(W35:AC35)</f>
        <v>23</v>
      </c>
      <c r="W35" s="150">
        <f>'表15-5'!W35+'表15-6'!W35</f>
        <v>3</v>
      </c>
      <c r="X35" s="150">
        <f>'表15-5'!X35+'表15-6'!X35</f>
        <v>2</v>
      </c>
      <c r="Y35" s="150">
        <f>'表15-5'!Y35+'表15-6'!Y35</f>
        <v>2</v>
      </c>
      <c r="Z35" s="150">
        <f>'表15-5'!Z35+'表15-6'!Z35</f>
        <v>3</v>
      </c>
      <c r="AA35" s="150">
        <f>'表15-5'!AA35+'表15-6'!AA35</f>
        <v>12</v>
      </c>
      <c r="AB35" s="150">
        <f>'表15-5'!AB35+'表15-6'!AB35</f>
        <v>1</v>
      </c>
      <c r="AC35" s="152">
        <f>'表15-5'!AC35+'表15-6'!AC35</f>
        <v>0</v>
      </c>
      <c r="AH35" s="18"/>
      <c r="AI35" s="18"/>
      <c r="AJ35" s="18"/>
    </row>
    <row r="36" spans="2:36" ht="27.9" customHeight="1" thickBot="1" x14ac:dyDescent="0.25">
      <c r="B36" s="702"/>
      <c r="C36" s="792"/>
      <c r="D36" s="206"/>
      <c r="E36" s="198"/>
      <c r="F36" s="155"/>
      <c r="G36" s="156">
        <f>IFERROR(G35/$F35,"-")</f>
        <v>0.1522248243559719</v>
      </c>
      <c r="H36" s="156">
        <f t="shared" ref="H36:M36" si="51">IFERROR(H35/$F35,"-")</f>
        <v>7.7283372365339581E-2</v>
      </c>
      <c r="I36" s="156">
        <f t="shared" si="51"/>
        <v>3.9812646370023422E-2</v>
      </c>
      <c r="J36" s="156">
        <f t="shared" si="51"/>
        <v>6.0889929742388757E-2</v>
      </c>
      <c r="K36" s="156">
        <f t="shared" si="51"/>
        <v>0.64168618266978927</v>
      </c>
      <c r="L36" s="156">
        <f t="shared" si="51"/>
        <v>1.6393442622950821E-2</v>
      </c>
      <c r="M36" s="207">
        <f t="shared" si="51"/>
        <v>1.1709601873536301E-2</v>
      </c>
      <c r="N36" s="155"/>
      <c r="O36" s="156">
        <f>IFERROR(O35/$N35,"-")</f>
        <v>0.15346534653465346</v>
      </c>
      <c r="P36" s="156">
        <f t="shared" ref="P36:U36" si="52">IFERROR(P35/$N35,"-")</f>
        <v>7.6732673267326731E-2</v>
      </c>
      <c r="Q36" s="156">
        <f t="shared" si="52"/>
        <v>3.7128712871287127E-2</v>
      </c>
      <c r="R36" s="156">
        <f t="shared" si="52"/>
        <v>5.6930693069306933E-2</v>
      </c>
      <c r="S36" s="156">
        <f t="shared" si="52"/>
        <v>0.64851485148514854</v>
      </c>
      <c r="T36" s="156">
        <f t="shared" si="52"/>
        <v>1.4851485148514851E-2</v>
      </c>
      <c r="U36" s="207">
        <f t="shared" si="52"/>
        <v>1.2376237623762377E-2</v>
      </c>
      <c r="V36" s="155"/>
      <c r="W36" s="156">
        <f>IFERROR(W35/$V35,"-")</f>
        <v>0.13043478260869565</v>
      </c>
      <c r="X36" s="156">
        <f t="shared" ref="X36:AC36" si="53">IFERROR(X35/$V35,"-")</f>
        <v>8.6956521739130432E-2</v>
      </c>
      <c r="Y36" s="156">
        <f t="shared" si="53"/>
        <v>8.6956521739130432E-2</v>
      </c>
      <c r="Z36" s="156">
        <f t="shared" si="53"/>
        <v>0.13043478260869565</v>
      </c>
      <c r="AA36" s="156">
        <f t="shared" si="53"/>
        <v>0.52173913043478259</v>
      </c>
      <c r="AB36" s="156">
        <f t="shared" si="53"/>
        <v>4.3478260869565216E-2</v>
      </c>
      <c r="AC36" s="334">
        <f t="shared" si="53"/>
        <v>0</v>
      </c>
      <c r="AE36" s="26"/>
      <c r="AF36" s="26"/>
      <c r="AG36" s="26"/>
      <c r="AH36" s="18"/>
      <c r="AI36" s="18"/>
      <c r="AJ36" s="18"/>
    </row>
    <row r="37" spans="2:36" ht="27.9" customHeight="1" thickTop="1" x14ac:dyDescent="0.2">
      <c r="B37" s="702"/>
      <c r="C37" s="209" t="s">
        <v>58</v>
      </c>
      <c r="D37" s="210">
        <f>D27+D29+D31+D33</f>
        <v>266</v>
      </c>
      <c r="E37" s="210">
        <f>E27+E29+E31+E33</f>
        <v>227</v>
      </c>
      <c r="F37" s="178">
        <f>SUM(G37:M37)</f>
        <v>107</v>
      </c>
      <c r="G37" s="186">
        <f t="shared" ref="G37:M37" si="54">O37+W37</f>
        <v>6</v>
      </c>
      <c r="H37" s="186">
        <f t="shared" si="54"/>
        <v>7</v>
      </c>
      <c r="I37" s="186">
        <f t="shared" si="54"/>
        <v>16</v>
      </c>
      <c r="J37" s="186">
        <f t="shared" si="54"/>
        <v>10</v>
      </c>
      <c r="K37" s="186">
        <f t="shared" si="54"/>
        <v>19</v>
      </c>
      <c r="L37" s="186">
        <f t="shared" si="54"/>
        <v>28</v>
      </c>
      <c r="M37" s="186">
        <f t="shared" si="54"/>
        <v>21</v>
      </c>
      <c r="N37" s="178">
        <f>SUM(O37:U37)</f>
        <v>99</v>
      </c>
      <c r="O37" s="186">
        <f t="shared" ref="O37:U37" si="55">O27+O29+O31+O33</f>
        <v>5</v>
      </c>
      <c r="P37" s="186">
        <f t="shared" si="55"/>
        <v>7</v>
      </c>
      <c r="Q37" s="186">
        <f t="shared" si="55"/>
        <v>16</v>
      </c>
      <c r="R37" s="186">
        <f t="shared" si="55"/>
        <v>10</v>
      </c>
      <c r="S37" s="186">
        <f t="shared" si="55"/>
        <v>19</v>
      </c>
      <c r="T37" s="186">
        <f t="shared" si="55"/>
        <v>25</v>
      </c>
      <c r="U37" s="186">
        <f t="shared" si="55"/>
        <v>17</v>
      </c>
      <c r="V37" s="178">
        <f>SUM(W37:AC37)</f>
        <v>8</v>
      </c>
      <c r="W37" s="186">
        <f t="shared" ref="W37:AC37" si="56">W27+W29+W31+W33</f>
        <v>1</v>
      </c>
      <c r="X37" s="186">
        <f t="shared" si="56"/>
        <v>0</v>
      </c>
      <c r="Y37" s="186">
        <f t="shared" si="56"/>
        <v>0</v>
      </c>
      <c r="Z37" s="186">
        <f t="shared" si="56"/>
        <v>0</v>
      </c>
      <c r="AA37" s="186">
        <f t="shared" si="56"/>
        <v>0</v>
      </c>
      <c r="AB37" s="186">
        <f t="shared" si="56"/>
        <v>3</v>
      </c>
      <c r="AC37" s="191">
        <f t="shared" si="56"/>
        <v>4</v>
      </c>
      <c r="AH37" s="18"/>
      <c r="AI37" s="18"/>
      <c r="AJ37" s="18"/>
    </row>
    <row r="38" spans="2:36" ht="27.9" customHeight="1" x14ac:dyDescent="0.2">
      <c r="B38" s="702"/>
      <c r="C38" s="211" t="s">
        <v>59</v>
      </c>
      <c r="D38" s="154"/>
      <c r="E38" s="154"/>
      <c r="F38" s="173"/>
      <c r="G38" s="180">
        <f>IFERROR(G37/$F37,"-")</f>
        <v>5.6074766355140186E-2</v>
      </c>
      <c r="H38" s="180">
        <f t="shared" ref="H38:M38" si="57">IFERROR(H37/$F37,"-")</f>
        <v>6.5420560747663545E-2</v>
      </c>
      <c r="I38" s="180">
        <f t="shared" si="57"/>
        <v>0.14953271028037382</v>
      </c>
      <c r="J38" s="180">
        <f t="shared" si="57"/>
        <v>9.3457943925233641E-2</v>
      </c>
      <c r="K38" s="180">
        <f t="shared" si="57"/>
        <v>0.17757009345794392</v>
      </c>
      <c r="L38" s="180">
        <f t="shared" si="57"/>
        <v>0.26168224299065418</v>
      </c>
      <c r="M38" s="169">
        <f t="shared" si="57"/>
        <v>0.19626168224299065</v>
      </c>
      <c r="N38" s="173"/>
      <c r="O38" s="180">
        <f>IFERROR(O37/$N37,"-")</f>
        <v>5.0505050505050504E-2</v>
      </c>
      <c r="P38" s="180">
        <f t="shared" ref="P38:U38" si="58">IFERROR(P37/$N37,"-")</f>
        <v>7.0707070707070704E-2</v>
      </c>
      <c r="Q38" s="180">
        <f t="shared" si="58"/>
        <v>0.16161616161616163</v>
      </c>
      <c r="R38" s="180">
        <f t="shared" si="58"/>
        <v>0.10101010101010101</v>
      </c>
      <c r="S38" s="180">
        <f t="shared" si="58"/>
        <v>0.19191919191919191</v>
      </c>
      <c r="T38" s="180">
        <f t="shared" si="58"/>
        <v>0.25252525252525254</v>
      </c>
      <c r="U38" s="169">
        <f t="shared" si="58"/>
        <v>0.17171717171717171</v>
      </c>
      <c r="V38" s="173"/>
      <c r="W38" s="180">
        <f>IFERROR(W37/$V37,"-")</f>
        <v>0.125</v>
      </c>
      <c r="X38" s="180">
        <f t="shared" ref="X38:AC38" si="59">IFERROR(X37/$V37,"-")</f>
        <v>0</v>
      </c>
      <c r="Y38" s="180">
        <f t="shared" si="59"/>
        <v>0</v>
      </c>
      <c r="Z38" s="180">
        <f t="shared" si="59"/>
        <v>0</v>
      </c>
      <c r="AA38" s="180">
        <f t="shared" si="59"/>
        <v>0</v>
      </c>
      <c r="AB38" s="180">
        <f t="shared" si="59"/>
        <v>0.375</v>
      </c>
      <c r="AC38" s="190">
        <f t="shared" si="59"/>
        <v>0.5</v>
      </c>
      <c r="AE38" s="26"/>
      <c r="AF38" s="26"/>
      <c r="AG38" s="26"/>
      <c r="AH38" s="18"/>
      <c r="AI38" s="18"/>
      <c r="AJ38" s="18"/>
    </row>
    <row r="39" spans="2:36" ht="27.9" customHeight="1" x14ac:dyDescent="0.2">
      <c r="B39" s="702"/>
      <c r="C39" s="209" t="s">
        <v>58</v>
      </c>
      <c r="D39" s="212">
        <f>D29+D31+D33+D35</f>
        <v>151</v>
      </c>
      <c r="E39" s="212">
        <f>E29+E31+E33+E35</f>
        <v>127</v>
      </c>
      <c r="F39" s="178">
        <f>SUM(G39:M39)</f>
        <v>480</v>
      </c>
      <c r="G39" s="186">
        <f t="shared" ref="G39:M39" si="60">O39+W39</f>
        <v>68</v>
      </c>
      <c r="H39" s="186">
        <f t="shared" si="60"/>
        <v>36</v>
      </c>
      <c r="I39" s="186">
        <f t="shared" si="60"/>
        <v>27</v>
      </c>
      <c r="J39" s="186">
        <f t="shared" si="60"/>
        <v>33</v>
      </c>
      <c r="K39" s="186">
        <f t="shared" si="60"/>
        <v>281</v>
      </c>
      <c r="L39" s="186">
        <f t="shared" si="60"/>
        <v>18</v>
      </c>
      <c r="M39" s="186">
        <f t="shared" si="60"/>
        <v>17</v>
      </c>
      <c r="N39" s="178">
        <f>SUM(O39:U39)</f>
        <v>452</v>
      </c>
      <c r="O39" s="186">
        <f t="shared" ref="O39:U39" si="61">O29+O31+O33+O35</f>
        <v>64</v>
      </c>
      <c r="P39" s="186">
        <f t="shared" si="61"/>
        <v>34</v>
      </c>
      <c r="Q39" s="186">
        <f t="shared" si="61"/>
        <v>25</v>
      </c>
      <c r="R39" s="186">
        <f t="shared" si="61"/>
        <v>30</v>
      </c>
      <c r="S39" s="186">
        <f t="shared" si="61"/>
        <v>269</v>
      </c>
      <c r="T39" s="186">
        <f t="shared" si="61"/>
        <v>15</v>
      </c>
      <c r="U39" s="186">
        <f t="shared" si="61"/>
        <v>15</v>
      </c>
      <c r="V39" s="178">
        <f>SUM(W39:AC39)</f>
        <v>28</v>
      </c>
      <c r="W39" s="186">
        <f t="shared" ref="W39:AC39" si="62">W29+W31+W33+W35</f>
        <v>4</v>
      </c>
      <c r="X39" s="186">
        <f t="shared" si="62"/>
        <v>2</v>
      </c>
      <c r="Y39" s="186">
        <f t="shared" si="62"/>
        <v>2</v>
      </c>
      <c r="Z39" s="186">
        <f t="shared" si="62"/>
        <v>3</v>
      </c>
      <c r="AA39" s="186">
        <f t="shared" si="62"/>
        <v>12</v>
      </c>
      <c r="AB39" s="186">
        <f t="shared" si="62"/>
        <v>3</v>
      </c>
      <c r="AC39" s="191">
        <f t="shared" si="62"/>
        <v>2</v>
      </c>
      <c r="AH39" s="18"/>
      <c r="AI39" s="18"/>
      <c r="AJ39" s="18"/>
    </row>
    <row r="40" spans="2:36" ht="27.9" customHeight="1" thickBot="1" x14ac:dyDescent="0.25">
      <c r="B40" s="715"/>
      <c r="C40" s="211" t="s">
        <v>60</v>
      </c>
      <c r="D40" s="213"/>
      <c r="E40" s="213"/>
      <c r="F40" s="214"/>
      <c r="G40" s="215">
        <f>IFERROR(G39/$F39,"-")</f>
        <v>0.14166666666666666</v>
      </c>
      <c r="H40" s="215">
        <f t="shared" ref="H40:M40" si="63">IFERROR(H39/$F39,"-")</f>
        <v>7.4999999999999997E-2</v>
      </c>
      <c r="I40" s="215">
        <f t="shared" si="63"/>
        <v>5.6250000000000001E-2</v>
      </c>
      <c r="J40" s="215">
        <f t="shared" si="63"/>
        <v>6.8750000000000006E-2</v>
      </c>
      <c r="K40" s="215">
        <f t="shared" si="63"/>
        <v>0.5854166666666667</v>
      </c>
      <c r="L40" s="215">
        <f t="shared" si="63"/>
        <v>3.7499999999999999E-2</v>
      </c>
      <c r="M40" s="216">
        <f t="shared" si="63"/>
        <v>3.5416666666666666E-2</v>
      </c>
      <c r="N40" s="219"/>
      <c r="O40" s="215">
        <f>IFERROR(O39/$N39,"-")</f>
        <v>0.1415929203539823</v>
      </c>
      <c r="P40" s="215">
        <f t="shared" ref="P40:U40" si="64">IFERROR(P39/$N39,"-")</f>
        <v>7.5221238938053103E-2</v>
      </c>
      <c r="Q40" s="215">
        <f t="shared" si="64"/>
        <v>5.5309734513274339E-2</v>
      </c>
      <c r="R40" s="215">
        <f t="shared" si="64"/>
        <v>6.637168141592921E-2</v>
      </c>
      <c r="S40" s="215">
        <f t="shared" si="64"/>
        <v>0.59513274336283184</v>
      </c>
      <c r="T40" s="215">
        <f t="shared" si="64"/>
        <v>3.3185840707964605E-2</v>
      </c>
      <c r="U40" s="216">
        <f t="shared" si="64"/>
        <v>3.3185840707964605E-2</v>
      </c>
      <c r="V40" s="219"/>
      <c r="W40" s="215">
        <f>IFERROR(W39/$V39,"-")</f>
        <v>0.14285714285714285</v>
      </c>
      <c r="X40" s="215">
        <f t="shared" ref="X40:AC40" si="65">IFERROR(X39/$V39,"-")</f>
        <v>7.1428571428571425E-2</v>
      </c>
      <c r="Y40" s="215">
        <f t="shared" si="65"/>
        <v>7.1428571428571425E-2</v>
      </c>
      <c r="Z40" s="215">
        <f t="shared" si="65"/>
        <v>0.10714285714285714</v>
      </c>
      <c r="AA40" s="215">
        <f t="shared" si="65"/>
        <v>0.42857142857142855</v>
      </c>
      <c r="AB40" s="215">
        <f t="shared" si="65"/>
        <v>0.10714285714285714</v>
      </c>
      <c r="AC40" s="335">
        <f t="shared" si="65"/>
        <v>7.1428571428571425E-2</v>
      </c>
      <c r="AE40" s="26"/>
      <c r="AF40" s="26"/>
      <c r="AG40" s="26"/>
      <c r="AH40" s="18"/>
      <c r="AI40" s="18"/>
      <c r="AJ40" s="18"/>
    </row>
    <row r="41" spans="2:36" x14ac:dyDescent="0.2">
      <c r="B41" s="1" t="s">
        <v>99</v>
      </c>
    </row>
    <row r="44" spans="2:36" ht="15" customHeight="1" x14ac:dyDescent="0.2">
      <c r="B44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</row>
    <row r="45" spans="2:36" x14ac:dyDescent="0.2">
      <c r="B45"/>
      <c r="G45" s="221"/>
      <c r="H45" s="221"/>
      <c r="I45" s="221"/>
      <c r="J45" s="221"/>
      <c r="K45" s="221"/>
      <c r="L45" s="221"/>
      <c r="M45" s="221"/>
      <c r="O45" s="221"/>
      <c r="P45" s="221"/>
      <c r="Q45" s="221"/>
      <c r="R45" s="221"/>
      <c r="S45" s="221"/>
      <c r="T45" s="221"/>
      <c r="U45" s="221"/>
      <c r="W45" s="221"/>
      <c r="X45" s="221"/>
      <c r="Y45" s="221"/>
      <c r="Z45" s="221"/>
      <c r="AA45" s="221"/>
      <c r="AB45" s="221"/>
      <c r="AC45" s="221"/>
    </row>
    <row r="46" spans="2:36" x14ac:dyDescent="0.2">
      <c r="B46"/>
    </row>
    <row r="47" spans="2:36" ht="14.25" customHeight="1" x14ac:dyDescent="0.2">
      <c r="B47"/>
    </row>
    <row r="48" spans="2:36" x14ac:dyDescent="0.2">
      <c r="B48"/>
    </row>
    <row r="49" spans="2:29" x14ac:dyDescent="0.2">
      <c r="B49" s="134"/>
      <c r="D49" s="222"/>
      <c r="E49" s="222"/>
      <c r="F49" s="222"/>
      <c r="G49" s="222"/>
      <c r="H49" s="222"/>
      <c r="I49" s="222"/>
      <c r="J49" s="222"/>
      <c r="K49" s="222"/>
      <c r="L49" s="222"/>
      <c r="M49" s="222"/>
      <c r="N49" s="222"/>
      <c r="O49" s="222"/>
      <c r="P49" s="222"/>
      <c r="Q49" s="222"/>
      <c r="R49" s="222"/>
      <c r="S49" s="222"/>
      <c r="T49" s="222"/>
      <c r="U49" s="222"/>
      <c r="V49" s="222"/>
      <c r="W49" s="222"/>
      <c r="X49" s="222"/>
      <c r="Y49" s="222"/>
      <c r="Z49" s="222"/>
      <c r="AA49" s="222"/>
      <c r="AB49" s="222"/>
      <c r="AC49" s="222"/>
    </row>
    <row r="50" spans="2:29" x14ac:dyDescent="0.2">
      <c r="D50" s="222"/>
      <c r="E50" s="222"/>
      <c r="F50" s="222"/>
      <c r="G50" s="222"/>
      <c r="H50" s="222"/>
      <c r="I50" s="222"/>
      <c r="J50" s="222"/>
      <c r="K50" s="222"/>
      <c r="L50" s="222"/>
      <c r="M50" s="222"/>
      <c r="N50" s="222"/>
      <c r="O50" s="222"/>
      <c r="P50" s="222"/>
      <c r="Q50" s="222"/>
      <c r="R50" s="222"/>
      <c r="S50" s="222"/>
      <c r="T50" s="222"/>
      <c r="U50" s="222"/>
      <c r="V50" s="222"/>
      <c r="W50" s="222"/>
      <c r="X50" s="222"/>
      <c r="Y50" s="222"/>
      <c r="Z50" s="222"/>
      <c r="AA50" s="222"/>
      <c r="AB50" s="222"/>
      <c r="AC50" s="222"/>
    </row>
    <row r="51" spans="2:29" ht="13.5" customHeight="1" x14ac:dyDescent="0.2">
      <c r="D51" s="222"/>
      <c r="E51" s="222"/>
      <c r="F51" s="222"/>
      <c r="G51" s="222"/>
      <c r="H51" s="222"/>
      <c r="I51" s="222"/>
      <c r="J51" s="222"/>
      <c r="K51" s="222"/>
      <c r="L51" s="222"/>
      <c r="M51" s="222"/>
      <c r="N51" s="222"/>
      <c r="O51" s="222"/>
      <c r="P51" s="222"/>
      <c r="Q51" s="222"/>
      <c r="R51" s="222"/>
      <c r="S51" s="222"/>
      <c r="T51" s="222"/>
      <c r="U51" s="222"/>
      <c r="V51" s="222"/>
      <c r="W51" s="222"/>
      <c r="X51" s="222"/>
      <c r="Y51" s="222"/>
      <c r="Z51" s="222"/>
      <c r="AA51" s="222"/>
      <c r="AB51" s="222"/>
      <c r="AC51" s="222"/>
    </row>
    <row r="52" spans="2:29" x14ac:dyDescent="0.2">
      <c r="D52" s="222"/>
      <c r="E52" s="222"/>
      <c r="F52" s="222"/>
      <c r="G52" s="222"/>
      <c r="H52" s="222"/>
      <c r="I52" s="222"/>
      <c r="J52" s="222"/>
      <c r="K52" s="222"/>
      <c r="L52" s="222"/>
      <c r="M52" s="222"/>
      <c r="N52" s="222"/>
      <c r="O52" s="222"/>
      <c r="P52" s="222"/>
      <c r="Q52" s="222"/>
      <c r="R52" s="222"/>
      <c r="S52" s="222"/>
      <c r="T52" s="222"/>
      <c r="U52" s="222"/>
      <c r="V52" s="222"/>
      <c r="W52" s="222"/>
      <c r="X52" s="222"/>
      <c r="Y52" s="222"/>
      <c r="Z52" s="222"/>
      <c r="AA52" s="222"/>
      <c r="AB52" s="222"/>
      <c r="AC52" s="222"/>
    </row>
    <row r="53" spans="2:29" ht="13.5" customHeight="1" x14ac:dyDescent="0.2">
      <c r="D53" s="222"/>
      <c r="E53" s="222"/>
      <c r="F53" s="222"/>
      <c r="G53" s="222"/>
      <c r="H53" s="222"/>
      <c r="I53" s="222"/>
      <c r="J53" s="222"/>
      <c r="K53" s="222"/>
      <c r="L53" s="222"/>
      <c r="M53" s="222"/>
      <c r="N53" s="222"/>
      <c r="O53" s="222"/>
      <c r="P53" s="222"/>
      <c r="Q53" s="222"/>
      <c r="R53" s="222"/>
      <c r="S53" s="222"/>
      <c r="T53" s="222"/>
      <c r="U53" s="222"/>
      <c r="V53" s="222"/>
      <c r="W53" s="222"/>
      <c r="X53" s="222"/>
      <c r="Y53" s="222"/>
      <c r="Z53" s="222"/>
      <c r="AA53" s="222"/>
      <c r="AB53" s="222"/>
      <c r="AC53" s="222"/>
    </row>
    <row r="55" spans="2:29" ht="13.5" customHeight="1" x14ac:dyDescent="0.2"/>
    <row r="59" spans="2:29" ht="13.5" customHeight="1" x14ac:dyDescent="0.2"/>
  </sheetData>
  <mergeCells count="23">
    <mergeCell ref="B25:B40"/>
    <mergeCell ref="C25:C26"/>
    <mergeCell ref="C27:C28"/>
    <mergeCell ref="C29:C30"/>
    <mergeCell ref="C31:C32"/>
    <mergeCell ref="C33:C34"/>
    <mergeCell ref="C35:C36"/>
    <mergeCell ref="B11:C12"/>
    <mergeCell ref="B13:B24"/>
    <mergeCell ref="C13:C14"/>
    <mergeCell ref="C15:C16"/>
    <mergeCell ref="C17:C18"/>
    <mergeCell ref="C19:C20"/>
    <mergeCell ref="C21:C22"/>
    <mergeCell ref="C23:C24"/>
    <mergeCell ref="D7:D10"/>
    <mergeCell ref="E7:E10"/>
    <mergeCell ref="F7:M8"/>
    <mergeCell ref="N8:U8"/>
    <mergeCell ref="V8:AC8"/>
    <mergeCell ref="F9:F10"/>
    <mergeCell ref="N9:N10"/>
    <mergeCell ref="V9:V10"/>
  </mergeCells>
  <phoneticPr fontId="3"/>
  <pageMargins left="0.70866141732283472" right="0.19685039370078741" top="0.6692913385826772" bottom="0.55118110236220474" header="0.35433070866141736" footer="0.19685039370078741"/>
  <pageSetup paperSize="9" scale="53" firstPageNumber="35" orientation="landscape" useFirstPageNumber="1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31E656-9ED1-4023-9C05-0DFBC8165121}">
  <sheetPr>
    <tabColor rgb="FF00B0F0"/>
    <pageSetUpPr fitToPage="1"/>
  </sheetPr>
  <dimension ref="B2:AJ70"/>
  <sheetViews>
    <sheetView view="pageBreakPreview" zoomScale="80" zoomScaleNormal="100" zoomScaleSheetLayoutView="80" workbookViewId="0">
      <pane xSplit="3" ySplit="12" topLeftCell="D13" activePane="bottomRight" state="frozen"/>
      <selection pane="topRight"/>
      <selection pane="bottomLeft"/>
      <selection pane="bottomRight"/>
    </sheetView>
  </sheetViews>
  <sheetFormatPr defaultColWidth="9" defaultRowHeight="13.2" x14ac:dyDescent="0.2"/>
  <cols>
    <col min="1" max="1" width="4.6640625" style="1" customWidth="1"/>
    <col min="2" max="2" width="3.109375" style="1" customWidth="1"/>
    <col min="3" max="3" width="16.44140625" style="1" customWidth="1"/>
    <col min="4" max="4" width="8.6640625" style="1" customWidth="1"/>
    <col min="5" max="5" width="9.109375" style="1" customWidth="1"/>
    <col min="6" max="29" width="7.6640625" style="1" customWidth="1"/>
    <col min="30" max="30" width="4.6640625" style="1" customWidth="1"/>
    <col min="31" max="31" width="10.109375" style="1" bestFit="1" customWidth="1"/>
    <col min="32" max="33" width="7.88671875" style="1" bestFit="1" customWidth="1"/>
    <col min="34" max="36" width="6.44140625" style="1" customWidth="1"/>
    <col min="37" max="37" width="4.6640625" style="1" customWidth="1"/>
    <col min="38" max="16384" width="9" style="1"/>
  </cols>
  <sheetData>
    <row r="2" spans="2:36" ht="14.4" x14ac:dyDescent="0.2">
      <c r="B2" s="2" t="s">
        <v>128</v>
      </c>
    </row>
    <row r="3" spans="2:36" ht="14.4" x14ac:dyDescent="0.2">
      <c r="B3" s="2"/>
      <c r="Y3" s="140" t="s">
        <v>63</v>
      </c>
    </row>
    <row r="4" spans="2:36" ht="14.4" x14ac:dyDescent="0.2">
      <c r="B4" s="2"/>
      <c r="Y4" s="140" t="s">
        <v>64</v>
      </c>
    </row>
    <row r="5" spans="2:36" ht="8.25" customHeight="1" x14ac:dyDescent="0.2">
      <c r="B5" s="2"/>
      <c r="X5" s="3"/>
    </row>
    <row r="6" spans="2:36" ht="13.8" thickBot="1" x14ac:dyDescent="0.25">
      <c r="B6" s="1" t="s">
        <v>101</v>
      </c>
      <c r="AC6" s="4" t="s">
        <v>66</v>
      </c>
    </row>
    <row r="7" spans="2:36" ht="23.1" customHeight="1" thickBot="1" x14ac:dyDescent="0.25">
      <c r="B7" s="5"/>
      <c r="C7" s="6"/>
      <c r="D7" s="778" t="s">
        <v>102</v>
      </c>
      <c r="E7" s="706" t="s">
        <v>68</v>
      </c>
      <c r="F7" s="782" t="s">
        <v>69</v>
      </c>
      <c r="G7" s="783"/>
      <c r="H7" s="783"/>
      <c r="I7" s="783"/>
      <c r="J7" s="783"/>
      <c r="K7" s="783"/>
      <c r="L7" s="783"/>
      <c r="M7" s="783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141"/>
    </row>
    <row r="8" spans="2:36" ht="23.1" customHeight="1" x14ac:dyDescent="0.2">
      <c r="B8" s="10"/>
      <c r="C8" s="11"/>
      <c r="D8" s="779"/>
      <c r="E8" s="705"/>
      <c r="F8" s="784"/>
      <c r="G8" s="785"/>
      <c r="H8" s="785"/>
      <c r="I8" s="785"/>
      <c r="J8" s="785"/>
      <c r="K8" s="785"/>
      <c r="L8" s="785"/>
      <c r="M8" s="785"/>
      <c r="N8" s="786" t="s">
        <v>70</v>
      </c>
      <c r="O8" s="793"/>
      <c r="P8" s="793"/>
      <c r="Q8" s="793"/>
      <c r="R8" s="793"/>
      <c r="S8" s="793"/>
      <c r="T8" s="793"/>
      <c r="U8" s="793"/>
      <c r="V8" s="786" t="s">
        <v>71</v>
      </c>
      <c r="W8" s="793"/>
      <c r="X8" s="793"/>
      <c r="Y8" s="793"/>
      <c r="Z8" s="793"/>
      <c r="AA8" s="793"/>
      <c r="AB8" s="793"/>
      <c r="AC8" s="794"/>
    </row>
    <row r="9" spans="2:36" ht="23.1" customHeight="1" x14ac:dyDescent="0.2">
      <c r="B9" s="10"/>
      <c r="C9" s="11"/>
      <c r="D9" s="779"/>
      <c r="E9" s="705"/>
      <c r="F9" s="789" t="s">
        <v>120</v>
      </c>
      <c r="G9" s="142"/>
      <c r="H9" s="142"/>
      <c r="I9" s="142"/>
      <c r="J9" s="142"/>
      <c r="K9" s="142"/>
      <c r="L9" s="142"/>
      <c r="M9" s="142"/>
      <c r="N9" s="789" t="s">
        <v>120</v>
      </c>
      <c r="O9" s="142"/>
      <c r="P9" s="142"/>
      <c r="Q9" s="142"/>
      <c r="R9" s="142"/>
      <c r="S9" s="142"/>
      <c r="T9" s="142"/>
      <c r="U9" s="142"/>
      <c r="V9" s="789" t="s">
        <v>120</v>
      </c>
      <c r="W9" s="142"/>
      <c r="X9" s="142"/>
      <c r="Y9" s="142"/>
      <c r="Z9" s="142"/>
      <c r="AA9" s="142"/>
      <c r="AB9" s="142"/>
      <c r="AC9" s="143"/>
    </row>
    <row r="10" spans="2:36" ht="42" customHeight="1" x14ac:dyDescent="0.2">
      <c r="B10" s="14"/>
      <c r="C10" s="15"/>
      <c r="D10" s="780"/>
      <c r="E10" s="781"/>
      <c r="F10" s="790"/>
      <c r="G10" s="144" t="s">
        <v>121</v>
      </c>
      <c r="H10" s="144" t="s">
        <v>122</v>
      </c>
      <c r="I10" s="144" t="s">
        <v>123</v>
      </c>
      <c r="J10" s="144" t="s">
        <v>124</v>
      </c>
      <c r="K10" s="144" t="s">
        <v>125</v>
      </c>
      <c r="L10" s="144" t="s">
        <v>126</v>
      </c>
      <c r="M10" s="144" t="s">
        <v>127</v>
      </c>
      <c r="N10" s="790"/>
      <c r="O10" s="144" t="s">
        <v>121</v>
      </c>
      <c r="P10" s="144" t="s">
        <v>122</v>
      </c>
      <c r="Q10" s="144" t="s">
        <v>123</v>
      </c>
      <c r="R10" s="144" t="s">
        <v>124</v>
      </c>
      <c r="S10" s="144" t="s">
        <v>125</v>
      </c>
      <c r="T10" s="144" t="s">
        <v>126</v>
      </c>
      <c r="U10" s="144" t="s">
        <v>127</v>
      </c>
      <c r="V10" s="790"/>
      <c r="W10" s="144" t="s">
        <v>121</v>
      </c>
      <c r="X10" s="144" t="s">
        <v>122</v>
      </c>
      <c r="Y10" s="144" t="s">
        <v>123</v>
      </c>
      <c r="Z10" s="144" t="s">
        <v>124</v>
      </c>
      <c r="AA10" s="144" t="s">
        <v>125</v>
      </c>
      <c r="AB10" s="144" t="s">
        <v>126</v>
      </c>
      <c r="AC10" s="146" t="s">
        <v>127</v>
      </c>
      <c r="AH10" s="13"/>
    </row>
    <row r="11" spans="2:36" ht="27.9" customHeight="1" x14ac:dyDescent="0.2">
      <c r="B11" s="695" t="s">
        <v>85</v>
      </c>
      <c r="C11" s="696"/>
      <c r="D11" s="223">
        <f>D15+D17+D19+D21+D23+D13</f>
        <v>392</v>
      </c>
      <c r="E11" s="223">
        <f>E15+E17+E19+E21+E23+E13</f>
        <v>184</v>
      </c>
      <c r="F11" s="224">
        <f>SUM(G11:M11)</f>
        <v>417</v>
      </c>
      <c r="G11" s="225">
        <f>G13+G15+G17+G19+G21+G23</f>
        <v>61</v>
      </c>
      <c r="H11" s="225">
        <f t="shared" ref="H11:K11" si="0">H13+H15+H17+H19+H21+H23</f>
        <v>33</v>
      </c>
      <c r="I11" s="225">
        <f t="shared" si="0"/>
        <v>23</v>
      </c>
      <c r="J11" s="225">
        <f t="shared" si="0"/>
        <v>28</v>
      </c>
      <c r="K11" s="225">
        <f t="shared" si="0"/>
        <v>258</v>
      </c>
      <c r="L11" s="225">
        <f>L13+L15+L17+L19+L21+L23</f>
        <v>13</v>
      </c>
      <c r="M11" s="225">
        <f>M13+M15+M17+M19+M21+M23</f>
        <v>1</v>
      </c>
      <c r="N11" s="224">
        <f>SUM(O11:U11)</f>
        <v>409</v>
      </c>
      <c r="O11" s="225">
        <f>O13+O15+O17+O19+O21+O23</f>
        <v>60</v>
      </c>
      <c r="P11" s="225">
        <f t="shared" ref="P11:U11" si="1">P13+P15+P17+P19+P21+P23</f>
        <v>32</v>
      </c>
      <c r="Q11" s="225">
        <f t="shared" si="1"/>
        <v>23</v>
      </c>
      <c r="R11" s="225">
        <f t="shared" si="1"/>
        <v>25</v>
      </c>
      <c r="S11" s="225">
        <f t="shared" si="1"/>
        <v>256</v>
      </c>
      <c r="T11" s="225">
        <f t="shared" si="1"/>
        <v>12</v>
      </c>
      <c r="U11" s="225">
        <f t="shared" si="1"/>
        <v>1</v>
      </c>
      <c r="V11" s="224">
        <f>SUM(W11:AC11)</f>
        <v>8</v>
      </c>
      <c r="W11" s="225">
        <f>W13+W15+W17+W19+W21+W23</f>
        <v>1</v>
      </c>
      <c r="X11" s="225">
        <f t="shared" ref="X11:AC11" si="2">X13+X15+X17+X19+X21+X23</f>
        <v>1</v>
      </c>
      <c r="Y11" s="225">
        <f t="shared" si="2"/>
        <v>0</v>
      </c>
      <c r="Z11" s="225">
        <f t="shared" si="2"/>
        <v>3</v>
      </c>
      <c r="AA11" s="225">
        <f t="shared" si="2"/>
        <v>2</v>
      </c>
      <c r="AB11" s="225">
        <f t="shared" si="2"/>
        <v>1</v>
      </c>
      <c r="AC11" s="227">
        <f t="shared" si="2"/>
        <v>0</v>
      </c>
      <c r="AH11" s="18"/>
      <c r="AI11" s="18"/>
      <c r="AJ11" s="18"/>
    </row>
    <row r="12" spans="2:36" ht="27.9" customHeight="1" thickBot="1" x14ac:dyDescent="0.25">
      <c r="B12" s="699"/>
      <c r="C12" s="700"/>
      <c r="D12" s="228"/>
      <c r="E12" s="154"/>
      <c r="F12" s="229"/>
      <c r="G12" s="230">
        <f>G11/F11</f>
        <v>0.14628297362110312</v>
      </c>
      <c r="H12" s="230">
        <f>H11/F11</f>
        <v>7.9136690647482008E-2</v>
      </c>
      <c r="I12" s="230">
        <f>I11/F11</f>
        <v>5.5155875299760189E-2</v>
      </c>
      <c r="J12" s="230">
        <f>J11/F11</f>
        <v>6.7146282973621102E-2</v>
      </c>
      <c r="K12" s="230">
        <f>K11/F11</f>
        <v>0.61870503597122306</v>
      </c>
      <c r="L12" s="230">
        <f>L11/F11</f>
        <v>3.117505995203837E-2</v>
      </c>
      <c r="M12" s="230">
        <f>M11/F11</f>
        <v>2.3980815347721821E-3</v>
      </c>
      <c r="N12" s="232"/>
      <c r="O12" s="230">
        <f>O11/N11</f>
        <v>0.14669926650366749</v>
      </c>
      <c r="P12" s="230">
        <f>P11/N11</f>
        <v>7.823960880195599E-2</v>
      </c>
      <c r="Q12" s="230">
        <f>Q11/N11</f>
        <v>5.623471882640587E-2</v>
      </c>
      <c r="R12" s="230">
        <f>R11/N11</f>
        <v>6.1124694376528114E-2</v>
      </c>
      <c r="S12" s="230">
        <f>S11/N11</f>
        <v>0.62591687041564792</v>
      </c>
      <c r="T12" s="230">
        <f>T11/N11</f>
        <v>2.9339853300733496E-2</v>
      </c>
      <c r="U12" s="230">
        <f>U11/N11</f>
        <v>2.4449877750611247E-3</v>
      </c>
      <c r="V12" s="232"/>
      <c r="W12" s="234">
        <f>IFERROR(W11/$V11,"-")</f>
        <v>0.125</v>
      </c>
      <c r="X12" s="234">
        <f t="shared" ref="X12:AC12" si="3">IFERROR(X11/$V11,"-")</f>
        <v>0.125</v>
      </c>
      <c r="Y12" s="234">
        <f t="shared" si="3"/>
        <v>0</v>
      </c>
      <c r="Z12" s="234">
        <f t="shared" si="3"/>
        <v>0.375</v>
      </c>
      <c r="AA12" s="234">
        <f t="shared" si="3"/>
        <v>0.25</v>
      </c>
      <c r="AB12" s="234">
        <f>IFERROR(AB11/$V11,"-")</f>
        <v>0.125</v>
      </c>
      <c r="AC12" s="235">
        <f t="shared" si="3"/>
        <v>0</v>
      </c>
      <c r="AE12" s="26"/>
      <c r="AF12" s="26"/>
      <c r="AG12" s="26"/>
      <c r="AH12" s="18"/>
      <c r="AI12" s="18"/>
      <c r="AJ12" s="18"/>
    </row>
    <row r="13" spans="2:36" ht="27.9" customHeight="1" thickTop="1" x14ac:dyDescent="0.2">
      <c r="B13" s="701" t="s">
        <v>104</v>
      </c>
      <c r="C13" s="791" t="s">
        <v>87</v>
      </c>
      <c r="D13" s="236">
        <f>[1]表1!M14</f>
        <v>54</v>
      </c>
      <c r="E13" s="237">
        <f>[1]表1!O14</f>
        <v>6</v>
      </c>
      <c r="F13" s="238">
        <f>SUM(G13:M13)</f>
        <v>10</v>
      </c>
      <c r="G13" s="239">
        <f t="shared" ref="G13:M13" si="4">O13+W13</f>
        <v>1</v>
      </c>
      <c r="H13" s="239">
        <f t="shared" si="4"/>
        <v>1</v>
      </c>
      <c r="I13" s="239">
        <f t="shared" si="4"/>
        <v>2</v>
      </c>
      <c r="J13" s="239">
        <f t="shared" si="4"/>
        <v>5</v>
      </c>
      <c r="K13" s="239">
        <f t="shared" si="4"/>
        <v>0</v>
      </c>
      <c r="L13" s="239">
        <f t="shared" si="4"/>
        <v>1</v>
      </c>
      <c r="M13" s="239">
        <f t="shared" si="4"/>
        <v>0</v>
      </c>
      <c r="N13" s="238">
        <f>SUM(O13:U13)</f>
        <v>10</v>
      </c>
      <c r="O13" s="239">
        <v>1</v>
      </c>
      <c r="P13" s="239">
        <v>1</v>
      </c>
      <c r="Q13" s="239">
        <v>2</v>
      </c>
      <c r="R13" s="239">
        <v>5</v>
      </c>
      <c r="S13" s="239">
        <v>0</v>
      </c>
      <c r="T13" s="239">
        <v>1</v>
      </c>
      <c r="U13" s="239">
        <v>0</v>
      </c>
      <c r="V13" s="238">
        <f>SUM(W13:AC13)</f>
        <v>0</v>
      </c>
      <c r="W13" s="239">
        <v>0</v>
      </c>
      <c r="X13" s="239">
        <v>0</v>
      </c>
      <c r="Y13" s="239">
        <v>0</v>
      </c>
      <c r="Z13" s="239">
        <v>0</v>
      </c>
      <c r="AA13" s="239">
        <v>0</v>
      </c>
      <c r="AB13" s="239">
        <v>0</v>
      </c>
      <c r="AC13" s="240">
        <v>0</v>
      </c>
      <c r="AH13" s="18"/>
      <c r="AI13" s="18"/>
      <c r="AJ13" s="18"/>
    </row>
    <row r="14" spans="2:36" ht="27.9" customHeight="1" x14ac:dyDescent="0.2">
      <c r="B14" s="702"/>
      <c r="C14" s="779"/>
      <c r="D14" s="242"/>
      <c r="E14" s="54"/>
      <c r="F14" s="243"/>
      <c r="G14" s="234">
        <f>IFERROR(G13/$F13,"-")</f>
        <v>0.1</v>
      </c>
      <c r="H14" s="234">
        <f t="shared" ref="H14:M14" si="5">IFERROR(H13/$F13,"-")</f>
        <v>0.1</v>
      </c>
      <c r="I14" s="234">
        <f t="shared" si="5"/>
        <v>0.2</v>
      </c>
      <c r="J14" s="234">
        <f t="shared" si="5"/>
        <v>0.5</v>
      </c>
      <c r="K14" s="234">
        <f t="shared" si="5"/>
        <v>0</v>
      </c>
      <c r="L14" s="234">
        <f t="shared" si="5"/>
        <v>0.1</v>
      </c>
      <c r="M14" s="234">
        <f t="shared" si="5"/>
        <v>0</v>
      </c>
      <c r="N14" s="245"/>
      <c r="O14" s="246">
        <f>IFERROR(O13/$N13,"-")</f>
        <v>0.1</v>
      </c>
      <c r="P14" s="247">
        <f t="shared" ref="P14:U14" si="6">IFERROR(P13/$N13,"-")</f>
        <v>0.1</v>
      </c>
      <c r="Q14" s="247">
        <f t="shared" si="6"/>
        <v>0.2</v>
      </c>
      <c r="R14" s="247">
        <f t="shared" si="6"/>
        <v>0.5</v>
      </c>
      <c r="S14" s="247">
        <f t="shared" si="6"/>
        <v>0</v>
      </c>
      <c r="T14" s="247">
        <f t="shared" si="6"/>
        <v>0.1</v>
      </c>
      <c r="U14" s="247">
        <f t="shared" si="6"/>
        <v>0</v>
      </c>
      <c r="V14" s="243"/>
      <c r="W14" s="234" t="str">
        <f>IFERROR(W13/$V13,"-")</f>
        <v>-</v>
      </c>
      <c r="X14" s="234" t="str">
        <f t="shared" ref="X14:AC14" si="7">IFERROR(X13/$V13,"-")</f>
        <v>-</v>
      </c>
      <c r="Y14" s="234" t="str">
        <f t="shared" si="7"/>
        <v>-</v>
      </c>
      <c r="Z14" s="234" t="str">
        <f t="shared" si="7"/>
        <v>-</v>
      </c>
      <c r="AA14" s="234" t="str">
        <f t="shared" si="7"/>
        <v>-</v>
      </c>
      <c r="AB14" s="234" t="str">
        <f t="shared" si="7"/>
        <v>-</v>
      </c>
      <c r="AC14" s="235" t="str">
        <f t="shared" si="7"/>
        <v>-</v>
      </c>
      <c r="AE14" s="26"/>
      <c r="AF14" s="26"/>
      <c r="AG14" s="26"/>
      <c r="AH14" s="18"/>
      <c r="AI14" s="18"/>
      <c r="AJ14" s="18"/>
    </row>
    <row r="15" spans="2:36" ht="27.9" customHeight="1" x14ac:dyDescent="0.2">
      <c r="B15" s="702"/>
      <c r="C15" s="778" t="s">
        <v>88</v>
      </c>
      <c r="D15" s="248">
        <f>[1]表1!M17</f>
        <v>70</v>
      </c>
      <c r="E15" s="249">
        <f>[1]表1!O17</f>
        <v>34</v>
      </c>
      <c r="F15" s="224">
        <f>SUM(G15:M15)</f>
        <v>317</v>
      </c>
      <c r="G15" s="225">
        <f t="shared" ref="G15:M15" si="8">O15+W15</f>
        <v>30</v>
      </c>
      <c r="H15" s="225">
        <f t="shared" si="8"/>
        <v>16</v>
      </c>
      <c r="I15" s="225">
        <f t="shared" si="8"/>
        <v>8</v>
      </c>
      <c r="J15" s="225">
        <f t="shared" si="8"/>
        <v>13</v>
      </c>
      <c r="K15" s="225">
        <f t="shared" si="8"/>
        <v>242</v>
      </c>
      <c r="L15" s="225">
        <f t="shared" si="8"/>
        <v>7</v>
      </c>
      <c r="M15" s="225">
        <f t="shared" si="8"/>
        <v>1</v>
      </c>
      <c r="N15" s="224">
        <f>SUM(O15:U15)</f>
        <v>317</v>
      </c>
      <c r="O15" s="225">
        <v>30</v>
      </c>
      <c r="P15" s="225">
        <v>16</v>
      </c>
      <c r="Q15" s="225">
        <v>8</v>
      </c>
      <c r="R15" s="225">
        <v>13</v>
      </c>
      <c r="S15" s="225">
        <v>242</v>
      </c>
      <c r="T15" s="225">
        <v>7</v>
      </c>
      <c r="U15" s="225">
        <v>1</v>
      </c>
      <c r="V15" s="224">
        <f>SUM(W15:AC15)</f>
        <v>0</v>
      </c>
      <c r="W15" s="225">
        <v>0</v>
      </c>
      <c r="X15" s="225">
        <v>0</v>
      </c>
      <c r="Y15" s="225">
        <v>0</v>
      </c>
      <c r="Z15" s="225">
        <v>0</v>
      </c>
      <c r="AA15" s="225">
        <v>0</v>
      </c>
      <c r="AB15" s="225">
        <v>0</v>
      </c>
      <c r="AC15" s="227">
        <v>0</v>
      </c>
      <c r="AH15" s="18"/>
      <c r="AI15" s="18"/>
      <c r="AJ15" s="18"/>
    </row>
    <row r="16" spans="2:36" ht="27.9" customHeight="1" x14ac:dyDescent="0.2">
      <c r="B16" s="702"/>
      <c r="C16" s="779"/>
      <c r="D16" s="242"/>
      <c r="E16" s="54"/>
      <c r="F16" s="250"/>
      <c r="G16" s="234">
        <f t="shared" ref="G16:M16" si="9">G15/$F$15</f>
        <v>9.4637223974763401E-2</v>
      </c>
      <c r="H16" s="234">
        <f t="shared" si="9"/>
        <v>5.0473186119873815E-2</v>
      </c>
      <c r="I16" s="234">
        <f t="shared" si="9"/>
        <v>2.5236593059936908E-2</v>
      </c>
      <c r="J16" s="234">
        <f t="shared" si="9"/>
        <v>4.1009463722397478E-2</v>
      </c>
      <c r="K16" s="234">
        <f t="shared" si="9"/>
        <v>0.76340694006309151</v>
      </c>
      <c r="L16" s="234">
        <f t="shared" si="9"/>
        <v>2.2082018927444796E-2</v>
      </c>
      <c r="M16" s="234">
        <f t="shared" si="9"/>
        <v>3.1545741324921135E-3</v>
      </c>
      <c r="N16" s="245"/>
      <c r="O16" s="251">
        <f>IFERROR(O15/$N15,"-")</f>
        <v>9.4637223974763401E-2</v>
      </c>
      <c r="P16" s="252">
        <f t="shared" ref="P16:U16" si="10">IFERROR(P15/$N15,"-")</f>
        <v>5.0473186119873815E-2</v>
      </c>
      <c r="Q16" s="251">
        <f t="shared" si="10"/>
        <v>2.5236593059936908E-2</v>
      </c>
      <c r="R16" s="251">
        <f t="shared" si="10"/>
        <v>4.1009463722397478E-2</v>
      </c>
      <c r="S16" s="251">
        <f t="shared" si="10"/>
        <v>0.76340694006309151</v>
      </c>
      <c r="T16" s="251">
        <f t="shared" si="10"/>
        <v>2.2082018927444796E-2</v>
      </c>
      <c r="U16" s="252">
        <f t="shared" si="10"/>
        <v>3.1545741324921135E-3</v>
      </c>
      <c r="V16" s="250"/>
      <c r="W16" s="234" t="str">
        <f>IFERROR(W15/$V15,"-")</f>
        <v>-</v>
      </c>
      <c r="X16" s="234" t="str">
        <f t="shared" ref="X16:AC16" si="11">IFERROR(X15/$V15,"-")</f>
        <v>-</v>
      </c>
      <c r="Y16" s="234" t="str">
        <f t="shared" si="11"/>
        <v>-</v>
      </c>
      <c r="Z16" s="234" t="str">
        <f t="shared" si="11"/>
        <v>-</v>
      </c>
      <c r="AA16" s="234" t="str">
        <f t="shared" si="11"/>
        <v>-</v>
      </c>
      <c r="AB16" s="234" t="str">
        <f t="shared" si="11"/>
        <v>-</v>
      </c>
      <c r="AC16" s="235" t="str">
        <f t="shared" si="11"/>
        <v>-</v>
      </c>
      <c r="AE16" s="26"/>
      <c r="AF16" s="26"/>
      <c r="AG16" s="26"/>
      <c r="AH16" s="18"/>
      <c r="AI16" s="18"/>
      <c r="AJ16" s="18"/>
    </row>
    <row r="17" spans="2:36" ht="27.9" customHeight="1" x14ac:dyDescent="0.2">
      <c r="B17" s="702"/>
      <c r="C17" s="778" t="s">
        <v>105</v>
      </c>
      <c r="D17" s="248">
        <f>[1]表1!M20</f>
        <v>28</v>
      </c>
      <c r="E17" s="249">
        <f>[1]表1!O20</f>
        <v>10</v>
      </c>
      <c r="F17" s="253">
        <f>SUM(G17:M17)</f>
        <v>23</v>
      </c>
      <c r="G17" s="225">
        <f t="shared" ref="G17:M17" si="12">O17+W17</f>
        <v>13</v>
      </c>
      <c r="H17" s="225">
        <f t="shared" si="12"/>
        <v>6</v>
      </c>
      <c r="I17" s="225">
        <f t="shared" si="12"/>
        <v>3</v>
      </c>
      <c r="J17" s="225">
        <f t="shared" si="12"/>
        <v>1</v>
      </c>
      <c r="K17" s="225">
        <f t="shared" si="12"/>
        <v>0</v>
      </c>
      <c r="L17" s="225">
        <f t="shared" si="12"/>
        <v>0</v>
      </c>
      <c r="M17" s="225">
        <f t="shared" si="12"/>
        <v>0</v>
      </c>
      <c r="N17" s="224">
        <f>SUM(O17:U17)</f>
        <v>23</v>
      </c>
      <c r="O17" s="225">
        <v>13</v>
      </c>
      <c r="P17" s="225">
        <v>6</v>
      </c>
      <c r="Q17" s="225">
        <v>3</v>
      </c>
      <c r="R17" s="225">
        <v>1</v>
      </c>
      <c r="S17" s="225">
        <v>0</v>
      </c>
      <c r="T17" s="225">
        <v>0</v>
      </c>
      <c r="U17" s="225">
        <v>0</v>
      </c>
      <c r="V17" s="224">
        <f>SUM(W17:AC17)</f>
        <v>0</v>
      </c>
      <c r="W17" s="225">
        <v>0</v>
      </c>
      <c r="X17" s="225">
        <v>0</v>
      </c>
      <c r="Y17" s="225">
        <v>0</v>
      </c>
      <c r="Z17" s="225">
        <v>0</v>
      </c>
      <c r="AA17" s="225">
        <v>0</v>
      </c>
      <c r="AB17" s="225">
        <v>0</v>
      </c>
      <c r="AC17" s="227">
        <v>0</v>
      </c>
      <c r="AH17" s="18"/>
      <c r="AI17" s="18"/>
      <c r="AJ17" s="18"/>
    </row>
    <row r="18" spans="2:36" ht="27.9" customHeight="1" x14ac:dyDescent="0.2">
      <c r="B18" s="702"/>
      <c r="C18" s="779"/>
      <c r="D18" s="242"/>
      <c r="E18" s="54"/>
      <c r="F18" s="245"/>
      <c r="G18" s="234">
        <f>G17/$F$17</f>
        <v>0.56521739130434778</v>
      </c>
      <c r="H18" s="234">
        <f>H17/$F$17</f>
        <v>0.2608695652173913</v>
      </c>
      <c r="I18" s="234">
        <f t="shared" ref="I18:M18" si="13">I17/$F$17</f>
        <v>0.13043478260869565</v>
      </c>
      <c r="J18" s="234">
        <f t="shared" si="13"/>
        <v>4.3478260869565216E-2</v>
      </c>
      <c r="K18" s="234">
        <f t="shared" si="13"/>
        <v>0</v>
      </c>
      <c r="L18" s="234">
        <f t="shared" si="13"/>
        <v>0</v>
      </c>
      <c r="M18" s="234">
        <f t="shared" si="13"/>
        <v>0</v>
      </c>
      <c r="N18" s="250"/>
      <c r="O18" s="251">
        <f>IFERROR(O17/$N17,"-")</f>
        <v>0.56521739130434778</v>
      </c>
      <c r="P18" s="252">
        <f t="shared" ref="P18:U18" si="14">IFERROR(P17/$N17,"-")</f>
        <v>0.2608695652173913</v>
      </c>
      <c r="Q18" s="251">
        <f t="shared" si="14"/>
        <v>0.13043478260869565</v>
      </c>
      <c r="R18" s="251">
        <f t="shared" si="14"/>
        <v>4.3478260869565216E-2</v>
      </c>
      <c r="S18" s="251">
        <f t="shared" si="14"/>
        <v>0</v>
      </c>
      <c r="T18" s="251">
        <f t="shared" si="14"/>
        <v>0</v>
      </c>
      <c r="U18" s="252">
        <f t="shared" si="14"/>
        <v>0</v>
      </c>
      <c r="V18" s="243"/>
      <c r="W18" s="234" t="str">
        <f>IFERROR(W17/$V17,"-")</f>
        <v>-</v>
      </c>
      <c r="X18" s="234" t="str">
        <f t="shared" ref="X18:AC18" si="15">IFERROR(X17/$V17,"-")</f>
        <v>-</v>
      </c>
      <c r="Y18" s="234" t="str">
        <f t="shared" si="15"/>
        <v>-</v>
      </c>
      <c r="Z18" s="234" t="str">
        <f t="shared" si="15"/>
        <v>-</v>
      </c>
      <c r="AA18" s="234" t="str">
        <f t="shared" si="15"/>
        <v>-</v>
      </c>
      <c r="AB18" s="234" t="str">
        <f t="shared" si="15"/>
        <v>-</v>
      </c>
      <c r="AC18" s="235" t="str">
        <f t="shared" si="15"/>
        <v>-</v>
      </c>
      <c r="AE18" s="26"/>
      <c r="AF18" s="26"/>
      <c r="AG18" s="26"/>
      <c r="AH18" s="18"/>
      <c r="AI18" s="18"/>
      <c r="AJ18" s="18"/>
    </row>
    <row r="19" spans="2:36" ht="27.9" customHeight="1" x14ac:dyDescent="0.2">
      <c r="B19" s="702"/>
      <c r="C19" s="778" t="s">
        <v>90</v>
      </c>
      <c r="D19" s="248">
        <f>[1]表1!M23</f>
        <v>77</v>
      </c>
      <c r="E19" s="249">
        <f>[1]表1!O23</f>
        <v>45</v>
      </c>
      <c r="F19" s="224">
        <f>SUM(G19:M19)</f>
        <v>14</v>
      </c>
      <c r="G19" s="225">
        <f t="shared" ref="G19:M19" si="16">O19+W19</f>
        <v>3</v>
      </c>
      <c r="H19" s="225">
        <f t="shared" si="16"/>
        <v>2</v>
      </c>
      <c r="I19" s="225">
        <f t="shared" si="16"/>
        <v>4</v>
      </c>
      <c r="J19" s="225">
        <f t="shared" si="16"/>
        <v>1</v>
      </c>
      <c r="K19" s="225">
        <f t="shared" si="16"/>
        <v>2</v>
      </c>
      <c r="L19" s="225">
        <f t="shared" si="16"/>
        <v>2</v>
      </c>
      <c r="M19" s="225">
        <f t="shared" si="16"/>
        <v>0</v>
      </c>
      <c r="N19" s="224">
        <f>SUM(O19:U19)</f>
        <v>13</v>
      </c>
      <c r="O19" s="225">
        <v>3</v>
      </c>
      <c r="P19" s="225">
        <v>2</v>
      </c>
      <c r="Q19" s="225">
        <v>4</v>
      </c>
      <c r="R19" s="225">
        <v>1</v>
      </c>
      <c r="S19" s="225">
        <v>2</v>
      </c>
      <c r="T19" s="225">
        <v>1</v>
      </c>
      <c r="U19" s="225">
        <v>0</v>
      </c>
      <c r="V19" s="224">
        <f>SUM(W19:AC19)</f>
        <v>1</v>
      </c>
      <c r="W19" s="225">
        <v>0</v>
      </c>
      <c r="X19" s="225">
        <v>0</v>
      </c>
      <c r="Y19" s="225">
        <v>0</v>
      </c>
      <c r="Z19" s="225">
        <v>0</v>
      </c>
      <c r="AA19" s="225">
        <v>0</v>
      </c>
      <c r="AB19" s="225">
        <v>1</v>
      </c>
      <c r="AC19" s="227">
        <v>0</v>
      </c>
      <c r="AH19" s="18"/>
      <c r="AI19" s="18"/>
      <c r="AJ19" s="18"/>
    </row>
    <row r="20" spans="2:36" ht="27.9" customHeight="1" x14ac:dyDescent="0.2">
      <c r="B20" s="702"/>
      <c r="C20" s="779"/>
      <c r="D20" s="242"/>
      <c r="E20" s="54"/>
      <c r="F20" s="250"/>
      <c r="G20" s="244">
        <f t="shared" ref="G20:M20" si="17">G19/$F$19</f>
        <v>0.21428571428571427</v>
      </c>
      <c r="H20" s="244">
        <f t="shared" si="17"/>
        <v>0.14285714285714285</v>
      </c>
      <c r="I20" s="244">
        <f t="shared" si="17"/>
        <v>0.2857142857142857</v>
      </c>
      <c r="J20" s="244">
        <f t="shared" si="17"/>
        <v>7.1428571428571425E-2</v>
      </c>
      <c r="K20" s="244">
        <f t="shared" si="17"/>
        <v>0.14285714285714285</v>
      </c>
      <c r="L20" s="244">
        <f t="shared" si="17"/>
        <v>0.14285714285714285</v>
      </c>
      <c r="M20" s="336">
        <f t="shared" si="17"/>
        <v>0</v>
      </c>
      <c r="N20" s="254"/>
      <c r="O20" s="246">
        <f>IFERROR(O19/$N19,"-")</f>
        <v>0.23076923076923078</v>
      </c>
      <c r="P20" s="247">
        <f t="shared" ref="P20:U20" si="18">IFERROR(P19/$N19,"-")</f>
        <v>0.15384615384615385</v>
      </c>
      <c r="Q20" s="246">
        <f t="shared" si="18"/>
        <v>0.30769230769230771</v>
      </c>
      <c r="R20" s="246">
        <f t="shared" si="18"/>
        <v>7.6923076923076927E-2</v>
      </c>
      <c r="S20" s="246">
        <f t="shared" si="18"/>
        <v>0.15384615384615385</v>
      </c>
      <c r="T20" s="246">
        <f t="shared" si="18"/>
        <v>7.6923076923076927E-2</v>
      </c>
      <c r="U20" s="246">
        <f t="shared" si="18"/>
        <v>0</v>
      </c>
      <c r="V20" s="254"/>
      <c r="W20" s="247">
        <f>IFERROR(W19/$V19,"-")</f>
        <v>0</v>
      </c>
      <c r="X20" s="247">
        <f t="shared" ref="X20:AC20" si="19">IFERROR(X19/$V19,"-")</f>
        <v>0</v>
      </c>
      <c r="Y20" s="247">
        <f t="shared" si="19"/>
        <v>0</v>
      </c>
      <c r="Z20" s="247">
        <f t="shared" si="19"/>
        <v>0</v>
      </c>
      <c r="AA20" s="247">
        <f t="shared" si="19"/>
        <v>0</v>
      </c>
      <c r="AB20" s="247">
        <f t="shared" si="19"/>
        <v>1</v>
      </c>
      <c r="AC20" s="337">
        <f t="shared" si="19"/>
        <v>0</v>
      </c>
      <c r="AE20" s="26"/>
      <c r="AF20" s="26"/>
      <c r="AG20" s="26"/>
      <c r="AH20" s="18"/>
      <c r="AI20" s="18"/>
      <c r="AJ20" s="18"/>
    </row>
    <row r="21" spans="2:36" ht="27.9" customHeight="1" x14ac:dyDescent="0.2">
      <c r="B21" s="702"/>
      <c r="C21" s="778" t="s">
        <v>91</v>
      </c>
      <c r="D21" s="248">
        <f>[1]表1!M26</f>
        <v>16</v>
      </c>
      <c r="E21" s="249">
        <f>[1]表1!O26</f>
        <v>2</v>
      </c>
      <c r="F21" s="253">
        <f>SUM(G21:M21)</f>
        <v>17</v>
      </c>
      <c r="G21" s="225">
        <f t="shared" ref="G21:M21" si="20">O21+W21</f>
        <v>10</v>
      </c>
      <c r="H21" s="225">
        <f t="shared" si="20"/>
        <v>1</v>
      </c>
      <c r="I21" s="225">
        <f t="shared" si="20"/>
        <v>0</v>
      </c>
      <c r="J21" s="225">
        <f t="shared" si="20"/>
        <v>2</v>
      </c>
      <c r="K21" s="225">
        <f t="shared" si="20"/>
        <v>4</v>
      </c>
      <c r="L21" s="225">
        <f t="shared" si="20"/>
        <v>0</v>
      </c>
      <c r="M21" s="225">
        <f t="shared" si="20"/>
        <v>0</v>
      </c>
      <c r="N21" s="253">
        <f>SUM(O21:U21)</f>
        <v>17</v>
      </c>
      <c r="O21" s="225">
        <v>10</v>
      </c>
      <c r="P21" s="225">
        <v>1</v>
      </c>
      <c r="Q21" s="225">
        <v>0</v>
      </c>
      <c r="R21" s="225">
        <v>2</v>
      </c>
      <c r="S21" s="225">
        <v>4</v>
      </c>
      <c r="T21" s="225">
        <v>0</v>
      </c>
      <c r="U21" s="225">
        <v>0</v>
      </c>
      <c r="V21" s="253">
        <f>SUM(W21:AC21)</f>
        <v>0</v>
      </c>
      <c r="W21" s="225">
        <v>0</v>
      </c>
      <c r="X21" s="225">
        <v>0</v>
      </c>
      <c r="Y21" s="225">
        <v>0</v>
      </c>
      <c r="Z21" s="225">
        <v>0</v>
      </c>
      <c r="AA21" s="225">
        <v>0</v>
      </c>
      <c r="AB21" s="225">
        <v>0</v>
      </c>
      <c r="AC21" s="227">
        <v>0</v>
      </c>
      <c r="AH21" s="18"/>
      <c r="AI21" s="18"/>
      <c r="AJ21" s="18"/>
    </row>
    <row r="22" spans="2:36" ht="27.9" customHeight="1" x14ac:dyDescent="0.2">
      <c r="B22" s="702"/>
      <c r="C22" s="779"/>
      <c r="D22" s="242"/>
      <c r="E22" s="54"/>
      <c r="F22" s="243"/>
      <c r="G22" s="244">
        <f t="shared" ref="G22:M22" si="21">G21/$F$21</f>
        <v>0.58823529411764708</v>
      </c>
      <c r="H22" s="244">
        <f t="shared" si="21"/>
        <v>5.8823529411764705E-2</v>
      </c>
      <c r="I22" s="244">
        <f t="shared" si="21"/>
        <v>0</v>
      </c>
      <c r="J22" s="244">
        <f t="shared" si="21"/>
        <v>0.11764705882352941</v>
      </c>
      <c r="K22" s="244">
        <f t="shared" si="21"/>
        <v>0.23529411764705882</v>
      </c>
      <c r="L22" s="244">
        <f t="shared" si="21"/>
        <v>0</v>
      </c>
      <c r="M22" s="336">
        <f t="shared" si="21"/>
        <v>0</v>
      </c>
      <c r="N22" s="255"/>
      <c r="O22" s="246">
        <f>IFERROR(O21/$N21,"-")</f>
        <v>0.58823529411764708</v>
      </c>
      <c r="P22" s="246">
        <f t="shared" ref="P22:U22" si="22">IFERROR(P21/$N21,"-")</f>
        <v>5.8823529411764705E-2</v>
      </c>
      <c r="Q22" s="246">
        <f t="shared" si="22"/>
        <v>0</v>
      </c>
      <c r="R22" s="246">
        <f t="shared" si="22"/>
        <v>0.11764705882352941</v>
      </c>
      <c r="S22" s="246">
        <f t="shared" si="22"/>
        <v>0.23529411764705882</v>
      </c>
      <c r="T22" s="246">
        <f t="shared" si="22"/>
        <v>0</v>
      </c>
      <c r="U22" s="246">
        <f t="shared" si="22"/>
        <v>0</v>
      </c>
      <c r="V22" s="243"/>
      <c r="W22" s="234" t="str">
        <f>IFERROR(W21/$V21,"-")</f>
        <v>-</v>
      </c>
      <c r="X22" s="234" t="str">
        <f t="shared" ref="X22:AC22" si="23">IFERROR(X21/$V21,"-")</f>
        <v>-</v>
      </c>
      <c r="Y22" s="234" t="str">
        <f t="shared" si="23"/>
        <v>-</v>
      </c>
      <c r="Z22" s="234" t="str">
        <f t="shared" si="23"/>
        <v>-</v>
      </c>
      <c r="AA22" s="234" t="str">
        <f t="shared" si="23"/>
        <v>-</v>
      </c>
      <c r="AB22" s="234" t="str">
        <f t="shared" si="23"/>
        <v>-</v>
      </c>
      <c r="AC22" s="235" t="str">
        <f t="shared" si="23"/>
        <v>-</v>
      </c>
      <c r="AE22" s="26"/>
      <c r="AF22" s="26"/>
      <c r="AG22" s="26"/>
      <c r="AH22" s="18"/>
      <c r="AI22" s="18"/>
      <c r="AJ22" s="18"/>
    </row>
    <row r="23" spans="2:36" ht="27.9" customHeight="1" x14ac:dyDescent="0.2">
      <c r="B23" s="702"/>
      <c r="C23" s="778" t="s">
        <v>92</v>
      </c>
      <c r="D23" s="248">
        <f>[1]表1!M29</f>
        <v>147</v>
      </c>
      <c r="E23" s="249">
        <f>[1]表1!O29</f>
        <v>87</v>
      </c>
      <c r="F23" s="224">
        <f>SUM(G23:M23)</f>
        <v>36</v>
      </c>
      <c r="G23" s="225">
        <f>O23+W23</f>
        <v>4</v>
      </c>
      <c r="H23" s="225">
        <f t="shared" ref="H23:M23" si="24">P23+X23</f>
        <v>7</v>
      </c>
      <c r="I23" s="225">
        <f t="shared" si="24"/>
        <v>6</v>
      </c>
      <c r="J23" s="225">
        <f t="shared" si="24"/>
        <v>6</v>
      </c>
      <c r="K23" s="225">
        <f t="shared" si="24"/>
        <v>10</v>
      </c>
      <c r="L23" s="225">
        <f t="shared" si="24"/>
        <v>3</v>
      </c>
      <c r="M23" s="225">
        <f t="shared" si="24"/>
        <v>0</v>
      </c>
      <c r="N23" s="253">
        <f>SUM(O23:U23)</f>
        <v>29</v>
      </c>
      <c r="O23" s="225">
        <v>3</v>
      </c>
      <c r="P23" s="225">
        <v>6</v>
      </c>
      <c r="Q23" s="225">
        <v>6</v>
      </c>
      <c r="R23" s="225">
        <v>3</v>
      </c>
      <c r="S23" s="225">
        <v>8</v>
      </c>
      <c r="T23" s="225">
        <v>3</v>
      </c>
      <c r="U23" s="225">
        <v>0</v>
      </c>
      <c r="V23" s="224">
        <f>SUM(W23:AC23)</f>
        <v>7</v>
      </c>
      <c r="W23" s="263">
        <v>1</v>
      </c>
      <c r="X23" s="263">
        <v>1</v>
      </c>
      <c r="Y23" s="263">
        <v>0</v>
      </c>
      <c r="Z23" s="263">
        <v>3</v>
      </c>
      <c r="AA23" s="263">
        <v>2</v>
      </c>
      <c r="AB23" s="263">
        <v>0</v>
      </c>
      <c r="AC23" s="265">
        <v>0</v>
      </c>
      <c r="AH23" s="18"/>
      <c r="AI23" s="18"/>
      <c r="AJ23" s="18"/>
    </row>
    <row r="24" spans="2:36" ht="27.9" customHeight="1" thickBot="1" x14ac:dyDescent="0.25">
      <c r="B24" s="703"/>
      <c r="C24" s="792"/>
      <c r="D24" s="256"/>
      <c r="E24" s="257"/>
      <c r="F24" s="229"/>
      <c r="G24" s="258">
        <f t="shared" ref="G24:M24" si="25">G23/$F$23</f>
        <v>0.1111111111111111</v>
      </c>
      <c r="H24" s="258">
        <f t="shared" si="25"/>
        <v>0.19444444444444445</v>
      </c>
      <c r="I24" s="258">
        <f t="shared" si="25"/>
        <v>0.16666666666666666</v>
      </c>
      <c r="J24" s="258">
        <f t="shared" si="25"/>
        <v>0.16666666666666666</v>
      </c>
      <c r="K24" s="258">
        <f t="shared" si="25"/>
        <v>0.27777777777777779</v>
      </c>
      <c r="L24" s="258">
        <f t="shared" si="25"/>
        <v>8.3333333333333329E-2</v>
      </c>
      <c r="M24" s="258">
        <f t="shared" si="25"/>
        <v>0</v>
      </c>
      <c r="N24" s="260"/>
      <c r="O24" s="251">
        <f>IFERROR(O23/$N23,"-")</f>
        <v>0.10344827586206896</v>
      </c>
      <c r="P24" s="252">
        <f t="shared" ref="P24:U24" si="26">IFERROR(P23/$N23,"-")</f>
        <v>0.20689655172413793</v>
      </c>
      <c r="Q24" s="252">
        <f t="shared" si="26"/>
        <v>0.20689655172413793</v>
      </c>
      <c r="R24" s="252">
        <f t="shared" si="26"/>
        <v>0.10344827586206896</v>
      </c>
      <c r="S24" s="252">
        <f t="shared" si="26"/>
        <v>0.27586206896551724</v>
      </c>
      <c r="T24" s="252">
        <f t="shared" si="26"/>
        <v>0.10344827586206896</v>
      </c>
      <c r="U24" s="251">
        <f t="shared" si="26"/>
        <v>0</v>
      </c>
      <c r="V24" s="229"/>
      <c r="W24" s="261">
        <f>IFERROR(W23/$V23,"-")</f>
        <v>0.14285714285714285</v>
      </c>
      <c r="X24" s="261">
        <f t="shared" ref="X24:AC24" si="27">IFERROR(X23/$V23,"-")</f>
        <v>0.14285714285714285</v>
      </c>
      <c r="Y24" s="261">
        <f t="shared" si="27"/>
        <v>0</v>
      </c>
      <c r="Z24" s="261">
        <f t="shared" si="27"/>
        <v>0.42857142857142855</v>
      </c>
      <c r="AA24" s="261">
        <f t="shared" si="27"/>
        <v>0.2857142857142857</v>
      </c>
      <c r="AB24" s="261">
        <f t="shared" si="27"/>
        <v>0</v>
      </c>
      <c r="AC24" s="262">
        <f t="shared" si="27"/>
        <v>0</v>
      </c>
      <c r="AE24" s="26"/>
      <c r="AF24" s="26"/>
      <c r="AG24" s="26"/>
      <c r="AH24" s="18"/>
      <c r="AI24" s="18"/>
      <c r="AJ24" s="18"/>
    </row>
    <row r="25" spans="2:36" ht="27.9" customHeight="1" thickTop="1" x14ac:dyDescent="0.2">
      <c r="B25" s="701" t="s">
        <v>106</v>
      </c>
      <c r="C25" s="779" t="s">
        <v>107</v>
      </c>
      <c r="D25" s="236">
        <f>[1]表1!M32</f>
        <v>72</v>
      </c>
      <c r="E25" s="237">
        <f>[1]表1!O32</f>
        <v>16</v>
      </c>
      <c r="F25" s="253">
        <f>SUM(G25:M25)</f>
        <v>1</v>
      </c>
      <c r="G25" s="239">
        <f>O25+W25</f>
        <v>1</v>
      </c>
      <c r="H25" s="239">
        <f t="shared" ref="H25:M25" si="28">P25+X25</f>
        <v>0</v>
      </c>
      <c r="I25" s="239">
        <f t="shared" si="28"/>
        <v>0</v>
      </c>
      <c r="J25" s="239">
        <f t="shared" si="28"/>
        <v>0</v>
      </c>
      <c r="K25" s="239">
        <f t="shared" si="28"/>
        <v>0</v>
      </c>
      <c r="L25" s="239">
        <f t="shared" si="28"/>
        <v>0</v>
      </c>
      <c r="M25" s="239">
        <f t="shared" si="28"/>
        <v>0</v>
      </c>
      <c r="N25" s="238">
        <f>SUM(O25:U25)</f>
        <v>1</v>
      </c>
      <c r="O25" s="239">
        <v>1</v>
      </c>
      <c r="P25" s="239">
        <v>0</v>
      </c>
      <c r="Q25" s="239">
        <v>0</v>
      </c>
      <c r="R25" s="239">
        <v>0</v>
      </c>
      <c r="S25" s="239">
        <v>0</v>
      </c>
      <c r="T25" s="239">
        <v>0</v>
      </c>
      <c r="U25" s="239">
        <v>0</v>
      </c>
      <c r="V25" s="238">
        <f>SUM(W25:AC25)</f>
        <v>0</v>
      </c>
      <c r="W25" s="263">
        <v>0</v>
      </c>
      <c r="X25" s="263">
        <v>0</v>
      </c>
      <c r="Y25" s="263">
        <v>0</v>
      </c>
      <c r="Z25" s="263">
        <v>0</v>
      </c>
      <c r="AA25" s="263">
        <v>0</v>
      </c>
      <c r="AB25" s="263">
        <v>0</v>
      </c>
      <c r="AC25" s="265">
        <v>0</v>
      </c>
      <c r="AH25" s="18"/>
      <c r="AI25" s="18"/>
      <c r="AJ25" s="18"/>
    </row>
    <row r="26" spans="2:36" ht="27.9" customHeight="1" x14ac:dyDescent="0.2">
      <c r="B26" s="702"/>
      <c r="C26" s="779"/>
      <c r="D26" s="256"/>
      <c r="E26" s="266"/>
      <c r="F26" s="243"/>
      <c r="G26" s="251">
        <f>IFERROR(G25/$F$25,"-")</f>
        <v>1</v>
      </c>
      <c r="H26" s="251">
        <f t="shared" ref="H26:M26" si="29">IFERROR(H25/$F$25,"-")</f>
        <v>0</v>
      </c>
      <c r="I26" s="251">
        <f t="shared" si="29"/>
        <v>0</v>
      </c>
      <c r="J26" s="251">
        <f t="shared" si="29"/>
        <v>0</v>
      </c>
      <c r="K26" s="251">
        <f t="shared" si="29"/>
        <v>0</v>
      </c>
      <c r="L26" s="251">
        <f t="shared" si="29"/>
        <v>0</v>
      </c>
      <c r="M26" s="251">
        <f t="shared" si="29"/>
        <v>0</v>
      </c>
      <c r="N26" s="254"/>
      <c r="O26" s="268">
        <f>IFERROR(O25/$N$25,"-")</f>
        <v>1</v>
      </c>
      <c r="P26" s="268">
        <f t="shared" ref="P26:U26" si="30">IFERROR(P25/$N$25,"-")</f>
        <v>0</v>
      </c>
      <c r="Q26" s="268">
        <f t="shared" si="30"/>
        <v>0</v>
      </c>
      <c r="R26" s="268">
        <f t="shared" si="30"/>
        <v>0</v>
      </c>
      <c r="S26" s="268">
        <f t="shared" si="30"/>
        <v>0</v>
      </c>
      <c r="T26" s="268">
        <f t="shared" si="30"/>
        <v>0</v>
      </c>
      <c r="U26" s="268">
        <f t="shared" si="30"/>
        <v>0</v>
      </c>
      <c r="V26" s="255"/>
      <c r="W26" s="234" t="str">
        <f>IFERROR(W25/$V25,"-")</f>
        <v>-</v>
      </c>
      <c r="X26" s="234" t="str">
        <f t="shared" ref="X26:AC26" si="31">IFERROR(X25/$V25,"-")</f>
        <v>-</v>
      </c>
      <c r="Y26" s="234" t="str">
        <f t="shared" si="31"/>
        <v>-</v>
      </c>
      <c r="Z26" s="234" t="str">
        <f t="shared" si="31"/>
        <v>-</v>
      </c>
      <c r="AA26" s="234" t="str">
        <f t="shared" si="31"/>
        <v>-</v>
      </c>
      <c r="AB26" s="234" t="str">
        <f t="shared" si="31"/>
        <v>-</v>
      </c>
      <c r="AC26" s="235" t="str">
        <f t="shared" si="31"/>
        <v>-</v>
      </c>
      <c r="AE26" s="26"/>
      <c r="AF26" s="26"/>
      <c r="AG26" s="26"/>
      <c r="AH26" s="18"/>
      <c r="AI26" s="18"/>
      <c r="AJ26" s="18"/>
    </row>
    <row r="27" spans="2:36" ht="27.9" customHeight="1" x14ac:dyDescent="0.2">
      <c r="B27" s="702"/>
      <c r="C27" s="778" t="s">
        <v>108</v>
      </c>
      <c r="D27" s="269">
        <f>[1]表1!M35</f>
        <v>165</v>
      </c>
      <c r="E27" s="148">
        <f>[1]表1!O35</f>
        <v>66</v>
      </c>
      <c r="F27" s="224">
        <f>SUM(G27:M27)</f>
        <v>25</v>
      </c>
      <c r="G27" s="225">
        <f t="shared" ref="G27:M27" si="32">O27+W27</f>
        <v>2</v>
      </c>
      <c r="H27" s="225">
        <f t="shared" si="32"/>
        <v>3</v>
      </c>
      <c r="I27" s="225">
        <f t="shared" si="32"/>
        <v>3</v>
      </c>
      <c r="J27" s="225">
        <f t="shared" si="32"/>
        <v>2</v>
      </c>
      <c r="K27" s="225">
        <f t="shared" si="32"/>
        <v>5</v>
      </c>
      <c r="L27" s="225">
        <f t="shared" si="32"/>
        <v>9</v>
      </c>
      <c r="M27" s="225">
        <f t="shared" si="32"/>
        <v>1</v>
      </c>
      <c r="N27" s="224">
        <f>SUM(O27:U27)</f>
        <v>24</v>
      </c>
      <c r="O27" s="225">
        <v>2</v>
      </c>
      <c r="P27" s="225">
        <v>3</v>
      </c>
      <c r="Q27" s="225">
        <v>3</v>
      </c>
      <c r="R27" s="225">
        <v>2</v>
      </c>
      <c r="S27" s="225">
        <v>5</v>
      </c>
      <c r="T27" s="225">
        <v>8</v>
      </c>
      <c r="U27" s="225">
        <v>1</v>
      </c>
      <c r="V27" s="224">
        <f>SUM(W27:AC27)</f>
        <v>1</v>
      </c>
      <c r="W27" s="225">
        <v>0</v>
      </c>
      <c r="X27" s="225">
        <v>0</v>
      </c>
      <c r="Y27" s="225">
        <v>0</v>
      </c>
      <c r="Z27" s="225">
        <v>0</v>
      </c>
      <c r="AA27" s="225">
        <v>0</v>
      </c>
      <c r="AB27" s="225">
        <v>1</v>
      </c>
      <c r="AC27" s="227">
        <v>0</v>
      </c>
      <c r="AH27" s="18"/>
      <c r="AI27" s="18"/>
      <c r="AJ27" s="18"/>
    </row>
    <row r="28" spans="2:36" ht="27.9" customHeight="1" x14ac:dyDescent="0.2">
      <c r="B28" s="702"/>
      <c r="C28" s="779"/>
      <c r="D28" s="256"/>
      <c r="E28" s="213"/>
      <c r="F28" s="250"/>
      <c r="G28" s="270">
        <f>IFERROR(G27/$F27,"-")</f>
        <v>0.08</v>
      </c>
      <c r="H28" s="234">
        <f t="shared" ref="H28:M28" si="33">IFERROR(H27/$F27,"-")</f>
        <v>0.12</v>
      </c>
      <c r="I28" s="234">
        <f t="shared" si="33"/>
        <v>0.12</v>
      </c>
      <c r="J28" s="234">
        <f t="shared" si="33"/>
        <v>0.08</v>
      </c>
      <c r="K28" s="234">
        <f t="shared" si="33"/>
        <v>0.2</v>
      </c>
      <c r="L28" s="234">
        <f t="shared" si="33"/>
        <v>0.36</v>
      </c>
      <c r="M28" s="234">
        <f t="shared" si="33"/>
        <v>0.04</v>
      </c>
      <c r="N28" s="254"/>
      <c r="O28" s="268">
        <f>IFERROR(O27/$N$27,"-")</f>
        <v>8.3333333333333329E-2</v>
      </c>
      <c r="P28" s="201">
        <f t="shared" ref="P28:U28" si="34">IFERROR(P27/$N$27,"-")</f>
        <v>0.125</v>
      </c>
      <c r="Q28" s="268">
        <f t="shared" si="34"/>
        <v>0.125</v>
      </c>
      <c r="R28" s="201">
        <f t="shared" si="34"/>
        <v>8.3333333333333329E-2</v>
      </c>
      <c r="S28" s="201">
        <f t="shared" si="34"/>
        <v>0.20833333333333334</v>
      </c>
      <c r="T28" s="201">
        <f t="shared" si="34"/>
        <v>0.33333333333333331</v>
      </c>
      <c r="U28" s="268">
        <f t="shared" si="34"/>
        <v>4.1666666666666664E-2</v>
      </c>
      <c r="V28" s="255"/>
      <c r="W28" s="234">
        <f>IFERROR(W27/$V27,"-")</f>
        <v>0</v>
      </c>
      <c r="X28" s="234">
        <f t="shared" ref="X28:AC28" si="35">IFERROR(X27/$V27,"-")</f>
        <v>0</v>
      </c>
      <c r="Y28" s="234">
        <f t="shared" si="35"/>
        <v>0</v>
      </c>
      <c r="Z28" s="234">
        <f t="shared" si="35"/>
        <v>0</v>
      </c>
      <c r="AA28" s="234">
        <f t="shared" si="35"/>
        <v>0</v>
      </c>
      <c r="AB28" s="234">
        <f t="shared" si="35"/>
        <v>1</v>
      </c>
      <c r="AC28" s="235">
        <f t="shared" si="35"/>
        <v>0</v>
      </c>
      <c r="AE28" s="26"/>
      <c r="AF28" s="26"/>
      <c r="AG28" s="26"/>
      <c r="AH28" s="18"/>
      <c r="AI28" s="18"/>
      <c r="AJ28" s="18"/>
    </row>
    <row r="29" spans="2:36" ht="27.9" customHeight="1" x14ac:dyDescent="0.2">
      <c r="B29" s="702"/>
      <c r="C29" s="778" t="s">
        <v>109</v>
      </c>
      <c r="D29" s="269">
        <f>[1]表1!M38</f>
        <v>49</v>
      </c>
      <c r="E29" s="148">
        <f>[1]表1!O38</f>
        <v>28</v>
      </c>
      <c r="F29" s="224">
        <f>SUM(G29:M29)</f>
        <v>2</v>
      </c>
      <c r="G29" s="225">
        <f t="shared" ref="G29:M29" si="36">O29+W29</f>
        <v>0</v>
      </c>
      <c r="H29" s="225">
        <f t="shared" si="36"/>
        <v>0</v>
      </c>
      <c r="I29" s="225">
        <f t="shared" si="36"/>
        <v>0</v>
      </c>
      <c r="J29" s="225">
        <f t="shared" si="36"/>
        <v>0</v>
      </c>
      <c r="K29" s="225">
        <f t="shared" si="36"/>
        <v>0</v>
      </c>
      <c r="L29" s="225">
        <f t="shared" si="36"/>
        <v>2</v>
      </c>
      <c r="M29" s="225">
        <f t="shared" si="36"/>
        <v>0</v>
      </c>
      <c r="N29" s="224">
        <f>SUM(O29:U29)</f>
        <v>2</v>
      </c>
      <c r="O29" s="225">
        <v>0</v>
      </c>
      <c r="P29" s="225">
        <v>0</v>
      </c>
      <c r="Q29" s="225">
        <v>0</v>
      </c>
      <c r="R29" s="225">
        <v>0</v>
      </c>
      <c r="S29" s="225">
        <v>0</v>
      </c>
      <c r="T29" s="225">
        <v>2</v>
      </c>
      <c r="U29" s="225">
        <v>0</v>
      </c>
      <c r="V29" s="224">
        <f>SUM(W29:AC29)</f>
        <v>0</v>
      </c>
      <c r="W29" s="225">
        <v>0</v>
      </c>
      <c r="X29" s="225">
        <v>0</v>
      </c>
      <c r="Y29" s="225">
        <v>0</v>
      </c>
      <c r="Z29" s="225">
        <v>0</v>
      </c>
      <c r="AA29" s="225">
        <v>0</v>
      </c>
      <c r="AB29" s="225">
        <v>0</v>
      </c>
      <c r="AC29" s="227">
        <v>0</v>
      </c>
      <c r="AH29" s="18"/>
      <c r="AI29" s="18"/>
      <c r="AJ29" s="18"/>
    </row>
    <row r="30" spans="2:36" ht="27.9" customHeight="1" x14ac:dyDescent="0.2">
      <c r="B30" s="702"/>
      <c r="C30" s="779"/>
      <c r="D30" s="256"/>
      <c r="E30" s="213"/>
      <c r="F30" s="250"/>
      <c r="G30" s="251">
        <f>IFERROR(G29/$F29,"-")</f>
        <v>0</v>
      </c>
      <c r="H30" s="251">
        <f t="shared" ref="H30:M30" si="37">IFERROR(H29/$F29,"-")</f>
        <v>0</v>
      </c>
      <c r="I30" s="251">
        <f t="shared" si="37"/>
        <v>0</v>
      </c>
      <c r="J30" s="251">
        <f t="shared" si="37"/>
        <v>0</v>
      </c>
      <c r="K30" s="251">
        <f t="shared" si="37"/>
        <v>0</v>
      </c>
      <c r="L30" s="251">
        <f t="shared" si="37"/>
        <v>1</v>
      </c>
      <c r="M30" s="251">
        <f t="shared" si="37"/>
        <v>0</v>
      </c>
      <c r="N30" s="250"/>
      <c r="O30" s="268">
        <f>IFERROR(O29/$N$29,"-")</f>
        <v>0</v>
      </c>
      <c r="P30" s="268">
        <f t="shared" ref="P30:U30" si="38">IFERROR(P29/$N$29,"-")</f>
        <v>0</v>
      </c>
      <c r="Q30" s="268">
        <f t="shared" si="38"/>
        <v>0</v>
      </c>
      <c r="R30" s="268">
        <f t="shared" si="38"/>
        <v>0</v>
      </c>
      <c r="S30" s="268">
        <f t="shared" si="38"/>
        <v>0</v>
      </c>
      <c r="T30" s="268">
        <f t="shared" si="38"/>
        <v>1</v>
      </c>
      <c r="U30" s="268">
        <f t="shared" si="38"/>
        <v>0</v>
      </c>
      <c r="V30" s="272"/>
      <c r="W30" s="234" t="str">
        <f>IFERROR(W29/$V29,"-")</f>
        <v>-</v>
      </c>
      <c r="X30" s="234" t="str">
        <f t="shared" ref="X30:AC30" si="39">IFERROR(X29/$V29,"-")</f>
        <v>-</v>
      </c>
      <c r="Y30" s="234" t="str">
        <f t="shared" si="39"/>
        <v>-</v>
      </c>
      <c r="Z30" s="234" t="str">
        <f t="shared" si="39"/>
        <v>-</v>
      </c>
      <c r="AA30" s="234" t="str">
        <f t="shared" si="39"/>
        <v>-</v>
      </c>
      <c r="AB30" s="234" t="str">
        <f t="shared" si="39"/>
        <v>-</v>
      </c>
      <c r="AC30" s="235" t="str">
        <f t="shared" si="39"/>
        <v>-</v>
      </c>
      <c r="AE30" s="26"/>
      <c r="AF30" s="26"/>
      <c r="AG30" s="26"/>
      <c r="AH30" s="18"/>
      <c r="AI30" s="18"/>
      <c r="AJ30" s="18"/>
    </row>
    <row r="31" spans="2:36" ht="27.9" customHeight="1" x14ac:dyDescent="0.2">
      <c r="B31" s="702"/>
      <c r="C31" s="778" t="s">
        <v>110</v>
      </c>
      <c r="D31" s="269">
        <f>[1]表1!M41</f>
        <v>39</v>
      </c>
      <c r="E31" s="148">
        <f>[1]表1!O41</f>
        <v>29</v>
      </c>
      <c r="F31" s="253">
        <f>SUM(G31:M31)</f>
        <v>10</v>
      </c>
      <c r="G31" s="225">
        <f t="shared" ref="G31:M31" si="40">O31+W31</f>
        <v>1</v>
      </c>
      <c r="H31" s="225">
        <f t="shared" si="40"/>
        <v>1</v>
      </c>
      <c r="I31" s="225">
        <f t="shared" si="40"/>
        <v>2</v>
      </c>
      <c r="J31" s="225">
        <f t="shared" si="40"/>
        <v>5</v>
      </c>
      <c r="K31" s="225">
        <f t="shared" si="40"/>
        <v>1</v>
      </c>
      <c r="L31" s="225">
        <f t="shared" si="40"/>
        <v>0</v>
      </c>
      <c r="M31" s="225">
        <f t="shared" si="40"/>
        <v>0</v>
      </c>
      <c r="N31" s="253">
        <f>SUM(O31:U31)</f>
        <v>10</v>
      </c>
      <c r="O31" s="225">
        <v>1</v>
      </c>
      <c r="P31" s="225">
        <v>1</v>
      </c>
      <c r="Q31" s="225">
        <v>2</v>
      </c>
      <c r="R31" s="225">
        <v>5</v>
      </c>
      <c r="S31" s="225">
        <v>1</v>
      </c>
      <c r="T31" s="225">
        <v>0</v>
      </c>
      <c r="U31" s="225">
        <v>0</v>
      </c>
      <c r="V31" s="224">
        <f>SUM(W31:AC31)</f>
        <v>0</v>
      </c>
      <c r="W31" s="225">
        <v>0</v>
      </c>
      <c r="X31" s="225">
        <v>0</v>
      </c>
      <c r="Y31" s="225">
        <v>0</v>
      </c>
      <c r="Z31" s="225">
        <v>0</v>
      </c>
      <c r="AA31" s="225">
        <v>0</v>
      </c>
      <c r="AB31" s="225">
        <v>0</v>
      </c>
      <c r="AC31" s="227">
        <v>0</v>
      </c>
      <c r="AH31" s="18"/>
      <c r="AI31" s="18"/>
      <c r="AJ31" s="18"/>
    </row>
    <row r="32" spans="2:36" ht="27.9" customHeight="1" x14ac:dyDescent="0.2">
      <c r="B32" s="702"/>
      <c r="C32" s="779"/>
      <c r="D32" s="256"/>
      <c r="E32" s="213"/>
      <c r="F32" s="243"/>
      <c r="G32" s="251">
        <f>IFERROR(G31/$F31,"-")</f>
        <v>0.1</v>
      </c>
      <c r="H32" s="273">
        <f t="shared" ref="H32:M32" si="41">IFERROR(H31/$F31,"-")</f>
        <v>0.1</v>
      </c>
      <c r="I32" s="201">
        <f t="shared" si="41"/>
        <v>0.2</v>
      </c>
      <c r="J32" s="201">
        <f t="shared" si="41"/>
        <v>0.5</v>
      </c>
      <c r="K32" s="201">
        <f t="shared" si="41"/>
        <v>0.1</v>
      </c>
      <c r="L32" s="201">
        <f t="shared" si="41"/>
        <v>0</v>
      </c>
      <c r="M32" s="251">
        <f t="shared" si="41"/>
        <v>0</v>
      </c>
      <c r="N32" s="243"/>
      <c r="O32" s="251">
        <f>IFERROR(O31/$N$31,"-")</f>
        <v>0.1</v>
      </c>
      <c r="P32" s="252">
        <f t="shared" ref="P32:U32" si="42">IFERROR(P31/$N$31,"-")</f>
        <v>0.1</v>
      </c>
      <c r="Q32" s="252">
        <f t="shared" si="42"/>
        <v>0.2</v>
      </c>
      <c r="R32" s="252">
        <f t="shared" si="42"/>
        <v>0.5</v>
      </c>
      <c r="S32" s="252">
        <f t="shared" si="42"/>
        <v>0.1</v>
      </c>
      <c r="T32" s="252">
        <f t="shared" si="42"/>
        <v>0</v>
      </c>
      <c r="U32" s="252">
        <f t="shared" si="42"/>
        <v>0</v>
      </c>
      <c r="V32" s="272"/>
      <c r="W32" s="234" t="str">
        <f>IFERROR(W31/$V31,"-")</f>
        <v>-</v>
      </c>
      <c r="X32" s="234" t="str">
        <f t="shared" ref="X32:AC32" si="43">IFERROR(X31/$V31,"-")</f>
        <v>-</v>
      </c>
      <c r="Y32" s="234" t="str">
        <f t="shared" si="43"/>
        <v>-</v>
      </c>
      <c r="Z32" s="234" t="str">
        <f t="shared" si="43"/>
        <v>-</v>
      </c>
      <c r="AA32" s="234" t="str">
        <f t="shared" si="43"/>
        <v>-</v>
      </c>
      <c r="AB32" s="234" t="str">
        <f t="shared" si="43"/>
        <v>-</v>
      </c>
      <c r="AC32" s="235" t="str">
        <f t="shared" si="43"/>
        <v>-</v>
      </c>
      <c r="AE32" s="26"/>
      <c r="AF32" s="26"/>
      <c r="AG32" s="26"/>
      <c r="AH32" s="18"/>
      <c r="AI32" s="18"/>
      <c r="AJ32" s="18"/>
    </row>
    <row r="33" spans="2:36" ht="27.9" customHeight="1" x14ac:dyDescent="0.2">
      <c r="B33" s="702"/>
      <c r="C33" s="778" t="s">
        <v>31</v>
      </c>
      <c r="D33" s="269">
        <f>[1]表1!M44</f>
        <v>27</v>
      </c>
      <c r="E33" s="148">
        <f>[1]表1!O44</f>
        <v>21</v>
      </c>
      <c r="F33" s="224">
        <f>SUM(G33:M33)</f>
        <v>10</v>
      </c>
      <c r="G33" s="225">
        <f t="shared" ref="G33:M33" si="44">O33+W33</f>
        <v>1</v>
      </c>
      <c r="H33" s="225">
        <f t="shared" si="44"/>
        <v>2</v>
      </c>
      <c r="I33" s="225">
        <f t="shared" si="44"/>
        <v>6</v>
      </c>
      <c r="J33" s="225">
        <f t="shared" si="44"/>
        <v>0</v>
      </c>
      <c r="K33" s="225">
        <f t="shared" si="44"/>
        <v>0</v>
      </c>
      <c r="L33" s="225">
        <f t="shared" si="44"/>
        <v>1</v>
      </c>
      <c r="M33" s="225">
        <f t="shared" si="44"/>
        <v>0</v>
      </c>
      <c r="N33" s="224">
        <f>SUM(O33:U33)</f>
        <v>10</v>
      </c>
      <c r="O33" s="225">
        <v>1</v>
      </c>
      <c r="P33" s="225">
        <v>2</v>
      </c>
      <c r="Q33" s="225">
        <v>6</v>
      </c>
      <c r="R33" s="225">
        <v>0</v>
      </c>
      <c r="S33" s="225">
        <v>0</v>
      </c>
      <c r="T33" s="225">
        <v>1</v>
      </c>
      <c r="U33" s="225">
        <v>0</v>
      </c>
      <c r="V33" s="224">
        <f>SUM(W33:AC33)</f>
        <v>0</v>
      </c>
      <c r="W33" s="225">
        <v>0</v>
      </c>
      <c r="X33" s="225">
        <v>0</v>
      </c>
      <c r="Y33" s="225">
        <v>0</v>
      </c>
      <c r="Z33" s="225">
        <v>0</v>
      </c>
      <c r="AA33" s="225">
        <v>0</v>
      </c>
      <c r="AB33" s="225">
        <v>0</v>
      </c>
      <c r="AC33" s="227">
        <v>0</v>
      </c>
      <c r="AH33" s="18"/>
      <c r="AI33" s="18"/>
      <c r="AJ33" s="18"/>
    </row>
    <row r="34" spans="2:36" ht="27.9" customHeight="1" x14ac:dyDescent="0.2">
      <c r="B34" s="702"/>
      <c r="C34" s="780"/>
      <c r="D34" s="256"/>
      <c r="E34" s="213"/>
      <c r="F34" s="250"/>
      <c r="G34" s="251">
        <f>IFERROR(G33/$F33,"-")</f>
        <v>0.1</v>
      </c>
      <c r="H34" s="273">
        <f t="shared" ref="H34:M34" si="45">IFERROR(H33/$F33,"-")</f>
        <v>0.2</v>
      </c>
      <c r="I34" s="201">
        <f t="shared" si="45"/>
        <v>0.6</v>
      </c>
      <c r="J34" s="201">
        <f t="shared" si="45"/>
        <v>0</v>
      </c>
      <c r="K34" s="201">
        <f t="shared" si="45"/>
        <v>0</v>
      </c>
      <c r="L34" s="201">
        <f t="shared" si="45"/>
        <v>0.1</v>
      </c>
      <c r="M34" s="251">
        <f t="shared" si="45"/>
        <v>0</v>
      </c>
      <c r="N34" s="250"/>
      <c r="O34" s="251">
        <f>IFERROR(O33/$N$33,"-")</f>
        <v>0.1</v>
      </c>
      <c r="P34" s="251">
        <f t="shared" ref="P34:U34" si="46">IFERROR(P33/$N$33,"-")</f>
        <v>0.2</v>
      </c>
      <c r="Q34" s="252">
        <f t="shared" si="46"/>
        <v>0.6</v>
      </c>
      <c r="R34" s="252">
        <f t="shared" si="46"/>
        <v>0</v>
      </c>
      <c r="S34" s="252">
        <f t="shared" si="46"/>
        <v>0</v>
      </c>
      <c r="T34" s="252">
        <f t="shared" si="46"/>
        <v>0.1</v>
      </c>
      <c r="U34" s="252">
        <f t="shared" si="46"/>
        <v>0</v>
      </c>
      <c r="V34" s="272"/>
      <c r="W34" s="234" t="str">
        <f>IFERROR(W33/$V33,"-")</f>
        <v>-</v>
      </c>
      <c r="X34" s="234" t="str">
        <f t="shared" ref="X34:AC34" si="47">IFERROR(X33/$V33,"-")</f>
        <v>-</v>
      </c>
      <c r="Y34" s="234" t="str">
        <f t="shared" si="47"/>
        <v>-</v>
      </c>
      <c r="Z34" s="234" t="str">
        <f t="shared" si="47"/>
        <v>-</v>
      </c>
      <c r="AA34" s="234" t="str">
        <f t="shared" si="47"/>
        <v>-</v>
      </c>
      <c r="AB34" s="234" t="str">
        <f t="shared" si="47"/>
        <v>-</v>
      </c>
      <c r="AC34" s="235" t="str">
        <f t="shared" si="47"/>
        <v>-</v>
      </c>
      <c r="AE34" s="26"/>
      <c r="AF34" s="26"/>
      <c r="AG34" s="26"/>
      <c r="AH34" s="18"/>
      <c r="AI34" s="18"/>
      <c r="AJ34" s="18"/>
    </row>
    <row r="35" spans="2:36" ht="27.9" customHeight="1" x14ac:dyDescent="0.2">
      <c r="B35" s="702"/>
      <c r="C35" s="779" t="s">
        <v>111</v>
      </c>
      <c r="D35" s="269">
        <f>[1]表1!M47</f>
        <v>40</v>
      </c>
      <c r="E35" s="148">
        <f>[1]表1!O47</f>
        <v>24</v>
      </c>
      <c r="F35" s="224">
        <f>SUM(G35:M35)</f>
        <v>369</v>
      </c>
      <c r="G35" s="225">
        <f t="shared" ref="G35:M35" si="48">O35+W35</f>
        <v>56</v>
      </c>
      <c r="H35" s="225">
        <f t="shared" si="48"/>
        <v>27</v>
      </c>
      <c r="I35" s="225">
        <f t="shared" si="48"/>
        <v>12</v>
      </c>
      <c r="J35" s="225">
        <f t="shared" si="48"/>
        <v>21</v>
      </c>
      <c r="K35" s="225">
        <f t="shared" si="48"/>
        <v>252</v>
      </c>
      <c r="L35" s="225">
        <f t="shared" si="48"/>
        <v>1</v>
      </c>
      <c r="M35" s="225">
        <f t="shared" si="48"/>
        <v>0</v>
      </c>
      <c r="N35" s="224">
        <f>SUM(O35:U35)</f>
        <v>362</v>
      </c>
      <c r="O35" s="225">
        <v>55</v>
      </c>
      <c r="P35" s="225">
        <v>26</v>
      </c>
      <c r="Q35" s="225">
        <v>12</v>
      </c>
      <c r="R35" s="225">
        <v>18</v>
      </c>
      <c r="S35" s="225">
        <v>250</v>
      </c>
      <c r="T35" s="225">
        <v>1</v>
      </c>
      <c r="U35" s="225">
        <v>0</v>
      </c>
      <c r="V35" s="224">
        <f>SUM(W35:AC35)</f>
        <v>7</v>
      </c>
      <c r="W35" s="225">
        <v>1</v>
      </c>
      <c r="X35" s="225">
        <v>1</v>
      </c>
      <c r="Y35" s="225">
        <v>0</v>
      </c>
      <c r="Z35" s="225">
        <v>3</v>
      </c>
      <c r="AA35" s="225">
        <v>2</v>
      </c>
      <c r="AB35" s="225">
        <v>0</v>
      </c>
      <c r="AC35" s="227">
        <v>0</v>
      </c>
      <c r="AH35" s="18"/>
      <c r="AI35" s="18"/>
      <c r="AJ35" s="18"/>
    </row>
    <row r="36" spans="2:36" ht="27.9" customHeight="1" thickBot="1" x14ac:dyDescent="0.25">
      <c r="B36" s="702"/>
      <c r="C36" s="792"/>
      <c r="D36" s="275"/>
      <c r="E36" s="154"/>
      <c r="F36" s="229"/>
      <c r="G36" s="230">
        <f>IFERROR(G35/$F35,"-")</f>
        <v>0.15176151761517614</v>
      </c>
      <c r="H36" s="230">
        <f t="shared" ref="H36:M36" si="49">IFERROR(H35/$F35,"-")</f>
        <v>7.3170731707317069E-2</v>
      </c>
      <c r="I36" s="230">
        <f t="shared" si="49"/>
        <v>3.2520325203252036E-2</v>
      </c>
      <c r="J36" s="230">
        <f t="shared" si="49"/>
        <v>5.6910569105691054E-2</v>
      </c>
      <c r="K36" s="230">
        <f t="shared" si="49"/>
        <v>0.68292682926829273</v>
      </c>
      <c r="L36" s="230">
        <f t="shared" si="49"/>
        <v>2.7100271002710027E-3</v>
      </c>
      <c r="M36" s="276">
        <f t="shared" si="49"/>
        <v>0</v>
      </c>
      <c r="N36" s="232"/>
      <c r="O36" s="277">
        <f>IFERROR(O35/$N$35,"-")</f>
        <v>0.15193370165745856</v>
      </c>
      <c r="P36" s="277">
        <f t="shared" ref="P36:U36" si="50">IFERROR(P35/$N$35,"-")</f>
        <v>7.18232044198895E-2</v>
      </c>
      <c r="Q36" s="277">
        <f t="shared" si="50"/>
        <v>3.3149171270718231E-2</v>
      </c>
      <c r="R36" s="277">
        <f t="shared" si="50"/>
        <v>4.9723756906077346E-2</v>
      </c>
      <c r="S36" s="277">
        <f t="shared" si="50"/>
        <v>0.69060773480662985</v>
      </c>
      <c r="T36" s="277">
        <f t="shared" si="50"/>
        <v>2.7624309392265192E-3</v>
      </c>
      <c r="U36" s="278">
        <f t="shared" si="50"/>
        <v>0</v>
      </c>
      <c r="V36" s="279"/>
      <c r="W36" s="278">
        <f>IFERROR(W35/$V35,"-")</f>
        <v>0.14285714285714285</v>
      </c>
      <c r="X36" s="278">
        <f t="shared" ref="X36:AC36" si="51">IFERROR(X35/$V35,"-")</f>
        <v>0.14285714285714285</v>
      </c>
      <c r="Y36" s="278">
        <f t="shared" si="51"/>
        <v>0</v>
      </c>
      <c r="Z36" s="278">
        <f t="shared" si="51"/>
        <v>0.42857142857142855</v>
      </c>
      <c r="AA36" s="278">
        <f t="shared" si="51"/>
        <v>0.2857142857142857</v>
      </c>
      <c r="AB36" s="278">
        <f t="shared" si="51"/>
        <v>0</v>
      </c>
      <c r="AC36" s="280">
        <f t="shared" si="51"/>
        <v>0</v>
      </c>
      <c r="AE36" s="26"/>
      <c r="AF36" s="26"/>
      <c r="AG36" s="26"/>
      <c r="AH36" s="18"/>
      <c r="AI36" s="18"/>
      <c r="AJ36" s="18"/>
    </row>
    <row r="37" spans="2:36" ht="27.9" customHeight="1" thickTop="1" x14ac:dyDescent="0.2">
      <c r="B37" s="702"/>
      <c r="C37" s="209" t="s">
        <v>112</v>
      </c>
      <c r="D37" s="281">
        <f>D27+D29+D31+D33</f>
        <v>280</v>
      </c>
      <c r="E37" s="281">
        <f>E27+E29+E31+E33</f>
        <v>144</v>
      </c>
      <c r="F37" s="253">
        <f>SUM(G37:M37)</f>
        <v>47</v>
      </c>
      <c r="G37" s="263">
        <f t="shared" ref="G37:M37" si="52">O37+W37</f>
        <v>4</v>
      </c>
      <c r="H37" s="263">
        <f t="shared" si="52"/>
        <v>6</v>
      </c>
      <c r="I37" s="263">
        <f t="shared" si="52"/>
        <v>11</v>
      </c>
      <c r="J37" s="263">
        <f t="shared" si="52"/>
        <v>7</v>
      </c>
      <c r="K37" s="263">
        <f t="shared" si="52"/>
        <v>6</v>
      </c>
      <c r="L37" s="263">
        <f t="shared" si="52"/>
        <v>12</v>
      </c>
      <c r="M37" s="263">
        <f t="shared" si="52"/>
        <v>1</v>
      </c>
      <c r="N37" s="253">
        <f>SUM(O37:U37)</f>
        <v>46</v>
      </c>
      <c r="O37" s="263">
        <f>O27+O29+O31+O33</f>
        <v>4</v>
      </c>
      <c r="P37" s="263">
        <f t="shared" ref="P37:AC37" si="53">P27+P29+P31+P33</f>
        <v>6</v>
      </c>
      <c r="Q37" s="263">
        <f t="shared" si="53"/>
        <v>11</v>
      </c>
      <c r="R37" s="263">
        <f t="shared" si="53"/>
        <v>7</v>
      </c>
      <c r="S37" s="263">
        <f t="shared" si="53"/>
        <v>6</v>
      </c>
      <c r="T37" s="263">
        <f t="shared" si="53"/>
        <v>11</v>
      </c>
      <c r="U37" s="263">
        <f t="shared" si="53"/>
        <v>1</v>
      </c>
      <c r="V37" s="253">
        <f t="shared" si="53"/>
        <v>1</v>
      </c>
      <c r="W37" s="263">
        <f t="shared" si="53"/>
        <v>0</v>
      </c>
      <c r="X37" s="263">
        <f t="shared" si="53"/>
        <v>0</v>
      </c>
      <c r="Y37" s="263">
        <f t="shared" si="53"/>
        <v>0</v>
      </c>
      <c r="Z37" s="263">
        <f t="shared" si="53"/>
        <v>0</v>
      </c>
      <c r="AA37" s="263">
        <f t="shared" si="53"/>
        <v>0</v>
      </c>
      <c r="AB37" s="263">
        <f t="shared" si="53"/>
        <v>1</v>
      </c>
      <c r="AC37" s="265">
        <f t="shared" si="53"/>
        <v>0</v>
      </c>
      <c r="AH37" s="18"/>
      <c r="AI37" s="18"/>
      <c r="AJ37" s="18"/>
    </row>
    <row r="38" spans="2:36" ht="27.9" customHeight="1" x14ac:dyDescent="0.2">
      <c r="B38" s="702"/>
      <c r="C38" s="211" t="s">
        <v>34</v>
      </c>
      <c r="D38" s="282"/>
      <c r="E38" s="282"/>
      <c r="F38" s="250"/>
      <c r="G38" s="283">
        <f>G37/F37</f>
        <v>8.5106382978723402E-2</v>
      </c>
      <c r="H38" s="283">
        <f>H37/F37</f>
        <v>0.1276595744680851</v>
      </c>
      <c r="I38" s="283">
        <f>I37/F37</f>
        <v>0.23404255319148937</v>
      </c>
      <c r="J38" s="283">
        <f>J37/F37</f>
        <v>0.14893617021276595</v>
      </c>
      <c r="K38" s="283">
        <f>K37/F37</f>
        <v>0.1276595744680851</v>
      </c>
      <c r="L38" s="283">
        <f>L37/F37</f>
        <v>0.25531914893617019</v>
      </c>
      <c r="M38" s="234">
        <f>M37/F37</f>
        <v>2.1276595744680851E-2</v>
      </c>
      <c r="N38" s="250"/>
      <c r="O38" s="283">
        <f>IFERROR(O37/$N37,"-")</f>
        <v>8.6956521739130432E-2</v>
      </c>
      <c r="P38" s="283">
        <f t="shared" ref="P38:U38" si="54">IFERROR(P37/$N37,"-")</f>
        <v>0.13043478260869565</v>
      </c>
      <c r="Q38" s="283">
        <f t="shared" si="54"/>
        <v>0.2391304347826087</v>
      </c>
      <c r="R38" s="283">
        <f t="shared" si="54"/>
        <v>0.15217391304347827</v>
      </c>
      <c r="S38" s="283">
        <f t="shared" si="54"/>
        <v>0.13043478260869565</v>
      </c>
      <c r="T38" s="283">
        <f t="shared" si="54"/>
        <v>0.2391304347826087</v>
      </c>
      <c r="U38" s="234">
        <f t="shared" si="54"/>
        <v>2.1739130434782608E-2</v>
      </c>
      <c r="V38" s="250"/>
      <c r="W38" s="234">
        <f>IFERROR(W37/$V37,"-")</f>
        <v>0</v>
      </c>
      <c r="X38" s="234">
        <f t="shared" ref="X38:AC38" si="55">IFERROR(X37/$V37,"-")</f>
        <v>0</v>
      </c>
      <c r="Y38" s="234">
        <f t="shared" si="55"/>
        <v>0</v>
      </c>
      <c r="Z38" s="234">
        <f t="shared" si="55"/>
        <v>0</v>
      </c>
      <c r="AA38" s="234">
        <f t="shared" si="55"/>
        <v>0</v>
      </c>
      <c r="AB38" s="234">
        <f t="shared" si="55"/>
        <v>1</v>
      </c>
      <c r="AC38" s="235">
        <f t="shared" si="55"/>
        <v>0</v>
      </c>
      <c r="AE38" s="26"/>
      <c r="AF38" s="26"/>
      <c r="AG38" s="26"/>
      <c r="AH38" s="18"/>
      <c r="AI38" s="18"/>
      <c r="AJ38" s="18"/>
    </row>
    <row r="39" spans="2:36" ht="27.9" customHeight="1" x14ac:dyDescent="0.2">
      <c r="B39" s="702"/>
      <c r="C39" s="209" t="s">
        <v>112</v>
      </c>
      <c r="D39" s="286">
        <f>D29+D31+D33+D35</f>
        <v>155</v>
      </c>
      <c r="E39" s="286">
        <f>E29+E31+E33+E35</f>
        <v>102</v>
      </c>
      <c r="F39" s="253">
        <f>SUM(G39:M39)</f>
        <v>391</v>
      </c>
      <c r="G39" s="263">
        <f t="shared" ref="G39:M39" si="56">O39+W39</f>
        <v>58</v>
      </c>
      <c r="H39" s="263">
        <f t="shared" si="56"/>
        <v>30</v>
      </c>
      <c r="I39" s="263">
        <f t="shared" si="56"/>
        <v>20</v>
      </c>
      <c r="J39" s="263">
        <f t="shared" si="56"/>
        <v>26</v>
      </c>
      <c r="K39" s="263">
        <f t="shared" si="56"/>
        <v>253</v>
      </c>
      <c r="L39" s="263">
        <f t="shared" si="56"/>
        <v>4</v>
      </c>
      <c r="M39" s="263">
        <f t="shared" si="56"/>
        <v>0</v>
      </c>
      <c r="N39" s="253">
        <f>SUM(O39:U39)</f>
        <v>384</v>
      </c>
      <c r="O39" s="263">
        <f t="shared" ref="O39:AC39" si="57">O29+O31+O33+O35</f>
        <v>57</v>
      </c>
      <c r="P39" s="263">
        <f t="shared" si="57"/>
        <v>29</v>
      </c>
      <c r="Q39" s="263">
        <f t="shared" si="57"/>
        <v>20</v>
      </c>
      <c r="R39" s="263">
        <f t="shared" si="57"/>
        <v>23</v>
      </c>
      <c r="S39" s="263">
        <f t="shared" si="57"/>
        <v>251</v>
      </c>
      <c r="T39" s="263">
        <f t="shared" si="57"/>
        <v>4</v>
      </c>
      <c r="U39" s="263">
        <f t="shared" si="57"/>
        <v>0</v>
      </c>
      <c r="V39" s="253">
        <f t="shared" si="57"/>
        <v>7</v>
      </c>
      <c r="W39" s="225">
        <f t="shared" si="57"/>
        <v>1</v>
      </c>
      <c r="X39" s="225">
        <f t="shared" si="57"/>
        <v>1</v>
      </c>
      <c r="Y39" s="263">
        <f>Y29+Y31+Y33+Y35</f>
        <v>0</v>
      </c>
      <c r="Z39" s="263">
        <f t="shared" si="57"/>
        <v>3</v>
      </c>
      <c r="AA39" s="263">
        <f t="shared" si="57"/>
        <v>2</v>
      </c>
      <c r="AB39" s="263">
        <f t="shared" si="57"/>
        <v>0</v>
      </c>
      <c r="AC39" s="265">
        <f t="shared" si="57"/>
        <v>0</v>
      </c>
      <c r="AH39" s="18"/>
      <c r="AI39" s="18"/>
      <c r="AJ39" s="18"/>
    </row>
    <row r="40" spans="2:36" ht="27.9" customHeight="1" thickBot="1" x14ac:dyDescent="0.25">
      <c r="B40" s="715"/>
      <c r="C40" s="211" t="s">
        <v>113</v>
      </c>
      <c r="D40" s="282"/>
      <c r="E40" s="282"/>
      <c r="F40" s="287"/>
      <c r="G40" s="288">
        <f>G39/F39</f>
        <v>0.14833759590792839</v>
      </c>
      <c r="H40" s="288">
        <f>H39/F39</f>
        <v>7.6726342710997444E-2</v>
      </c>
      <c r="I40" s="288">
        <f>I39/F39</f>
        <v>5.1150895140664961E-2</v>
      </c>
      <c r="J40" s="288">
        <f>J39/F39</f>
        <v>6.6496163682864456E-2</v>
      </c>
      <c r="K40" s="288">
        <f>K39/F39</f>
        <v>0.6470588235294118</v>
      </c>
      <c r="L40" s="288">
        <f>L39/F39</f>
        <v>1.0230179028132993E-2</v>
      </c>
      <c r="M40" s="289">
        <f>M39/F39</f>
        <v>0</v>
      </c>
      <c r="N40" s="291"/>
      <c r="O40" s="288">
        <f>IFERROR(O39/$N39,"-")</f>
        <v>0.1484375</v>
      </c>
      <c r="P40" s="288">
        <f t="shared" ref="P40:U40" si="58">IFERROR(P39/$N39,"-")</f>
        <v>7.5520833333333329E-2</v>
      </c>
      <c r="Q40" s="288">
        <f t="shared" si="58"/>
        <v>5.2083333333333336E-2</v>
      </c>
      <c r="R40" s="288">
        <f t="shared" si="58"/>
        <v>5.9895833333333336E-2</v>
      </c>
      <c r="S40" s="288">
        <f t="shared" si="58"/>
        <v>0.65364583333333337</v>
      </c>
      <c r="T40" s="288">
        <f t="shared" si="58"/>
        <v>1.0416666666666666E-2</v>
      </c>
      <c r="U40" s="289">
        <f t="shared" si="58"/>
        <v>0</v>
      </c>
      <c r="V40" s="291"/>
      <c r="W40" s="294">
        <f>IFERROR(W39/$V39,"-")</f>
        <v>0.14285714285714285</v>
      </c>
      <c r="X40" s="294">
        <f t="shared" ref="X40:AC40" si="59">IFERROR(X39/$V39,"-")</f>
        <v>0.14285714285714285</v>
      </c>
      <c r="Y40" s="294">
        <f t="shared" si="59"/>
        <v>0</v>
      </c>
      <c r="Z40" s="294">
        <f t="shared" si="59"/>
        <v>0.42857142857142855</v>
      </c>
      <c r="AA40" s="294">
        <f t="shared" si="59"/>
        <v>0.2857142857142857</v>
      </c>
      <c r="AB40" s="294">
        <f t="shared" si="59"/>
        <v>0</v>
      </c>
      <c r="AC40" s="295">
        <f t="shared" si="59"/>
        <v>0</v>
      </c>
      <c r="AE40" s="26"/>
      <c r="AF40" s="26"/>
      <c r="AG40" s="26"/>
      <c r="AH40" s="18"/>
      <c r="AI40" s="18"/>
      <c r="AJ40" s="18"/>
    </row>
    <row r="41" spans="2:36" x14ac:dyDescent="0.2">
      <c r="B41" s="1" t="s">
        <v>99</v>
      </c>
    </row>
    <row r="44" spans="2:36" ht="15" customHeight="1" x14ac:dyDescent="0.2">
      <c r="B44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</row>
    <row r="45" spans="2:36" x14ac:dyDescent="0.2">
      <c r="B45"/>
      <c r="G45" s="221"/>
      <c r="H45" s="221"/>
      <c r="I45" s="221"/>
      <c r="J45" s="221"/>
      <c r="K45" s="221"/>
      <c r="L45" s="221"/>
      <c r="M45" s="221"/>
      <c r="O45" s="221"/>
      <c r="P45" s="221"/>
      <c r="Q45" s="221"/>
      <c r="R45" s="221"/>
      <c r="S45" s="221"/>
      <c r="T45" s="221"/>
      <c r="U45" s="221"/>
      <c r="W45" s="221"/>
      <c r="X45" s="221"/>
      <c r="Y45" s="221"/>
      <c r="Z45" s="221"/>
      <c r="AA45" s="221"/>
      <c r="AB45" s="221"/>
      <c r="AC45" s="221"/>
    </row>
    <row r="46" spans="2:36" x14ac:dyDescent="0.2">
      <c r="B46"/>
      <c r="E46" s="91"/>
    </row>
    <row r="47" spans="2:36" ht="14.25" customHeight="1" x14ac:dyDescent="0.2">
      <c r="B47"/>
    </row>
    <row r="48" spans="2:36" s="298" customFormat="1" ht="12" x14ac:dyDescent="0.15">
      <c r="B48" s="297"/>
    </row>
    <row r="49" spans="2:29" s="298" customFormat="1" ht="12" x14ac:dyDescent="0.15">
      <c r="B49" s="299"/>
      <c r="D49" s="300"/>
      <c r="E49" s="300"/>
      <c r="F49" s="300"/>
      <c r="G49" s="300"/>
      <c r="H49" s="300"/>
      <c r="I49" s="300"/>
      <c r="J49" s="300"/>
      <c r="K49" s="300"/>
      <c r="L49" s="300"/>
      <c r="M49" s="300"/>
      <c r="N49" s="300"/>
      <c r="O49" s="300"/>
      <c r="P49" s="300"/>
      <c r="Q49" s="300"/>
      <c r="R49" s="300"/>
      <c r="S49" s="300"/>
      <c r="T49" s="300"/>
      <c r="U49" s="300"/>
      <c r="V49" s="300"/>
      <c r="W49" s="300"/>
      <c r="X49" s="300"/>
      <c r="Y49" s="300"/>
      <c r="Z49" s="300"/>
      <c r="AA49" s="300"/>
      <c r="AB49" s="300"/>
      <c r="AC49" s="300"/>
    </row>
    <row r="50" spans="2:29" s="298" customFormat="1" ht="12" x14ac:dyDescent="0.15">
      <c r="D50" s="300"/>
      <c r="E50" s="300"/>
      <c r="F50" s="300"/>
      <c r="G50" s="300"/>
      <c r="H50" s="300"/>
      <c r="I50" s="300"/>
      <c r="J50" s="300"/>
      <c r="K50" s="300"/>
      <c r="L50" s="300"/>
      <c r="M50" s="300"/>
      <c r="N50" s="300"/>
      <c r="O50" s="300"/>
      <c r="P50" s="300"/>
      <c r="Q50" s="300"/>
      <c r="R50" s="300"/>
      <c r="S50" s="300"/>
      <c r="T50" s="300"/>
      <c r="U50" s="300"/>
      <c r="V50" s="300"/>
      <c r="W50" s="300"/>
      <c r="X50" s="300"/>
      <c r="Y50" s="300"/>
      <c r="Z50" s="300"/>
      <c r="AA50" s="300"/>
      <c r="AB50" s="300"/>
      <c r="AC50" s="300"/>
    </row>
    <row r="51" spans="2:29" s="298" customFormat="1" ht="13.5" customHeight="1" x14ac:dyDescent="0.15">
      <c r="D51" s="300"/>
      <c r="E51" s="300"/>
      <c r="F51" s="300"/>
      <c r="G51" s="300"/>
      <c r="H51" s="300"/>
      <c r="I51" s="300"/>
      <c r="J51" s="300"/>
      <c r="K51" s="300"/>
      <c r="L51" s="300"/>
      <c r="M51" s="300"/>
      <c r="N51" s="300"/>
      <c r="O51" s="300"/>
      <c r="P51" s="300"/>
      <c r="Q51" s="300"/>
      <c r="R51" s="300"/>
      <c r="S51" s="300"/>
      <c r="T51" s="300"/>
      <c r="U51" s="300"/>
      <c r="V51" s="300"/>
      <c r="W51" s="300"/>
      <c r="X51" s="300"/>
      <c r="Y51" s="300"/>
      <c r="Z51" s="300"/>
      <c r="AA51" s="300"/>
      <c r="AB51" s="300"/>
      <c r="AC51" s="300"/>
    </row>
    <row r="52" spans="2:29" s="298" customFormat="1" ht="12" x14ac:dyDescent="0.15">
      <c r="D52" s="300"/>
      <c r="E52" s="300"/>
      <c r="F52" s="300"/>
      <c r="G52" s="300"/>
      <c r="H52" s="300"/>
      <c r="I52" s="300"/>
      <c r="J52" s="300"/>
      <c r="K52" s="300"/>
      <c r="L52" s="300"/>
      <c r="M52" s="300"/>
      <c r="N52" s="300"/>
      <c r="O52" s="300"/>
      <c r="P52" s="300"/>
      <c r="Q52" s="300"/>
      <c r="R52" s="300"/>
      <c r="S52" s="300"/>
      <c r="T52" s="300"/>
      <c r="U52" s="300"/>
      <c r="V52" s="300"/>
      <c r="W52" s="300"/>
      <c r="X52" s="300"/>
      <c r="Y52" s="300"/>
      <c r="Z52" s="300"/>
      <c r="AA52" s="300"/>
      <c r="AB52" s="300"/>
      <c r="AC52" s="300"/>
    </row>
    <row r="53" spans="2:29" s="298" customFormat="1" ht="13.5" customHeight="1" x14ac:dyDescent="0.15">
      <c r="D53" s="300"/>
      <c r="E53" s="300"/>
      <c r="F53" s="300"/>
      <c r="G53" s="300"/>
      <c r="H53" s="300"/>
      <c r="I53" s="300"/>
      <c r="J53" s="300"/>
      <c r="K53" s="300"/>
      <c r="L53" s="300"/>
      <c r="M53" s="300"/>
      <c r="N53" s="300"/>
      <c r="O53" s="300"/>
      <c r="P53" s="300"/>
      <c r="Q53" s="300"/>
      <c r="R53" s="300"/>
      <c r="S53" s="300"/>
      <c r="T53" s="300"/>
      <c r="U53" s="300"/>
      <c r="V53" s="300"/>
      <c r="W53" s="300"/>
      <c r="X53" s="300"/>
      <c r="Y53" s="300"/>
      <c r="Z53" s="300"/>
      <c r="AA53" s="300"/>
      <c r="AB53" s="300"/>
      <c r="AC53" s="300"/>
    </row>
    <row r="54" spans="2:29" s="298" customFormat="1" ht="12" x14ac:dyDescent="0.15"/>
    <row r="55" spans="2:29" ht="36" customHeight="1" x14ac:dyDescent="0.2"/>
    <row r="56" spans="2:29" x14ac:dyDescent="0.2">
      <c r="G56" s="221"/>
      <c r="H56" s="221"/>
      <c r="I56" s="221"/>
      <c r="J56" s="221"/>
      <c r="K56" s="221"/>
      <c r="L56" s="221"/>
      <c r="M56" s="221"/>
      <c r="O56" s="221"/>
      <c r="P56" s="221"/>
      <c r="Q56" s="221"/>
      <c r="R56" s="221"/>
      <c r="S56" s="221"/>
      <c r="T56" s="221"/>
      <c r="U56" s="221"/>
      <c r="W56" s="221"/>
      <c r="X56" s="221"/>
      <c r="Y56" s="221"/>
      <c r="Z56" s="221"/>
      <c r="AA56" s="221"/>
      <c r="AB56" s="221"/>
      <c r="AC56" s="221"/>
    </row>
    <row r="57" spans="2:29" x14ac:dyDescent="0.2">
      <c r="G57" s="26"/>
      <c r="H57" s="26"/>
      <c r="I57" s="26"/>
      <c r="J57" s="26"/>
      <c r="K57" s="26"/>
      <c r="L57" s="26"/>
      <c r="M57" s="26"/>
      <c r="O57" s="26"/>
      <c r="P57" s="26"/>
      <c r="Q57" s="26"/>
      <c r="R57" s="26"/>
      <c r="S57" s="26"/>
      <c r="T57" s="26"/>
      <c r="U57" s="26"/>
      <c r="W57" s="26"/>
      <c r="X57" s="26"/>
      <c r="Y57" s="26"/>
      <c r="Z57" s="26"/>
      <c r="AA57" s="26"/>
      <c r="AB57" s="26"/>
      <c r="AC57" s="26"/>
    </row>
    <row r="58" spans="2:29" ht="14.25" customHeight="1" x14ac:dyDescent="0.2"/>
    <row r="62" spans="2:29" ht="13.5" customHeight="1" x14ac:dyDescent="0.2"/>
    <row r="64" spans="2:29" ht="13.5" customHeight="1" x14ac:dyDescent="0.2"/>
    <row r="66" ht="13.5" customHeight="1" x14ac:dyDescent="0.2"/>
    <row r="70" ht="13.5" customHeight="1" x14ac:dyDescent="0.2"/>
  </sheetData>
  <mergeCells count="23">
    <mergeCell ref="B25:B40"/>
    <mergeCell ref="C25:C26"/>
    <mergeCell ref="C27:C28"/>
    <mergeCell ref="C29:C30"/>
    <mergeCell ref="C31:C32"/>
    <mergeCell ref="C33:C34"/>
    <mergeCell ref="C35:C36"/>
    <mergeCell ref="B11:C12"/>
    <mergeCell ref="B13:B24"/>
    <mergeCell ref="C13:C14"/>
    <mergeCell ref="C15:C16"/>
    <mergeCell ref="C17:C18"/>
    <mergeCell ref="C19:C20"/>
    <mergeCell ref="C21:C22"/>
    <mergeCell ref="C23:C24"/>
    <mergeCell ref="D7:D10"/>
    <mergeCell ref="E7:E10"/>
    <mergeCell ref="F7:M8"/>
    <mergeCell ref="N8:U8"/>
    <mergeCell ref="V8:AC8"/>
    <mergeCell ref="F9:F10"/>
    <mergeCell ref="N9:N10"/>
    <mergeCell ref="V9:V10"/>
  </mergeCells>
  <phoneticPr fontId="3"/>
  <pageMargins left="0.70866141732283472" right="0.19685039370078741" top="0.6692913385826772" bottom="0.39370078740157483" header="0.35433070866141736" footer="0.19685039370078741"/>
  <pageSetup paperSize="9" scale="54" firstPageNumber="36" orientation="landscape" useFirstPageNumber="1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2A5FCE-260D-4B78-B229-F0044E2AAF44}">
  <sheetPr>
    <tabColor rgb="FF00B0F0"/>
    <pageSetUpPr fitToPage="1"/>
  </sheetPr>
  <dimension ref="B2:AJ64"/>
  <sheetViews>
    <sheetView view="pageBreakPreview" zoomScale="80" zoomScaleNormal="100" zoomScaleSheetLayoutView="80" workbookViewId="0">
      <pane xSplit="3" ySplit="10" topLeftCell="D11" activePane="bottomRight" state="frozen"/>
      <selection pane="topRight"/>
      <selection pane="bottomLeft"/>
      <selection pane="bottomRight"/>
    </sheetView>
  </sheetViews>
  <sheetFormatPr defaultColWidth="9" defaultRowHeight="13.2" x14ac:dyDescent="0.2"/>
  <cols>
    <col min="1" max="1" width="4.6640625" style="1" customWidth="1"/>
    <col min="2" max="2" width="3.109375" style="1" customWidth="1"/>
    <col min="3" max="3" width="16.6640625" style="1" customWidth="1"/>
    <col min="4" max="5" width="9.44140625" style="1" customWidth="1"/>
    <col min="6" max="29" width="7.6640625" style="1" customWidth="1"/>
    <col min="30" max="30" width="4.6640625" style="1" customWidth="1"/>
    <col min="31" max="33" width="6.6640625" style="1" customWidth="1"/>
    <col min="34" max="36" width="6.44140625" style="1" customWidth="1"/>
    <col min="37" max="38" width="4.6640625" style="1" customWidth="1"/>
    <col min="39" max="16384" width="9" style="1"/>
  </cols>
  <sheetData>
    <row r="2" spans="2:36" ht="14.4" x14ac:dyDescent="0.2">
      <c r="B2" s="2" t="s">
        <v>129</v>
      </c>
    </row>
    <row r="3" spans="2:36" ht="14.4" x14ac:dyDescent="0.2">
      <c r="B3" s="2"/>
      <c r="Y3" s="140" t="s">
        <v>115</v>
      </c>
    </row>
    <row r="4" spans="2:36" ht="14.4" x14ac:dyDescent="0.2">
      <c r="B4" s="2"/>
      <c r="F4" s="301"/>
      <c r="G4" s="302"/>
      <c r="H4" s="302"/>
      <c r="I4" s="302"/>
      <c r="J4" s="302"/>
      <c r="K4" s="302"/>
      <c r="L4" s="302"/>
      <c r="M4" s="302"/>
      <c r="Y4" s="140" t="s">
        <v>116</v>
      </c>
    </row>
    <row r="5" spans="2:36" ht="11.25" customHeight="1" x14ac:dyDescent="0.2">
      <c r="B5" s="2"/>
      <c r="X5" s="3"/>
    </row>
    <row r="6" spans="2:36" ht="13.8" thickBot="1" x14ac:dyDescent="0.25">
      <c r="B6" s="1" t="s">
        <v>117</v>
      </c>
      <c r="AC6" s="4" t="s">
        <v>39</v>
      </c>
    </row>
    <row r="7" spans="2:36" ht="23.1" customHeight="1" thickBot="1" x14ac:dyDescent="0.25">
      <c r="B7" s="5"/>
      <c r="C7" s="6"/>
      <c r="D7" s="778" t="s">
        <v>67</v>
      </c>
      <c r="E7" s="706" t="s">
        <v>68</v>
      </c>
      <c r="F7" s="782" t="s">
        <v>69</v>
      </c>
      <c r="G7" s="783"/>
      <c r="H7" s="783"/>
      <c r="I7" s="783"/>
      <c r="J7" s="783"/>
      <c r="K7" s="783"/>
      <c r="L7" s="783"/>
      <c r="M7" s="783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141"/>
    </row>
    <row r="8" spans="2:36" ht="23.1" customHeight="1" x14ac:dyDescent="0.2">
      <c r="B8" s="10"/>
      <c r="C8" s="11"/>
      <c r="D8" s="779"/>
      <c r="E8" s="705"/>
      <c r="F8" s="784"/>
      <c r="G8" s="785"/>
      <c r="H8" s="785"/>
      <c r="I8" s="785"/>
      <c r="J8" s="785"/>
      <c r="K8" s="785"/>
      <c r="L8" s="785"/>
      <c r="M8" s="785"/>
      <c r="N8" s="786" t="s">
        <v>70</v>
      </c>
      <c r="O8" s="787"/>
      <c r="P8" s="787"/>
      <c r="Q8" s="787"/>
      <c r="R8" s="787"/>
      <c r="S8" s="787"/>
      <c r="T8" s="787"/>
      <c r="U8" s="787"/>
      <c r="V8" s="786" t="s">
        <v>71</v>
      </c>
      <c r="W8" s="787"/>
      <c r="X8" s="787"/>
      <c r="Y8" s="787"/>
      <c r="Z8" s="787"/>
      <c r="AA8" s="787"/>
      <c r="AB8" s="787"/>
      <c r="AC8" s="788"/>
    </row>
    <row r="9" spans="2:36" ht="23.1" customHeight="1" x14ac:dyDescent="0.2">
      <c r="B9" s="10"/>
      <c r="C9" s="11"/>
      <c r="D9" s="779"/>
      <c r="E9" s="705"/>
      <c r="F9" s="789" t="s">
        <v>120</v>
      </c>
      <c r="G9" s="142"/>
      <c r="H9" s="142"/>
      <c r="I9" s="142"/>
      <c r="J9" s="142"/>
      <c r="K9" s="142"/>
      <c r="L9" s="142"/>
      <c r="M9" s="142"/>
      <c r="N9" s="789" t="s">
        <v>120</v>
      </c>
      <c r="O9" s="142"/>
      <c r="P9" s="142"/>
      <c r="Q9" s="142"/>
      <c r="R9" s="142"/>
      <c r="S9" s="142"/>
      <c r="T9" s="142"/>
      <c r="U9" s="142"/>
      <c r="V9" s="789" t="s">
        <v>120</v>
      </c>
      <c r="W9" s="142"/>
      <c r="X9" s="142"/>
      <c r="Y9" s="142"/>
      <c r="Z9" s="142"/>
      <c r="AA9" s="142"/>
      <c r="AB9" s="142"/>
      <c r="AC9" s="143"/>
    </row>
    <row r="10" spans="2:36" ht="42" customHeight="1" x14ac:dyDescent="0.2">
      <c r="B10" s="14"/>
      <c r="C10" s="15"/>
      <c r="D10" s="780"/>
      <c r="E10" s="781"/>
      <c r="F10" s="790"/>
      <c r="G10" s="144" t="s">
        <v>121</v>
      </c>
      <c r="H10" s="144" t="s">
        <v>122</v>
      </c>
      <c r="I10" s="144" t="s">
        <v>123</v>
      </c>
      <c r="J10" s="144" t="s">
        <v>124</v>
      </c>
      <c r="K10" s="144" t="s">
        <v>125</v>
      </c>
      <c r="L10" s="144" t="s">
        <v>126</v>
      </c>
      <c r="M10" s="144" t="s">
        <v>127</v>
      </c>
      <c r="N10" s="790"/>
      <c r="O10" s="144" t="s">
        <v>121</v>
      </c>
      <c r="P10" s="144" t="s">
        <v>122</v>
      </c>
      <c r="Q10" s="144" t="s">
        <v>123</v>
      </c>
      <c r="R10" s="144" t="s">
        <v>124</v>
      </c>
      <c r="S10" s="144" t="s">
        <v>125</v>
      </c>
      <c r="T10" s="144" t="s">
        <v>126</v>
      </c>
      <c r="U10" s="144" t="s">
        <v>127</v>
      </c>
      <c r="V10" s="790"/>
      <c r="W10" s="144" t="s">
        <v>121</v>
      </c>
      <c r="X10" s="144" t="s">
        <v>122</v>
      </c>
      <c r="Y10" s="144" t="s">
        <v>123</v>
      </c>
      <c r="Z10" s="144" t="s">
        <v>124</v>
      </c>
      <c r="AA10" s="144" t="s">
        <v>125</v>
      </c>
      <c r="AB10" s="144" t="s">
        <v>126</v>
      </c>
      <c r="AC10" s="146" t="s">
        <v>127</v>
      </c>
      <c r="AH10" s="13"/>
    </row>
    <row r="11" spans="2:36" ht="27.9" customHeight="1" x14ac:dyDescent="0.2">
      <c r="B11" s="695" t="s">
        <v>85</v>
      </c>
      <c r="C11" s="696"/>
      <c r="D11" s="303">
        <f>D15+D17+D19+D21+D23+D13</f>
        <v>391</v>
      </c>
      <c r="E11" s="303">
        <f>E15+E17+E19+E21+E23+E13</f>
        <v>271</v>
      </c>
      <c r="F11" s="224">
        <f>SUM(G11:M11)</f>
        <v>122</v>
      </c>
      <c r="G11" s="225">
        <f t="shared" ref="G11:M11" si="0">G13+G15+G17+G19+G21+G23</f>
        <v>11</v>
      </c>
      <c r="H11" s="225">
        <f t="shared" si="0"/>
        <v>8</v>
      </c>
      <c r="I11" s="225">
        <f t="shared" si="0"/>
        <v>10</v>
      </c>
      <c r="J11" s="225">
        <f t="shared" si="0"/>
        <v>8</v>
      </c>
      <c r="K11" s="225">
        <f t="shared" si="0"/>
        <v>36</v>
      </c>
      <c r="L11" s="225">
        <f t="shared" si="0"/>
        <v>22</v>
      </c>
      <c r="M11" s="225">
        <f t="shared" si="0"/>
        <v>27</v>
      </c>
      <c r="N11" s="224">
        <f>SUM(O11:U11)</f>
        <v>98</v>
      </c>
      <c r="O11" s="225">
        <f t="shared" ref="O11:U11" si="1">O13+O15+O17+O19+O21+O23</f>
        <v>8</v>
      </c>
      <c r="P11" s="225">
        <f>P13+P15+P17+P19+P21+P23</f>
        <v>7</v>
      </c>
      <c r="Q11" s="225">
        <f t="shared" si="1"/>
        <v>8</v>
      </c>
      <c r="R11" s="225">
        <f t="shared" si="1"/>
        <v>8</v>
      </c>
      <c r="S11" s="225">
        <f t="shared" si="1"/>
        <v>26</v>
      </c>
      <c r="T11" s="225">
        <f t="shared" si="1"/>
        <v>19</v>
      </c>
      <c r="U11" s="225">
        <f t="shared" si="1"/>
        <v>22</v>
      </c>
      <c r="V11" s="224">
        <f>SUM(W11:AC11)</f>
        <v>24</v>
      </c>
      <c r="W11" s="225">
        <f t="shared" ref="W11:AC11" si="2">W13+W15+W17+W19+W21+W23</f>
        <v>3</v>
      </c>
      <c r="X11" s="225">
        <f t="shared" si="2"/>
        <v>1</v>
      </c>
      <c r="Y11" s="225">
        <f t="shared" si="2"/>
        <v>2</v>
      </c>
      <c r="Z11" s="225">
        <f t="shared" si="2"/>
        <v>0</v>
      </c>
      <c r="AA11" s="225">
        <f t="shared" si="2"/>
        <v>10</v>
      </c>
      <c r="AB11" s="225">
        <f t="shared" si="2"/>
        <v>3</v>
      </c>
      <c r="AC11" s="227">
        <f t="shared" si="2"/>
        <v>5</v>
      </c>
      <c r="AH11" s="18"/>
      <c r="AI11" s="18"/>
      <c r="AJ11" s="18"/>
    </row>
    <row r="12" spans="2:36" ht="27.9" customHeight="1" thickBot="1" x14ac:dyDescent="0.25">
      <c r="B12" s="699"/>
      <c r="C12" s="700"/>
      <c r="D12" s="304"/>
      <c r="E12" s="305"/>
      <c r="F12" s="229"/>
      <c r="G12" s="230">
        <f>IFERROR(G11/$F11,"-")</f>
        <v>9.0163934426229511E-2</v>
      </c>
      <c r="H12" s="230">
        <f t="shared" ref="H12:M12" si="3">IFERROR(H11/$F11,"-")</f>
        <v>6.5573770491803282E-2</v>
      </c>
      <c r="I12" s="230">
        <f t="shared" si="3"/>
        <v>8.1967213114754092E-2</v>
      </c>
      <c r="J12" s="230">
        <f t="shared" si="3"/>
        <v>6.5573770491803282E-2</v>
      </c>
      <c r="K12" s="230">
        <f t="shared" si="3"/>
        <v>0.29508196721311475</v>
      </c>
      <c r="L12" s="230">
        <f t="shared" si="3"/>
        <v>0.18032786885245902</v>
      </c>
      <c r="M12" s="230">
        <f t="shared" si="3"/>
        <v>0.22131147540983606</v>
      </c>
      <c r="N12" s="229"/>
      <c r="O12" s="230">
        <f>IFERROR(O11/$N11,"-")</f>
        <v>8.1632653061224483E-2</v>
      </c>
      <c r="P12" s="230">
        <f t="shared" ref="P12:U12" si="4">IFERROR(P11/$N11,"-")</f>
        <v>7.1428571428571425E-2</v>
      </c>
      <c r="Q12" s="230">
        <f t="shared" si="4"/>
        <v>8.1632653061224483E-2</v>
      </c>
      <c r="R12" s="230">
        <f t="shared" si="4"/>
        <v>8.1632653061224483E-2</v>
      </c>
      <c r="S12" s="230">
        <f t="shared" si="4"/>
        <v>0.26530612244897961</v>
      </c>
      <c r="T12" s="230">
        <f t="shared" si="4"/>
        <v>0.19387755102040816</v>
      </c>
      <c r="U12" s="230">
        <f t="shared" si="4"/>
        <v>0.22448979591836735</v>
      </c>
      <c r="V12" s="229"/>
      <c r="W12" s="230">
        <f>IFERROR(W11/$V11,"-")</f>
        <v>0.125</v>
      </c>
      <c r="X12" s="230">
        <f t="shared" ref="X12:AC12" si="5">IFERROR(X11/$V11,"-")</f>
        <v>4.1666666666666664E-2</v>
      </c>
      <c r="Y12" s="230">
        <f t="shared" si="5"/>
        <v>8.3333333333333329E-2</v>
      </c>
      <c r="Z12" s="230">
        <f t="shared" si="5"/>
        <v>0</v>
      </c>
      <c r="AA12" s="230">
        <f t="shared" si="5"/>
        <v>0.41666666666666669</v>
      </c>
      <c r="AB12" s="230">
        <f t="shared" si="5"/>
        <v>0.125</v>
      </c>
      <c r="AC12" s="233">
        <f t="shared" si="5"/>
        <v>0.20833333333333334</v>
      </c>
      <c r="AE12" s="26"/>
      <c r="AF12" s="26"/>
      <c r="AG12" s="26"/>
      <c r="AH12" s="18"/>
      <c r="AI12" s="18"/>
      <c r="AJ12" s="18"/>
    </row>
    <row r="13" spans="2:36" ht="27.9" customHeight="1" thickTop="1" x14ac:dyDescent="0.2">
      <c r="B13" s="701" t="s">
        <v>86</v>
      </c>
      <c r="C13" s="791" t="s">
        <v>87</v>
      </c>
      <c r="D13" s="306">
        <f>[1]表1!U14</f>
        <v>48</v>
      </c>
      <c r="E13" s="307">
        <f>[1]表1!W14</f>
        <v>17</v>
      </c>
      <c r="F13" s="238">
        <f>SUM(G13:M13)</f>
        <v>5</v>
      </c>
      <c r="G13" s="239">
        <f t="shared" ref="G13:M13" si="6">O13+W13</f>
        <v>0</v>
      </c>
      <c r="H13" s="239">
        <f t="shared" si="6"/>
        <v>0</v>
      </c>
      <c r="I13" s="239">
        <f t="shared" si="6"/>
        <v>0</v>
      </c>
      <c r="J13" s="239">
        <f t="shared" si="6"/>
        <v>0</v>
      </c>
      <c r="K13" s="239">
        <f t="shared" si="6"/>
        <v>2</v>
      </c>
      <c r="L13" s="239">
        <f t="shared" si="6"/>
        <v>2</v>
      </c>
      <c r="M13" s="239">
        <f t="shared" si="6"/>
        <v>1</v>
      </c>
      <c r="N13" s="238">
        <f>SUM(O13:U13)</f>
        <v>5</v>
      </c>
      <c r="O13" s="239">
        <v>0</v>
      </c>
      <c r="P13" s="239">
        <v>0</v>
      </c>
      <c r="Q13" s="239">
        <v>0</v>
      </c>
      <c r="R13" s="239">
        <v>0</v>
      </c>
      <c r="S13" s="239">
        <v>2</v>
      </c>
      <c r="T13" s="239">
        <v>2</v>
      </c>
      <c r="U13" s="239">
        <v>1</v>
      </c>
      <c r="V13" s="238">
        <f>SUM(W13:AC13)</f>
        <v>0</v>
      </c>
      <c r="W13" s="239">
        <v>0</v>
      </c>
      <c r="X13" s="239">
        <v>0</v>
      </c>
      <c r="Y13" s="239">
        <v>0</v>
      </c>
      <c r="Z13" s="239">
        <v>0</v>
      </c>
      <c r="AA13" s="239">
        <v>0</v>
      </c>
      <c r="AB13" s="239">
        <v>0</v>
      </c>
      <c r="AC13" s="240">
        <v>0</v>
      </c>
      <c r="AH13" s="18"/>
      <c r="AI13" s="18"/>
      <c r="AJ13" s="18"/>
    </row>
    <row r="14" spans="2:36" ht="27.9" customHeight="1" x14ac:dyDescent="0.2">
      <c r="B14" s="702"/>
      <c r="C14" s="779"/>
      <c r="D14" s="308"/>
      <c r="E14" s="309"/>
      <c r="F14" s="243"/>
      <c r="G14" s="251">
        <f>IFERROR(G13/$F13,"-")</f>
        <v>0</v>
      </c>
      <c r="H14" s="251">
        <f t="shared" ref="H14:M14" si="7">IFERROR(H13/$F13,"-")</f>
        <v>0</v>
      </c>
      <c r="I14" s="251">
        <f t="shared" si="7"/>
        <v>0</v>
      </c>
      <c r="J14" s="251">
        <f t="shared" si="7"/>
        <v>0</v>
      </c>
      <c r="K14" s="251">
        <f t="shared" si="7"/>
        <v>0.4</v>
      </c>
      <c r="L14" s="251">
        <f t="shared" si="7"/>
        <v>0.4</v>
      </c>
      <c r="M14" s="234">
        <f t="shared" si="7"/>
        <v>0.2</v>
      </c>
      <c r="N14" s="243"/>
      <c r="O14" s="251">
        <f>IFERROR(O13/$N13,"-")</f>
        <v>0</v>
      </c>
      <c r="P14" s="251">
        <f t="shared" ref="P14:U14" si="8">IFERROR(P13/$N13,"-")</f>
        <v>0</v>
      </c>
      <c r="Q14" s="251">
        <f t="shared" si="8"/>
        <v>0</v>
      </c>
      <c r="R14" s="251">
        <f t="shared" si="8"/>
        <v>0</v>
      </c>
      <c r="S14" s="251">
        <f t="shared" si="8"/>
        <v>0.4</v>
      </c>
      <c r="T14" s="251">
        <f t="shared" si="8"/>
        <v>0.4</v>
      </c>
      <c r="U14" s="234">
        <f t="shared" si="8"/>
        <v>0.2</v>
      </c>
      <c r="V14" s="243"/>
      <c r="W14" s="268" t="str">
        <f>IFERROR(W13/$V13,"-")</f>
        <v>-</v>
      </c>
      <c r="X14" s="268" t="str">
        <f t="shared" ref="X14:AC14" si="9">IFERROR(X13/$V13,"-")</f>
        <v>-</v>
      </c>
      <c r="Y14" s="268" t="str">
        <f t="shared" si="9"/>
        <v>-</v>
      </c>
      <c r="Z14" s="268" t="str">
        <f t="shared" si="9"/>
        <v>-</v>
      </c>
      <c r="AA14" s="268" t="str">
        <f t="shared" si="9"/>
        <v>-</v>
      </c>
      <c r="AB14" s="268" t="str">
        <f t="shared" si="9"/>
        <v>-</v>
      </c>
      <c r="AC14" s="311" t="str">
        <f t="shared" si="9"/>
        <v>-</v>
      </c>
      <c r="AE14" s="26"/>
      <c r="AF14" s="26"/>
      <c r="AG14" s="26"/>
      <c r="AH14" s="18"/>
      <c r="AI14" s="18"/>
      <c r="AJ14" s="18"/>
    </row>
    <row r="15" spans="2:36" ht="27.9" customHeight="1" x14ac:dyDescent="0.2">
      <c r="B15" s="702"/>
      <c r="C15" s="778" t="s">
        <v>88</v>
      </c>
      <c r="D15" s="303">
        <f>[1]表1!U17</f>
        <v>71</v>
      </c>
      <c r="E15" s="312">
        <f>[1]表1!W17</f>
        <v>47</v>
      </c>
      <c r="F15" s="224">
        <f>SUM(G15:M15)</f>
        <v>29</v>
      </c>
      <c r="G15" s="225">
        <f t="shared" ref="G15:M15" si="10">O15+W15</f>
        <v>5</v>
      </c>
      <c r="H15" s="225">
        <f t="shared" si="10"/>
        <v>2</v>
      </c>
      <c r="I15" s="225">
        <f t="shared" si="10"/>
        <v>3</v>
      </c>
      <c r="J15" s="225">
        <f t="shared" si="10"/>
        <v>2</v>
      </c>
      <c r="K15" s="225">
        <f t="shared" si="10"/>
        <v>8</v>
      </c>
      <c r="L15" s="225">
        <f t="shared" si="10"/>
        <v>5</v>
      </c>
      <c r="M15" s="225">
        <f t="shared" si="10"/>
        <v>4</v>
      </c>
      <c r="N15" s="224">
        <f>SUM(O15:U15)</f>
        <v>24</v>
      </c>
      <c r="O15" s="225">
        <v>4</v>
      </c>
      <c r="P15" s="225">
        <v>2</v>
      </c>
      <c r="Q15" s="225">
        <v>1</v>
      </c>
      <c r="R15" s="225">
        <v>2</v>
      </c>
      <c r="S15" s="225">
        <v>8</v>
      </c>
      <c r="T15" s="225">
        <v>5</v>
      </c>
      <c r="U15" s="225">
        <v>2</v>
      </c>
      <c r="V15" s="224">
        <f>SUM(W15:AC15)</f>
        <v>5</v>
      </c>
      <c r="W15" s="225">
        <v>1</v>
      </c>
      <c r="X15" s="225">
        <v>0</v>
      </c>
      <c r="Y15" s="225">
        <v>2</v>
      </c>
      <c r="Z15" s="225">
        <v>0</v>
      </c>
      <c r="AA15" s="225">
        <v>0</v>
      </c>
      <c r="AB15" s="225">
        <v>0</v>
      </c>
      <c r="AC15" s="227">
        <v>2</v>
      </c>
      <c r="AH15" s="18"/>
      <c r="AI15" s="18"/>
      <c r="AJ15" s="18"/>
    </row>
    <row r="16" spans="2:36" ht="27.9" customHeight="1" x14ac:dyDescent="0.2">
      <c r="B16" s="702"/>
      <c r="C16" s="779"/>
      <c r="D16" s="308"/>
      <c r="E16" s="309"/>
      <c r="F16" s="250"/>
      <c r="G16" s="313">
        <f>IFERROR(G15/$F15,"-")</f>
        <v>0.17241379310344829</v>
      </c>
      <c r="H16" s="313">
        <f t="shared" ref="H16:M16" si="11">IFERROR(H15/$F15,"-")</f>
        <v>6.8965517241379309E-2</v>
      </c>
      <c r="I16" s="313">
        <f t="shared" si="11"/>
        <v>0.10344827586206896</v>
      </c>
      <c r="J16" s="313">
        <f t="shared" si="11"/>
        <v>6.8965517241379309E-2</v>
      </c>
      <c r="K16" s="313">
        <f t="shared" si="11"/>
        <v>0.27586206896551724</v>
      </c>
      <c r="L16" s="313">
        <f t="shared" si="11"/>
        <v>0.17241379310344829</v>
      </c>
      <c r="M16" s="234">
        <f t="shared" si="11"/>
        <v>0.13793103448275862</v>
      </c>
      <c r="N16" s="250"/>
      <c r="O16" s="315">
        <f>IFERROR(O15/$N15,"-")</f>
        <v>0.16666666666666666</v>
      </c>
      <c r="P16" s="315">
        <f t="shared" ref="P16:U16" si="12">IFERROR(P15/$N15,"-")</f>
        <v>8.3333333333333329E-2</v>
      </c>
      <c r="Q16" s="315">
        <f t="shared" si="12"/>
        <v>4.1666666666666664E-2</v>
      </c>
      <c r="R16" s="315">
        <f t="shared" si="12"/>
        <v>8.3333333333333329E-2</v>
      </c>
      <c r="S16" s="315">
        <f t="shared" si="12"/>
        <v>0.33333333333333331</v>
      </c>
      <c r="T16" s="315">
        <f t="shared" si="12"/>
        <v>0.20833333333333334</v>
      </c>
      <c r="U16" s="234">
        <f t="shared" si="12"/>
        <v>8.3333333333333329E-2</v>
      </c>
      <c r="V16" s="250"/>
      <c r="W16" s="201">
        <f>IFERROR(W15/$V15,"-")</f>
        <v>0.2</v>
      </c>
      <c r="X16" s="201">
        <f t="shared" ref="X16:AC16" si="13">IFERROR(X15/$V15,"-")</f>
        <v>0</v>
      </c>
      <c r="Y16" s="201">
        <f t="shared" si="13"/>
        <v>0.4</v>
      </c>
      <c r="Z16" s="201">
        <f t="shared" si="13"/>
        <v>0</v>
      </c>
      <c r="AA16" s="201">
        <f t="shared" si="13"/>
        <v>0</v>
      </c>
      <c r="AB16" s="201">
        <f t="shared" si="13"/>
        <v>0</v>
      </c>
      <c r="AC16" s="235">
        <f t="shared" si="13"/>
        <v>0.4</v>
      </c>
      <c r="AE16" s="26"/>
      <c r="AF16" s="26"/>
      <c r="AG16" s="26"/>
      <c r="AH16" s="18"/>
      <c r="AI16" s="18"/>
      <c r="AJ16" s="18"/>
    </row>
    <row r="17" spans="2:36" ht="27.9" customHeight="1" x14ac:dyDescent="0.2">
      <c r="B17" s="702"/>
      <c r="C17" s="778" t="s">
        <v>105</v>
      </c>
      <c r="D17" s="303">
        <f>[1]表1!U20</f>
        <v>27</v>
      </c>
      <c r="E17" s="312">
        <f>[1]表1!W20</f>
        <v>12</v>
      </c>
      <c r="F17" s="224">
        <f>SUM(G17:M17)</f>
        <v>7</v>
      </c>
      <c r="G17" s="225">
        <f t="shared" ref="G17:M17" si="14">O17+W17</f>
        <v>0</v>
      </c>
      <c r="H17" s="225">
        <f t="shared" si="14"/>
        <v>0</v>
      </c>
      <c r="I17" s="225">
        <f t="shared" si="14"/>
        <v>3</v>
      </c>
      <c r="J17" s="225">
        <f t="shared" si="14"/>
        <v>1</v>
      </c>
      <c r="K17" s="225">
        <f t="shared" si="14"/>
        <v>0</v>
      </c>
      <c r="L17" s="225">
        <f t="shared" si="14"/>
        <v>2</v>
      </c>
      <c r="M17" s="225">
        <f t="shared" si="14"/>
        <v>1</v>
      </c>
      <c r="N17" s="253">
        <f>SUM(O17:U17)</f>
        <v>7</v>
      </c>
      <c r="O17" s="225">
        <v>0</v>
      </c>
      <c r="P17" s="225">
        <v>0</v>
      </c>
      <c r="Q17" s="225">
        <v>3</v>
      </c>
      <c r="R17" s="225">
        <v>1</v>
      </c>
      <c r="S17" s="225">
        <v>0</v>
      </c>
      <c r="T17" s="225">
        <v>2</v>
      </c>
      <c r="U17" s="225">
        <v>1</v>
      </c>
      <c r="V17" s="253">
        <f>SUM(W17:AC17)</f>
        <v>0</v>
      </c>
      <c r="W17" s="225">
        <v>0</v>
      </c>
      <c r="X17" s="225">
        <v>0</v>
      </c>
      <c r="Y17" s="225">
        <v>0</v>
      </c>
      <c r="Z17" s="225">
        <v>0</v>
      </c>
      <c r="AA17" s="225">
        <v>0</v>
      </c>
      <c r="AB17" s="225">
        <v>0</v>
      </c>
      <c r="AC17" s="227">
        <v>0</v>
      </c>
      <c r="AH17" s="18"/>
      <c r="AI17" s="18"/>
      <c r="AJ17" s="18"/>
    </row>
    <row r="18" spans="2:36" ht="27.9" customHeight="1" x14ac:dyDescent="0.2">
      <c r="B18" s="702"/>
      <c r="C18" s="779"/>
      <c r="D18" s="308"/>
      <c r="E18" s="309"/>
      <c r="F18" s="243"/>
      <c r="G18" s="315">
        <f>IFERROR(G17/$F17,"-")</f>
        <v>0</v>
      </c>
      <c r="H18" s="315">
        <f t="shared" ref="H18:M18" si="15">IFERROR(H17/$F17,"-")</f>
        <v>0</v>
      </c>
      <c r="I18" s="315">
        <f t="shared" si="15"/>
        <v>0.42857142857142855</v>
      </c>
      <c r="J18" s="315">
        <f t="shared" si="15"/>
        <v>0.14285714285714285</v>
      </c>
      <c r="K18" s="315">
        <f t="shared" si="15"/>
        <v>0</v>
      </c>
      <c r="L18" s="315">
        <f t="shared" si="15"/>
        <v>0.2857142857142857</v>
      </c>
      <c r="M18" s="234">
        <f t="shared" si="15"/>
        <v>0.14285714285714285</v>
      </c>
      <c r="N18" s="245"/>
      <c r="O18" s="315">
        <f>IFERROR(O17/$N17,"-")</f>
        <v>0</v>
      </c>
      <c r="P18" s="315">
        <f t="shared" ref="P18:U18" si="16">IFERROR(P17/$N17,"-")</f>
        <v>0</v>
      </c>
      <c r="Q18" s="315">
        <f t="shared" si="16"/>
        <v>0.42857142857142855</v>
      </c>
      <c r="R18" s="315">
        <f t="shared" si="16"/>
        <v>0.14285714285714285</v>
      </c>
      <c r="S18" s="315">
        <f t="shared" si="16"/>
        <v>0</v>
      </c>
      <c r="T18" s="315">
        <f t="shared" si="16"/>
        <v>0.2857142857142857</v>
      </c>
      <c r="U18" s="234">
        <f t="shared" si="16"/>
        <v>0.14285714285714285</v>
      </c>
      <c r="V18" s="245"/>
      <c r="W18" s="251" t="str">
        <f>IFERROR(W17/$V17,"-")</f>
        <v>-</v>
      </c>
      <c r="X18" s="251" t="str">
        <f t="shared" ref="X18:AC18" si="17">IFERROR(X17/$V17,"-")</f>
        <v>-</v>
      </c>
      <c r="Y18" s="251" t="str">
        <f t="shared" si="17"/>
        <v>-</v>
      </c>
      <c r="Z18" s="251" t="str">
        <f t="shared" si="17"/>
        <v>-</v>
      </c>
      <c r="AA18" s="251" t="str">
        <f t="shared" si="17"/>
        <v>-</v>
      </c>
      <c r="AB18" s="251" t="str">
        <f t="shared" si="17"/>
        <v>-</v>
      </c>
      <c r="AC18" s="267" t="str">
        <f t="shared" si="17"/>
        <v>-</v>
      </c>
      <c r="AE18" s="26"/>
      <c r="AF18" s="26"/>
      <c r="AG18" s="26"/>
      <c r="AH18" s="18"/>
      <c r="AI18" s="18"/>
      <c r="AJ18" s="18"/>
    </row>
    <row r="19" spans="2:36" ht="27.9" customHeight="1" x14ac:dyDescent="0.2">
      <c r="B19" s="702"/>
      <c r="C19" s="778" t="s">
        <v>90</v>
      </c>
      <c r="D19" s="303">
        <f>[1]表1!U23</f>
        <v>78</v>
      </c>
      <c r="E19" s="312">
        <f>[1]表1!W23</f>
        <v>65</v>
      </c>
      <c r="F19" s="224">
        <f>SUM(G19:M19)</f>
        <v>19</v>
      </c>
      <c r="G19" s="225">
        <f t="shared" ref="G19:M19" si="18">O19+W19</f>
        <v>0</v>
      </c>
      <c r="H19" s="225">
        <f t="shared" si="18"/>
        <v>1</v>
      </c>
      <c r="I19" s="225">
        <f t="shared" si="18"/>
        <v>1</v>
      </c>
      <c r="J19" s="225">
        <f t="shared" si="18"/>
        <v>1</v>
      </c>
      <c r="K19" s="225">
        <f t="shared" si="18"/>
        <v>6</v>
      </c>
      <c r="L19" s="225">
        <f t="shared" si="18"/>
        <v>6</v>
      </c>
      <c r="M19" s="225">
        <f t="shared" si="18"/>
        <v>4</v>
      </c>
      <c r="N19" s="224">
        <f>SUM(O19:U19)</f>
        <v>17</v>
      </c>
      <c r="O19" s="225">
        <v>0</v>
      </c>
      <c r="P19" s="225">
        <v>1</v>
      </c>
      <c r="Q19" s="225">
        <v>1</v>
      </c>
      <c r="R19" s="225">
        <v>1</v>
      </c>
      <c r="S19" s="225">
        <v>6</v>
      </c>
      <c r="T19" s="225">
        <v>5</v>
      </c>
      <c r="U19" s="225">
        <v>3</v>
      </c>
      <c r="V19" s="224">
        <f>SUM(W19:AC19)</f>
        <v>2</v>
      </c>
      <c r="W19" s="225">
        <v>0</v>
      </c>
      <c r="X19" s="225">
        <v>0</v>
      </c>
      <c r="Y19" s="225">
        <v>0</v>
      </c>
      <c r="Z19" s="225">
        <v>0</v>
      </c>
      <c r="AA19" s="225">
        <v>0</v>
      </c>
      <c r="AB19" s="225">
        <v>1</v>
      </c>
      <c r="AC19" s="227">
        <v>1</v>
      </c>
      <c r="AH19" s="18"/>
      <c r="AI19" s="18"/>
      <c r="AJ19" s="18"/>
    </row>
    <row r="20" spans="2:36" ht="27.9" customHeight="1" x14ac:dyDescent="0.2">
      <c r="B20" s="702"/>
      <c r="C20" s="779"/>
      <c r="D20" s="308"/>
      <c r="E20" s="309"/>
      <c r="F20" s="250"/>
      <c r="G20" s="313">
        <f>IFERROR(G19/$F19,"-")</f>
        <v>0</v>
      </c>
      <c r="H20" s="313">
        <f t="shared" ref="H20:M20" si="19">IFERROR(H19/$F19,"-")</f>
        <v>5.2631578947368418E-2</v>
      </c>
      <c r="I20" s="313">
        <f t="shared" si="19"/>
        <v>5.2631578947368418E-2</v>
      </c>
      <c r="J20" s="313">
        <f t="shared" si="19"/>
        <v>5.2631578947368418E-2</v>
      </c>
      <c r="K20" s="313">
        <f t="shared" si="19"/>
        <v>0.31578947368421051</v>
      </c>
      <c r="L20" s="313">
        <f t="shared" si="19"/>
        <v>0.31578947368421051</v>
      </c>
      <c r="M20" s="234">
        <f t="shared" si="19"/>
        <v>0.21052631578947367</v>
      </c>
      <c r="N20" s="254"/>
      <c r="O20" s="315">
        <f>IFERROR(O19/$N19,"-")</f>
        <v>0</v>
      </c>
      <c r="P20" s="315">
        <f t="shared" ref="P20:U20" si="20">IFERROR(P19/$N19,"-")</f>
        <v>5.8823529411764705E-2</v>
      </c>
      <c r="Q20" s="315">
        <f t="shared" si="20"/>
        <v>5.8823529411764705E-2</v>
      </c>
      <c r="R20" s="315">
        <f t="shared" si="20"/>
        <v>5.8823529411764705E-2</v>
      </c>
      <c r="S20" s="315">
        <f t="shared" si="20"/>
        <v>0.35294117647058826</v>
      </c>
      <c r="T20" s="315">
        <f t="shared" si="20"/>
        <v>0.29411764705882354</v>
      </c>
      <c r="U20" s="234">
        <f t="shared" si="20"/>
        <v>0.17647058823529413</v>
      </c>
      <c r="V20" s="254"/>
      <c r="W20" s="313">
        <f>IFERROR(W19/$V19,"-")</f>
        <v>0</v>
      </c>
      <c r="X20" s="313">
        <f t="shared" ref="X20:AC20" si="21">IFERROR(X19/$V19,"-")</f>
        <v>0</v>
      </c>
      <c r="Y20" s="313">
        <f t="shared" si="21"/>
        <v>0</v>
      </c>
      <c r="Z20" s="313">
        <f t="shared" si="21"/>
        <v>0</v>
      </c>
      <c r="AA20" s="313">
        <f t="shared" si="21"/>
        <v>0</v>
      </c>
      <c r="AB20" s="313">
        <f t="shared" si="21"/>
        <v>0.5</v>
      </c>
      <c r="AC20" s="235">
        <f t="shared" si="21"/>
        <v>0.5</v>
      </c>
      <c r="AE20" s="26"/>
      <c r="AF20" s="26"/>
      <c r="AG20" s="26"/>
      <c r="AH20" s="18"/>
      <c r="AI20" s="18"/>
      <c r="AJ20" s="18"/>
    </row>
    <row r="21" spans="2:36" ht="27.9" customHeight="1" x14ac:dyDescent="0.2">
      <c r="B21" s="702"/>
      <c r="C21" s="778" t="s">
        <v>91</v>
      </c>
      <c r="D21" s="303">
        <f>[1]表1!U26</f>
        <v>16</v>
      </c>
      <c r="E21" s="312">
        <f>[1]表1!W26</f>
        <v>6</v>
      </c>
      <c r="F21" s="224">
        <f>SUM(G21:M21)</f>
        <v>24</v>
      </c>
      <c r="G21" s="225">
        <f t="shared" ref="G21:M21" si="22">O21+W21</f>
        <v>4</v>
      </c>
      <c r="H21" s="225">
        <f t="shared" si="22"/>
        <v>2</v>
      </c>
      <c r="I21" s="225">
        <f t="shared" si="22"/>
        <v>2</v>
      </c>
      <c r="J21" s="225">
        <f t="shared" si="22"/>
        <v>2</v>
      </c>
      <c r="K21" s="225">
        <f t="shared" si="22"/>
        <v>6</v>
      </c>
      <c r="L21" s="225">
        <f t="shared" si="22"/>
        <v>4</v>
      </c>
      <c r="M21" s="225">
        <f t="shared" si="22"/>
        <v>4</v>
      </c>
      <c r="N21" s="253">
        <f>SUM(O21:U21)</f>
        <v>20</v>
      </c>
      <c r="O21" s="225">
        <v>3</v>
      </c>
      <c r="P21" s="225">
        <v>2</v>
      </c>
      <c r="Q21" s="225">
        <v>2</v>
      </c>
      <c r="R21" s="225">
        <v>2</v>
      </c>
      <c r="S21" s="225">
        <v>4</v>
      </c>
      <c r="T21" s="225">
        <v>3</v>
      </c>
      <c r="U21" s="225">
        <v>4</v>
      </c>
      <c r="V21" s="253">
        <f>SUM(W21:AC21)</f>
        <v>4</v>
      </c>
      <c r="W21" s="225">
        <v>1</v>
      </c>
      <c r="X21" s="225">
        <v>0</v>
      </c>
      <c r="Y21" s="225">
        <v>0</v>
      </c>
      <c r="Z21" s="225">
        <v>0</v>
      </c>
      <c r="AA21" s="225">
        <v>2</v>
      </c>
      <c r="AB21" s="225">
        <v>1</v>
      </c>
      <c r="AC21" s="227">
        <v>0</v>
      </c>
      <c r="AH21" s="18"/>
      <c r="AI21" s="18"/>
      <c r="AJ21" s="18"/>
    </row>
    <row r="22" spans="2:36" ht="27.9" customHeight="1" x14ac:dyDescent="0.2">
      <c r="B22" s="702"/>
      <c r="C22" s="779"/>
      <c r="D22" s="308"/>
      <c r="E22" s="309"/>
      <c r="F22" s="243"/>
      <c r="G22" s="315">
        <f>IFERROR(G21/$F21,"-")</f>
        <v>0.16666666666666666</v>
      </c>
      <c r="H22" s="315">
        <f t="shared" ref="H22:M22" si="23">IFERROR(H21/$F21,"-")</f>
        <v>8.3333333333333329E-2</v>
      </c>
      <c r="I22" s="315">
        <f t="shared" si="23"/>
        <v>8.3333333333333329E-2</v>
      </c>
      <c r="J22" s="315">
        <f t="shared" si="23"/>
        <v>8.3333333333333329E-2</v>
      </c>
      <c r="K22" s="315">
        <f t="shared" si="23"/>
        <v>0.25</v>
      </c>
      <c r="L22" s="315">
        <f t="shared" si="23"/>
        <v>0.16666666666666666</v>
      </c>
      <c r="M22" s="234">
        <f t="shared" si="23"/>
        <v>0.16666666666666666</v>
      </c>
      <c r="N22" s="245"/>
      <c r="O22" s="315">
        <f>IFERROR(O21/$N21,"-")</f>
        <v>0.15</v>
      </c>
      <c r="P22" s="315">
        <f t="shared" ref="P22:U22" si="24">IFERROR(P21/$N21,"-")</f>
        <v>0.1</v>
      </c>
      <c r="Q22" s="315">
        <f t="shared" si="24"/>
        <v>0.1</v>
      </c>
      <c r="R22" s="315">
        <f t="shared" si="24"/>
        <v>0.1</v>
      </c>
      <c r="S22" s="315">
        <f t="shared" si="24"/>
        <v>0.2</v>
      </c>
      <c r="T22" s="315">
        <f t="shared" si="24"/>
        <v>0.15</v>
      </c>
      <c r="U22" s="234">
        <f t="shared" si="24"/>
        <v>0.2</v>
      </c>
      <c r="V22" s="243"/>
      <c r="W22" s="320">
        <f>IFERROR(W21/$V21,"-")</f>
        <v>0.25</v>
      </c>
      <c r="X22" s="320">
        <f t="shared" ref="X22:AC22" si="25">IFERROR(X21/$V21,"-")</f>
        <v>0</v>
      </c>
      <c r="Y22" s="320">
        <f t="shared" si="25"/>
        <v>0</v>
      </c>
      <c r="Z22" s="320">
        <f t="shared" si="25"/>
        <v>0</v>
      </c>
      <c r="AA22" s="320">
        <f t="shared" si="25"/>
        <v>0.5</v>
      </c>
      <c r="AB22" s="320">
        <f t="shared" si="25"/>
        <v>0.25</v>
      </c>
      <c r="AC22" s="321">
        <f t="shared" si="25"/>
        <v>0</v>
      </c>
      <c r="AE22" s="26"/>
      <c r="AF22" s="26"/>
      <c r="AG22" s="26"/>
      <c r="AH22" s="18"/>
      <c r="AI22" s="18"/>
      <c r="AJ22" s="18"/>
    </row>
    <row r="23" spans="2:36" ht="27.9" customHeight="1" x14ac:dyDescent="0.2">
      <c r="B23" s="702"/>
      <c r="C23" s="778" t="s">
        <v>92</v>
      </c>
      <c r="D23" s="303">
        <f>[1]表1!U29</f>
        <v>151</v>
      </c>
      <c r="E23" s="312">
        <f>[1]表1!W29</f>
        <v>124</v>
      </c>
      <c r="F23" s="224">
        <f>SUM(G23:M23)</f>
        <v>38</v>
      </c>
      <c r="G23" s="225">
        <f t="shared" ref="G23:M23" si="26">O23+W23</f>
        <v>2</v>
      </c>
      <c r="H23" s="225">
        <f t="shared" si="26"/>
        <v>3</v>
      </c>
      <c r="I23" s="225">
        <f t="shared" si="26"/>
        <v>1</v>
      </c>
      <c r="J23" s="225">
        <f t="shared" si="26"/>
        <v>2</v>
      </c>
      <c r="K23" s="225">
        <f t="shared" si="26"/>
        <v>14</v>
      </c>
      <c r="L23" s="225">
        <f t="shared" si="26"/>
        <v>3</v>
      </c>
      <c r="M23" s="225">
        <f t="shared" si="26"/>
        <v>13</v>
      </c>
      <c r="N23" s="224">
        <f>SUM(O23:U23)</f>
        <v>25</v>
      </c>
      <c r="O23" s="225">
        <v>1</v>
      </c>
      <c r="P23" s="225">
        <v>2</v>
      </c>
      <c r="Q23" s="225">
        <v>1</v>
      </c>
      <c r="R23" s="225">
        <v>2</v>
      </c>
      <c r="S23" s="225">
        <v>6</v>
      </c>
      <c r="T23" s="225">
        <v>2</v>
      </c>
      <c r="U23" s="225">
        <v>11</v>
      </c>
      <c r="V23" s="224">
        <f>SUM(W23:AC23)</f>
        <v>13</v>
      </c>
      <c r="W23" s="225">
        <v>1</v>
      </c>
      <c r="X23" s="225">
        <v>1</v>
      </c>
      <c r="Y23" s="225">
        <v>0</v>
      </c>
      <c r="Z23" s="225">
        <v>0</v>
      </c>
      <c r="AA23" s="225">
        <v>8</v>
      </c>
      <c r="AB23" s="225">
        <v>1</v>
      </c>
      <c r="AC23" s="227">
        <v>2</v>
      </c>
      <c r="AH23" s="18"/>
      <c r="AI23" s="18"/>
      <c r="AJ23" s="18"/>
    </row>
    <row r="24" spans="2:36" ht="27.9" customHeight="1" thickBot="1" x14ac:dyDescent="0.25">
      <c r="B24" s="703"/>
      <c r="C24" s="792"/>
      <c r="D24" s="308"/>
      <c r="E24" s="309"/>
      <c r="F24" s="229"/>
      <c r="G24" s="230">
        <f>IFERROR(G23/$F23,"-")</f>
        <v>5.2631578947368418E-2</v>
      </c>
      <c r="H24" s="230">
        <f t="shared" ref="H24:M24" si="27">IFERROR(H23/$F23,"-")</f>
        <v>7.8947368421052627E-2</v>
      </c>
      <c r="I24" s="230">
        <f t="shared" si="27"/>
        <v>2.6315789473684209E-2</v>
      </c>
      <c r="J24" s="230">
        <f t="shared" si="27"/>
        <v>5.2631578947368418E-2</v>
      </c>
      <c r="K24" s="230">
        <f t="shared" si="27"/>
        <v>0.36842105263157893</v>
      </c>
      <c r="L24" s="230">
        <f t="shared" si="27"/>
        <v>7.8947368421052627E-2</v>
      </c>
      <c r="M24" s="276">
        <f t="shared" si="27"/>
        <v>0.34210526315789475</v>
      </c>
      <c r="N24" s="232"/>
      <c r="O24" s="230">
        <f>IFERROR(O23/$N23,"-")</f>
        <v>0.04</v>
      </c>
      <c r="P24" s="230">
        <f t="shared" ref="P24:U24" si="28">IFERROR(P23/$N23,"-")</f>
        <v>0.08</v>
      </c>
      <c r="Q24" s="230">
        <f t="shared" si="28"/>
        <v>0.04</v>
      </c>
      <c r="R24" s="230">
        <f t="shared" si="28"/>
        <v>0.08</v>
      </c>
      <c r="S24" s="230">
        <f t="shared" si="28"/>
        <v>0.24</v>
      </c>
      <c r="T24" s="230">
        <f t="shared" si="28"/>
        <v>0.08</v>
      </c>
      <c r="U24" s="276">
        <f t="shared" si="28"/>
        <v>0.44</v>
      </c>
      <c r="V24" s="229"/>
      <c r="W24" s="230">
        <f>IFERROR(W23/$V23,"-")</f>
        <v>7.6923076923076927E-2</v>
      </c>
      <c r="X24" s="230">
        <f t="shared" ref="X24:AC24" si="29">IFERROR(X23/$V23,"-")</f>
        <v>7.6923076923076927E-2</v>
      </c>
      <c r="Y24" s="230">
        <f t="shared" si="29"/>
        <v>0</v>
      </c>
      <c r="Z24" s="230">
        <f t="shared" si="29"/>
        <v>0</v>
      </c>
      <c r="AA24" s="230">
        <f t="shared" si="29"/>
        <v>0.61538461538461542</v>
      </c>
      <c r="AB24" s="230">
        <f t="shared" si="29"/>
        <v>7.6923076923076927E-2</v>
      </c>
      <c r="AC24" s="338">
        <f t="shared" si="29"/>
        <v>0.15384615384615385</v>
      </c>
      <c r="AE24" s="26"/>
      <c r="AF24" s="26"/>
      <c r="AG24" s="26"/>
      <c r="AH24" s="18"/>
      <c r="AI24" s="18"/>
      <c r="AJ24" s="18"/>
    </row>
    <row r="25" spans="2:36" ht="27.9" customHeight="1" thickTop="1" x14ac:dyDescent="0.2">
      <c r="B25" s="701" t="s">
        <v>26</v>
      </c>
      <c r="C25" s="779" t="s">
        <v>93</v>
      </c>
      <c r="D25" s="306">
        <f>[1]表1!U32</f>
        <v>72</v>
      </c>
      <c r="E25" s="307">
        <f>[1]表1!W32</f>
        <v>36</v>
      </c>
      <c r="F25" s="253">
        <f>SUM(G25:M25)</f>
        <v>4</v>
      </c>
      <c r="G25" s="263">
        <f t="shared" ref="G25:M25" si="30">O25+W25</f>
        <v>0</v>
      </c>
      <c r="H25" s="263">
        <f t="shared" si="30"/>
        <v>1</v>
      </c>
      <c r="I25" s="263">
        <f t="shared" si="30"/>
        <v>0</v>
      </c>
      <c r="J25" s="263">
        <f t="shared" si="30"/>
        <v>0</v>
      </c>
      <c r="K25" s="263">
        <f t="shared" si="30"/>
        <v>1</v>
      </c>
      <c r="L25" s="263">
        <f t="shared" si="30"/>
        <v>0</v>
      </c>
      <c r="M25" s="263">
        <f t="shared" si="30"/>
        <v>2</v>
      </c>
      <c r="N25" s="253">
        <f>SUM(O25:U25)</f>
        <v>3</v>
      </c>
      <c r="O25" s="263">
        <v>0</v>
      </c>
      <c r="P25" s="263">
        <v>1</v>
      </c>
      <c r="Q25" s="263">
        <v>0</v>
      </c>
      <c r="R25" s="263">
        <v>0</v>
      </c>
      <c r="S25" s="263">
        <v>1</v>
      </c>
      <c r="T25" s="263">
        <v>0</v>
      </c>
      <c r="U25" s="263">
        <v>1</v>
      </c>
      <c r="V25" s="238">
        <f>SUM(W25:AC25)</f>
        <v>1</v>
      </c>
      <c r="W25" s="239">
        <v>0</v>
      </c>
      <c r="X25" s="239">
        <v>0</v>
      </c>
      <c r="Y25" s="239">
        <v>0</v>
      </c>
      <c r="Z25" s="239">
        <v>0</v>
      </c>
      <c r="AA25" s="239">
        <v>0</v>
      </c>
      <c r="AB25" s="239">
        <v>0</v>
      </c>
      <c r="AC25" s="240">
        <v>1</v>
      </c>
      <c r="AH25" s="18"/>
      <c r="AI25" s="18"/>
      <c r="AJ25" s="18"/>
    </row>
    <row r="26" spans="2:36" ht="27.9" customHeight="1" x14ac:dyDescent="0.2">
      <c r="B26" s="702"/>
      <c r="C26" s="779"/>
      <c r="D26" s="308"/>
      <c r="E26" s="309"/>
      <c r="F26" s="243"/>
      <c r="G26" s="315">
        <f>IFERROR(G25/$F25,"-")</f>
        <v>0</v>
      </c>
      <c r="H26" s="315">
        <f t="shared" ref="H26:M26" si="31">IFERROR(H25/$F25,"-")</f>
        <v>0.25</v>
      </c>
      <c r="I26" s="315">
        <f t="shared" si="31"/>
        <v>0</v>
      </c>
      <c r="J26" s="315">
        <f t="shared" si="31"/>
        <v>0</v>
      </c>
      <c r="K26" s="315">
        <f t="shared" si="31"/>
        <v>0.25</v>
      </c>
      <c r="L26" s="315">
        <f t="shared" si="31"/>
        <v>0</v>
      </c>
      <c r="M26" s="315">
        <f t="shared" si="31"/>
        <v>0.5</v>
      </c>
      <c r="N26" s="243"/>
      <c r="O26" s="251">
        <f>IFERROR(O25/$N25,"-")</f>
        <v>0</v>
      </c>
      <c r="P26" s="251">
        <f t="shared" ref="P26:U26" si="32">IFERROR(P25/$N25,"-")</f>
        <v>0.33333333333333331</v>
      </c>
      <c r="Q26" s="251">
        <f t="shared" si="32"/>
        <v>0</v>
      </c>
      <c r="R26" s="251">
        <f t="shared" si="32"/>
        <v>0</v>
      </c>
      <c r="S26" s="251">
        <f t="shared" si="32"/>
        <v>0.33333333333333331</v>
      </c>
      <c r="T26" s="251">
        <f t="shared" si="32"/>
        <v>0</v>
      </c>
      <c r="U26" s="251">
        <f t="shared" si="32"/>
        <v>0.33333333333333331</v>
      </c>
      <c r="V26" s="250"/>
      <c r="W26" s="251">
        <f>IFERROR(W25/$V25,"-")</f>
        <v>0</v>
      </c>
      <c r="X26" s="251">
        <f t="shared" ref="X26:AC26" si="33">IFERROR(X25/$V25,"-")</f>
        <v>0</v>
      </c>
      <c r="Y26" s="251">
        <f t="shared" si="33"/>
        <v>0</v>
      </c>
      <c r="Z26" s="251">
        <f t="shared" si="33"/>
        <v>0</v>
      </c>
      <c r="AA26" s="251">
        <f t="shared" si="33"/>
        <v>0</v>
      </c>
      <c r="AB26" s="251">
        <f t="shared" si="33"/>
        <v>0</v>
      </c>
      <c r="AC26" s="267">
        <f t="shared" si="33"/>
        <v>1</v>
      </c>
      <c r="AE26" s="26"/>
      <c r="AF26" s="26"/>
      <c r="AG26" s="26"/>
      <c r="AH26" s="18"/>
      <c r="AI26" s="18"/>
      <c r="AJ26" s="18"/>
    </row>
    <row r="27" spans="2:36" ht="27.9" customHeight="1" x14ac:dyDescent="0.2">
      <c r="B27" s="702"/>
      <c r="C27" s="778" t="s">
        <v>94</v>
      </c>
      <c r="D27" s="303">
        <f>[1]表1!U35</f>
        <v>164</v>
      </c>
      <c r="E27" s="312">
        <f>[1]表1!W35</f>
        <v>117</v>
      </c>
      <c r="F27" s="224">
        <f>SUM(G27:M27)</f>
        <v>29</v>
      </c>
      <c r="G27" s="225">
        <f t="shared" ref="G27:M27" si="34">O27+W27</f>
        <v>1</v>
      </c>
      <c r="H27" s="225">
        <f t="shared" si="34"/>
        <v>1</v>
      </c>
      <c r="I27" s="225">
        <f t="shared" si="34"/>
        <v>3</v>
      </c>
      <c r="J27" s="225">
        <f t="shared" si="34"/>
        <v>1</v>
      </c>
      <c r="K27" s="225">
        <f t="shared" si="34"/>
        <v>7</v>
      </c>
      <c r="L27" s="225">
        <f t="shared" si="34"/>
        <v>8</v>
      </c>
      <c r="M27" s="225">
        <f t="shared" si="34"/>
        <v>8</v>
      </c>
      <c r="N27" s="224">
        <f>SUM(O27:U27)</f>
        <v>27</v>
      </c>
      <c r="O27" s="225">
        <v>1</v>
      </c>
      <c r="P27" s="225">
        <v>1</v>
      </c>
      <c r="Q27" s="225">
        <v>3</v>
      </c>
      <c r="R27" s="225">
        <v>1</v>
      </c>
      <c r="S27" s="225">
        <v>7</v>
      </c>
      <c r="T27" s="225">
        <v>8</v>
      </c>
      <c r="U27" s="225">
        <v>6</v>
      </c>
      <c r="V27" s="253">
        <f>SUM(W27:AC27)</f>
        <v>2</v>
      </c>
      <c r="W27" s="225">
        <v>0</v>
      </c>
      <c r="X27" s="225">
        <v>0</v>
      </c>
      <c r="Y27" s="225">
        <v>0</v>
      </c>
      <c r="Z27" s="225">
        <v>0</v>
      </c>
      <c r="AA27" s="225">
        <v>0</v>
      </c>
      <c r="AB27" s="225">
        <v>0</v>
      </c>
      <c r="AC27" s="227">
        <v>2</v>
      </c>
      <c r="AH27" s="18"/>
      <c r="AI27" s="18"/>
      <c r="AJ27" s="18"/>
    </row>
    <row r="28" spans="2:36" ht="27.9" customHeight="1" x14ac:dyDescent="0.2">
      <c r="B28" s="702"/>
      <c r="C28" s="779"/>
      <c r="D28" s="308"/>
      <c r="E28" s="309"/>
      <c r="F28" s="250"/>
      <c r="G28" s="315">
        <f>IFERROR(G27/$F27,"-")</f>
        <v>3.4482758620689655E-2</v>
      </c>
      <c r="H28" s="315">
        <f t="shared" ref="H28:M28" si="35">IFERROR(H27/$F27,"-")</f>
        <v>3.4482758620689655E-2</v>
      </c>
      <c r="I28" s="315">
        <f t="shared" si="35"/>
        <v>0.10344827586206896</v>
      </c>
      <c r="J28" s="315">
        <f t="shared" si="35"/>
        <v>3.4482758620689655E-2</v>
      </c>
      <c r="K28" s="315">
        <f t="shared" si="35"/>
        <v>0.2413793103448276</v>
      </c>
      <c r="L28" s="315">
        <f t="shared" si="35"/>
        <v>0.27586206896551724</v>
      </c>
      <c r="M28" s="234">
        <f t="shared" si="35"/>
        <v>0.27586206896551724</v>
      </c>
      <c r="N28" s="250"/>
      <c r="O28" s="315">
        <f>IFERROR(O27/$N27,"-")</f>
        <v>3.7037037037037035E-2</v>
      </c>
      <c r="P28" s="315">
        <f t="shared" ref="P28:U28" si="36">IFERROR(P27/$N27,"-")</f>
        <v>3.7037037037037035E-2</v>
      </c>
      <c r="Q28" s="315">
        <f t="shared" si="36"/>
        <v>0.1111111111111111</v>
      </c>
      <c r="R28" s="315">
        <f t="shared" si="36"/>
        <v>3.7037037037037035E-2</v>
      </c>
      <c r="S28" s="315">
        <f t="shared" si="36"/>
        <v>0.25925925925925924</v>
      </c>
      <c r="T28" s="315">
        <f t="shared" si="36"/>
        <v>0.29629629629629628</v>
      </c>
      <c r="U28" s="323">
        <f t="shared" si="36"/>
        <v>0.22222222222222221</v>
      </c>
      <c r="V28" s="250"/>
      <c r="W28" s="270">
        <f>IFERROR(W27/$V27,"-")</f>
        <v>0</v>
      </c>
      <c r="X28" s="270">
        <f t="shared" ref="X28:AC28" si="37">IFERROR(X27/$V27,"-")</f>
        <v>0</v>
      </c>
      <c r="Y28" s="270">
        <f t="shared" si="37"/>
        <v>0</v>
      </c>
      <c r="Z28" s="270">
        <f t="shared" si="37"/>
        <v>0</v>
      </c>
      <c r="AA28" s="270">
        <f t="shared" si="37"/>
        <v>0</v>
      </c>
      <c r="AB28" s="270">
        <f t="shared" si="37"/>
        <v>0</v>
      </c>
      <c r="AC28" s="235">
        <f t="shared" si="37"/>
        <v>1</v>
      </c>
      <c r="AE28" s="26"/>
      <c r="AF28" s="26"/>
      <c r="AG28" s="26"/>
      <c r="AH28" s="18"/>
      <c r="AI28" s="18"/>
      <c r="AJ28" s="18"/>
    </row>
    <row r="29" spans="2:36" ht="27.9" customHeight="1" x14ac:dyDescent="0.2">
      <c r="B29" s="702"/>
      <c r="C29" s="778" t="s">
        <v>95</v>
      </c>
      <c r="D29" s="303">
        <f>[1]表1!U38</f>
        <v>48</v>
      </c>
      <c r="E29" s="312">
        <f>[1]表1!W38</f>
        <v>34</v>
      </c>
      <c r="F29" s="224">
        <f>SUM(G29:M29)</f>
        <v>12</v>
      </c>
      <c r="G29" s="225">
        <f t="shared" ref="G29:M29" si="38">O29+W29</f>
        <v>0</v>
      </c>
      <c r="H29" s="225">
        <f t="shared" si="38"/>
        <v>0</v>
      </c>
      <c r="I29" s="225">
        <f t="shared" si="38"/>
        <v>1</v>
      </c>
      <c r="J29" s="225">
        <f t="shared" si="38"/>
        <v>0</v>
      </c>
      <c r="K29" s="225">
        <f t="shared" si="38"/>
        <v>2</v>
      </c>
      <c r="L29" s="225">
        <f t="shared" si="38"/>
        <v>2</v>
      </c>
      <c r="M29" s="225">
        <f t="shared" si="38"/>
        <v>7</v>
      </c>
      <c r="N29" s="224">
        <f>SUM(O29:U29)</f>
        <v>9</v>
      </c>
      <c r="O29" s="225">
        <v>0</v>
      </c>
      <c r="P29" s="225">
        <v>0</v>
      </c>
      <c r="Q29" s="225">
        <v>1</v>
      </c>
      <c r="R29" s="225">
        <v>0</v>
      </c>
      <c r="S29" s="225">
        <v>2</v>
      </c>
      <c r="T29" s="225">
        <v>1</v>
      </c>
      <c r="U29" s="225">
        <v>5</v>
      </c>
      <c r="V29" s="224">
        <f>SUM(W29:AC29)</f>
        <v>3</v>
      </c>
      <c r="W29" s="225">
        <v>0</v>
      </c>
      <c r="X29" s="225">
        <v>0</v>
      </c>
      <c r="Y29" s="225">
        <v>0</v>
      </c>
      <c r="Z29" s="225">
        <v>0</v>
      </c>
      <c r="AA29" s="225">
        <v>0</v>
      </c>
      <c r="AB29" s="225">
        <v>1</v>
      </c>
      <c r="AC29" s="227">
        <v>2</v>
      </c>
      <c r="AH29" s="18"/>
      <c r="AI29" s="18"/>
      <c r="AJ29" s="18"/>
    </row>
    <row r="30" spans="2:36" ht="27.9" customHeight="1" x14ac:dyDescent="0.2">
      <c r="B30" s="702"/>
      <c r="C30" s="779"/>
      <c r="D30" s="308"/>
      <c r="E30" s="309"/>
      <c r="F30" s="250"/>
      <c r="G30" s="313">
        <f>IFERROR(G29/$F29,"-")</f>
        <v>0</v>
      </c>
      <c r="H30" s="313">
        <f t="shared" ref="H30:M30" si="39">IFERROR(H29/$F29,"-")</f>
        <v>0</v>
      </c>
      <c r="I30" s="313">
        <f t="shared" si="39"/>
        <v>8.3333333333333329E-2</v>
      </c>
      <c r="J30" s="313">
        <f t="shared" si="39"/>
        <v>0</v>
      </c>
      <c r="K30" s="313">
        <f t="shared" si="39"/>
        <v>0.16666666666666666</v>
      </c>
      <c r="L30" s="313">
        <f t="shared" si="39"/>
        <v>0.16666666666666666</v>
      </c>
      <c r="M30" s="234">
        <f t="shared" si="39"/>
        <v>0.58333333333333337</v>
      </c>
      <c r="N30" s="250"/>
      <c r="O30" s="313">
        <f>IFERROR(O29/$N29,"-")</f>
        <v>0</v>
      </c>
      <c r="P30" s="313">
        <f>IFERROR(P29/$N29,"-")</f>
        <v>0</v>
      </c>
      <c r="Q30" s="313">
        <f>IFERROR(Q29/$N29,"-")</f>
        <v>0.1111111111111111</v>
      </c>
      <c r="R30" s="313">
        <f>IFERROR(R29/$N29,"-")</f>
        <v>0</v>
      </c>
      <c r="S30" s="313">
        <f>IFERROR(S29/$N29,"-")</f>
        <v>0.22222222222222221</v>
      </c>
      <c r="T30" s="313">
        <f t="shared" ref="T30:U30" si="40">IFERROR(T29/$N29,"-")</f>
        <v>0.1111111111111111</v>
      </c>
      <c r="U30" s="320">
        <f t="shared" si="40"/>
        <v>0.55555555555555558</v>
      </c>
      <c r="V30" s="250"/>
      <c r="W30" s="201">
        <f>IFERROR(W29/$V29,"-")</f>
        <v>0</v>
      </c>
      <c r="X30" s="201">
        <f t="shared" ref="X30:AC30" si="41">IFERROR(X29/$V29,"-")</f>
        <v>0</v>
      </c>
      <c r="Y30" s="201">
        <f t="shared" si="41"/>
        <v>0</v>
      </c>
      <c r="Z30" s="201">
        <f t="shared" si="41"/>
        <v>0</v>
      </c>
      <c r="AA30" s="201">
        <f t="shared" si="41"/>
        <v>0</v>
      </c>
      <c r="AB30" s="201">
        <f t="shared" si="41"/>
        <v>0.33333333333333331</v>
      </c>
      <c r="AC30" s="235">
        <f t="shared" si="41"/>
        <v>0.66666666666666663</v>
      </c>
      <c r="AE30" s="26"/>
      <c r="AF30" s="26"/>
      <c r="AG30" s="26"/>
      <c r="AH30" s="18"/>
      <c r="AI30" s="18"/>
      <c r="AJ30" s="18"/>
    </row>
    <row r="31" spans="2:36" ht="27.9" customHeight="1" x14ac:dyDescent="0.2">
      <c r="B31" s="702"/>
      <c r="C31" s="778" t="s">
        <v>96</v>
      </c>
      <c r="D31" s="303">
        <f>[1]表1!U41</f>
        <v>40</v>
      </c>
      <c r="E31" s="312">
        <f>[1]表1!W41</f>
        <v>34</v>
      </c>
      <c r="F31" s="224">
        <f>SUM(G31:M31)</f>
        <v>11</v>
      </c>
      <c r="G31" s="225">
        <f t="shared" ref="G31:M31" si="42">O31+W31</f>
        <v>1</v>
      </c>
      <c r="H31" s="225">
        <f t="shared" si="42"/>
        <v>0</v>
      </c>
      <c r="I31" s="225">
        <f t="shared" si="42"/>
        <v>0</v>
      </c>
      <c r="J31" s="225">
        <f t="shared" si="42"/>
        <v>1</v>
      </c>
      <c r="K31" s="225">
        <f t="shared" si="42"/>
        <v>1</v>
      </c>
      <c r="L31" s="225">
        <f t="shared" si="42"/>
        <v>4</v>
      </c>
      <c r="M31" s="225">
        <f t="shared" si="42"/>
        <v>4</v>
      </c>
      <c r="N31" s="253">
        <f>SUM(O31:U31)</f>
        <v>10</v>
      </c>
      <c r="O31" s="225">
        <v>0</v>
      </c>
      <c r="P31" s="225">
        <v>0</v>
      </c>
      <c r="Q31" s="225">
        <v>0</v>
      </c>
      <c r="R31" s="225">
        <v>1</v>
      </c>
      <c r="S31" s="225">
        <v>1</v>
      </c>
      <c r="T31" s="225">
        <v>4</v>
      </c>
      <c r="U31" s="225">
        <v>4</v>
      </c>
      <c r="V31" s="253">
        <f>SUM(W31:AC31)</f>
        <v>1</v>
      </c>
      <c r="W31" s="225">
        <v>1</v>
      </c>
      <c r="X31" s="225">
        <v>0</v>
      </c>
      <c r="Y31" s="225">
        <v>0</v>
      </c>
      <c r="Z31" s="225">
        <v>0</v>
      </c>
      <c r="AA31" s="225">
        <v>0</v>
      </c>
      <c r="AB31" s="225">
        <v>0</v>
      </c>
      <c r="AC31" s="227">
        <v>0</v>
      </c>
      <c r="AH31" s="18"/>
      <c r="AI31" s="18"/>
      <c r="AJ31" s="18"/>
    </row>
    <row r="32" spans="2:36" ht="27.9" customHeight="1" x14ac:dyDescent="0.2">
      <c r="B32" s="702"/>
      <c r="C32" s="779"/>
      <c r="D32" s="308"/>
      <c r="E32" s="309"/>
      <c r="F32" s="243"/>
      <c r="G32" s="315">
        <f>IFERROR(G31/$F31,"-")</f>
        <v>9.0909090909090912E-2</v>
      </c>
      <c r="H32" s="315">
        <f>IFERROR(H31/$F31,"-")</f>
        <v>0</v>
      </c>
      <c r="I32" s="315">
        <f t="shared" ref="I32:M32" si="43">IFERROR(I31/$F31,"-")</f>
        <v>0</v>
      </c>
      <c r="J32" s="315">
        <f t="shared" si="43"/>
        <v>9.0909090909090912E-2</v>
      </c>
      <c r="K32" s="315">
        <f t="shared" si="43"/>
        <v>9.0909090909090912E-2</v>
      </c>
      <c r="L32" s="315">
        <f t="shared" si="43"/>
        <v>0.36363636363636365</v>
      </c>
      <c r="M32" s="234">
        <f t="shared" si="43"/>
        <v>0.36363636363636365</v>
      </c>
      <c r="N32" s="243"/>
      <c r="O32" s="315">
        <f>IFERROR(O31/$N31,"-")</f>
        <v>0</v>
      </c>
      <c r="P32" s="315">
        <f t="shared" ref="P32:U32" si="44">IFERROR(P31/$N31,"-")</f>
        <v>0</v>
      </c>
      <c r="Q32" s="315">
        <f t="shared" si="44"/>
        <v>0</v>
      </c>
      <c r="R32" s="315">
        <f t="shared" si="44"/>
        <v>0.1</v>
      </c>
      <c r="S32" s="315">
        <f t="shared" si="44"/>
        <v>0.1</v>
      </c>
      <c r="T32" s="315">
        <f t="shared" si="44"/>
        <v>0.4</v>
      </c>
      <c r="U32" s="323">
        <f t="shared" si="44"/>
        <v>0.4</v>
      </c>
      <c r="V32" s="243"/>
      <c r="W32" s="251">
        <f>IFERROR(W31/$V31,"-")</f>
        <v>1</v>
      </c>
      <c r="X32" s="251">
        <f t="shared" ref="X32:AC32" si="45">IFERROR(X31/$V31,"-")</f>
        <v>0</v>
      </c>
      <c r="Y32" s="251">
        <f t="shared" si="45"/>
        <v>0</v>
      </c>
      <c r="Z32" s="251">
        <f t="shared" si="45"/>
        <v>0</v>
      </c>
      <c r="AA32" s="251">
        <f t="shared" si="45"/>
        <v>0</v>
      </c>
      <c r="AB32" s="251">
        <f t="shared" si="45"/>
        <v>0</v>
      </c>
      <c r="AC32" s="235">
        <f t="shared" si="45"/>
        <v>0</v>
      </c>
      <c r="AE32" s="26"/>
      <c r="AF32" s="26"/>
      <c r="AG32" s="26"/>
      <c r="AH32" s="18"/>
      <c r="AI32" s="18"/>
      <c r="AJ32" s="18"/>
    </row>
    <row r="33" spans="2:36" ht="27.9" customHeight="1" x14ac:dyDescent="0.2">
      <c r="B33" s="702"/>
      <c r="C33" s="778" t="s">
        <v>97</v>
      </c>
      <c r="D33" s="303">
        <f>[1]表1!U44</f>
        <v>27</v>
      </c>
      <c r="E33" s="312">
        <f>[1]表1!W44</f>
        <v>23</v>
      </c>
      <c r="F33" s="224">
        <f>SUM(G33:M33)</f>
        <v>8</v>
      </c>
      <c r="G33" s="225">
        <f t="shared" ref="G33:M33" si="46">O33+W33</f>
        <v>0</v>
      </c>
      <c r="H33" s="225">
        <f t="shared" si="46"/>
        <v>0</v>
      </c>
      <c r="I33" s="225">
        <f t="shared" si="46"/>
        <v>1</v>
      </c>
      <c r="J33" s="225">
        <f t="shared" si="46"/>
        <v>1</v>
      </c>
      <c r="K33" s="225">
        <f t="shared" si="46"/>
        <v>3</v>
      </c>
      <c r="L33" s="225">
        <f t="shared" si="46"/>
        <v>2</v>
      </c>
      <c r="M33" s="225">
        <f t="shared" si="46"/>
        <v>1</v>
      </c>
      <c r="N33" s="224">
        <f>SUM(O33:U33)</f>
        <v>7</v>
      </c>
      <c r="O33" s="225">
        <v>0</v>
      </c>
      <c r="P33" s="225">
        <v>0</v>
      </c>
      <c r="Q33" s="225">
        <v>1</v>
      </c>
      <c r="R33" s="225">
        <v>1</v>
      </c>
      <c r="S33" s="225">
        <v>3</v>
      </c>
      <c r="T33" s="225">
        <v>1</v>
      </c>
      <c r="U33" s="225">
        <v>1</v>
      </c>
      <c r="V33" s="224">
        <f>SUM(W33:AC33)</f>
        <v>1</v>
      </c>
      <c r="W33" s="225">
        <v>0</v>
      </c>
      <c r="X33" s="225">
        <v>0</v>
      </c>
      <c r="Y33" s="225">
        <v>0</v>
      </c>
      <c r="Z33" s="225">
        <v>0</v>
      </c>
      <c r="AA33" s="225">
        <v>0</v>
      </c>
      <c r="AB33" s="225">
        <v>1</v>
      </c>
      <c r="AC33" s="227">
        <v>0</v>
      </c>
      <c r="AH33" s="18"/>
      <c r="AI33" s="18"/>
      <c r="AJ33" s="18"/>
    </row>
    <row r="34" spans="2:36" ht="27.9" customHeight="1" x14ac:dyDescent="0.2">
      <c r="B34" s="702"/>
      <c r="C34" s="780"/>
      <c r="D34" s="308"/>
      <c r="E34" s="309"/>
      <c r="F34" s="250"/>
      <c r="G34" s="315">
        <f>IFERROR(G33/$F33,"-")</f>
        <v>0</v>
      </c>
      <c r="H34" s="315">
        <f t="shared" ref="H34:M34" si="47">IFERROR(H33/$F33,"-")</f>
        <v>0</v>
      </c>
      <c r="I34" s="315">
        <f t="shared" si="47"/>
        <v>0.125</v>
      </c>
      <c r="J34" s="315">
        <f t="shared" si="47"/>
        <v>0.125</v>
      </c>
      <c r="K34" s="315">
        <f t="shared" si="47"/>
        <v>0.375</v>
      </c>
      <c r="L34" s="315">
        <f t="shared" si="47"/>
        <v>0.25</v>
      </c>
      <c r="M34" s="234">
        <f t="shared" si="47"/>
        <v>0.125</v>
      </c>
      <c r="N34" s="250"/>
      <c r="O34" s="315">
        <f>IFERROR(O33/$N33,"-")</f>
        <v>0</v>
      </c>
      <c r="P34" s="315">
        <f t="shared" ref="P34:U34" si="48">IFERROR(P33/$N33,"-")</f>
        <v>0</v>
      </c>
      <c r="Q34" s="315">
        <f t="shared" si="48"/>
        <v>0.14285714285714285</v>
      </c>
      <c r="R34" s="315">
        <f t="shared" si="48"/>
        <v>0.14285714285714285</v>
      </c>
      <c r="S34" s="315">
        <f t="shared" si="48"/>
        <v>0.42857142857142855</v>
      </c>
      <c r="T34" s="315">
        <f t="shared" si="48"/>
        <v>0.14285714285714285</v>
      </c>
      <c r="U34" s="323">
        <f t="shared" si="48"/>
        <v>0.14285714285714285</v>
      </c>
      <c r="V34" s="250"/>
      <c r="W34" s="270">
        <f>IFERROR(W33/$V33,"-")</f>
        <v>0</v>
      </c>
      <c r="X34" s="270">
        <f t="shared" ref="X34:AC34" si="49">IFERROR(X33/$V33,"-")</f>
        <v>0</v>
      </c>
      <c r="Y34" s="270">
        <f t="shared" si="49"/>
        <v>0</v>
      </c>
      <c r="Z34" s="270">
        <f t="shared" si="49"/>
        <v>0</v>
      </c>
      <c r="AA34" s="270">
        <f t="shared" si="49"/>
        <v>0</v>
      </c>
      <c r="AB34" s="270">
        <f t="shared" si="49"/>
        <v>1</v>
      </c>
      <c r="AC34" s="235">
        <f t="shared" si="49"/>
        <v>0</v>
      </c>
      <c r="AE34" s="26"/>
      <c r="AF34" s="26"/>
      <c r="AG34" s="26"/>
      <c r="AH34" s="18"/>
      <c r="AI34" s="18"/>
      <c r="AJ34" s="18"/>
    </row>
    <row r="35" spans="2:36" ht="27.9" customHeight="1" x14ac:dyDescent="0.2">
      <c r="B35" s="702"/>
      <c r="C35" s="779" t="s">
        <v>98</v>
      </c>
      <c r="D35" s="303">
        <f>[1]表1!U47</f>
        <v>40</v>
      </c>
      <c r="E35" s="312">
        <f>[1]表1!W47</f>
        <v>27</v>
      </c>
      <c r="F35" s="224">
        <f>SUM(G35:M35)</f>
        <v>58</v>
      </c>
      <c r="G35" s="225">
        <f t="shared" ref="G35:M35" si="50">O35+W35</f>
        <v>9</v>
      </c>
      <c r="H35" s="225">
        <f t="shared" si="50"/>
        <v>6</v>
      </c>
      <c r="I35" s="225">
        <f t="shared" si="50"/>
        <v>5</v>
      </c>
      <c r="J35" s="225">
        <f t="shared" si="50"/>
        <v>5</v>
      </c>
      <c r="K35" s="225">
        <f t="shared" si="50"/>
        <v>22</v>
      </c>
      <c r="L35" s="225">
        <f t="shared" si="50"/>
        <v>6</v>
      </c>
      <c r="M35" s="225">
        <f t="shared" si="50"/>
        <v>5</v>
      </c>
      <c r="N35" s="224">
        <f>SUM(O35:U35)</f>
        <v>42</v>
      </c>
      <c r="O35" s="225">
        <v>7</v>
      </c>
      <c r="P35" s="225">
        <v>5</v>
      </c>
      <c r="Q35" s="225">
        <v>3</v>
      </c>
      <c r="R35" s="225">
        <v>5</v>
      </c>
      <c r="S35" s="225">
        <v>12</v>
      </c>
      <c r="T35" s="225">
        <v>5</v>
      </c>
      <c r="U35" s="225">
        <v>5</v>
      </c>
      <c r="V35" s="224">
        <f>SUM(W35:AC35)</f>
        <v>16</v>
      </c>
      <c r="W35" s="225">
        <v>2</v>
      </c>
      <c r="X35" s="225">
        <v>1</v>
      </c>
      <c r="Y35" s="225">
        <v>2</v>
      </c>
      <c r="Z35" s="225">
        <v>0</v>
      </c>
      <c r="AA35" s="225">
        <v>10</v>
      </c>
      <c r="AB35" s="225">
        <v>1</v>
      </c>
      <c r="AC35" s="227">
        <v>0</v>
      </c>
      <c r="AH35" s="18"/>
      <c r="AI35" s="18"/>
      <c r="AJ35" s="18"/>
    </row>
    <row r="36" spans="2:36" ht="27.9" customHeight="1" thickBot="1" x14ac:dyDescent="0.25">
      <c r="B36" s="702"/>
      <c r="C36" s="792"/>
      <c r="D36" s="304"/>
      <c r="E36" s="325"/>
      <c r="F36" s="229"/>
      <c r="G36" s="230">
        <f>IFERROR(G35/$F35,"-")</f>
        <v>0.15517241379310345</v>
      </c>
      <c r="H36" s="230">
        <f t="shared" ref="H36:M36" si="51">IFERROR(H35/$F35,"-")</f>
        <v>0.10344827586206896</v>
      </c>
      <c r="I36" s="230">
        <f t="shared" si="51"/>
        <v>8.6206896551724144E-2</v>
      </c>
      <c r="J36" s="230">
        <f t="shared" si="51"/>
        <v>8.6206896551724144E-2</v>
      </c>
      <c r="K36" s="230">
        <f t="shared" si="51"/>
        <v>0.37931034482758619</v>
      </c>
      <c r="L36" s="230">
        <f t="shared" si="51"/>
        <v>0.10344827586206896</v>
      </c>
      <c r="M36" s="276">
        <f t="shared" si="51"/>
        <v>8.6206896551724144E-2</v>
      </c>
      <c r="N36" s="229"/>
      <c r="O36" s="230">
        <f>IFERROR(O35/$N35,"-")</f>
        <v>0.16666666666666666</v>
      </c>
      <c r="P36" s="230">
        <f t="shared" ref="P36:U36" si="52">IFERROR(P35/$N35,"-")</f>
        <v>0.11904761904761904</v>
      </c>
      <c r="Q36" s="230">
        <f t="shared" si="52"/>
        <v>7.1428571428571425E-2</v>
      </c>
      <c r="R36" s="230">
        <f t="shared" si="52"/>
        <v>0.11904761904761904</v>
      </c>
      <c r="S36" s="230">
        <f t="shared" si="52"/>
        <v>0.2857142857142857</v>
      </c>
      <c r="T36" s="230">
        <f t="shared" si="52"/>
        <v>0.11904761904761904</v>
      </c>
      <c r="U36" s="326">
        <f t="shared" si="52"/>
        <v>0.11904761904761904</v>
      </c>
      <c r="V36" s="229"/>
      <c r="W36" s="230">
        <f>IFERROR(W35/$V35,"-")</f>
        <v>0.125</v>
      </c>
      <c r="X36" s="230">
        <f t="shared" ref="X36:AC36" si="53">IFERROR(X35/$V35,"-")</f>
        <v>6.25E-2</v>
      </c>
      <c r="Y36" s="230">
        <f t="shared" si="53"/>
        <v>0.125</v>
      </c>
      <c r="Z36" s="230">
        <f t="shared" si="53"/>
        <v>0</v>
      </c>
      <c r="AA36" s="230">
        <f t="shared" si="53"/>
        <v>0.625</v>
      </c>
      <c r="AB36" s="230">
        <f t="shared" si="53"/>
        <v>6.25E-2</v>
      </c>
      <c r="AC36" s="338">
        <f t="shared" si="53"/>
        <v>0</v>
      </c>
      <c r="AE36" s="26"/>
      <c r="AF36" s="26"/>
      <c r="AG36" s="26"/>
      <c r="AH36" s="18"/>
      <c r="AI36" s="18"/>
      <c r="AJ36" s="18"/>
    </row>
    <row r="37" spans="2:36" ht="27.9" customHeight="1" thickTop="1" x14ac:dyDescent="0.2">
      <c r="B37" s="702"/>
      <c r="C37" s="209" t="s">
        <v>58</v>
      </c>
      <c r="D37" s="327">
        <f>D27+D29+D31+D33</f>
        <v>279</v>
      </c>
      <c r="E37" s="327">
        <f>E27+E29+E31+E33</f>
        <v>208</v>
      </c>
      <c r="F37" s="253">
        <f>SUM(G37:M37)</f>
        <v>60</v>
      </c>
      <c r="G37" s="263">
        <f t="shared" ref="G37:M37" si="54">O37+W37</f>
        <v>2</v>
      </c>
      <c r="H37" s="263">
        <f t="shared" si="54"/>
        <v>1</v>
      </c>
      <c r="I37" s="263">
        <f t="shared" si="54"/>
        <v>5</v>
      </c>
      <c r="J37" s="263">
        <f t="shared" si="54"/>
        <v>3</v>
      </c>
      <c r="K37" s="263">
        <f t="shared" si="54"/>
        <v>13</v>
      </c>
      <c r="L37" s="263">
        <f t="shared" si="54"/>
        <v>16</v>
      </c>
      <c r="M37" s="263">
        <f t="shared" si="54"/>
        <v>20</v>
      </c>
      <c r="N37" s="253">
        <f>SUM(O37:U37)</f>
        <v>53</v>
      </c>
      <c r="O37" s="263">
        <f t="shared" ref="O37:U37" si="55">O27+O29+O31+O33</f>
        <v>1</v>
      </c>
      <c r="P37" s="263">
        <f>P27+P29+P31+P33</f>
        <v>1</v>
      </c>
      <c r="Q37" s="263">
        <f>Q27+Q29+Q31+Q33</f>
        <v>5</v>
      </c>
      <c r="R37" s="263">
        <f t="shared" si="55"/>
        <v>3</v>
      </c>
      <c r="S37" s="263">
        <f t="shared" si="55"/>
        <v>13</v>
      </c>
      <c r="T37" s="263">
        <f t="shared" si="55"/>
        <v>14</v>
      </c>
      <c r="U37" s="263">
        <f t="shared" si="55"/>
        <v>16</v>
      </c>
      <c r="V37" s="253">
        <f>SUM(W37:AC37)</f>
        <v>7</v>
      </c>
      <c r="W37" s="263">
        <f t="shared" ref="W37:AC37" si="56">W27+W29+W31+W33</f>
        <v>1</v>
      </c>
      <c r="X37" s="263">
        <f t="shared" si="56"/>
        <v>0</v>
      </c>
      <c r="Y37" s="263">
        <f t="shared" si="56"/>
        <v>0</v>
      </c>
      <c r="Z37" s="263">
        <f t="shared" si="56"/>
        <v>0</v>
      </c>
      <c r="AA37" s="263">
        <f t="shared" si="56"/>
        <v>0</v>
      </c>
      <c r="AB37" s="263">
        <f t="shared" si="56"/>
        <v>2</v>
      </c>
      <c r="AC37" s="265">
        <f t="shared" si="56"/>
        <v>4</v>
      </c>
      <c r="AH37" s="18"/>
      <c r="AI37" s="18"/>
      <c r="AJ37" s="18"/>
    </row>
    <row r="38" spans="2:36" ht="27.9" customHeight="1" x14ac:dyDescent="0.2">
      <c r="B38" s="702"/>
      <c r="C38" s="211" t="s">
        <v>59</v>
      </c>
      <c r="D38" s="328"/>
      <c r="E38" s="328"/>
      <c r="F38" s="250"/>
      <c r="G38" s="313">
        <f>IFERROR(G37/$F37,"-")</f>
        <v>3.3333333333333333E-2</v>
      </c>
      <c r="H38" s="313">
        <f t="shared" ref="H38:M38" si="57">IFERROR(H37/$F37,"-")</f>
        <v>1.6666666666666666E-2</v>
      </c>
      <c r="I38" s="313">
        <f t="shared" si="57"/>
        <v>8.3333333333333329E-2</v>
      </c>
      <c r="J38" s="313">
        <f t="shared" si="57"/>
        <v>0.05</v>
      </c>
      <c r="K38" s="313">
        <f t="shared" si="57"/>
        <v>0.21666666666666667</v>
      </c>
      <c r="L38" s="313">
        <f t="shared" si="57"/>
        <v>0.26666666666666666</v>
      </c>
      <c r="M38" s="234">
        <f t="shared" si="57"/>
        <v>0.33333333333333331</v>
      </c>
      <c r="N38" s="250"/>
      <c r="O38" s="313">
        <f>IFERROR(O37/$N37,"-")</f>
        <v>1.8867924528301886E-2</v>
      </c>
      <c r="P38" s="313">
        <f t="shared" ref="P38:U38" si="58">IFERROR(P37/$N37,"-")</f>
        <v>1.8867924528301886E-2</v>
      </c>
      <c r="Q38" s="313">
        <f t="shared" si="58"/>
        <v>9.4339622641509441E-2</v>
      </c>
      <c r="R38" s="313">
        <f t="shared" si="58"/>
        <v>5.6603773584905662E-2</v>
      </c>
      <c r="S38" s="313">
        <f t="shared" si="58"/>
        <v>0.24528301886792453</v>
      </c>
      <c r="T38" s="313">
        <f t="shared" si="58"/>
        <v>0.26415094339622641</v>
      </c>
      <c r="U38" s="320">
        <f t="shared" si="58"/>
        <v>0.30188679245283018</v>
      </c>
      <c r="V38" s="250"/>
      <c r="W38" s="313">
        <f>IFERROR(W37/$V37,"-")</f>
        <v>0.14285714285714285</v>
      </c>
      <c r="X38" s="313">
        <f t="shared" ref="X38:AC38" si="59">IFERROR(X37/$V37,"-")</f>
        <v>0</v>
      </c>
      <c r="Y38" s="313">
        <f t="shared" si="59"/>
        <v>0</v>
      </c>
      <c r="Z38" s="313">
        <f t="shared" si="59"/>
        <v>0</v>
      </c>
      <c r="AA38" s="313">
        <f t="shared" si="59"/>
        <v>0</v>
      </c>
      <c r="AB38" s="313">
        <f t="shared" si="59"/>
        <v>0.2857142857142857</v>
      </c>
      <c r="AC38" s="235">
        <f t="shared" si="59"/>
        <v>0.5714285714285714</v>
      </c>
      <c r="AE38" s="26"/>
      <c r="AF38" s="26"/>
      <c r="AG38" s="26"/>
      <c r="AH38" s="18"/>
      <c r="AI38" s="18"/>
      <c r="AJ38" s="18"/>
    </row>
    <row r="39" spans="2:36" ht="27.9" customHeight="1" x14ac:dyDescent="0.2">
      <c r="B39" s="702"/>
      <c r="C39" s="209" t="s">
        <v>58</v>
      </c>
      <c r="D39" s="329">
        <f>D29+D31+D33+D35</f>
        <v>155</v>
      </c>
      <c r="E39" s="329">
        <f>E29+E31+E33+E35</f>
        <v>118</v>
      </c>
      <c r="F39" s="253">
        <f>SUM(G39:M39)</f>
        <v>89</v>
      </c>
      <c r="G39" s="263">
        <f t="shared" ref="G39:M39" si="60">O39+W39</f>
        <v>10</v>
      </c>
      <c r="H39" s="263">
        <f t="shared" si="60"/>
        <v>6</v>
      </c>
      <c r="I39" s="263">
        <f t="shared" si="60"/>
        <v>7</v>
      </c>
      <c r="J39" s="263">
        <f t="shared" si="60"/>
        <v>7</v>
      </c>
      <c r="K39" s="263">
        <f t="shared" si="60"/>
        <v>28</v>
      </c>
      <c r="L39" s="263">
        <f t="shared" si="60"/>
        <v>14</v>
      </c>
      <c r="M39" s="263">
        <f t="shared" si="60"/>
        <v>17</v>
      </c>
      <c r="N39" s="253">
        <f>SUM(O39:U39)</f>
        <v>68</v>
      </c>
      <c r="O39" s="263">
        <f t="shared" ref="O39:U39" si="61">O29+O31+O33+O35</f>
        <v>7</v>
      </c>
      <c r="P39" s="263">
        <f>P29+P31+P33+P35</f>
        <v>5</v>
      </c>
      <c r="Q39" s="263">
        <f>Q29+Q31+Q33+Q35</f>
        <v>5</v>
      </c>
      <c r="R39" s="263">
        <f t="shared" si="61"/>
        <v>7</v>
      </c>
      <c r="S39" s="263">
        <f t="shared" si="61"/>
        <v>18</v>
      </c>
      <c r="T39" s="263">
        <f t="shared" si="61"/>
        <v>11</v>
      </c>
      <c r="U39" s="263">
        <f t="shared" si="61"/>
        <v>15</v>
      </c>
      <c r="V39" s="253">
        <f>SUM(W39:AC39)</f>
        <v>21</v>
      </c>
      <c r="W39" s="263">
        <f t="shared" ref="W39:AC39" si="62">W29+W31+W33+W35</f>
        <v>3</v>
      </c>
      <c r="X39" s="263">
        <f t="shared" si="62"/>
        <v>1</v>
      </c>
      <c r="Y39" s="263">
        <f t="shared" si="62"/>
        <v>2</v>
      </c>
      <c r="Z39" s="263">
        <f t="shared" si="62"/>
        <v>0</v>
      </c>
      <c r="AA39" s="263">
        <f t="shared" si="62"/>
        <v>10</v>
      </c>
      <c r="AB39" s="263">
        <f t="shared" si="62"/>
        <v>3</v>
      </c>
      <c r="AC39" s="265">
        <f t="shared" si="62"/>
        <v>2</v>
      </c>
      <c r="AH39" s="18"/>
      <c r="AI39" s="18"/>
      <c r="AJ39" s="18"/>
    </row>
    <row r="40" spans="2:36" ht="27.9" customHeight="1" thickBot="1" x14ac:dyDescent="0.25">
      <c r="B40" s="715"/>
      <c r="C40" s="211" t="s">
        <v>60</v>
      </c>
      <c r="D40" s="328"/>
      <c r="E40" s="328"/>
      <c r="F40" s="287"/>
      <c r="G40" s="288">
        <f>IFERROR(G39/$F39,"-")</f>
        <v>0.11235955056179775</v>
      </c>
      <c r="H40" s="288">
        <f t="shared" ref="H40:M40" si="63">IFERROR(H39/$F39,"-")</f>
        <v>6.741573033707865E-2</v>
      </c>
      <c r="I40" s="288">
        <f t="shared" si="63"/>
        <v>7.8651685393258425E-2</v>
      </c>
      <c r="J40" s="288">
        <f t="shared" si="63"/>
        <v>7.8651685393258425E-2</v>
      </c>
      <c r="K40" s="288">
        <f t="shared" si="63"/>
        <v>0.3146067415730337</v>
      </c>
      <c r="L40" s="288">
        <f t="shared" si="63"/>
        <v>0.15730337078651685</v>
      </c>
      <c r="M40" s="289">
        <f t="shared" si="63"/>
        <v>0.19101123595505617</v>
      </c>
      <c r="N40" s="291"/>
      <c r="O40" s="288">
        <f>IFERROR(O39/$N39,"-")</f>
        <v>0.10294117647058823</v>
      </c>
      <c r="P40" s="288">
        <f t="shared" ref="P40:U40" si="64">IFERROR(P39/$N39,"-")</f>
        <v>7.3529411764705885E-2</v>
      </c>
      <c r="Q40" s="288">
        <f t="shared" si="64"/>
        <v>7.3529411764705885E-2</v>
      </c>
      <c r="R40" s="288">
        <f t="shared" si="64"/>
        <v>0.10294117647058823</v>
      </c>
      <c r="S40" s="288">
        <f t="shared" si="64"/>
        <v>0.26470588235294118</v>
      </c>
      <c r="T40" s="288">
        <f t="shared" si="64"/>
        <v>0.16176470588235295</v>
      </c>
      <c r="U40" s="330">
        <f t="shared" si="64"/>
        <v>0.22058823529411764</v>
      </c>
      <c r="V40" s="291"/>
      <c r="W40" s="288">
        <f>IFERROR(W39/$V39,"-")</f>
        <v>0.14285714285714285</v>
      </c>
      <c r="X40" s="288">
        <f t="shared" ref="X40:AC40" si="65">IFERROR(X39/$V39,"-")</f>
        <v>4.7619047619047616E-2</v>
      </c>
      <c r="Y40" s="288">
        <f t="shared" si="65"/>
        <v>9.5238095238095233E-2</v>
      </c>
      <c r="Z40" s="288">
        <f t="shared" si="65"/>
        <v>0</v>
      </c>
      <c r="AA40" s="288">
        <f t="shared" si="65"/>
        <v>0.47619047619047616</v>
      </c>
      <c r="AB40" s="288">
        <f t="shared" si="65"/>
        <v>0.14285714285714285</v>
      </c>
      <c r="AC40" s="339">
        <f t="shared" si="65"/>
        <v>9.5238095238095233E-2</v>
      </c>
      <c r="AE40" s="26"/>
      <c r="AF40" s="26"/>
      <c r="AG40" s="26"/>
      <c r="AH40" s="18"/>
      <c r="AI40" s="18"/>
      <c r="AJ40" s="18"/>
    </row>
    <row r="41" spans="2:36" x14ac:dyDescent="0.2">
      <c r="B41" s="1" t="s">
        <v>99</v>
      </c>
    </row>
    <row r="44" spans="2:36" ht="15" customHeight="1" x14ac:dyDescent="0.2">
      <c r="B44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</row>
    <row r="45" spans="2:36" x14ac:dyDescent="0.2">
      <c r="B45"/>
      <c r="G45" s="221"/>
      <c r="H45" s="221"/>
      <c r="I45" s="221"/>
      <c r="J45" s="221"/>
      <c r="K45" s="221"/>
      <c r="L45" s="221"/>
      <c r="M45" s="221"/>
      <c r="O45" s="221"/>
      <c r="P45" s="221"/>
      <c r="Q45" s="221"/>
      <c r="R45" s="221"/>
      <c r="S45" s="221"/>
      <c r="T45" s="221"/>
      <c r="U45" s="221"/>
      <c r="W45" s="221"/>
      <c r="X45" s="221"/>
      <c r="Y45" s="221"/>
      <c r="Z45" s="221"/>
      <c r="AA45" s="221"/>
      <c r="AB45" s="221"/>
      <c r="AC45" s="221"/>
    </row>
    <row r="46" spans="2:36" x14ac:dyDescent="0.2">
      <c r="B46"/>
    </row>
    <row r="47" spans="2:36" ht="14.25" customHeight="1" x14ac:dyDescent="0.2">
      <c r="B47"/>
    </row>
    <row r="48" spans="2:36" x14ac:dyDescent="0.2">
      <c r="B48"/>
    </row>
    <row r="49" spans="2:29" s="332" customFormat="1" ht="10.8" x14ac:dyDescent="0.15">
      <c r="B49" s="331"/>
      <c r="D49" s="333"/>
      <c r="E49" s="333"/>
      <c r="F49" s="333"/>
      <c r="G49" s="333"/>
      <c r="H49" s="333"/>
      <c r="I49" s="333"/>
      <c r="J49" s="333"/>
      <c r="K49" s="333"/>
      <c r="L49" s="333"/>
      <c r="M49" s="333"/>
      <c r="N49" s="333"/>
      <c r="O49" s="333"/>
      <c r="P49" s="333"/>
      <c r="Q49" s="333"/>
      <c r="R49" s="333"/>
      <c r="S49" s="333"/>
      <c r="T49" s="333"/>
      <c r="U49" s="333"/>
      <c r="V49" s="333"/>
      <c r="W49" s="333"/>
      <c r="X49" s="333"/>
      <c r="Y49" s="333"/>
      <c r="Z49" s="333"/>
      <c r="AA49" s="333"/>
      <c r="AB49" s="333"/>
      <c r="AC49" s="333"/>
    </row>
    <row r="50" spans="2:29" s="332" customFormat="1" ht="10.8" x14ac:dyDescent="0.15">
      <c r="D50" s="333"/>
      <c r="E50" s="333"/>
      <c r="F50" s="333"/>
      <c r="G50" s="333"/>
      <c r="H50" s="333"/>
      <c r="I50" s="333"/>
      <c r="J50" s="333"/>
      <c r="K50" s="333"/>
      <c r="L50" s="333"/>
      <c r="M50" s="333"/>
      <c r="N50" s="333"/>
      <c r="O50" s="333"/>
      <c r="P50" s="333"/>
      <c r="Q50" s="333"/>
      <c r="R50" s="333"/>
      <c r="S50" s="333"/>
      <c r="T50" s="333"/>
      <c r="U50" s="333"/>
      <c r="V50" s="333"/>
      <c r="W50" s="333"/>
      <c r="X50" s="333"/>
      <c r="Y50" s="333"/>
      <c r="Z50" s="333"/>
      <c r="AA50" s="333"/>
      <c r="AB50" s="333"/>
      <c r="AC50" s="333"/>
    </row>
    <row r="51" spans="2:29" s="332" customFormat="1" ht="13.5" customHeight="1" x14ac:dyDescent="0.15">
      <c r="D51" s="333"/>
      <c r="E51" s="333"/>
      <c r="F51" s="333"/>
      <c r="G51" s="333"/>
      <c r="H51" s="333"/>
      <c r="I51" s="333"/>
      <c r="J51" s="333"/>
      <c r="K51" s="333"/>
      <c r="L51" s="333"/>
      <c r="M51" s="333"/>
      <c r="N51" s="333"/>
      <c r="O51" s="333"/>
      <c r="P51" s="333"/>
      <c r="Q51" s="333"/>
      <c r="R51" s="333"/>
      <c r="S51" s="333"/>
      <c r="T51" s="333"/>
      <c r="U51" s="333"/>
      <c r="V51" s="333"/>
      <c r="W51" s="333"/>
      <c r="X51" s="333"/>
      <c r="Y51" s="333"/>
      <c r="Z51" s="333"/>
      <c r="AA51" s="333"/>
      <c r="AB51" s="333"/>
      <c r="AC51" s="333"/>
    </row>
    <row r="52" spans="2:29" s="332" customFormat="1" ht="10.8" x14ac:dyDescent="0.15">
      <c r="D52" s="333"/>
      <c r="E52" s="333"/>
      <c r="F52" s="333"/>
      <c r="G52" s="333"/>
      <c r="H52" s="333"/>
      <c r="I52" s="333"/>
      <c r="J52" s="333"/>
      <c r="K52" s="333"/>
      <c r="L52" s="333"/>
      <c r="M52" s="333"/>
      <c r="N52" s="333"/>
      <c r="O52" s="333"/>
      <c r="P52" s="333"/>
      <c r="Q52" s="333"/>
      <c r="R52" s="333"/>
      <c r="S52" s="333"/>
      <c r="T52" s="333"/>
      <c r="U52" s="333"/>
      <c r="V52" s="333"/>
      <c r="W52" s="333"/>
      <c r="X52" s="333"/>
      <c r="Y52" s="333"/>
      <c r="Z52" s="333"/>
      <c r="AA52" s="333"/>
      <c r="AB52" s="333"/>
      <c r="AC52" s="333"/>
    </row>
    <row r="53" spans="2:29" s="332" customFormat="1" ht="13.5" customHeight="1" x14ac:dyDescent="0.15">
      <c r="D53" s="333"/>
      <c r="E53" s="333"/>
      <c r="F53" s="333"/>
      <c r="G53" s="333"/>
      <c r="H53" s="333"/>
      <c r="I53" s="333"/>
      <c r="J53" s="333"/>
      <c r="K53" s="333"/>
      <c r="L53" s="333"/>
      <c r="M53" s="333"/>
      <c r="N53" s="333"/>
      <c r="O53" s="333"/>
      <c r="P53" s="333"/>
      <c r="Q53" s="333"/>
      <c r="R53" s="333"/>
      <c r="S53" s="333"/>
      <c r="T53" s="333"/>
      <c r="U53" s="333"/>
      <c r="V53" s="333"/>
      <c r="W53" s="333"/>
      <c r="X53" s="333"/>
      <c r="Y53" s="333"/>
      <c r="Z53" s="333"/>
      <c r="AA53" s="333"/>
      <c r="AB53" s="333"/>
      <c r="AC53" s="333"/>
    </row>
    <row r="56" spans="2:29" ht="13.5" customHeight="1" x14ac:dyDescent="0.2"/>
    <row r="58" spans="2:29" ht="13.5" customHeight="1" x14ac:dyDescent="0.2"/>
    <row r="60" spans="2:29" ht="13.5" customHeight="1" x14ac:dyDescent="0.2"/>
    <row r="64" spans="2:29" ht="13.5" customHeight="1" x14ac:dyDescent="0.2"/>
  </sheetData>
  <mergeCells count="23">
    <mergeCell ref="B25:B40"/>
    <mergeCell ref="C25:C26"/>
    <mergeCell ref="C27:C28"/>
    <mergeCell ref="C29:C30"/>
    <mergeCell ref="C31:C32"/>
    <mergeCell ref="C33:C34"/>
    <mergeCell ref="C35:C36"/>
    <mergeCell ref="B11:C12"/>
    <mergeCell ref="B13:B24"/>
    <mergeCell ref="C13:C14"/>
    <mergeCell ref="C15:C16"/>
    <mergeCell ref="C17:C18"/>
    <mergeCell ref="C19:C20"/>
    <mergeCell ref="C21:C22"/>
    <mergeCell ref="C23:C24"/>
    <mergeCell ref="D7:D10"/>
    <mergeCell ref="E7:E10"/>
    <mergeCell ref="F7:M8"/>
    <mergeCell ref="N8:U8"/>
    <mergeCell ref="V8:AC8"/>
    <mergeCell ref="F9:F10"/>
    <mergeCell ref="N9:N10"/>
    <mergeCell ref="V9:V10"/>
  </mergeCells>
  <phoneticPr fontId="3"/>
  <pageMargins left="0.70866141732283472" right="0.19685039370078741" top="0.62992125984251968" bottom="0.39370078740157483" header="0.35433070866141736" footer="0.19685039370078741"/>
  <pageSetup paperSize="9" scale="5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19</vt:i4>
      </vt:variant>
      <vt:variant>
        <vt:lpstr>名前付き一覧</vt:lpstr>
      </vt:variant>
      <vt:variant>
        <vt:i4>19</vt:i4>
      </vt:variant>
    </vt:vector>
  </HeadingPairs>
  <TitlesOfParts>
    <vt:vector size="38" baseType="lpstr">
      <vt:lpstr>目次</vt:lpstr>
      <vt:lpstr>表13</vt:lpstr>
      <vt:lpstr>表14</vt:lpstr>
      <vt:lpstr>表15-1</vt:lpstr>
      <vt:lpstr>表15-2</vt:lpstr>
      <vt:lpstr>表15-3</vt:lpstr>
      <vt:lpstr>表15-4</vt:lpstr>
      <vt:lpstr>表15-5</vt:lpstr>
      <vt:lpstr>表15-6</vt:lpstr>
      <vt:lpstr>表16-1</vt:lpstr>
      <vt:lpstr>表16-2</vt:lpstr>
      <vt:lpstr>表17</vt:lpstr>
      <vt:lpstr>表18-1</vt:lpstr>
      <vt:lpstr>表18-2</vt:lpstr>
      <vt:lpstr>表19</vt:lpstr>
      <vt:lpstr>表20</vt:lpstr>
      <vt:lpstr>表21-1</vt:lpstr>
      <vt:lpstr>表21-2</vt:lpstr>
      <vt:lpstr>表21-3</vt:lpstr>
      <vt:lpstr>表13!Print_Area</vt:lpstr>
      <vt:lpstr>表14!Print_Area</vt:lpstr>
      <vt:lpstr>'表15-1'!Print_Area</vt:lpstr>
      <vt:lpstr>'表15-2'!Print_Area</vt:lpstr>
      <vt:lpstr>'表15-3'!Print_Area</vt:lpstr>
      <vt:lpstr>'表15-4'!Print_Area</vt:lpstr>
      <vt:lpstr>'表15-5'!Print_Area</vt:lpstr>
      <vt:lpstr>'表15-6'!Print_Area</vt:lpstr>
      <vt:lpstr>'表16-1'!Print_Area</vt:lpstr>
      <vt:lpstr>'表16-2'!Print_Area</vt:lpstr>
      <vt:lpstr>表17!Print_Area</vt:lpstr>
      <vt:lpstr>'表18-1'!Print_Area</vt:lpstr>
      <vt:lpstr>'表18-2'!Print_Area</vt:lpstr>
      <vt:lpstr>表19!Print_Area</vt:lpstr>
      <vt:lpstr>表20!Print_Area</vt:lpstr>
      <vt:lpstr>'表21-1'!Print_Area</vt:lpstr>
      <vt:lpstr>'表21-2'!Print_Area</vt:lpstr>
      <vt:lpstr>'表21-3'!Print_Area</vt:lpstr>
      <vt:lpstr>目次!Print_Area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白崎 恭香</dc:creator>
  <cp:lastModifiedBy>白崎 恭香</cp:lastModifiedBy>
  <dcterms:created xsi:type="dcterms:W3CDTF">2026-05-28T05:30:10Z</dcterms:created>
  <dcterms:modified xsi:type="dcterms:W3CDTF">2026-05-28T11:48:49Z</dcterms:modified>
</cp:coreProperties>
</file>