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fukuipref-my.sharepoint.com/personal/rousei_pref_fukui_lg_jp/Documents/労働政策課　OneDrive/★シン・労働環境Ｇ/23 就業環境基礎調査/Ｒ７　基礎調査/09：報告/HP掲載用/"/>
    </mc:Choice>
  </mc:AlternateContent>
  <xr:revisionPtr revIDLastSave="14" documentId="8_{5EB5A3BC-C86B-4DE3-87B0-994C680E1A18}" xr6:coauthVersionLast="47" xr6:coauthVersionMax="47" xr10:uidLastSave="{BD3506EF-D612-4961-8FA4-B2C31AE07728}"/>
  <bookViews>
    <workbookView xWindow="-108" yWindow="-108" windowWidth="23256" windowHeight="12456" xr2:uid="{91F836D9-CC40-4272-B5E1-63BEE470E706}"/>
  </bookViews>
  <sheets>
    <sheet name="目次" sheetId="17" r:id="rId1"/>
    <sheet name="表22" sheetId="1" r:id="rId2"/>
    <sheet name="表23" sheetId="18" r:id="rId3"/>
    <sheet name="表24-1" sheetId="3" r:id="rId4"/>
    <sheet name="表24-2" sheetId="4" r:id="rId5"/>
    <sheet name="表24-3" sheetId="5" r:id="rId6"/>
    <sheet name="表24-4" sheetId="6" r:id="rId7"/>
    <sheet name="表24-5" sheetId="7" r:id="rId8"/>
    <sheet name="表24-6" sheetId="8" r:id="rId9"/>
    <sheet name="表24-7" sheetId="9" r:id="rId10"/>
    <sheet name="表24-8" sheetId="10" r:id="rId11"/>
    <sheet name="表25" sheetId="11" r:id="rId12"/>
    <sheet name="表26" sheetId="12" r:id="rId13"/>
    <sheet name="表27-1" sheetId="13" r:id="rId14"/>
    <sheet name="表27-2" sheetId="14" r:id="rId15"/>
    <sheet name="表28-1" sheetId="15" r:id="rId16"/>
    <sheet name="表28-2" sheetId="16" r:id="rId17"/>
  </sheets>
  <externalReferences>
    <externalReference r:id="rId18"/>
  </externalReferences>
  <definedNames>
    <definedName name="_xlnm.Print_Area" localSheetId="1">表22!$B$2:$P$57</definedName>
    <definedName name="_xlnm.Print_Area" localSheetId="2">表23!$B$2:$N$466</definedName>
    <definedName name="_xlnm.Print_Area" localSheetId="3">'表24-1'!$B$2:$W$37</definedName>
    <definedName name="_xlnm.Print_Area" localSheetId="4">'表24-2'!$B$2:$W$37</definedName>
    <definedName name="_xlnm.Print_Area" localSheetId="5">'表24-3'!$B$2:$W$37</definedName>
    <definedName name="_xlnm.Print_Area" localSheetId="6">'表24-4'!$B$2:$W$37</definedName>
    <definedName name="_xlnm.Print_Area" localSheetId="7">'表24-5'!$B$2:$W$37</definedName>
    <definedName name="_xlnm.Print_Area" localSheetId="8">'表24-6'!$B$2:$W$37</definedName>
    <definedName name="_xlnm.Print_Area" localSheetId="9">'表24-7'!$B$2:$W$37</definedName>
    <definedName name="_xlnm.Print_Area" localSheetId="10">'表24-8'!$B$2:$W$37</definedName>
    <definedName name="_xlnm.Print_Area" localSheetId="11">表25!$B$2:$P$58</definedName>
    <definedName name="_xlnm.Print_Area" localSheetId="12">表26!$B$2:$AE$57</definedName>
    <definedName name="_xlnm.Print_Area" localSheetId="13">'表27-1'!$B$2:$AB$41</definedName>
    <definedName name="_xlnm.Print_Area" localSheetId="14">'表27-2'!$B$2:$AB$42</definedName>
    <definedName name="_xlnm.Print_Area" localSheetId="15">'表28-1'!$B$1:$H$40</definedName>
    <definedName name="_xlnm.Print_Area" localSheetId="16">'表28-2'!$B$2:$Q$58</definedName>
    <definedName name="_xlnm.Print_Area" localSheetId="0">目次!$A$1:$D$113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62" i="18" l="1"/>
  <c r="J462" i="18"/>
  <c r="I462" i="18"/>
  <c r="H462" i="18"/>
  <c r="G462" i="18"/>
  <c r="F462" i="18"/>
  <c r="D462" i="18"/>
  <c r="L459" i="18"/>
  <c r="J459" i="18"/>
  <c r="I459" i="18"/>
  <c r="H459" i="18"/>
  <c r="G459" i="18"/>
  <c r="F459" i="18"/>
  <c r="D459" i="18"/>
  <c r="L457" i="18"/>
  <c r="J457" i="18"/>
  <c r="I457" i="18"/>
  <c r="H457" i="18"/>
  <c r="G457" i="18"/>
  <c r="F457" i="18"/>
  <c r="K456" i="18"/>
  <c r="E456" i="18"/>
  <c r="L454" i="18"/>
  <c r="J454" i="18"/>
  <c r="I454" i="18"/>
  <c r="H454" i="18"/>
  <c r="G454" i="18"/>
  <c r="F454" i="18"/>
  <c r="K453" i="18"/>
  <c r="E453" i="18"/>
  <c r="L451" i="18"/>
  <c r="J451" i="18"/>
  <c r="I451" i="18"/>
  <c r="H451" i="18"/>
  <c r="G451" i="18"/>
  <c r="F451" i="18"/>
  <c r="K450" i="18"/>
  <c r="E450" i="18"/>
  <c r="L448" i="18"/>
  <c r="J448" i="18"/>
  <c r="I448" i="18"/>
  <c r="H448" i="18"/>
  <c r="G448" i="18"/>
  <c r="F448" i="18"/>
  <c r="K447" i="18"/>
  <c r="E447" i="18"/>
  <c r="L445" i="18"/>
  <c r="J445" i="18"/>
  <c r="I445" i="18"/>
  <c r="H445" i="18"/>
  <c r="G445" i="18"/>
  <c r="F445" i="18"/>
  <c r="K444" i="18"/>
  <c r="E444" i="18"/>
  <c r="L442" i="18"/>
  <c r="J442" i="18"/>
  <c r="I442" i="18"/>
  <c r="H442" i="18"/>
  <c r="G442" i="18"/>
  <c r="F442" i="18"/>
  <c r="K441" i="18"/>
  <c r="E441" i="18"/>
  <c r="L439" i="18"/>
  <c r="J439" i="18"/>
  <c r="I439" i="18"/>
  <c r="H439" i="18"/>
  <c r="G439" i="18"/>
  <c r="F439" i="18"/>
  <c r="K438" i="18"/>
  <c r="E438" i="18"/>
  <c r="L436" i="18"/>
  <c r="J436" i="18"/>
  <c r="I436" i="18"/>
  <c r="H436" i="18"/>
  <c r="G436" i="18"/>
  <c r="F436" i="18"/>
  <c r="K435" i="18"/>
  <c r="E435" i="18"/>
  <c r="L433" i="18"/>
  <c r="J433" i="18"/>
  <c r="I433" i="18"/>
  <c r="H433" i="18"/>
  <c r="G433" i="18"/>
  <c r="F433" i="18"/>
  <c r="K432" i="18"/>
  <c r="E432" i="18"/>
  <c r="L430" i="18"/>
  <c r="J430" i="18"/>
  <c r="I430" i="18"/>
  <c r="H430" i="18"/>
  <c r="G430" i="18"/>
  <c r="F430" i="18"/>
  <c r="K429" i="18"/>
  <c r="E429" i="18"/>
  <c r="L427" i="18"/>
  <c r="J427" i="18"/>
  <c r="I427" i="18"/>
  <c r="H427" i="18"/>
  <c r="G427" i="18"/>
  <c r="F427" i="18"/>
  <c r="K426" i="18"/>
  <c r="E426" i="18"/>
  <c r="L424" i="18"/>
  <c r="J424" i="18"/>
  <c r="I424" i="18"/>
  <c r="H424" i="18"/>
  <c r="G424" i="18"/>
  <c r="F424" i="18"/>
  <c r="K423" i="18"/>
  <c r="E423" i="18"/>
  <c r="L420" i="18"/>
  <c r="K420" i="18"/>
  <c r="J420" i="18"/>
  <c r="I420" i="18"/>
  <c r="H420" i="18"/>
  <c r="G420" i="18"/>
  <c r="F420" i="18"/>
  <c r="E420" i="18"/>
  <c r="D420" i="18"/>
  <c r="M404" i="18"/>
  <c r="K404" i="18"/>
  <c r="J404" i="18"/>
  <c r="I404" i="18"/>
  <c r="H404" i="18"/>
  <c r="G404" i="18"/>
  <c r="F404" i="18"/>
  <c r="D404" i="18"/>
  <c r="M401" i="18"/>
  <c r="K401" i="18"/>
  <c r="J401" i="18"/>
  <c r="I401" i="18"/>
  <c r="H401" i="18"/>
  <c r="G401" i="18"/>
  <c r="F401" i="18"/>
  <c r="D401" i="18"/>
  <c r="M399" i="18"/>
  <c r="K399" i="18"/>
  <c r="J399" i="18"/>
  <c r="I399" i="18"/>
  <c r="H399" i="18"/>
  <c r="G399" i="18"/>
  <c r="F399" i="18"/>
  <c r="L398" i="18"/>
  <c r="E398" i="18"/>
  <c r="M396" i="18"/>
  <c r="K396" i="18"/>
  <c r="J396" i="18"/>
  <c r="I396" i="18"/>
  <c r="H396" i="18"/>
  <c r="G396" i="18"/>
  <c r="F396" i="18"/>
  <c r="L395" i="18"/>
  <c r="E395" i="18"/>
  <c r="M393" i="18"/>
  <c r="K393" i="18"/>
  <c r="J393" i="18"/>
  <c r="I393" i="18"/>
  <c r="H393" i="18"/>
  <c r="G393" i="18"/>
  <c r="F393" i="18"/>
  <c r="L392" i="18"/>
  <c r="E392" i="18"/>
  <c r="M390" i="18"/>
  <c r="K390" i="18"/>
  <c r="J390" i="18"/>
  <c r="I390" i="18"/>
  <c r="H390" i="18"/>
  <c r="G390" i="18"/>
  <c r="F390" i="18"/>
  <c r="L389" i="18"/>
  <c r="E389" i="18"/>
  <c r="M387" i="18"/>
  <c r="K387" i="18"/>
  <c r="J387" i="18"/>
  <c r="I387" i="18"/>
  <c r="H387" i="18"/>
  <c r="G387" i="18"/>
  <c r="F387" i="18"/>
  <c r="L386" i="18"/>
  <c r="E386" i="18"/>
  <c r="M384" i="18"/>
  <c r="K384" i="18"/>
  <c r="J384" i="18"/>
  <c r="I384" i="18"/>
  <c r="H384" i="18"/>
  <c r="G384" i="18"/>
  <c r="F384" i="18"/>
  <c r="L383" i="18"/>
  <c r="E383" i="18"/>
  <c r="M381" i="18"/>
  <c r="K381" i="18"/>
  <c r="J381" i="18"/>
  <c r="I381" i="18"/>
  <c r="H381" i="18"/>
  <c r="G381" i="18"/>
  <c r="F381" i="18"/>
  <c r="L380" i="18"/>
  <c r="E380" i="18"/>
  <c r="M378" i="18"/>
  <c r="K378" i="18"/>
  <c r="J378" i="18"/>
  <c r="I378" i="18"/>
  <c r="H378" i="18"/>
  <c r="G378" i="18"/>
  <c r="F378" i="18"/>
  <c r="L377" i="18"/>
  <c r="E377" i="18"/>
  <c r="M375" i="18"/>
  <c r="K375" i="18"/>
  <c r="J375" i="18"/>
  <c r="I375" i="18"/>
  <c r="H375" i="18"/>
  <c r="G375" i="18"/>
  <c r="F375" i="18"/>
  <c r="L374" i="18"/>
  <c r="E374" i="18"/>
  <c r="M372" i="18"/>
  <c r="K372" i="18"/>
  <c r="J372" i="18"/>
  <c r="I372" i="18"/>
  <c r="H372" i="18"/>
  <c r="G372" i="18"/>
  <c r="F372" i="18"/>
  <c r="L371" i="18"/>
  <c r="E371" i="18"/>
  <c r="M369" i="18"/>
  <c r="K369" i="18"/>
  <c r="J369" i="18"/>
  <c r="I369" i="18"/>
  <c r="H369" i="18"/>
  <c r="G369" i="18"/>
  <c r="F369" i="18"/>
  <c r="L368" i="18"/>
  <c r="E368" i="18"/>
  <c r="M366" i="18"/>
  <c r="K366" i="18"/>
  <c r="J366" i="18"/>
  <c r="I366" i="18"/>
  <c r="H366" i="18"/>
  <c r="G366" i="18"/>
  <c r="F366" i="18"/>
  <c r="L365" i="18"/>
  <c r="E365" i="18"/>
  <c r="M362" i="18"/>
  <c r="L362" i="18"/>
  <c r="K362" i="18"/>
  <c r="J362" i="18"/>
  <c r="I362" i="18"/>
  <c r="H362" i="18"/>
  <c r="G362" i="18"/>
  <c r="F362" i="18"/>
  <c r="E362" i="18"/>
  <c r="D362" i="18"/>
  <c r="M346" i="18"/>
  <c r="K346" i="18"/>
  <c r="J346" i="18"/>
  <c r="I346" i="18"/>
  <c r="H346" i="18"/>
  <c r="G346" i="18"/>
  <c r="F346" i="18"/>
  <c r="D346" i="18"/>
  <c r="M343" i="18"/>
  <c r="K343" i="18"/>
  <c r="J343" i="18"/>
  <c r="I343" i="18"/>
  <c r="H343" i="18"/>
  <c r="G343" i="18"/>
  <c r="F343" i="18"/>
  <c r="D343" i="18"/>
  <c r="M341" i="18"/>
  <c r="K341" i="18"/>
  <c r="J341" i="18"/>
  <c r="I341" i="18"/>
  <c r="H341" i="18"/>
  <c r="G341" i="18"/>
  <c r="F341" i="18"/>
  <c r="L340" i="18"/>
  <c r="E340" i="18"/>
  <c r="M338" i="18"/>
  <c r="K338" i="18"/>
  <c r="J338" i="18"/>
  <c r="I338" i="18"/>
  <c r="H338" i="18"/>
  <c r="G338" i="18"/>
  <c r="F338" i="18"/>
  <c r="L337" i="18"/>
  <c r="E337" i="18"/>
  <c r="M335" i="18"/>
  <c r="K335" i="18"/>
  <c r="J335" i="18"/>
  <c r="I335" i="18"/>
  <c r="H335" i="18"/>
  <c r="G335" i="18"/>
  <c r="F335" i="18"/>
  <c r="L334" i="18"/>
  <c r="E334" i="18"/>
  <c r="M332" i="18"/>
  <c r="K332" i="18"/>
  <c r="J332" i="18"/>
  <c r="I332" i="18"/>
  <c r="H332" i="18"/>
  <c r="G332" i="18"/>
  <c r="F332" i="18"/>
  <c r="L331" i="18"/>
  <c r="E331" i="18"/>
  <c r="M329" i="18"/>
  <c r="K329" i="18"/>
  <c r="J329" i="18"/>
  <c r="I329" i="18"/>
  <c r="H329" i="18"/>
  <c r="G329" i="18"/>
  <c r="F329" i="18"/>
  <c r="L328" i="18"/>
  <c r="E328" i="18"/>
  <c r="M326" i="18"/>
  <c r="K326" i="18"/>
  <c r="J326" i="18"/>
  <c r="I326" i="18"/>
  <c r="H326" i="18"/>
  <c r="G326" i="18"/>
  <c r="F326" i="18"/>
  <c r="L325" i="18"/>
  <c r="E325" i="18"/>
  <c r="M323" i="18"/>
  <c r="K323" i="18"/>
  <c r="J323" i="18"/>
  <c r="I323" i="18"/>
  <c r="H323" i="18"/>
  <c r="G323" i="18"/>
  <c r="F323" i="18"/>
  <c r="L322" i="18"/>
  <c r="E322" i="18"/>
  <c r="M320" i="18"/>
  <c r="K320" i="18"/>
  <c r="J320" i="18"/>
  <c r="I320" i="18"/>
  <c r="H320" i="18"/>
  <c r="G320" i="18"/>
  <c r="F320" i="18"/>
  <c r="L319" i="18"/>
  <c r="E319" i="18"/>
  <c r="M317" i="18"/>
  <c r="K317" i="18"/>
  <c r="J317" i="18"/>
  <c r="I317" i="18"/>
  <c r="H317" i="18"/>
  <c r="G317" i="18"/>
  <c r="F317" i="18"/>
  <c r="L316" i="18"/>
  <c r="E316" i="18"/>
  <c r="M314" i="18"/>
  <c r="K314" i="18"/>
  <c r="J314" i="18"/>
  <c r="I314" i="18"/>
  <c r="H314" i="18"/>
  <c r="G314" i="18"/>
  <c r="F314" i="18"/>
  <c r="L313" i="18"/>
  <c r="E313" i="18"/>
  <c r="M311" i="18"/>
  <c r="K311" i="18"/>
  <c r="J311" i="18"/>
  <c r="I311" i="18"/>
  <c r="H311" i="18"/>
  <c r="G311" i="18"/>
  <c r="F311" i="18"/>
  <c r="L310" i="18"/>
  <c r="E310" i="18"/>
  <c r="M308" i="18"/>
  <c r="K308" i="18"/>
  <c r="J308" i="18"/>
  <c r="I308" i="18"/>
  <c r="H308" i="18"/>
  <c r="G308" i="18"/>
  <c r="F308" i="18"/>
  <c r="L307" i="18"/>
  <c r="E307" i="18"/>
  <c r="M304" i="18"/>
  <c r="L304" i="18"/>
  <c r="K304" i="18"/>
  <c r="J304" i="18"/>
  <c r="I304" i="18"/>
  <c r="H304" i="18"/>
  <c r="G304" i="18"/>
  <c r="F304" i="18"/>
  <c r="E304" i="18"/>
  <c r="D304" i="18"/>
  <c r="M288" i="18"/>
  <c r="K288" i="18"/>
  <c r="J288" i="18"/>
  <c r="I288" i="18"/>
  <c r="H288" i="18"/>
  <c r="G288" i="18"/>
  <c r="F288" i="18"/>
  <c r="D288" i="18"/>
  <c r="M285" i="18"/>
  <c r="K285" i="18"/>
  <c r="J285" i="18"/>
  <c r="I285" i="18"/>
  <c r="H285" i="18"/>
  <c r="G285" i="18"/>
  <c r="F285" i="18"/>
  <c r="D285" i="18"/>
  <c r="M283" i="18"/>
  <c r="K283" i="18"/>
  <c r="J283" i="18"/>
  <c r="I283" i="18"/>
  <c r="H283" i="18"/>
  <c r="G283" i="18"/>
  <c r="F283" i="18"/>
  <c r="L282" i="18"/>
  <c r="E282" i="18"/>
  <c r="M280" i="18"/>
  <c r="K280" i="18"/>
  <c r="J280" i="18"/>
  <c r="I280" i="18"/>
  <c r="H280" i="18"/>
  <c r="G280" i="18"/>
  <c r="F280" i="18"/>
  <c r="L279" i="18"/>
  <c r="E279" i="18"/>
  <c r="M277" i="18"/>
  <c r="K277" i="18"/>
  <c r="J277" i="18"/>
  <c r="I277" i="18"/>
  <c r="H277" i="18"/>
  <c r="G277" i="18"/>
  <c r="F277" i="18"/>
  <c r="L276" i="18"/>
  <c r="E276" i="18"/>
  <c r="M274" i="18"/>
  <c r="K274" i="18"/>
  <c r="J274" i="18"/>
  <c r="I274" i="18"/>
  <c r="H274" i="18"/>
  <c r="G274" i="18"/>
  <c r="F274" i="18"/>
  <c r="L273" i="18"/>
  <c r="E273" i="18"/>
  <c r="M271" i="18"/>
  <c r="K271" i="18"/>
  <c r="J271" i="18"/>
  <c r="I271" i="18"/>
  <c r="H271" i="18"/>
  <c r="G271" i="18"/>
  <c r="F271" i="18"/>
  <c r="L270" i="18"/>
  <c r="E270" i="18"/>
  <c r="M268" i="18"/>
  <c r="K268" i="18"/>
  <c r="J268" i="18"/>
  <c r="I268" i="18"/>
  <c r="H268" i="18"/>
  <c r="G268" i="18"/>
  <c r="F268" i="18"/>
  <c r="L267" i="18"/>
  <c r="E267" i="18"/>
  <c r="M265" i="18"/>
  <c r="K265" i="18"/>
  <c r="J265" i="18"/>
  <c r="I265" i="18"/>
  <c r="H265" i="18"/>
  <c r="G265" i="18"/>
  <c r="F265" i="18"/>
  <c r="L264" i="18"/>
  <c r="E264" i="18"/>
  <c r="M262" i="18"/>
  <c r="K262" i="18"/>
  <c r="J262" i="18"/>
  <c r="I262" i="18"/>
  <c r="H262" i="18"/>
  <c r="G262" i="18"/>
  <c r="F262" i="18"/>
  <c r="L261" i="18"/>
  <c r="E261" i="18"/>
  <c r="M259" i="18"/>
  <c r="K259" i="18"/>
  <c r="J259" i="18"/>
  <c r="I259" i="18"/>
  <c r="H259" i="18"/>
  <c r="G259" i="18"/>
  <c r="F259" i="18"/>
  <c r="L258" i="18"/>
  <c r="E258" i="18"/>
  <c r="M256" i="18"/>
  <c r="K256" i="18"/>
  <c r="J256" i="18"/>
  <c r="I256" i="18"/>
  <c r="H256" i="18"/>
  <c r="G256" i="18"/>
  <c r="F256" i="18"/>
  <c r="L255" i="18"/>
  <c r="E255" i="18"/>
  <c r="M253" i="18"/>
  <c r="K253" i="18"/>
  <c r="J253" i="18"/>
  <c r="I253" i="18"/>
  <c r="H253" i="18"/>
  <c r="G253" i="18"/>
  <c r="F253" i="18"/>
  <c r="L252" i="18"/>
  <c r="E252" i="18"/>
  <c r="M250" i="18"/>
  <c r="K250" i="18"/>
  <c r="J250" i="18"/>
  <c r="I250" i="18"/>
  <c r="H250" i="18"/>
  <c r="G250" i="18"/>
  <c r="F250" i="18"/>
  <c r="L249" i="18"/>
  <c r="L250" i="18" s="1"/>
  <c r="E249" i="18"/>
  <c r="M246" i="18"/>
  <c r="L246" i="18"/>
  <c r="K246" i="18"/>
  <c r="J246" i="18"/>
  <c r="I246" i="18"/>
  <c r="H246" i="18"/>
  <c r="G246" i="18"/>
  <c r="F246" i="18"/>
  <c r="E246" i="18"/>
  <c r="D246" i="18"/>
  <c r="M230" i="18"/>
  <c r="K230" i="18"/>
  <c r="J230" i="18"/>
  <c r="I230" i="18"/>
  <c r="H230" i="18"/>
  <c r="G230" i="18"/>
  <c r="F230" i="18"/>
  <c r="D230" i="18"/>
  <c r="M227" i="18"/>
  <c r="K227" i="18"/>
  <c r="J227" i="18"/>
  <c r="I227" i="18"/>
  <c r="H227" i="18"/>
  <c r="G227" i="18"/>
  <c r="F227" i="18"/>
  <c r="D227" i="18"/>
  <c r="M225" i="18"/>
  <c r="K225" i="18"/>
  <c r="J225" i="18"/>
  <c r="I225" i="18"/>
  <c r="H225" i="18"/>
  <c r="G225" i="18"/>
  <c r="F225" i="18"/>
  <c r="L224" i="18"/>
  <c r="E224" i="18"/>
  <c r="M222" i="18"/>
  <c r="K222" i="18"/>
  <c r="J222" i="18"/>
  <c r="I222" i="18"/>
  <c r="H222" i="18"/>
  <c r="G222" i="18"/>
  <c r="F222" i="18"/>
  <c r="L221" i="18"/>
  <c r="E221" i="18"/>
  <c r="M219" i="18"/>
  <c r="K219" i="18"/>
  <c r="J219" i="18"/>
  <c r="I219" i="18"/>
  <c r="H219" i="18"/>
  <c r="G219" i="18"/>
  <c r="F219" i="18"/>
  <c r="L218" i="18"/>
  <c r="E218" i="18"/>
  <c r="M216" i="18"/>
  <c r="K216" i="18"/>
  <c r="J216" i="18"/>
  <c r="I216" i="18"/>
  <c r="H216" i="18"/>
  <c r="G216" i="18"/>
  <c r="F216" i="18"/>
  <c r="L215" i="18"/>
  <c r="E215" i="18"/>
  <c r="M213" i="18"/>
  <c r="K213" i="18"/>
  <c r="J213" i="18"/>
  <c r="I213" i="18"/>
  <c r="H213" i="18"/>
  <c r="G213" i="18"/>
  <c r="F213" i="18"/>
  <c r="L212" i="18"/>
  <c r="E212" i="18"/>
  <c r="M210" i="18"/>
  <c r="K210" i="18"/>
  <c r="J210" i="18"/>
  <c r="I210" i="18"/>
  <c r="H210" i="18"/>
  <c r="G210" i="18"/>
  <c r="F210" i="18"/>
  <c r="L209" i="18"/>
  <c r="E209" i="18"/>
  <c r="M207" i="18"/>
  <c r="K207" i="18"/>
  <c r="J207" i="18"/>
  <c r="I207" i="18"/>
  <c r="H207" i="18"/>
  <c r="G207" i="18"/>
  <c r="F207" i="18"/>
  <c r="L206" i="18"/>
  <c r="E206" i="18"/>
  <c r="M204" i="18"/>
  <c r="K204" i="18"/>
  <c r="J204" i="18"/>
  <c r="I204" i="18"/>
  <c r="H204" i="18"/>
  <c r="G204" i="18"/>
  <c r="F204" i="18"/>
  <c r="L203" i="18"/>
  <c r="E203" i="18"/>
  <c r="M201" i="18"/>
  <c r="K201" i="18"/>
  <c r="J201" i="18"/>
  <c r="I201" i="18"/>
  <c r="H201" i="18"/>
  <c r="G201" i="18"/>
  <c r="F201" i="18"/>
  <c r="L200" i="18"/>
  <c r="E200" i="18"/>
  <c r="M198" i="18"/>
  <c r="K198" i="18"/>
  <c r="J198" i="18"/>
  <c r="I198" i="18"/>
  <c r="H198" i="18"/>
  <c r="G198" i="18"/>
  <c r="F198" i="18"/>
  <c r="L197" i="18"/>
  <c r="E197" i="18"/>
  <c r="M195" i="18"/>
  <c r="K195" i="18"/>
  <c r="J195" i="18"/>
  <c r="I195" i="18"/>
  <c r="H195" i="18"/>
  <c r="G195" i="18"/>
  <c r="F195" i="18"/>
  <c r="L194" i="18"/>
  <c r="E194" i="18"/>
  <c r="M192" i="18"/>
  <c r="K192" i="18"/>
  <c r="J192" i="18"/>
  <c r="I192" i="18"/>
  <c r="H192" i="18"/>
  <c r="G192" i="18"/>
  <c r="F192" i="18"/>
  <c r="L191" i="18"/>
  <c r="E191" i="18"/>
  <c r="M188" i="18"/>
  <c r="L188" i="18"/>
  <c r="K188" i="18"/>
  <c r="J188" i="18"/>
  <c r="I188" i="18"/>
  <c r="H188" i="18"/>
  <c r="G188" i="18"/>
  <c r="F188" i="18"/>
  <c r="E188" i="18"/>
  <c r="D188" i="18"/>
  <c r="M172" i="18"/>
  <c r="K172" i="18"/>
  <c r="J172" i="18"/>
  <c r="I172" i="18"/>
  <c r="H172" i="18"/>
  <c r="G172" i="18"/>
  <c r="F172" i="18"/>
  <c r="D172" i="18"/>
  <c r="M169" i="18"/>
  <c r="K169" i="18"/>
  <c r="J169" i="18"/>
  <c r="I169" i="18"/>
  <c r="H169" i="18"/>
  <c r="G169" i="18"/>
  <c r="F169" i="18"/>
  <c r="D169" i="18"/>
  <c r="M167" i="18"/>
  <c r="K167" i="18"/>
  <c r="J167" i="18"/>
  <c r="I167" i="18"/>
  <c r="H167" i="18"/>
  <c r="G167" i="18"/>
  <c r="F167" i="18"/>
  <c r="L166" i="18"/>
  <c r="E166" i="18"/>
  <c r="M164" i="18"/>
  <c r="K164" i="18"/>
  <c r="J164" i="18"/>
  <c r="I164" i="18"/>
  <c r="H164" i="18"/>
  <c r="G164" i="18"/>
  <c r="F164" i="18"/>
  <c r="L163" i="18"/>
  <c r="E163" i="18"/>
  <c r="M161" i="18"/>
  <c r="K161" i="18"/>
  <c r="J161" i="18"/>
  <c r="I161" i="18"/>
  <c r="H161" i="18"/>
  <c r="G161" i="18"/>
  <c r="F161" i="18"/>
  <c r="L160" i="18"/>
  <c r="E160" i="18"/>
  <c r="M158" i="18"/>
  <c r="K158" i="18"/>
  <c r="J158" i="18"/>
  <c r="I158" i="18"/>
  <c r="H158" i="18"/>
  <c r="G158" i="18"/>
  <c r="F158" i="18"/>
  <c r="L157" i="18"/>
  <c r="E157" i="18"/>
  <c r="M155" i="18"/>
  <c r="K155" i="18"/>
  <c r="J155" i="18"/>
  <c r="I155" i="18"/>
  <c r="H155" i="18"/>
  <c r="G155" i="18"/>
  <c r="F155" i="18"/>
  <c r="L154" i="18"/>
  <c r="E154" i="18"/>
  <c r="M152" i="18"/>
  <c r="K152" i="18"/>
  <c r="J152" i="18"/>
  <c r="I152" i="18"/>
  <c r="H152" i="18"/>
  <c r="G152" i="18"/>
  <c r="F152" i="18"/>
  <c r="L151" i="18"/>
  <c r="E151" i="18"/>
  <c r="M149" i="18"/>
  <c r="K149" i="18"/>
  <c r="J149" i="18"/>
  <c r="I149" i="18"/>
  <c r="H149" i="18"/>
  <c r="G149" i="18"/>
  <c r="F149" i="18"/>
  <c r="L148" i="18"/>
  <c r="E148" i="18"/>
  <c r="M146" i="18"/>
  <c r="K146" i="18"/>
  <c r="J146" i="18"/>
  <c r="I146" i="18"/>
  <c r="H146" i="18"/>
  <c r="G146" i="18"/>
  <c r="F146" i="18"/>
  <c r="L145" i="18"/>
  <c r="E145" i="18"/>
  <c r="M143" i="18"/>
  <c r="K143" i="18"/>
  <c r="J143" i="18"/>
  <c r="I143" i="18"/>
  <c r="H143" i="18"/>
  <c r="G143" i="18"/>
  <c r="F143" i="18"/>
  <c r="L142" i="18"/>
  <c r="E142" i="18"/>
  <c r="M140" i="18"/>
  <c r="K140" i="18"/>
  <c r="J140" i="18"/>
  <c r="I140" i="18"/>
  <c r="H140" i="18"/>
  <c r="G140" i="18"/>
  <c r="F140" i="18"/>
  <c r="L139" i="18"/>
  <c r="E139" i="18"/>
  <c r="M137" i="18"/>
  <c r="K137" i="18"/>
  <c r="J137" i="18"/>
  <c r="I137" i="18"/>
  <c r="H137" i="18"/>
  <c r="G137" i="18"/>
  <c r="F137" i="18"/>
  <c r="L136" i="18"/>
  <c r="E136" i="18"/>
  <c r="M134" i="18"/>
  <c r="K134" i="18"/>
  <c r="J134" i="18"/>
  <c r="I134" i="18"/>
  <c r="H134" i="18"/>
  <c r="G134" i="18"/>
  <c r="F134" i="18"/>
  <c r="L133" i="18"/>
  <c r="E133" i="18"/>
  <c r="M130" i="18"/>
  <c r="L130" i="18"/>
  <c r="K130" i="18"/>
  <c r="J130" i="18"/>
  <c r="I130" i="18"/>
  <c r="H130" i="18"/>
  <c r="G130" i="18"/>
  <c r="F130" i="18"/>
  <c r="E130" i="18"/>
  <c r="D130" i="18"/>
  <c r="M114" i="18"/>
  <c r="K114" i="18"/>
  <c r="J114" i="18"/>
  <c r="I114" i="18"/>
  <c r="H114" i="18"/>
  <c r="G114" i="18"/>
  <c r="F114" i="18"/>
  <c r="D114" i="18"/>
  <c r="M111" i="18"/>
  <c r="K111" i="18"/>
  <c r="J111" i="18"/>
  <c r="I111" i="18"/>
  <c r="H111" i="18"/>
  <c r="G111" i="18"/>
  <c r="F111" i="18"/>
  <c r="D111" i="18"/>
  <c r="M109" i="18"/>
  <c r="K109" i="18"/>
  <c r="J109" i="18"/>
  <c r="I109" i="18"/>
  <c r="H109" i="18"/>
  <c r="G109" i="18"/>
  <c r="F109" i="18"/>
  <c r="L108" i="18"/>
  <c r="E108" i="18"/>
  <c r="M106" i="18"/>
  <c r="K106" i="18"/>
  <c r="J106" i="18"/>
  <c r="I106" i="18"/>
  <c r="H106" i="18"/>
  <c r="G106" i="18"/>
  <c r="F106" i="18"/>
  <c r="L105" i="18"/>
  <c r="E105" i="18"/>
  <c r="M103" i="18"/>
  <c r="K103" i="18"/>
  <c r="J103" i="18"/>
  <c r="I103" i="18"/>
  <c r="H103" i="18"/>
  <c r="G103" i="18"/>
  <c r="F103" i="18"/>
  <c r="L102" i="18"/>
  <c r="E102" i="18"/>
  <c r="M100" i="18"/>
  <c r="K100" i="18"/>
  <c r="J100" i="18"/>
  <c r="I100" i="18"/>
  <c r="H100" i="18"/>
  <c r="G100" i="18"/>
  <c r="F100" i="18"/>
  <c r="L99" i="18"/>
  <c r="E99" i="18"/>
  <c r="M97" i="18"/>
  <c r="K97" i="18"/>
  <c r="J97" i="18"/>
  <c r="I97" i="18"/>
  <c r="H97" i="18"/>
  <c r="G97" i="18"/>
  <c r="F97" i="18"/>
  <c r="L96" i="18"/>
  <c r="E96" i="18"/>
  <c r="M94" i="18"/>
  <c r="K94" i="18"/>
  <c r="J94" i="18"/>
  <c r="I94" i="18"/>
  <c r="H94" i="18"/>
  <c r="G94" i="18"/>
  <c r="F94" i="18"/>
  <c r="L93" i="18"/>
  <c r="E93" i="18"/>
  <c r="M91" i="18"/>
  <c r="K91" i="18"/>
  <c r="J91" i="18"/>
  <c r="I91" i="18"/>
  <c r="H91" i="18"/>
  <c r="G91" i="18"/>
  <c r="F91" i="18"/>
  <c r="L90" i="18"/>
  <c r="E90" i="18"/>
  <c r="M88" i="18"/>
  <c r="K88" i="18"/>
  <c r="J88" i="18"/>
  <c r="I88" i="18"/>
  <c r="H88" i="18"/>
  <c r="G88" i="18"/>
  <c r="F88" i="18"/>
  <c r="L87" i="18"/>
  <c r="E87" i="18"/>
  <c r="M85" i="18"/>
  <c r="K85" i="18"/>
  <c r="J85" i="18"/>
  <c r="I85" i="18"/>
  <c r="H85" i="18"/>
  <c r="G85" i="18"/>
  <c r="F85" i="18"/>
  <c r="L84" i="18"/>
  <c r="E84" i="18"/>
  <c r="M82" i="18"/>
  <c r="K82" i="18"/>
  <c r="J82" i="18"/>
  <c r="I82" i="18"/>
  <c r="H82" i="18"/>
  <c r="G82" i="18"/>
  <c r="F82" i="18"/>
  <c r="L81" i="18"/>
  <c r="E81" i="18"/>
  <c r="M79" i="18"/>
  <c r="K79" i="18"/>
  <c r="J79" i="18"/>
  <c r="I79" i="18"/>
  <c r="H79" i="18"/>
  <c r="G79" i="18"/>
  <c r="F79" i="18"/>
  <c r="L78" i="18"/>
  <c r="E78" i="18"/>
  <c r="M76" i="18"/>
  <c r="K76" i="18"/>
  <c r="J76" i="18"/>
  <c r="I76" i="18"/>
  <c r="H76" i="18"/>
  <c r="G76" i="18"/>
  <c r="F76" i="18"/>
  <c r="L75" i="18"/>
  <c r="E75" i="18"/>
  <c r="M72" i="18"/>
  <c r="L72" i="18"/>
  <c r="K72" i="18"/>
  <c r="J72" i="18"/>
  <c r="I72" i="18"/>
  <c r="H72" i="18"/>
  <c r="G72" i="18"/>
  <c r="F72" i="18"/>
  <c r="E72" i="18"/>
  <c r="D72" i="18"/>
  <c r="M56" i="18"/>
  <c r="K56" i="18"/>
  <c r="J56" i="18"/>
  <c r="I56" i="18"/>
  <c r="H56" i="18"/>
  <c r="G56" i="18"/>
  <c r="F56" i="18"/>
  <c r="D56" i="18"/>
  <c r="M53" i="18"/>
  <c r="K53" i="18"/>
  <c r="J53" i="18"/>
  <c r="I53" i="18"/>
  <c r="H53" i="18"/>
  <c r="G53" i="18"/>
  <c r="F53" i="18"/>
  <c r="D53" i="18"/>
  <c r="M51" i="18"/>
  <c r="K51" i="18"/>
  <c r="J51" i="18"/>
  <c r="I51" i="18"/>
  <c r="H51" i="18"/>
  <c r="G51" i="18"/>
  <c r="F51" i="18"/>
  <c r="L50" i="18"/>
  <c r="E50" i="18"/>
  <c r="M48" i="18"/>
  <c r="K48" i="18"/>
  <c r="J48" i="18"/>
  <c r="I48" i="18"/>
  <c r="H48" i="18"/>
  <c r="G48" i="18"/>
  <c r="F48" i="18"/>
  <c r="L47" i="18"/>
  <c r="E47" i="18"/>
  <c r="M45" i="18"/>
  <c r="K45" i="18"/>
  <c r="J45" i="18"/>
  <c r="I45" i="18"/>
  <c r="H45" i="18"/>
  <c r="G45" i="18"/>
  <c r="F45" i="18"/>
  <c r="L44" i="18"/>
  <c r="E44" i="18"/>
  <c r="M42" i="18"/>
  <c r="K42" i="18"/>
  <c r="J42" i="18"/>
  <c r="I42" i="18"/>
  <c r="H42" i="18"/>
  <c r="G42" i="18"/>
  <c r="F42" i="18"/>
  <c r="L41" i="18"/>
  <c r="E41" i="18"/>
  <c r="M39" i="18"/>
  <c r="K39" i="18"/>
  <c r="J39" i="18"/>
  <c r="I39" i="18"/>
  <c r="H39" i="18"/>
  <c r="G39" i="18"/>
  <c r="F39" i="18"/>
  <c r="L38" i="18"/>
  <c r="E38" i="18"/>
  <c r="M36" i="18"/>
  <c r="K36" i="18"/>
  <c r="J36" i="18"/>
  <c r="I36" i="18"/>
  <c r="H36" i="18"/>
  <c r="G36" i="18"/>
  <c r="F36" i="18"/>
  <c r="L35" i="18"/>
  <c r="E35" i="18"/>
  <c r="M33" i="18"/>
  <c r="K33" i="18"/>
  <c r="J33" i="18"/>
  <c r="I33" i="18"/>
  <c r="H33" i="18"/>
  <c r="G33" i="18"/>
  <c r="F33" i="18"/>
  <c r="L32" i="18"/>
  <c r="E32" i="18"/>
  <c r="M30" i="18"/>
  <c r="K30" i="18"/>
  <c r="J30" i="18"/>
  <c r="I30" i="18"/>
  <c r="H30" i="18"/>
  <c r="G30" i="18"/>
  <c r="F30" i="18"/>
  <c r="L29" i="18"/>
  <c r="E29" i="18"/>
  <c r="M27" i="18"/>
  <c r="K27" i="18"/>
  <c r="J27" i="18"/>
  <c r="I27" i="18"/>
  <c r="H27" i="18"/>
  <c r="G27" i="18"/>
  <c r="F27" i="18"/>
  <c r="L26" i="18"/>
  <c r="E26" i="18"/>
  <c r="M24" i="18"/>
  <c r="K24" i="18"/>
  <c r="J24" i="18"/>
  <c r="I24" i="18"/>
  <c r="H24" i="18"/>
  <c r="G24" i="18"/>
  <c r="F24" i="18"/>
  <c r="L23" i="18"/>
  <c r="E23" i="18"/>
  <c r="M21" i="18"/>
  <c r="K21" i="18"/>
  <c r="J21" i="18"/>
  <c r="I21" i="18"/>
  <c r="H21" i="18"/>
  <c r="G21" i="18"/>
  <c r="F21" i="18"/>
  <c r="L20" i="18"/>
  <c r="E20" i="18"/>
  <c r="M18" i="18"/>
  <c r="K18" i="18"/>
  <c r="J18" i="18"/>
  <c r="I18" i="18"/>
  <c r="H18" i="18"/>
  <c r="G18" i="18"/>
  <c r="F18" i="18"/>
  <c r="L17" i="18"/>
  <c r="E17" i="18"/>
  <c r="M14" i="18"/>
  <c r="M15" i="18" s="1"/>
  <c r="L14" i="18"/>
  <c r="K14" i="18"/>
  <c r="J14" i="18"/>
  <c r="I14" i="18"/>
  <c r="H14" i="18"/>
  <c r="G14" i="18"/>
  <c r="F14" i="18"/>
  <c r="E14" i="18"/>
  <c r="E15" i="18" s="1"/>
  <c r="B94" i="16"/>
  <c r="Q55" i="16"/>
  <c r="P55" i="16"/>
  <c r="O55" i="16"/>
  <c r="N55" i="16"/>
  <c r="M55" i="16"/>
  <c r="L55" i="16"/>
  <c r="K55" i="16"/>
  <c r="J55" i="16"/>
  <c r="I55" i="16"/>
  <c r="H55" i="16"/>
  <c r="G55" i="16"/>
  <c r="F55" i="16"/>
  <c r="Q52" i="16"/>
  <c r="P52" i="16"/>
  <c r="O52" i="16"/>
  <c r="N52" i="16"/>
  <c r="M52" i="16"/>
  <c r="L52" i="16"/>
  <c r="K52" i="16"/>
  <c r="J52" i="16"/>
  <c r="I52" i="16"/>
  <c r="H52" i="16"/>
  <c r="G52" i="16"/>
  <c r="F52" i="16"/>
  <c r="E49" i="16"/>
  <c r="D49" i="16"/>
  <c r="M50" i="16" s="1"/>
  <c r="G48" i="16"/>
  <c r="F48" i="16"/>
  <c r="E46" i="16"/>
  <c r="D46" i="16"/>
  <c r="O45" i="16"/>
  <c r="N45" i="16"/>
  <c r="M45" i="16"/>
  <c r="L45" i="16"/>
  <c r="K45" i="16"/>
  <c r="J45" i="16"/>
  <c r="I45" i="16"/>
  <c r="H45" i="16"/>
  <c r="G45" i="16"/>
  <c r="F45" i="16"/>
  <c r="E43" i="16"/>
  <c r="Q45" i="16" s="1"/>
  <c r="D43" i="16"/>
  <c r="M42" i="16"/>
  <c r="L42" i="16"/>
  <c r="J42" i="16"/>
  <c r="E40" i="16"/>
  <c r="I42" i="16" s="1"/>
  <c r="D40" i="16"/>
  <c r="P39" i="16"/>
  <c r="O39" i="16"/>
  <c r="M39" i="16"/>
  <c r="G39" i="16"/>
  <c r="E37" i="16"/>
  <c r="D37" i="16"/>
  <c r="P38" i="16" s="1"/>
  <c r="E34" i="16"/>
  <c r="D34" i="16"/>
  <c r="O33" i="16"/>
  <c r="N33" i="16"/>
  <c r="M33" i="16"/>
  <c r="L33" i="16"/>
  <c r="K33" i="16"/>
  <c r="J33" i="16"/>
  <c r="I33" i="16"/>
  <c r="H33" i="16"/>
  <c r="G33" i="16"/>
  <c r="F33" i="16"/>
  <c r="E31" i="16"/>
  <c r="Q33" i="16" s="1"/>
  <c r="D31" i="16"/>
  <c r="P30" i="16"/>
  <c r="L30" i="16"/>
  <c r="J30" i="16"/>
  <c r="E28" i="16"/>
  <c r="M30" i="16" s="1"/>
  <c r="D28" i="16"/>
  <c r="P27" i="16"/>
  <c r="O27" i="16"/>
  <c r="M27" i="16"/>
  <c r="G27" i="16"/>
  <c r="E25" i="16"/>
  <c r="D25" i="16"/>
  <c r="F24" i="16"/>
  <c r="E22" i="16"/>
  <c r="G24" i="16" s="1"/>
  <c r="D22" i="16"/>
  <c r="O21" i="16"/>
  <c r="N21" i="16"/>
  <c r="M21" i="16"/>
  <c r="L21" i="16"/>
  <c r="K21" i="16"/>
  <c r="J21" i="16"/>
  <c r="I21" i="16"/>
  <c r="H21" i="16"/>
  <c r="G21" i="16"/>
  <c r="F21" i="16"/>
  <c r="E19" i="16"/>
  <c r="Q21" i="16" s="1"/>
  <c r="D19" i="16"/>
  <c r="Q18" i="16"/>
  <c r="M18" i="16"/>
  <c r="J18" i="16"/>
  <c r="E16" i="16"/>
  <c r="L18" i="16" s="1"/>
  <c r="D16" i="16"/>
  <c r="O15" i="16"/>
  <c r="M15" i="16"/>
  <c r="H15" i="16"/>
  <c r="G15" i="16"/>
  <c r="Q13" i="16"/>
  <c r="P13" i="16"/>
  <c r="P15" i="16" s="1"/>
  <c r="O13" i="16"/>
  <c r="N13" i="16"/>
  <c r="M13" i="16"/>
  <c r="L13" i="16"/>
  <c r="L15" i="16" s="1"/>
  <c r="K13" i="16"/>
  <c r="K15" i="16" s="1"/>
  <c r="J13" i="16"/>
  <c r="J15" i="16" s="1"/>
  <c r="I13" i="16"/>
  <c r="H13" i="16"/>
  <c r="G13" i="16"/>
  <c r="F13" i="16"/>
  <c r="F15" i="16" s="1"/>
  <c r="E13" i="16"/>
  <c r="D13" i="16"/>
  <c r="H39" i="15"/>
  <c r="G39" i="15"/>
  <c r="F39" i="15"/>
  <c r="E39" i="15"/>
  <c r="H37" i="15"/>
  <c r="G37" i="15"/>
  <c r="F37" i="15"/>
  <c r="E37" i="15"/>
  <c r="D35" i="15"/>
  <c r="D33" i="15"/>
  <c r="D31" i="15"/>
  <c r="D29" i="15"/>
  <c r="D27" i="15"/>
  <c r="D25" i="15"/>
  <c r="D23" i="15"/>
  <c r="D21" i="15"/>
  <c r="D19" i="15"/>
  <c r="D17" i="15"/>
  <c r="D15" i="15"/>
  <c r="D13" i="15"/>
  <c r="H11" i="15"/>
  <c r="G11" i="15"/>
  <c r="F11" i="15"/>
  <c r="E11" i="15"/>
  <c r="AA40" i="14"/>
  <c r="Z40" i="14"/>
  <c r="Y40" i="14"/>
  <c r="W40" i="14"/>
  <c r="V40" i="14"/>
  <c r="U40" i="14"/>
  <c r="S40" i="14"/>
  <c r="R40" i="14"/>
  <c r="Q40" i="14"/>
  <c r="O40" i="14"/>
  <c r="N40" i="14"/>
  <c r="M40" i="14"/>
  <c r="K40" i="14"/>
  <c r="J40" i="14"/>
  <c r="I40" i="14"/>
  <c r="G40" i="14"/>
  <c r="F40" i="14"/>
  <c r="E40" i="14"/>
  <c r="AA38" i="14"/>
  <c r="Z38" i="14"/>
  <c r="Y38" i="14"/>
  <c r="W38" i="14"/>
  <c r="V38" i="14"/>
  <c r="U38" i="14"/>
  <c r="S38" i="14"/>
  <c r="R38" i="14"/>
  <c r="Q38" i="14"/>
  <c r="O38" i="14"/>
  <c r="N38" i="14"/>
  <c r="M38" i="14"/>
  <c r="K38" i="14"/>
  <c r="J38" i="14"/>
  <c r="I38" i="14"/>
  <c r="G38" i="14"/>
  <c r="F38" i="14"/>
  <c r="E38" i="14"/>
  <c r="D36" i="14"/>
  <c r="D34" i="14"/>
  <c r="D32" i="14"/>
  <c r="D30" i="14"/>
  <c r="D28" i="14"/>
  <c r="D26" i="14"/>
  <c r="D24" i="14"/>
  <c r="D22" i="14"/>
  <c r="D20" i="14"/>
  <c r="D18" i="14"/>
  <c r="D16" i="14"/>
  <c r="D14" i="14"/>
  <c r="AA12" i="14"/>
  <c r="Z12" i="14"/>
  <c r="Y12" i="14"/>
  <c r="W12" i="14"/>
  <c r="V12" i="14"/>
  <c r="U12" i="14"/>
  <c r="S12" i="14"/>
  <c r="R12" i="14"/>
  <c r="Q12" i="14"/>
  <c r="O12" i="14"/>
  <c r="N12" i="14"/>
  <c r="M12" i="14"/>
  <c r="K12" i="14"/>
  <c r="J12" i="14"/>
  <c r="I12" i="14"/>
  <c r="G12" i="14"/>
  <c r="F12" i="14"/>
  <c r="E12" i="14"/>
  <c r="AA40" i="13"/>
  <c r="Z40" i="13"/>
  <c r="Y40" i="13"/>
  <c r="W40" i="13"/>
  <c r="V40" i="13"/>
  <c r="U40" i="13"/>
  <c r="S40" i="13"/>
  <c r="R40" i="13"/>
  <c r="Q40" i="13"/>
  <c r="O40" i="13"/>
  <c r="N40" i="13"/>
  <c r="M40" i="13"/>
  <c r="K40" i="13"/>
  <c r="J40" i="13"/>
  <c r="I40" i="13"/>
  <c r="G40" i="13"/>
  <c r="F40" i="13"/>
  <c r="E40" i="13"/>
  <c r="AA38" i="13"/>
  <c r="Z38" i="13"/>
  <c r="Y38" i="13"/>
  <c r="W38" i="13"/>
  <c r="V38" i="13"/>
  <c r="U38" i="13"/>
  <c r="S38" i="13"/>
  <c r="R38" i="13"/>
  <c r="Q38" i="13"/>
  <c r="O38" i="13"/>
  <c r="N38" i="13"/>
  <c r="M38" i="13"/>
  <c r="K38" i="13"/>
  <c r="J38" i="13"/>
  <c r="I38" i="13"/>
  <c r="G38" i="13"/>
  <c r="F38" i="13"/>
  <c r="E38" i="13"/>
  <c r="D36" i="13"/>
  <c r="D34" i="13"/>
  <c r="D32" i="13"/>
  <c r="D30" i="13"/>
  <c r="D28" i="13"/>
  <c r="D26" i="13"/>
  <c r="D24" i="13"/>
  <c r="D22" i="13"/>
  <c r="D20" i="13"/>
  <c r="D18" i="13"/>
  <c r="V19" i="13" s="1"/>
  <c r="D16" i="13"/>
  <c r="D14" i="13"/>
  <c r="AA12" i="13"/>
  <c r="Z12" i="13"/>
  <c r="Y12" i="13"/>
  <c r="W12" i="13"/>
  <c r="V12" i="13"/>
  <c r="U12" i="13"/>
  <c r="S12" i="13"/>
  <c r="R12" i="13"/>
  <c r="Q12" i="13"/>
  <c r="O12" i="13"/>
  <c r="N12" i="13"/>
  <c r="M12" i="13"/>
  <c r="K12" i="13"/>
  <c r="J12" i="13"/>
  <c r="I12" i="13"/>
  <c r="G12" i="13"/>
  <c r="F12" i="13"/>
  <c r="E12" i="13"/>
  <c r="AE54" i="12"/>
  <c r="AD54" i="12"/>
  <c r="AC54" i="12"/>
  <c r="AB54" i="12"/>
  <c r="AA54" i="12"/>
  <c r="Z54" i="12"/>
  <c r="Y54" i="12"/>
  <c r="X54" i="12"/>
  <c r="W54" i="12"/>
  <c r="V54" i="12"/>
  <c r="U54" i="12"/>
  <c r="T54" i="12"/>
  <c r="S54" i="12"/>
  <c r="R54" i="12"/>
  <c r="Q54" i="12"/>
  <c r="P54" i="12"/>
  <c r="O54" i="12"/>
  <c r="N54" i="12"/>
  <c r="M54" i="12"/>
  <c r="L54" i="12"/>
  <c r="K54" i="12"/>
  <c r="J54" i="12"/>
  <c r="I54" i="12"/>
  <c r="H54" i="12"/>
  <c r="G54" i="12"/>
  <c r="AE51" i="12"/>
  <c r="AD51" i="12"/>
  <c r="AC51" i="12"/>
  <c r="AB51" i="12"/>
  <c r="AA51" i="12"/>
  <c r="Z51" i="12"/>
  <c r="Y51" i="12"/>
  <c r="X51" i="12"/>
  <c r="W51" i="12"/>
  <c r="V51" i="12"/>
  <c r="U51" i="12"/>
  <c r="T51" i="12"/>
  <c r="S51" i="12"/>
  <c r="R51" i="12"/>
  <c r="Q51" i="12"/>
  <c r="P51" i="12"/>
  <c r="O51" i="12"/>
  <c r="N51" i="12"/>
  <c r="M51" i="12"/>
  <c r="L51" i="12"/>
  <c r="K51" i="12"/>
  <c r="J51" i="12"/>
  <c r="I51" i="12"/>
  <c r="H51" i="12"/>
  <c r="G51" i="12"/>
  <c r="F51" i="12"/>
  <c r="W50" i="12"/>
  <c r="V50" i="12"/>
  <c r="U50" i="12"/>
  <c r="T50" i="12"/>
  <c r="S50" i="12"/>
  <c r="R50" i="12"/>
  <c r="K50" i="12"/>
  <c r="J50" i="12"/>
  <c r="I50" i="12"/>
  <c r="H50" i="12"/>
  <c r="G50" i="12"/>
  <c r="F50" i="12"/>
  <c r="F48" i="12"/>
  <c r="E48" i="12"/>
  <c r="AC50" i="12" s="1"/>
  <c r="D48" i="12"/>
  <c r="F45" i="12"/>
  <c r="D45" i="12"/>
  <c r="S44" i="12"/>
  <c r="M44" i="12"/>
  <c r="K44" i="12"/>
  <c r="F44" i="12"/>
  <c r="F42" i="12"/>
  <c r="E42" i="12"/>
  <c r="D42" i="12"/>
  <c r="F39" i="12"/>
  <c r="E39" i="12"/>
  <c r="D39" i="12"/>
  <c r="AC38" i="12"/>
  <c r="Y38" i="12"/>
  <c r="Q38" i="12"/>
  <c r="O38" i="12"/>
  <c r="M38" i="12"/>
  <c r="K38" i="12"/>
  <c r="G38" i="12"/>
  <c r="F36" i="12"/>
  <c r="E36" i="12"/>
  <c r="D36" i="12"/>
  <c r="W35" i="12"/>
  <c r="F33" i="12"/>
  <c r="E33" i="12"/>
  <c r="D33" i="12"/>
  <c r="AA32" i="12"/>
  <c r="W32" i="12"/>
  <c r="Q32" i="12"/>
  <c r="O32" i="12"/>
  <c r="M32" i="12"/>
  <c r="K32" i="12"/>
  <c r="G32" i="12"/>
  <c r="F32" i="12"/>
  <c r="F30" i="12"/>
  <c r="E30" i="12"/>
  <c r="D30" i="12"/>
  <c r="AC29" i="12"/>
  <c r="W29" i="12"/>
  <c r="U29" i="12"/>
  <c r="Q29" i="12"/>
  <c r="F27" i="12"/>
  <c r="E27" i="12"/>
  <c r="D27" i="12"/>
  <c r="AC26" i="12"/>
  <c r="Y26" i="12"/>
  <c r="S26" i="12"/>
  <c r="Q26" i="12"/>
  <c r="O26" i="12"/>
  <c r="M26" i="12"/>
  <c r="K26" i="12"/>
  <c r="G26" i="12"/>
  <c r="F26" i="12"/>
  <c r="F24" i="12"/>
  <c r="E24" i="12"/>
  <c r="D24" i="12"/>
  <c r="Y23" i="12"/>
  <c r="U23" i="12"/>
  <c r="S23" i="12"/>
  <c r="M23" i="12"/>
  <c r="F21" i="12"/>
  <c r="E21" i="12"/>
  <c r="D21" i="12"/>
  <c r="Q20" i="12"/>
  <c r="L20" i="12"/>
  <c r="G20" i="12"/>
  <c r="F18" i="12"/>
  <c r="E18" i="12"/>
  <c r="AA20" i="12" s="1"/>
  <c r="D18" i="12"/>
  <c r="L17" i="12"/>
  <c r="K17" i="12"/>
  <c r="H17" i="12"/>
  <c r="F15" i="12"/>
  <c r="E15" i="12"/>
  <c r="D15" i="12"/>
  <c r="AE12" i="12"/>
  <c r="AD12" i="12"/>
  <c r="AC12" i="12"/>
  <c r="AB12" i="12"/>
  <c r="AA12" i="12"/>
  <c r="Z12" i="12"/>
  <c r="Y12" i="12"/>
  <c r="X12" i="12"/>
  <c r="W12" i="12"/>
  <c r="V12" i="12"/>
  <c r="U12" i="12"/>
  <c r="T12" i="12"/>
  <c r="S12" i="12"/>
  <c r="R12" i="12"/>
  <c r="Q12" i="12"/>
  <c r="P12" i="12"/>
  <c r="O12" i="12"/>
  <c r="N12" i="12"/>
  <c r="M12" i="12"/>
  <c r="L12" i="12"/>
  <c r="K12" i="12"/>
  <c r="J12" i="12"/>
  <c r="I12" i="12"/>
  <c r="H12" i="12"/>
  <c r="G12" i="12"/>
  <c r="F12" i="12"/>
  <c r="B94" i="11"/>
  <c r="P55" i="11"/>
  <c r="O55" i="11"/>
  <c r="N55" i="11"/>
  <c r="M55" i="11"/>
  <c r="L55" i="11"/>
  <c r="K55" i="11"/>
  <c r="J55" i="11"/>
  <c r="I55" i="11"/>
  <c r="H55" i="11"/>
  <c r="G55" i="11"/>
  <c r="F55" i="11"/>
  <c r="P52" i="11"/>
  <c r="O52" i="11"/>
  <c r="N52" i="11"/>
  <c r="M52" i="11"/>
  <c r="L52" i="11"/>
  <c r="K52" i="11"/>
  <c r="J52" i="11"/>
  <c r="I52" i="11"/>
  <c r="H52" i="11"/>
  <c r="G52" i="11"/>
  <c r="F52" i="11"/>
  <c r="D49" i="11"/>
  <c r="D46" i="11"/>
  <c r="D43" i="11"/>
  <c r="D40" i="11"/>
  <c r="D37" i="11"/>
  <c r="D34" i="11"/>
  <c r="D31" i="11"/>
  <c r="D28" i="11"/>
  <c r="O29" i="11" s="1"/>
  <c r="D25" i="11"/>
  <c r="D22" i="11"/>
  <c r="P23" i="11" s="1"/>
  <c r="D19" i="11"/>
  <c r="D16" i="11"/>
  <c r="P13" i="11"/>
  <c r="O13" i="11"/>
  <c r="N13" i="11"/>
  <c r="M13" i="11"/>
  <c r="L13" i="11"/>
  <c r="K13" i="11"/>
  <c r="J13" i="11"/>
  <c r="I13" i="11"/>
  <c r="H13" i="11"/>
  <c r="G13" i="11"/>
  <c r="F13" i="11"/>
  <c r="D13" i="11"/>
  <c r="M14" i="11" s="1"/>
  <c r="U65" i="10"/>
  <c r="Q65" i="10"/>
  <c r="P65" i="10"/>
  <c r="O65" i="10"/>
  <c r="K65" i="10"/>
  <c r="J65" i="10"/>
  <c r="I65" i="10"/>
  <c r="V36" i="10"/>
  <c r="U36" i="10"/>
  <c r="Q36" i="10"/>
  <c r="P36" i="10"/>
  <c r="O36" i="10"/>
  <c r="J36" i="10"/>
  <c r="V34" i="10"/>
  <c r="U34" i="10"/>
  <c r="P34" i="10"/>
  <c r="O34" i="10"/>
  <c r="J34" i="10"/>
  <c r="W32" i="10"/>
  <c r="S32" i="10"/>
  <c r="V33" i="10" s="1"/>
  <c r="R32" i="10"/>
  <c r="U33" i="10" s="1"/>
  <c r="Q32" i="10"/>
  <c r="M32" i="10"/>
  <c r="P33" i="10" s="1"/>
  <c r="L32" i="10"/>
  <c r="K32" i="10"/>
  <c r="J32" i="10"/>
  <c r="I32" i="10"/>
  <c r="G32" i="10"/>
  <c r="E32" i="10"/>
  <c r="D32" i="10"/>
  <c r="W30" i="10"/>
  <c r="S30" i="10"/>
  <c r="R30" i="10"/>
  <c r="U31" i="10" s="1"/>
  <c r="Q30" i="10"/>
  <c r="M30" i="10"/>
  <c r="P31" i="10" s="1"/>
  <c r="L30" i="10"/>
  <c r="O31" i="10" s="1"/>
  <c r="J30" i="10"/>
  <c r="I30" i="10"/>
  <c r="E30" i="10"/>
  <c r="D30" i="10"/>
  <c r="W28" i="10"/>
  <c r="S28" i="10"/>
  <c r="V29" i="10" s="1"/>
  <c r="R28" i="10"/>
  <c r="Q28" i="10"/>
  <c r="M28" i="10"/>
  <c r="P29" i="10" s="1"/>
  <c r="L28" i="10"/>
  <c r="K28" i="10"/>
  <c r="J28" i="10"/>
  <c r="I28" i="10"/>
  <c r="E28" i="10"/>
  <c r="D28" i="10"/>
  <c r="W26" i="10"/>
  <c r="S26" i="10"/>
  <c r="R26" i="10"/>
  <c r="Q26" i="10"/>
  <c r="M26" i="10"/>
  <c r="P27" i="10" s="1"/>
  <c r="L26" i="10"/>
  <c r="J26" i="10"/>
  <c r="I26" i="10"/>
  <c r="G26" i="10"/>
  <c r="J27" i="10" s="1"/>
  <c r="E26" i="10"/>
  <c r="D26" i="10"/>
  <c r="D36" i="10" s="1"/>
  <c r="W24" i="10"/>
  <c r="S24" i="10"/>
  <c r="V25" i="10" s="1"/>
  <c r="R24" i="10"/>
  <c r="Q24" i="10"/>
  <c r="M24" i="10"/>
  <c r="G24" i="10" s="1"/>
  <c r="L24" i="10"/>
  <c r="K24" i="10"/>
  <c r="J24" i="10"/>
  <c r="I24" i="10"/>
  <c r="F24" i="10"/>
  <c r="I25" i="10" s="1"/>
  <c r="E24" i="10"/>
  <c r="D24" i="10"/>
  <c r="D34" i="10" s="1"/>
  <c r="W22" i="10"/>
  <c r="S22" i="10"/>
  <c r="V23" i="10" s="1"/>
  <c r="R22" i="10"/>
  <c r="Q22" i="10"/>
  <c r="M22" i="10"/>
  <c r="P23" i="10" s="1"/>
  <c r="L22" i="10"/>
  <c r="O23" i="10" s="1"/>
  <c r="J22" i="10"/>
  <c r="I22" i="10"/>
  <c r="G22" i="10"/>
  <c r="J23" i="10" s="1"/>
  <c r="E22" i="10"/>
  <c r="D22" i="10"/>
  <c r="W20" i="10"/>
  <c r="S20" i="10"/>
  <c r="V21" i="10" s="1"/>
  <c r="R20" i="10"/>
  <c r="Q20" i="10"/>
  <c r="K20" i="10" s="1"/>
  <c r="M20" i="10"/>
  <c r="L20" i="10"/>
  <c r="J20" i="10"/>
  <c r="I20" i="10"/>
  <c r="E20" i="10"/>
  <c r="D20" i="10"/>
  <c r="W18" i="10"/>
  <c r="S18" i="10"/>
  <c r="R18" i="10"/>
  <c r="U19" i="10" s="1"/>
  <c r="Q18" i="10"/>
  <c r="M18" i="10"/>
  <c r="L18" i="10"/>
  <c r="O19" i="10" s="1"/>
  <c r="K18" i="10"/>
  <c r="J18" i="10"/>
  <c r="I18" i="10"/>
  <c r="F18" i="10"/>
  <c r="E18" i="10"/>
  <c r="D18" i="10"/>
  <c r="W16" i="10"/>
  <c r="S16" i="10"/>
  <c r="V17" i="10" s="1"/>
  <c r="R16" i="10"/>
  <c r="Q16" i="10"/>
  <c r="M16" i="10"/>
  <c r="P17" i="10" s="1"/>
  <c r="L16" i="10"/>
  <c r="O17" i="10" s="1"/>
  <c r="J16" i="10"/>
  <c r="I16" i="10"/>
  <c r="G16" i="10"/>
  <c r="E16" i="10"/>
  <c r="D16" i="10"/>
  <c r="W14" i="10"/>
  <c r="S14" i="10"/>
  <c r="V15" i="10" s="1"/>
  <c r="R14" i="10"/>
  <c r="Q14" i="10"/>
  <c r="M14" i="10"/>
  <c r="P15" i="10" s="1"/>
  <c r="L14" i="10"/>
  <c r="J14" i="10"/>
  <c r="I14" i="10"/>
  <c r="E14" i="10"/>
  <c r="D14" i="10"/>
  <c r="W12" i="10"/>
  <c r="K12" i="10" s="1"/>
  <c r="S12" i="10"/>
  <c r="R12" i="10"/>
  <c r="Q12" i="10"/>
  <c r="M12" i="10"/>
  <c r="P13" i="10" s="1"/>
  <c r="L12" i="10"/>
  <c r="J12" i="10"/>
  <c r="I12" i="10"/>
  <c r="E12" i="10"/>
  <c r="D12" i="10"/>
  <c r="W10" i="10"/>
  <c r="S10" i="10"/>
  <c r="R10" i="10"/>
  <c r="U11" i="10" s="1"/>
  <c r="Q10" i="10"/>
  <c r="M10" i="10"/>
  <c r="L10" i="10"/>
  <c r="J10" i="10"/>
  <c r="I10" i="10"/>
  <c r="F10" i="10"/>
  <c r="E10" i="10"/>
  <c r="D10" i="10"/>
  <c r="W8" i="10"/>
  <c r="V8" i="10"/>
  <c r="U8" i="10"/>
  <c r="P8" i="10"/>
  <c r="O8" i="10"/>
  <c r="U65" i="9"/>
  <c r="Q65" i="9"/>
  <c r="P65" i="9"/>
  <c r="O65" i="9"/>
  <c r="K65" i="9"/>
  <c r="J65" i="9"/>
  <c r="I65" i="9"/>
  <c r="W36" i="9"/>
  <c r="V36" i="9"/>
  <c r="U36" i="9"/>
  <c r="P36" i="9"/>
  <c r="O36" i="9"/>
  <c r="V34" i="9"/>
  <c r="U34" i="9"/>
  <c r="P34" i="9"/>
  <c r="O34" i="9"/>
  <c r="W32" i="9"/>
  <c r="S32" i="9"/>
  <c r="R32" i="9"/>
  <c r="Q32" i="9"/>
  <c r="M32" i="9"/>
  <c r="P33" i="9" s="1"/>
  <c r="L32" i="9"/>
  <c r="K32" i="9"/>
  <c r="J32" i="9"/>
  <c r="I32" i="9"/>
  <c r="E32" i="9"/>
  <c r="D32" i="9"/>
  <c r="W30" i="9"/>
  <c r="S30" i="9"/>
  <c r="V31" i="9" s="1"/>
  <c r="R30" i="9"/>
  <c r="Q30" i="9"/>
  <c r="K30" i="9" s="1"/>
  <c r="M30" i="9"/>
  <c r="L30" i="9"/>
  <c r="N30" i="9" s="1"/>
  <c r="Q31" i="9" s="1"/>
  <c r="J30" i="9"/>
  <c r="J36" i="9" s="1"/>
  <c r="I30" i="9"/>
  <c r="F30" i="9"/>
  <c r="E30" i="9"/>
  <c r="D30" i="9"/>
  <c r="W28" i="9"/>
  <c r="S28" i="9"/>
  <c r="V29" i="9" s="1"/>
  <c r="R28" i="9"/>
  <c r="Q28" i="9"/>
  <c r="M28" i="9"/>
  <c r="P29" i="9" s="1"/>
  <c r="L28" i="9"/>
  <c r="K28" i="9"/>
  <c r="J28" i="9"/>
  <c r="I28" i="9"/>
  <c r="G28" i="9"/>
  <c r="E28" i="9"/>
  <c r="D28" i="9"/>
  <c r="W26" i="9"/>
  <c r="S26" i="9"/>
  <c r="V27" i="9" s="1"/>
  <c r="R26" i="9"/>
  <c r="Q26" i="9"/>
  <c r="M26" i="9"/>
  <c r="L26" i="9"/>
  <c r="O27" i="9" s="1"/>
  <c r="J26" i="9"/>
  <c r="I26" i="9"/>
  <c r="G26" i="9"/>
  <c r="E26" i="9"/>
  <c r="D26" i="9"/>
  <c r="D36" i="9" s="1"/>
  <c r="W24" i="9"/>
  <c r="S24" i="9"/>
  <c r="R24" i="9"/>
  <c r="T24" i="9" s="1"/>
  <c r="W25" i="9" s="1"/>
  <c r="Q24" i="9"/>
  <c r="K24" i="9" s="1"/>
  <c r="M24" i="9"/>
  <c r="L24" i="9"/>
  <c r="J24" i="9"/>
  <c r="I24" i="9"/>
  <c r="E24" i="9"/>
  <c r="D24" i="9"/>
  <c r="D34" i="9" s="1"/>
  <c r="W22" i="9"/>
  <c r="S22" i="9"/>
  <c r="V23" i="9" s="1"/>
  <c r="R22" i="9"/>
  <c r="Q22" i="9"/>
  <c r="M22" i="9"/>
  <c r="P23" i="9" s="1"/>
  <c r="L22" i="9"/>
  <c r="F22" i="9" s="1"/>
  <c r="J22" i="9"/>
  <c r="I22" i="9"/>
  <c r="I23" i="9" s="1"/>
  <c r="G22" i="9"/>
  <c r="E22" i="9"/>
  <c r="D22" i="9"/>
  <c r="W20" i="9"/>
  <c r="S20" i="9"/>
  <c r="V21" i="9" s="1"/>
  <c r="R20" i="9"/>
  <c r="Q20" i="9"/>
  <c r="M20" i="9"/>
  <c r="G20" i="9" s="1"/>
  <c r="L20" i="9"/>
  <c r="J20" i="9"/>
  <c r="I20" i="9"/>
  <c r="F20" i="9"/>
  <c r="I21" i="9" s="1"/>
  <c r="E20" i="9"/>
  <c r="D20" i="9"/>
  <c r="W18" i="9"/>
  <c r="S18" i="9"/>
  <c r="V19" i="9" s="1"/>
  <c r="R18" i="9"/>
  <c r="U19" i="9" s="1"/>
  <c r="Q18" i="9"/>
  <c r="M18" i="9"/>
  <c r="P19" i="9" s="1"/>
  <c r="L18" i="9"/>
  <c r="K18" i="9"/>
  <c r="J18" i="9"/>
  <c r="I18" i="9"/>
  <c r="G18" i="9"/>
  <c r="J19" i="9" s="1"/>
  <c r="F18" i="9"/>
  <c r="E18" i="9"/>
  <c r="D18" i="9"/>
  <c r="W16" i="9"/>
  <c r="S16" i="9"/>
  <c r="V17" i="9" s="1"/>
  <c r="R16" i="9"/>
  <c r="Q16" i="9"/>
  <c r="M16" i="9"/>
  <c r="P17" i="9" s="1"/>
  <c r="L16" i="9"/>
  <c r="O17" i="9" s="1"/>
  <c r="J16" i="9"/>
  <c r="I16" i="9"/>
  <c r="F16" i="9"/>
  <c r="I17" i="9" s="1"/>
  <c r="E16" i="9"/>
  <c r="D16" i="9"/>
  <c r="W14" i="9"/>
  <c r="S14" i="9"/>
  <c r="V15" i="9" s="1"/>
  <c r="R14" i="9"/>
  <c r="Q14" i="9"/>
  <c r="M14" i="9"/>
  <c r="P15" i="9" s="1"/>
  <c r="L14" i="9"/>
  <c r="J14" i="9"/>
  <c r="I14" i="9"/>
  <c r="F14" i="9"/>
  <c r="I15" i="9" s="1"/>
  <c r="E14" i="9"/>
  <c r="D14" i="9"/>
  <c r="W12" i="9"/>
  <c r="S12" i="9"/>
  <c r="R12" i="9"/>
  <c r="Q12" i="9"/>
  <c r="M12" i="9"/>
  <c r="P13" i="9" s="1"/>
  <c r="L12" i="9"/>
  <c r="J12" i="9"/>
  <c r="I12" i="9"/>
  <c r="I8" i="9" s="1"/>
  <c r="E12" i="9"/>
  <c r="D12" i="9"/>
  <c r="W10" i="9"/>
  <c r="S10" i="9"/>
  <c r="V11" i="9" s="1"/>
  <c r="R10" i="9"/>
  <c r="Q10" i="9"/>
  <c r="K10" i="9" s="1"/>
  <c r="M10" i="9"/>
  <c r="L10" i="9"/>
  <c r="O11" i="9" s="1"/>
  <c r="J10" i="9"/>
  <c r="I10" i="9"/>
  <c r="E10" i="9"/>
  <c r="D10" i="9"/>
  <c r="V8" i="9"/>
  <c r="U8" i="9"/>
  <c r="P8" i="9"/>
  <c r="O8" i="9"/>
  <c r="L8" i="9"/>
  <c r="D8" i="9"/>
  <c r="U65" i="8"/>
  <c r="Q65" i="8"/>
  <c r="P65" i="8"/>
  <c r="O65" i="8"/>
  <c r="K65" i="8"/>
  <c r="J65" i="8"/>
  <c r="I65" i="8"/>
  <c r="W36" i="8"/>
  <c r="V36" i="8"/>
  <c r="U36" i="8"/>
  <c r="Q36" i="8"/>
  <c r="P36" i="8"/>
  <c r="O36" i="8"/>
  <c r="V34" i="8"/>
  <c r="U34" i="8"/>
  <c r="Q34" i="8"/>
  <c r="P34" i="8"/>
  <c r="O34" i="8"/>
  <c r="W32" i="8"/>
  <c r="S32" i="8"/>
  <c r="R32" i="8"/>
  <c r="U33" i="8" s="1"/>
  <c r="Q32" i="8"/>
  <c r="M32" i="8"/>
  <c r="P33" i="8" s="1"/>
  <c r="L32" i="8"/>
  <c r="K32" i="8"/>
  <c r="J32" i="8"/>
  <c r="I32" i="8"/>
  <c r="F32" i="8"/>
  <c r="E32" i="8"/>
  <c r="D32" i="8"/>
  <c r="W30" i="8"/>
  <c r="S30" i="8"/>
  <c r="V31" i="8" s="1"/>
  <c r="R30" i="8"/>
  <c r="Q30" i="8"/>
  <c r="M30" i="8"/>
  <c r="P31" i="8" s="1"/>
  <c r="L30" i="8"/>
  <c r="K30" i="8"/>
  <c r="J30" i="8"/>
  <c r="I30" i="8"/>
  <c r="G30" i="8"/>
  <c r="J31" i="8" s="1"/>
  <c r="F30" i="8"/>
  <c r="E30" i="8"/>
  <c r="D30" i="8"/>
  <c r="W28" i="8"/>
  <c r="S28" i="8"/>
  <c r="V29" i="8" s="1"/>
  <c r="R28" i="8"/>
  <c r="Q28" i="8"/>
  <c r="M28" i="8"/>
  <c r="P29" i="8" s="1"/>
  <c r="L28" i="8"/>
  <c r="O29" i="8" s="1"/>
  <c r="K28" i="8"/>
  <c r="J28" i="8"/>
  <c r="I28" i="8"/>
  <c r="G28" i="8"/>
  <c r="E28" i="8"/>
  <c r="D28" i="8"/>
  <c r="W26" i="8"/>
  <c r="S26" i="8"/>
  <c r="V27" i="8" s="1"/>
  <c r="R26" i="8"/>
  <c r="Q26" i="8"/>
  <c r="M26" i="8"/>
  <c r="P27" i="8" s="1"/>
  <c r="L26" i="8"/>
  <c r="K26" i="8"/>
  <c r="J26" i="8"/>
  <c r="I26" i="8"/>
  <c r="E26" i="8"/>
  <c r="D26" i="8"/>
  <c r="D36" i="8" s="1"/>
  <c r="W24" i="8"/>
  <c r="W34" i="8" s="1"/>
  <c r="S24" i="8"/>
  <c r="R24" i="8"/>
  <c r="Q24" i="8"/>
  <c r="K24" i="8" s="1"/>
  <c r="M24" i="8"/>
  <c r="L24" i="8"/>
  <c r="J24" i="8"/>
  <c r="I24" i="8"/>
  <c r="E24" i="8"/>
  <c r="E34" i="8" s="1"/>
  <c r="D24" i="8"/>
  <c r="D34" i="8" s="1"/>
  <c r="W22" i="8"/>
  <c r="S22" i="8"/>
  <c r="V23" i="8" s="1"/>
  <c r="R22" i="8"/>
  <c r="Q22" i="8"/>
  <c r="M22" i="8"/>
  <c r="L22" i="8"/>
  <c r="K22" i="8"/>
  <c r="J22" i="8"/>
  <c r="I22" i="8"/>
  <c r="E22" i="8"/>
  <c r="D22" i="8"/>
  <c r="W20" i="8"/>
  <c r="S20" i="8"/>
  <c r="V21" i="8" s="1"/>
  <c r="R20" i="8"/>
  <c r="Q20" i="8"/>
  <c r="M20" i="8"/>
  <c r="L20" i="8"/>
  <c r="K20" i="8"/>
  <c r="J20" i="8"/>
  <c r="I20" i="8"/>
  <c r="E20" i="8"/>
  <c r="D20" i="8"/>
  <c r="W18" i="8"/>
  <c r="S18" i="8"/>
  <c r="V19" i="8" s="1"/>
  <c r="R18" i="8"/>
  <c r="Q18" i="8"/>
  <c r="M18" i="8"/>
  <c r="L18" i="8"/>
  <c r="J18" i="8"/>
  <c r="I18" i="8"/>
  <c r="E18" i="8"/>
  <c r="D18" i="8"/>
  <c r="W16" i="8"/>
  <c r="S16" i="8"/>
  <c r="V17" i="8" s="1"/>
  <c r="R16" i="8"/>
  <c r="Q16" i="8"/>
  <c r="K16" i="8" s="1"/>
  <c r="M16" i="8"/>
  <c r="L16" i="8"/>
  <c r="J16" i="8"/>
  <c r="I16" i="8"/>
  <c r="E16" i="8"/>
  <c r="D16" i="8"/>
  <c r="W14" i="8"/>
  <c r="S14" i="8"/>
  <c r="R14" i="8"/>
  <c r="U15" i="8" s="1"/>
  <c r="Q14" i="8"/>
  <c r="M14" i="8"/>
  <c r="P15" i="8" s="1"/>
  <c r="L14" i="8"/>
  <c r="J14" i="8"/>
  <c r="I14" i="8"/>
  <c r="F14" i="8"/>
  <c r="I15" i="8" s="1"/>
  <c r="E14" i="8"/>
  <c r="D14" i="8"/>
  <c r="W12" i="8"/>
  <c r="S12" i="8"/>
  <c r="V13" i="8" s="1"/>
  <c r="R12" i="8"/>
  <c r="Q12" i="8"/>
  <c r="M12" i="8"/>
  <c r="P13" i="8" s="1"/>
  <c r="L12" i="8"/>
  <c r="J12" i="8"/>
  <c r="I12" i="8"/>
  <c r="G12" i="8"/>
  <c r="J13" i="8" s="1"/>
  <c r="E12" i="8"/>
  <c r="D12" i="8"/>
  <c r="W10" i="8"/>
  <c r="S10" i="8"/>
  <c r="R10" i="8"/>
  <c r="Q10" i="8"/>
  <c r="M10" i="8"/>
  <c r="P11" i="8" s="1"/>
  <c r="L10" i="8"/>
  <c r="N10" i="8" s="1"/>
  <c r="J10" i="8"/>
  <c r="I10" i="8"/>
  <c r="E10" i="8"/>
  <c r="D10" i="8"/>
  <c r="D8" i="8" s="1"/>
  <c r="V8" i="8"/>
  <c r="U8" i="8"/>
  <c r="P8" i="8"/>
  <c r="O8" i="8"/>
  <c r="J8" i="8"/>
  <c r="U65" i="7"/>
  <c r="Q65" i="7"/>
  <c r="P65" i="7"/>
  <c r="O65" i="7"/>
  <c r="K65" i="7"/>
  <c r="J65" i="7"/>
  <c r="I65" i="7"/>
  <c r="V36" i="7"/>
  <c r="U36" i="7"/>
  <c r="P36" i="7"/>
  <c r="O36" i="7"/>
  <c r="V34" i="7"/>
  <c r="U34" i="7"/>
  <c r="Q34" i="7"/>
  <c r="P34" i="7"/>
  <c r="O34" i="7"/>
  <c r="W32" i="7"/>
  <c r="S32" i="7"/>
  <c r="V33" i="7" s="1"/>
  <c r="R32" i="7"/>
  <c r="Q32" i="7"/>
  <c r="M32" i="7"/>
  <c r="P33" i="7" s="1"/>
  <c r="L32" i="7"/>
  <c r="N32" i="7" s="1"/>
  <c r="J32" i="7"/>
  <c r="I32" i="7"/>
  <c r="G32" i="7"/>
  <c r="J33" i="7" s="1"/>
  <c r="E32" i="7"/>
  <c r="D32" i="7"/>
  <c r="W30" i="7"/>
  <c r="S30" i="7"/>
  <c r="V31" i="7" s="1"/>
  <c r="R30" i="7"/>
  <c r="Q30" i="7"/>
  <c r="M30" i="7"/>
  <c r="P31" i="7" s="1"/>
  <c r="L30" i="7"/>
  <c r="N30" i="7" s="1"/>
  <c r="J30" i="7"/>
  <c r="I30" i="7"/>
  <c r="E30" i="7"/>
  <c r="D30" i="7"/>
  <c r="W28" i="7"/>
  <c r="S28" i="7"/>
  <c r="R28" i="7"/>
  <c r="Q28" i="7"/>
  <c r="M28" i="7"/>
  <c r="P29" i="7" s="1"/>
  <c r="L28" i="7"/>
  <c r="K28" i="7"/>
  <c r="J28" i="7"/>
  <c r="I28" i="7"/>
  <c r="F28" i="7"/>
  <c r="E28" i="7"/>
  <c r="D28" i="7"/>
  <c r="W26" i="7"/>
  <c r="S26" i="7"/>
  <c r="R26" i="7"/>
  <c r="T26" i="7" s="1"/>
  <c r="Q26" i="7"/>
  <c r="Q36" i="7" s="1"/>
  <c r="M26" i="7"/>
  <c r="L26" i="7"/>
  <c r="J26" i="7"/>
  <c r="I26" i="7"/>
  <c r="G26" i="7"/>
  <c r="F26" i="7"/>
  <c r="E26" i="7"/>
  <c r="E36" i="7" s="1"/>
  <c r="D26" i="7"/>
  <c r="W24" i="7"/>
  <c r="S24" i="7"/>
  <c r="V25" i="7" s="1"/>
  <c r="R24" i="7"/>
  <c r="Q24" i="7"/>
  <c r="M24" i="7"/>
  <c r="L24" i="7"/>
  <c r="J24" i="7"/>
  <c r="I24" i="7"/>
  <c r="G24" i="7"/>
  <c r="E24" i="7"/>
  <c r="D24" i="7"/>
  <c r="D34" i="7" s="1"/>
  <c r="W22" i="7"/>
  <c r="S22" i="7"/>
  <c r="V23" i="7" s="1"/>
  <c r="R22" i="7"/>
  <c r="Q22" i="7"/>
  <c r="M22" i="7"/>
  <c r="L22" i="7"/>
  <c r="K22" i="7"/>
  <c r="J22" i="7"/>
  <c r="I22" i="7"/>
  <c r="E22" i="7"/>
  <c r="D22" i="7"/>
  <c r="W20" i="7"/>
  <c r="S20" i="7"/>
  <c r="R20" i="7"/>
  <c r="U21" i="7" s="1"/>
  <c r="Q20" i="7"/>
  <c r="M20" i="7"/>
  <c r="L20" i="7"/>
  <c r="J20" i="7"/>
  <c r="I20" i="7"/>
  <c r="E20" i="7"/>
  <c r="D20" i="7"/>
  <c r="W18" i="7"/>
  <c r="S18" i="7"/>
  <c r="V19" i="7" s="1"/>
  <c r="R18" i="7"/>
  <c r="Q18" i="7"/>
  <c r="M18" i="7"/>
  <c r="L18" i="7"/>
  <c r="K18" i="7"/>
  <c r="J18" i="7"/>
  <c r="I18" i="7"/>
  <c r="E18" i="7"/>
  <c r="D18" i="7"/>
  <c r="W16" i="7"/>
  <c r="S16" i="7"/>
  <c r="V17" i="7" s="1"/>
  <c r="R16" i="7"/>
  <c r="U17" i="7" s="1"/>
  <c r="Q16" i="7"/>
  <c r="M16" i="7"/>
  <c r="L16" i="7"/>
  <c r="O17" i="7" s="1"/>
  <c r="K16" i="7"/>
  <c r="J16" i="7"/>
  <c r="I16" i="7"/>
  <c r="E16" i="7"/>
  <c r="D16" i="7"/>
  <c r="W14" i="7"/>
  <c r="S14" i="7"/>
  <c r="V15" i="7" s="1"/>
  <c r="R14" i="7"/>
  <c r="Q14" i="7"/>
  <c r="K14" i="7" s="1"/>
  <c r="M14" i="7"/>
  <c r="L14" i="7"/>
  <c r="J14" i="7"/>
  <c r="I14" i="7"/>
  <c r="E14" i="7"/>
  <c r="D14" i="7"/>
  <c r="W12" i="7"/>
  <c r="S12" i="7"/>
  <c r="V13" i="7" s="1"/>
  <c r="R12" i="7"/>
  <c r="U13" i="7" s="1"/>
  <c r="Q12" i="7"/>
  <c r="M12" i="7"/>
  <c r="P13" i="7" s="1"/>
  <c r="L12" i="7"/>
  <c r="J12" i="7"/>
  <c r="I12" i="7"/>
  <c r="E12" i="7"/>
  <c r="D12" i="7"/>
  <c r="W10" i="7"/>
  <c r="W8" i="7" s="1"/>
  <c r="S10" i="7"/>
  <c r="V11" i="7" s="1"/>
  <c r="R10" i="7"/>
  <c r="Q10" i="7"/>
  <c r="M10" i="7"/>
  <c r="L10" i="7"/>
  <c r="O11" i="7" s="1"/>
  <c r="K10" i="7"/>
  <c r="J10" i="7"/>
  <c r="I10" i="7"/>
  <c r="E10" i="7"/>
  <c r="E8" i="7" s="1"/>
  <c r="D10" i="7"/>
  <c r="D8" i="7" s="1"/>
  <c r="V8" i="7"/>
  <c r="U8" i="7"/>
  <c r="R8" i="7"/>
  <c r="U9" i="7" s="1"/>
  <c r="P8" i="7"/>
  <c r="O8" i="7"/>
  <c r="L8" i="7"/>
  <c r="I8" i="7"/>
  <c r="U65" i="6"/>
  <c r="Q65" i="6"/>
  <c r="P65" i="6"/>
  <c r="O65" i="6"/>
  <c r="K65" i="6"/>
  <c r="J65" i="6"/>
  <c r="I65" i="6"/>
  <c r="V36" i="6"/>
  <c r="U36" i="6"/>
  <c r="P36" i="6"/>
  <c r="O36" i="6"/>
  <c r="I36" i="6"/>
  <c r="V34" i="6"/>
  <c r="U34" i="6"/>
  <c r="P34" i="6"/>
  <c r="O34" i="6"/>
  <c r="W32" i="6"/>
  <c r="S32" i="6"/>
  <c r="V33" i="6" s="1"/>
  <c r="R32" i="6"/>
  <c r="Q32" i="6"/>
  <c r="M32" i="6"/>
  <c r="L32" i="6"/>
  <c r="N32" i="6" s="1"/>
  <c r="J32" i="6"/>
  <c r="I32" i="6"/>
  <c r="E32" i="6"/>
  <c r="D32" i="6"/>
  <c r="W30" i="6"/>
  <c r="S30" i="6"/>
  <c r="V31" i="6" s="1"/>
  <c r="R30" i="6"/>
  <c r="Q30" i="6"/>
  <c r="M30" i="6"/>
  <c r="L30" i="6"/>
  <c r="O31" i="6" s="1"/>
  <c r="K30" i="6"/>
  <c r="J30" i="6"/>
  <c r="I30" i="6"/>
  <c r="E30" i="6"/>
  <c r="D30" i="6"/>
  <c r="W28" i="6"/>
  <c r="S28" i="6"/>
  <c r="R28" i="6"/>
  <c r="T28" i="6" s="1"/>
  <c r="W29" i="6" s="1"/>
  <c r="Q28" i="6"/>
  <c r="M28" i="6"/>
  <c r="P29" i="6" s="1"/>
  <c r="L28" i="6"/>
  <c r="J28" i="6"/>
  <c r="I28" i="6"/>
  <c r="E28" i="6"/>
  <c r="D28" i="6"/>
  <c r="W26" i="6"/>
  <c r="W36" i="6" s="1"/>
  <c r="S26" i="6"/>
  <c r="R26" i="6"/>
  <c r="U27" i="6" s="1"/>
  <c r="Q26" i="6"/>
  <c r="M26" i="6"/>
  <c r="L26" i="6"/>
  <c r="J26" i="6"/>
  <c r="I26" i="6"/>
  <c r="F26" i="6"/>
  <c r="E26" i="6"/>
  <c r="E36" i="6" s="1"/>
  <c r="D26" i="6"/>
  <c r="W24" i="6"/>
  <c r="S24" i="6"/>
  <c r="V25" i="6" s="1"/>
  <c r="R24" i="6"/>
  <c r="Q24" i="6"/>
  <c r="M24" i="6"/>
  <c r="P25" i="6" s="1"/>
  <c r="L24" i="6"/>
  <c r="J24" i="6"/>
  <c r="I24" i="6"/>
  <c r="G24" i="6"/>
  <c r="F24" i="6"/>
  <c r="E24" i="6"/>
  <c r="E34" i="6" s="1"/>
  <c r="D24" i="6"/>
  <c r="D34" i="6" s="1"/>
  <c r="W22" i="6"/>
  <c r="S22" i="6"/>
  <c r="R22" i="6"/>
  <c r="U23" i="6" s="1"/>
  <c r="Q22" i="6"/>
  <c r="M22" i="6"/>
  <c r="L22" i="6"/>
  <c r="J22" i="6"/>
  <c r="I22" i="6"/>
  <c r="F22" i="6"/>
  <c r="I23" i="6" s="1"/>
  <c r="E22" i="6"/>
  <c r="D22" i="6"/>
  <c r="W20" i="6"/>
  <c r="K20" i="6" s="1"/>
  <c r="S20" i="6"/>
  <c r="V21" i="6" s="1"/>
  <c r="R20" i="6"/>
  <c r="Q20" i="6"/>
  <c r="M20" i="6"/>
  <c r="P21" i="6" s="1"/>
  <c r="L20" i="6"/>
  <c r="J20" i="6"/>
  <c r="I20" i="6"/>
  <c r="G20" i="6"/>
  <c r="J21" i="6" s="1"/>
  <c r="F20" i="6"/>
  <c r="I21" i="6" s="1"/>
  <c r="E20" i="6"/>
  <c r="D20" i="6"/>
  <c r="W18" i="6"/>
  <c r="S18" i="6"/>
  <c r="R18" i="6"/>
  <c r="Q18" i="6"/>
  <c r="M18" i="6"/>
  <c r="P19" i="6" s="1"/>
  <c r="L18" i="6"/>
  <c r="J18" i="6"/>
  <c r="I18" i="6"/>
  <c r="E18" i="6"/>
  <c r="D18" i="6"/>
  <c r="W16" i="6"/>
  <c r="S16" i="6"/>
  <c r="V17" i="6" s="1"/>
  <c r="R16" i="6"/>
  <c r="Q16" i="6"/>
  <c r="M16" i="6"/>
  <c r="L16" i="6"/>
  <c r="K16" i="6"/>
  <c r="J16" i="6"/>
  <c r="I16" i="6"/>
  <c r="F16" i="6"/>
  <c r="I17" i="6" s="1"/>
  <c r="E16" i="6"/>
  <c r="D16" i="6"/>
  <c r="W14" i="6"/>
  <c r="S14" i="6"/>
  <c r="V15" i="6" s="1"/>
  <c r="R14" i="6"/>
  <c r="T14" i="6" s="1"/>
  <c r="Q14" i="6"/>
  <c r="M14" i="6"/>
  <c r="P15" i="6" s="1"/>
  <c r="L14" i="6"/>
  <c r="K14" i="6"/>
  <c r="J14" i="6"/>
  <c r="I14" i="6"/>
  <c r="E14" i="6"/>
  <c r="D14" i="6"/>
  <c r="W12" i="6"/>
  <c r="S12" i="6"/>
  <c r="V13" i="6" s="1"/>
  <c r="R12" i="6"/>
  <c r="Q12" i="6"/>
  <c r="M12" i="6"/>
  <c r="L12" i="6"/>
  <c r="K12" i="6"/>
  <c r="J12" i="6"/>
  <c r="I12" i="6"/>
  <c r="F12" i="6"/>
  <c r="I13" i="6" s="1"/>
  <c r="E12" i="6"/>
  <c r="D12" i="6"/>
  <c r="W10" i="6"/>
  <c r="S10" i="6"/>
  <c r="V11" i="6" s="1"/>
  <c r="R10" i="6"/>
  <c r="Q10" i="6"/>
  <c r="Q8" i="6" s="1"/>
  <c r="M10" i="6"/>
  <c r="L10" i="6"/>
  <c r="J10" i="6"/>
  <c r="I10" i="6"/>
  <c r="E10" i="6"/>
  <c r="D10" i="6"/>
  <c r="V8" i="6"/>
  <c r="U8" i="6"/>
  <c r="P8" i="6"/>
  <c r="O8" i="6"/>
  <c r="D8" i="6"/>
  <c r="U65" i="5"/>
  <c r="Q65" i="5"/>
  <c r="P65" i="5"/>
  <c r="O65" i="5"/>
  <c r="K65" i="5"/>
  <c r="J65" i="5"/>
  <c r="I65" i="5"/>
  <c r="V36" i="5"/>
  <c r="U36" i="5"/>
  <c r="P36" i="5"/>
  <c r="O36" i="5"/>
  <c r="V34" i="5"/>
  <c r="U34" i="5"/>
  <c r="P34" i="5"/>
  <c r="O34" i="5"/>
  <c r="W32" i="5"/>
  <c r="S32" i="5"/>
  <c r="V33" i="5" s="1"/>
  <c r="R32" i="5"/>
  <c r="Q32" i="5"/>
  <c r="M32" i="5"/>
  <c r="L32" i="5"/>
  <c r="K32" i="5"/>
  <c r="J32" i="5"/>
  <c r="I32" i="5"/>
  <c r="F32" i="5"/>
  <c r="I33" i="5" s="1"/>
  <c r="E32" i="5"/>
  <c r="D32" i="5"/>
  <c r="W30" i="5"/>
  <c r="S30" i="5"/>
  <c r="V31" i="5" s="1"/>
  <c r="R30" i="5"/>
  <c r="Q30" i="5"/>
  <c r="M30" i="5"/>
  <c r="P31" i="5" s="1"/>
  <c r="L30" i="5"/>
  <c r="K30" i="5"/>
  <c r="J30" i="5"/>
  <c r="I30" i="5"/>
  <c r="G30" i="5"/>
  <c r="J31" i="5" s="1"/>
  <c r="E30" i="5"/>
  <c r="D30" i="5"/>
  <c r="W28" i="5"/>
  <c r="S28" i="5"/>
  <c r="V29" i="5" s="1"/>
  <c r="R28" i="5"/>
  <c r="Q28" i="5"/>
  <c r="M28" i="5"/>
  <c r="L28" i="5"/>
  <c r="N28" i="5" s="1"/>
  <c r="J28" i="5"/>
  <c r="I28" i="5"/>
  <c r="E28" i="5"/>
  <c r="D28" i="5"/>
  <c r="W26" i="5"/>
  <c r="S26" i="5"/>
  <c r="R26" i="5"/>
  <c r="R36" i="5" s="1"/>
  <c r="Q26" i="5"/>
  <c r="M26" i="5"/>
  <c r="L26" i="5"/>
  <c r="K26" i="5"/>
  <c r="J26" i="5"/>
  <c r="I26" i="5"/>
  <c r="E26" i="5"/>
  <c r="E36" i="5" s="1"/>
  <c r="D26" i="5"/>
  <c r="D36" i="5" s="1"/>
  <c r="W24" i="5"/>
  <c r="S24" i="5"/>
  <c r="R24" i="5"/>
  <c r="Q24" i="5"/>
  <c r="M24" i="5"/>
  <c r="P25" i="5" s="1"/>
  <c r="L24" i="5"/>
  <c r="J24" i="5"/>
  <c r="I24" i="5"/>
  <c r="E24" i="5"/>
  <c r="E34" i="5" s="1"/>
  <c r="D24" i="5"/>
  <c r="W22" i="5"/>
  <c r="S22" i="5"/>
  <c r="V23" i="5" s="1"/>
  <c r="R22" i="5"/>
  <c r="U23" i="5" s="1"/>
  <c r="Q22" i="5"/>
  <c r="M22" i="5"/>
  <c r="L22" i="5"/>
  <c r="O23" i="5" s="1"/>
  <c r="J22" i="5"/>
  <c r="I22" i="5"/>
  <c r="F22" i="5"/>
  <c r="E22" i="5"/>
  <c r="D22" i="5"/>
  <c r="W20" i="5"/>
  <c r="S20" i="5"/>
  <c r="V21" i="5" s="1"/>
  <c r="R20" i="5"/>
  <c r="Q20" i="5"/>
  <c r="M20" i="5"/>
  <c r="P21" i="5" s="1"/>
  <c r="L20" i="5"/>
  <c r="O21" i="5" s="1"/>
  <c r="J20" i="5"/>
  <c r="I20" i="5"/>
  <c r="G20" i="5"/>
  <c r="F20" i="5"/>
  <c r="I21" i="5" s="1"/>
  <c r="E20" i="5"/>
  <c r="D20" i="5"/>
  <c r="W18" i="5"/>
  <c r="S18" i="5"/>
  <c r="R18" i="5"/>
  <c r="U19" i="5" s="1"/>
  <c r="Q18" i="5"/>
  <c r="K18" i="5" s="1"/>
  <c r="M18" i="5"/>
  <c r="P19" i="5" s="1"/>
  <c r="L18" i="5"/>
  <c r="J18" i="5"/>
  <c r="I18" i="5"/>
  <c r="F18" i="5"/>
  <c r="I19" i="5" s="1"/>
  <c r="E18" i="5"/>
  <c r="D18" i="5"/>
  <c r="W16" i="5"/>
  <c r="K16" i="5" s="1"/>
  <c r="S16" i="5"/>
  <c r="V17" i="5" s="1"/>
  <c r="R16" i="5"/>
  <c r="Q16" i="5"/>
  <c r="M16" i="5"/>
  <c r="P17" i="5" s="1"/>
  <c r="L16" i="5"/>
  <c r="J16" i="5"/>
  <c r="I16" i="5"/>
  <c r="G16" i="5"/>
  <c r="J17" i="5" s="1"/>
  <c r="F16" i="5"/>
  <c r="I17" i="5" s="1"/>
  <c r="E16" i="5"/>
  <c r="D16" i="5"/>
  <c r="W14" i="5"/>
  <c r="S14" i="5"/>
  <c r="V15" i="5" s="1"/>
  <c r="R14" i="5"/>
  <c r="Q14" i="5"/>
  <c r="M14" i="5"/>
  <c r="P15" i="5" s="1"/>
  <c r="L14" i="5"/>
  <c r="J14" i="5"/>
  <c r="I14" i="5"/>
  <c r="E14" i="5"/>
  <c r="D14" i="5"/>
  <c r="W12" i="5"/>
  <c r="S12" i="5"/>
  <c r="V13" i="5" s="1"/>
  <c r="R12" i="5"/>
  <c r="Q12" i="5"/>
  <c r="M12" i="5"/>
  <c r="L12" i="5"/>
  <c r="K12" i="5"/>
  <c r="J12" i="5"/>
  <c r="I12" i="5"/>
  <c r="F12" i="5"/>
  <c r="I13" i="5" s="1"/>
  <c r="E12" i="5"/>
  <c r="D12" i="5"/>
  <c r="W10" i="5"/>
  <c r="S10" i="5"/>
  <c r="R10" i="5"/>
  <c r="Q10" i="5"/>
  <c r="M10" i="5"/>
  <c r="L10" i="5"/>
  <c r="K10" i="5"/>
  <c r="J10" i="5"/>
  <c r="I10" i="5"/>
  <c r="E10" i="5"/>
  <c r="D10" i="5"/>
  <c r="V8" i="5"/>
  <c r="U8" i="5"/>
  <c r="Q8" i="5"/>
  <c r="P8" i="5"/>
  <c r="O8" i="5"/>
  <c r="J8" i="5"/>
  <c r="E8" i="5"/>
  <c r="V36" i="4"/>
  <c r="U36" i="4"/>
  <c r="P36" i="4"/>
  <c r="O36" i="4"/>
  <c r="I36" i="4"/>
  <c r="V34" i="4"/>
  <c r="U34" i="4"/>
  <c r="P34" i="4"/>
  <c r="O34" i="4"/>
  <c r="W32" i="4"/>
  <c r="S32" i="4"/>
  <c r="V33" i="4" s="1"/>
  <c r="R32" i="4"/>
  <c r="Q32" i="4"/>
  <c r="M32" i="4"/>
  <c r="L32" i="4"/>
  <c r="O33" i="4" s="1"/>
  <c r="K32" i="4"/>
  <c r="J32" i="4"/>
  <c r="I32" i="4"/>
  <c r="E32" i="4"/>
  <c r="D32" i="4"/>
  <c r="W30" i="4"/>
  <c r="S30" i="4"/>
  <c r="R30" i="4"/>
  <c r="Q30" i="4"/>
  <c r="M30" i="4"/>
  <c r="P31" i="4" s="1"/>
  <c r="L30" i="4"/>
  <c r="J30" i="4"/>
  <c r="J34" i="4" s="1"/>
  <c r="I30" i="4"/>
  <c r="E30" i="4"/>
  <c r="D30" i="4"/>
  <c r="W28" i="4"/>
  <c r="S28" i="4"/>
  <c r="V29" i="4" s="1"/>
  <c r="R28" i="4"/>
  <c r="Q28" i="4"/>
  <c r="M28" i="4"/>
  <c r="L28" i="4"/>
  <c r="O29" i="4" s="1"/>
  <c r="K28" i="4"/>
  <c r="J28" i="4"/>
  <c r="I28" i="4"/>
  <c r="F28" i="4"/>
  <c r="E28" i="4"/>
  <c r="D28" i="4"/>
  <c r="W26" i="4"/>
  <c r="S26" i="4"/>
  <c r="V27" i="4" s="1"/>
  <c r="R26" i="4"/>
  <c r="U27" i="4" s="1"/>
  <c r="Q26" i="4"/>
  <c r="M26" i="4"/>
  <c r="L26" i="4"/>
  <c r="K26" i="4"/>
  <c r="J26" i="4"/>
  <c r="I26" i="4"/>
  <c r="E26" i="4"/>
  <c r="D26" i="4"/>
  <c r="W24" i="4"/>
  <c r="W34" i="4" s="1"/>
  <c r="S24" i="4"/>
  <c r="V25" i="4" s="1"/>
  <c r="R24" i="4"/>
  <c r="Q24" i="4"/>
  <c r="M24" i="4"/>
  <c r="P25" i="4" s="1"/>
  <c r="L24" i="4"/>
  <c r="N24" i="4" s="1"/>
  <c r="J24" i="4"/>
  <c r="I24" i="4"/>
  <c r="E24" i="4"/>
  <c r="D24" i="4"/>
  <c r="W22" i="4"/>
  <c r="S22" i="4"/>
  <c r="V23" i="4" s="1"/>
  <c r="R22" i="4"/>
  <c r="U23" i="4" s="1"/>
  <c r="Q22" i="4"/>
  <c r="K22" i="4" s="1"/>
  <c r="M22" i="4"/>
  <c r="L22" i="4"/>
  <c r="O23" i="4" s="1"/>
  <c r="J22" i="4"/>
  <c r="I22" i="4"/>
  <c r="E22" i="4"/>
  <c r="D22" i="4"/>
  <c r="W20" i="4"/>
  <c r="S20" i="4"/>
  <c r="R20" i="4"/>
  <c r="Q20" i="4"/>
  <c r="M20" i="4"/>
  <c r="P21" i="4" s="1"/>
  <c r="L20" i="4"/>
  <c r="J20" i="4"/>
  <c r="I20" i="4"/>
  <c r="E20" i="4"/>
  <c r="D20" i="4"/>
  <c r="W18" i="4"/>
  <c r="S18" i="4"/>
  <c r="R18" i="4"/>
  <c r="U19" i="4" s="1"/>
  <c r="Q18" i="4"/>
  <c r="M18" i="4"/>
  <c r="P19" i="4" s="1"/>
  <c r="L18" i="4"/>
  <c r="J18" i="4"/>
  <c r="I18" i="4"/>
  <c r="E18" i="4"/>
  <c r="D18" i="4"/>
  <c r="W16" i="4"/>
  <c r="K16" i="4" s="1"/>
  <c r="S16" i="4"/>
  <c r="V17" i="4" s="1"/>
  <c r="R16" i="4"/>
  <c r="Q16" i="4"/>
  <c r="M16" i="4"/>
  <c r="P17" i="4" s="1"/>
  <c r="L16" i="4"/>
  <c r="J16" i="4"/>
  <c r="I16" i="4"/>
  <c r="G16" i="4"/>
  <c r="E16" i="4"/>
  <c r="D16" i="4"/>
  <c r="W14" i="4"/>
  <c r="S14" i="4"/>
  <c r="R14" i="4"/>
  <c r="U15" i="4" s="1"/>
  <c r="Q14" i="4"/>
  <c r="M14" i="4"/>
  <c r="P15" i="4" s="1"/>
  <c r="L14" i="4"/>
  <c r="N14" i="4" s="1"/>
  <c r="J14" i="4"/>
  <c r="I14" i="4"/>
  <c r="G14" i="4"/>
  <c r="J15" i="4" s="1"/>
  <c r="F14" i="4"/>
  <c r="I15" i="4" s="1"/>
  <c r="E14" i="4"/>
  <c r="D14" i="4"/>
  <c r="W12" i="4"/>
  <c r="S12" i="4"/>
  <c r="V13" i="4" s="1"/>
  <c r="R12" i="4"/>
  <c r="Q12" i="4"/>
  <c r="M12" i="4"/>
  <c r="P13" i="4" s="1"/>
  <c r="L12" i="4"/>
  <c r="N12" i="4" s="1"/>
  <c r="J12" i="4"/>
  <c r="I12" i="4"/>
  <c r="G12" i="4"/>
  <c r="J13" i="4" s="1"/>
  <c r="F12" i="4"/>
  <c r="I13" i="4" s="1"/>
  <c r="E12" i="4"/>
  <c r="D12" i="4"/>
  <c r="W10" i="4"/>
  <c r="S10" i="4"/>
  <c r="V11" i="4" s="1"/>
  <c r="R10" i="4"/>
  <c r="Q10" i="4"/>
  <c r="M10" i="4"/>
  <c r="P11" i="4" s="1"/>
  <c r="L10" i="4"/>
  <c r="J10" i="4"/>
  <c r="J8" i="4" s="1"/>
  <c r="I10" i="4"/>
  <c r="I8" i="4" s="1"/>
  <c r="G10" i="4"/>
  <c r="E10" i="4"/>
  <c r="D10" i="4"/>
  <c r="V8" i="4"/>
  <c r="U8" i="4"/>
  <c r="P8" i="4"/>
  <c r="O8" i="4"/>
  <c r="M8" i="4"/>
  <c r="L8" i="4"/>
  <c r="V36" i="3"/>
  <c r="U36" i="3"/>
  <c r="Q36" i="3"/>
  <c r="P36" i="3"/>
  <c r="O36" i="3"/>
  <c r="J36" i="3"/>
  <c r="W34" i="3"/>
  <c r="V34" i="3"/>
  <c r="U34" i="3"/>
  <c r="P34" i="3"/>
  <c r="O34" i="3"/>
  <c r="W32" i="3"/>
  <c r="S32" i="3"/>
  <c r="R32" i="3"/>
  <c r="U33" i="3" s="1"/>
  <c r="Q32" i="3"/>
  <c r="M32" i="3"/>
  <c r="L32" i="3"/>
  <c r="K32" i="3"/>
  <c r="J32" i="3"/>
  <c r="I32" i="3"/>
  <c r="E32" i="3"/>
  <c r="D32" i="3"/>
  <c r="W30" i="3"/>
  <c r="S30" i="3"/>
  <c r="V31" i="3" s="1"/>
  <c r="R30" i="3"/>
  <c r="Q30" i="3"/>
  <c r="K30" i="3" s="1"/>
  <c r="M30" i="3"/>
  <c r="L30" i="3"/>
  <c r="N30" i="3" s="1"/>
  <c r="J30" i="3"/>
  <c r="I30" i="3"/>
  <c r="E30" i="3"/>
  <c r="D30" i="3"/>
  <c r="W28" i="3"/>
  <c r="W36" i="3" s="1"/>
  <c r="S28" i="3"/>
  <c r="V29" i="3" s="1"/>
  <c r="R28" i="3"/>
  <c r="Q28" i="3"/>
  <c r="K28" i="3" s="1"/>
  <c r="M28" i="3"/>
  <c r="L28" i="3"/>
  <c r="O29" i="3" s="1"/>
  <c r="J28" i="3"/>
  <c r="I28" i="3"/>
  <c r="E28" i="3"/>
  <c r="D28" i="3"/>
  <c r="W26" i="3"/>
  <c r="S26" i="3"/>
  <c r="R26" i="3"/>
  <c r="Q26" i="3"/>
  <c r="M26" i="3"/>
  <c r="P27" i="3" s="1"/>
  <c r="L26" i="3"/>
  <c r="J26" i="3"/>
  <c r="I26" i="3"/>
  <c r="I36" i="3" s="1"/>
  <c r="E26" i="3"/>
  <c r="E36" i="3" s="1"/>
  <c r="D26" i="3"/>
  <c r="D36" i="3" s="1"/>
  <c r="W24" i="3"/>
  <c r="S24" i="3"/>
  <c r="V25" i="3" s="1"/>
  <c r="R24" i="3"/>
  <c r="Q24" i="3"/>
  <c r="M24" i="3"/>
  <c r="P25" i="3" s="1"/>
  <c r="L24" i="3"/>
  <c r="N24" i="3" s="1"/>
  <c r="J24" i="3"/>
  <c r="J34" i="3" s="1"/>
  <c r="I24" i="3"/>
  <c r="F24" i="3"/>
  <c r="E24" i="3"/>
  <c r="E34" i="3" s="1"/>
  <c r="D24" i="3"/>
  <c r="D34" i="3" s="1"/>
  <c r="W22" i="3"/>
  <c r="S22" i="3"/>
  <c r="R22" i="3"/>
  <c r="U23" i="3" s="1"/>
  <c r="Q22" i="3"/>
  <c r="M22" i="3"/>
  <c r="P23" i="3" s="1"/>
  <c r="L22" i="3"/>
  <c r="K22" i="3"/>
  <c r="J22" i="3"/>
  <c r="I22" i="3"/>
  <c r="F22" i="3"/>
  <c r="I23" i="3" s="1"/>
  <c r="E22" i="3"/>
  <c r="D22" i="3"/>
  <c r="W20" i="3"/>
  <c r="S20" i="3"/>
  <c r="V21" i="3" s="1"/>
  <c r="R20" i="3"/>
  <c r="Q20" i="3"/>
  <c r="M20" i="3"/>
  <c r="P21" i="3" s="1"/>
  <c r="L20" i="3"/>
  <c r="J20" i="3"/>
  <c r="I20" i="3"/>
  <c r="G20" i="3"/>
  <c r="J21" i="3" s="1"/>
  <c r="F20" i="3"/>
  <c r="I21" i="3" s="1"/>
  <c r="E20" i="3"/>
  <c r="D20" i="3"/>
  <c r="W18" i="3"/>
  <c r="S18" i="3"/>
  <c r="V19" i="3" s="1"/>
  <c r="R18" i="3"/>
  <c r="Q18" i="3"/>
  <c r="M18" i="3"/>
  <c r="L18" i="3"/>
  <c r="J18" i="3"/>
  <c r="I18" i="3"/>
  <c r="F18" i="3"/>
  <c r="I19" i="3" s="1"/>
  <c r="E18" i="3"/>
  <c r="D18" i="3"/>
  <c r="W16" i="3"/>
  <c r="S16" i="3"/>
  <c r="V17" i="3" s="1"/>
  <c r="R16" i="3"/>
  <c r="Q16" i="3"/>
  <c r="M16" i="3"/>
  <c r="P17" i="3" s="1"/>
  <c r="L16" i="3"/>
  <c r="K16" i="3"/>
  <c r="J16" i="3"/>
  <c r="I16" i="3"/>
  <c r="E16" i="3"/>
  <c r="D16" i="3"/>
  <c r="W14" i="3"/>
  <c r="S14" i="3"/>
  <c r="V15" i="3" s="1"/>
  <c r="R14" i="3"/>
  <c r="Q14" i="3"/>
  <c r="M14" i="3"/>
  <c r="L14" i="3"/>
  <c r="K14" i="3"/>
  <c r="J14" i="3"/>
  <c r="I14" i="3"/>
  <c r="I8" i="3" s="1"/>
  <c r="E14" i="3"/>
  <c r="D14" i="3"/>
  <c r="W12" i="3"/>
  <c r="S12" i="3"/>
  <c r="V13" i="3" s="1"/>
  <c r="R12" i="3"/>
  <c r="Q12" i="3"/>
  <c r="M12" i="3"/>
  <c r="G12" i="3" s="1"/>
  <c r="J13" i="3" s="1"/>
  <c r="L12" i="3"/>
  <c r="O13" i="3" s="1"/>
  <c r="J12" i="3"/>
  <c r="I12" i="3"/>
  <c r="E12" i="3"/>
  <c r="D12" i="3"/>
  <c r="W10" i="3"/>
  <c r="S10" i="3"/>
  <c r="V11" i="3" s="1"/>
  <c r="R10" i="3"/>
  <c r="Q10" i="3"/>
  <c r="M10" i="3"/>
  <c r="P11" i="3" s="1"/>
  <c r="L10" i="3"/>
  <c r="K10" i="3"/>
  <c r="J10" i="3"/>
  <c r="I10" i="3"/>
  <c r="E10" i="3"/>
  <c r="D10" i="3"/>
  <c r="V8" i="3"/>
  <c r="U8" i="3"/>
  <c r="S8" i="3"/>
  <c r="R8" i="3"/>
  <c r="Q8" i="3"/>
  <c r="P8" i="3"/>
  <c r="O8" i="3"/>
  <c r="D8" i="3"/>
  <c r="B96" i="1"/>
  <c r="A96" i="1"/>
  <c r="F56" i="1"/>
  <c r="P55" i="1"/>
  <c r="P56" i="1" s="1"/>
  <c r="O55" i="1"/>
  <c r="O56" i="1" s="1"/>
  <c r="N55" i="1"/>
  <c r="N56" i="1" s="1"/>
  <c r="M55" i="1"/>
  <c r="L55" i="1"/>
  <c r="L56" i="1" s="1"/>
  <c r="K55" i="1"/>
  <c r="K56" i="1" s="1"/>
  <c r="J55" i="1"/>
  <c r="J56" i="1" s="1"/>
  <c r="I55" i="1"/>
  <c r="H55" i="1"/>
  <c r="G55" i="1"/>
  <c r="F55" i="1"/>
  <c r="D55" i="1"/>
  <c r="I54" i="1"/>
  <c r="P53" i="1"/>
  <c r="O53" i="1"/>
  <c r="K53" i="1"/>
  <c r="E53" i="1"/>
  <c r="P52" i="1"/>
  <c r="O52" i="1"/>
  <c r="N52" i="1"/>
  <c r="N53" i="1" s="1"/>
  <c r="M52" i="1"/>
  <c r="M53" i="1" s="1"/>
  <c r="L52" i="1"/>
  <c r="L53" i="1" s="1"/>
  <c r="K52" i="1"/>
  <c r="K54" i="1" s="1"/>
  <c r="J52" i="1"/>
  <c r="J53" i="1" s="1"/>
  <c r="I52" i="1"/>
  <c r="I53" i="1" s="1"/>
  <c r="H52" i="1"/>
  <c r="H53" i="1" s="1"/>
  <c r="G52" i="1"/>
  <c r="G53" i="1" s="1"/>
  <c r="F52" i="1"/>
  <c r="F53" i="1" s="1"/>
  <c r="E52" i="1"/>
  <c r="L54" i="1" s="1"/>
  <c r="D52" i="1"/>
  <c r="N51" i="1"/>
  <c r="J51" i="1"/>
  <c r="I51" i="1"/>
  <c r="H51" i="1"/>
  <c r="G51" i="1"/>
  <c r="P50" i="1"/>
  <c r="O50" i="1"/>
  <c r="N50" i="1"/>
  <c r="M50" i="1"/>
  <c r="L50" i="1"/>
  <c r="K50" i="1"/>
  <c r="J50" i="1"/>
  <c r="I50" i="1"/>
  <c r="H50" i="1"/>
  <c r="G50" i="1"/>
  <c r="F50" i="1"/>
  <c r="E49" i="1"/>
  <c r="N48" i="1"/>
  <c r="H48" i="1"/>
  <c r="P47" i="1"/>
  <c r="O47" i="1"/>
  <c r="N47" i="1"/>
  <c r="M47" i="1"/>
  <c r="L47" i="1"/>
  <c r="K47" i="1"/>
  <c r="J47" i="1"/>
  <c r="I47" i="1"/>
  <c r="H47" i="1"/>
  <c r="G47" i="1"/>
  <c r="F47" i="1"/>
  <c r="E46" i="1"/>
  <c r="N45" i="1"/>
  <c r="M45" i="1"/>
  <c r="L45" i="1"/>
  <c r="F45" i="1"/>
  <c r="P44" i="1"/>
  <c r="O44" i="1"/>
  <c r="N44" i="1"/>
  <c r="M44" i="1"/>
  <c r="L44" i="1"/>
  <c r="K44" i="1"/>
  <c r="J44" i="1"/>
  <c r="I44" i="1"/>
  <c r="H44" i="1"/>
  <c r="G44" i="1"/>
  <c r="F44" i="1"/>
  <c r="E44" i="1"/>
  <c r="E43" i="1"/>
  <c r="N42" i="1"/>
  <c r="M42" i="1"/>
  <c r="L42" i="1"/>
  <c r="K42" i="1"/>
  <c r="J42" i="1"/>
  <c r="I42" i="1"/>
  <c r="H42" i="1"/>
  <c r="P41" i="1"/>
  <c r="O41" i="1"/>
  <c r="N41" i="1"/>
  <c r="M41" i="1"/>
  <c r="L41" i="1"/>
  <c r="K41" i="1"/>
  <c r="J41" i="1"/>
  <c r="I41" i="1"/>
  <c r="H41" i="1"/>
  <c r="G41" i="1"/>
  <c r="F41" i="1"/>
  <c r="E40" i="1"/>
  <c r="G42" i="1" s="1"/>
  <c r="N39" i="1"/>
  <c r="M39" i="1"/>
  <c r="L39" i="1"/>
  <c r="K39" i="1"/>
  <c r="J39" i="1"/>
  <c r="I39" i="1"/>
  <c r="H39" i="1"/>
  <c r="G39" i="1"/>
  <c r="F39" i="1"/>
  <c r="P38" i="1"/>
  <c r="O38" i="1"/>
  <c r="N38" i="1"/>
  <c r="M38" i="1"/>
  <c r="L38" i="1"/>
  <c r="K38" i="1"/>
  <c r="J38" i="1"/>
  <c r="I38" i="1"/>
  <c r="H38" i="1"/>
  <c r="G38" i="1"/>
  <c r="F38" i="1"/>
  <c r="E38" i="1"/>
  <c r="E37" i="1"/>
  <c r="L36" i="1"/>
  <c r="K36" i="1"/>
  <c r="J36" i="1"/>
  <c r="G36" i="1"/>
  <c r="P35" i="1"/>
  <c r="O35" i="1"/>
  <c r="N35" i="1"/>
  <c r="M35" i="1"/>
  <c r="L35" i="1"/>
  <c r="K35" i="1"/>
  <c r="J35" i="1"/>
  <c r="I35" i="1"/>
  <c r="H35" i="1"/>
  <c r="G35" i="1"/>
  <c r="F35" i="1"/>
  <c r="E34" i="1"/>
  <c r="P32" i="1"/>
  <c r="O32" i="1"/>
  <c r="N32" i="1"/>
  <c r="M32" i="1"/>
  <c r="L32" i="1"/>
  <c r="K32" i="1"/>
  <c r="J32" i="1"/>
  <c r="I32" i="1"/>
  <c r="H32" i="1"/>
  <c r="G32" i="1"/>
  <c r="F32" i="1"/>
  <c r="E31" i="1"/>
  <c r="L30" i="1"/>
  <c r="F30" i="1"/>
  <c r="P29" i="1"/>
  <c r="O29" i="1"/>
  <c r="N29" i="1"/>
  <c r="M29" i="1"/>
  <c r="L29" i="1"/>
  <c r="K29" i="1"/>
  <c r="J29" i="1"/>
  <c r="I29" i="1"/>
  <c r="H29" i="1"/>
  <c r="G29" i="1"/>
  <c r="F29" i="1"/>
  <c r="E29" i="1"/>
  <c r="E28" i="1"/>
  <c r="L27" i="1"/>
  <c r="K27" i="1"/>
  <c r="J27" i="1"/>
  <c r="P26" i="1"/>
  <c r="O26" i="1"/>
  <c r="N26" i="1"/>
  <c r="M26" i="1"/>
  <c r="L26" i="1"/>
  <c r="K26" i="1"/>
  <c r="J26" i="1"/>
  <c r="I26" i="1"/>
  <c r="H26" i="1"/>
  <c r="G26" i="1"/>
  <c r="F26" i="1"/>
  <c r="E25" i="1"/>
  <c r="N27" i="1" s="1"/>
  <c r="M24" i="1"/>
  <c r="L24" i="1"/>
  <c r="K24" i="1"/>
  <c r="J24" i="1"/>
  <c r="I24" i="1"/>
  <c r="H24" i="1"/>
  <c r="G24" i="1"/>
  <c r="F24" i="1"/>
  <c r="P23" i="1"/>
  <c r="O23" i="1"/>
  <c r="N23" i="1"/>
  <c r="M23" i="1"/>
  <c r="L23" i="1"/>
  <c r="K23" i="1"/>
  <c r="J23" i="1"/>
  <c r="I23" i="1"/>
  <c r="H23" i="1"/>
  <c r="G23" i="1"/>
  <c r="F23" i="1"/>
  <c r="E23" i="1"/>
  <c r="E22" i="1"/>
  <c r="N24" i="1" s="1"/>
  <c r="P20" i="1"/>
  <c r="O20" i="1"/>
  <c r="N20" i="1"/>
  <c r="M20" i="1"/>
  <c r="L20" i="1"/>
  <c r="K20" i="1"/>
  <c r="J20" i="1"/>
  <c r="I20" i="1"/>
  <c r="H20" i="1"/>
  <c r="G20" i="1"/>
  <c r="F20" i="1"/>
  <c r="E19" i="1"/>
  <c r="E13" i="1" s="1"/>
  <c r="N18" i="1"/>
  <c r="K18" i="1"/>
  <c r="H18" i="1"/>
  <c r="P17" i="1"/>
  <c r="O17" i="1"/>
  <c r="N17" i="1"/>
  <c r="M17" i="1"/>
  <c r="L17" i="1"/>
  <c r="K17" i="1"/>
  <c r="J17" i="1"/>
  <c r="I17" i="1"/>
  <c r="H17" i="1"/>
  <c r="G17" i="1"/>
  <c r="F17" i="1"/>
  <c r="E16" i="1"/>
  <c r="M18" i="1" s="1"/>
  <c r="P13" i="1"/>
  <c r="P14" i="1" s="1"/>
  <c r="O13" i="1"/>
  <c r="O14" i="1" s="1"/>
  <c r="N13" i="1"/>
  <c r="N14" i="1" s="1"/>
  <c r="M13" i="1"/>
  <c r="M14" i="1" s="1"/>
  <c r="L13" i="1"/>
  <c r="L14" i="1" s="1"/>
  <c r="K13" i="1"/>
  <c r="J13" i="1"/>
  <c r="J14" i="1" s="1"/>
  <c r="I13" i="1"/>
  <c r="I14" i="1" s="1"/>
  <c r="H13" i="1"/>
  <c r="H14" i="1" s="1"/>
  <c r="G13" i="1"/>
  <c r="G14" i="1" s="1"/>
  <c r="F13" i="1"/>
  <c r="F14" i="1" s="1"/>
  <c r="D13" i="1"/>
  <c r="F16" i="18" l="1"/>
  <c r="F15" i="18"/>
  <c r="G16" i="18"/>
  <c r="G15" i="18"/>
  <c r="H16" i="18"/>
  <c r="H15" i="18"/>
  <c r="I16" i="18"/>
  <c r="I15" i="18"/>
  <c r="J16" i="18"/>
  <c r="J15" i="18"/>
  <c r="K16" i="18"/>
  <c r="K15" i="18"/>
  <c r="L16" i="18"/>
  <c r="L15" i="18"/>
  <c r="K19" i="18"/>
  <c r="J19" i="18"/>
  <c r="I19" i="18"/>
  <c r="H19" i="18"/>
  <c r="G19" i="18"/>
  <c r="F19" i="18"/>
  <c r="E18" i="18"/>
  <c r="N17" i="18"/>
  <c r="L19" i="18"/>
  <c r="L18" i="18"/>
  <c r="K22" i="18"/>
  <c r="J22" i="18"/>
  <c r="I22" i="18"/>
  <c r="H22" i="18"/>
  <c r="G22" i="18"/>
  <c r="F22" i="18"/>
  <c r="E21" i="18"/>
  <c r="N20" i="18"/>
  <c r="N21" i="18" s="1"/>
  <c r="L22" i="18"/>
  <c r="L21" i="18"/>
  <c r="K25" i="18"/>
  <c r="J25" i="18"/>
  <c r="I25" i="18"/>
  <c r="H25" i="18"/>
  <c r="G25" i="18"/>
  <c r="F25" i="18"/>
  <c r="E24" i="18"/>
  <c r="N23" i="18"/>
  <c r="N24" i="18" s="1"/>
  <c r="L25" i="18"/>
  <c r="L24" i="18"/>
  <c r="K28" i="18"/>
  <c r="J28" i="18"/>
  <c r="I28" i="18"/>
  <c r="H28" i="18"/>
  <c r="G28" i="18"/>
  <c r="F28" i="18"/>
  <c r="E27" i="18"/>
  <c r="N26" i="18"/>
  <c r="N27" i="18" s="1"/>
  <c r="L28" i="18"/>
  <c r="L27" i="18"/>
  <c r="K31" i="18"/>
  <c r="J31" i="18"/>
  <c r="I31" i="18"/>
  <c r="H31" i="18"/>
  <c r="G31" i="18"/>
  <c r="F31" i="18"/>
  <c r="E30" i="18"/>
  <c r="N29" i="18"/>
  <c r="N30" i="18" s="1"/>
  <c r="L31" i="18"/>
  <c r="L30" i="18"/>
  <c r="K34" i="18"/>
  <c r="J34" i="18"/>
  <c r="I34" i="18"/>
  <c r="H34" i="18"/>
  <c r="G34" i="18"/>
  <c r="F34" i="18"/>
  <c r="E33" i="18"/>
  <c r="N32" i="18"/>
  <c r="N33" i="18" s="1"/>
  <c r="L34" i="18"/>
  <c r="L33" i="18"/>
  <c r="K37" i="18"/>
  <c r="J37" i="18"/>
  <c r="I37" i="18"/>
  <c r="H37" i="18"/>
  <c r="G37" i="18"/>
  <c r="F37" i="18"/>
  <c r="E36" i="18"/>
  <c r="N35" i="18"/>
  <c r="N36" i="18" s="1"/>
  <c r="L37" i="18"/>
  <c r="L36" i="18"/>
  <c r="E53" i="18"/>
  <c r="E54" i="18" s="1"/>
  <c r="K40" i="18"/>
  <c r="J40" i="18"/>
  <c r="I40" i="18"/>
  <c r="H40" i="18"/>
  <c r="G40" i="18"/>
  <c r="F40" i="18"/>
  <c r="E39" i="18"/>
  <c r="N38" i="18"/>
  <c r="L53" i="18"/>
  <c r="L40" i="18"/>
  <c r="L39" i="18"/>
  <c r="E56" i="18"/>
  <c r="E57" i="18" s="1"/>
  <c r="K43" i="18"/>
  <c r="J43" i="18"/>
  <c r="I43" i="18"/>
  <c r="H43" i="18"/>
  <c r="G43" i="18"/>
  <c r="F43" i="18"/>
  <c r="E42" i="18"/>
  <c r="N41" i="18"/>
  <c r="L56" i="18"/>
  <c r="L43" i="18"/>
  <c r="L42" i="18"/>
  <c r="K46" i="18"/>
  <c r="J46" i="18"/>
  <c r="I46" i="18"/>
  <c r="H46" i="18"/>
  <c r="G46" i="18"/>
  <c r="F46" i="18"/>
  <c r="E45" i="18"/>
  <c r="N44" i="18"/>
  <c r="N45" i="18" s="1"/>
  <c r="L46" i="18"/>
  <c r="L45" i="18"/>
  <c r="K49" i="18"/>
  <c r="J49" i="18"/>
  <c r="I49" i="18"/>
  <c r="H49" i="18"/>
  <c r="G49" i="18"/>
  <c r="F49" i="18"/>
  <c r="E48" i="18"/>
  <c r="N47" i="18"/>
  <c r="N48" i="18" s="1"/>
  <c r="L49" i="18"/>
  <c r="L48" i="18"/>
  <c r="K52" i="18"/>
  <c r="J52" i="18"/>
  <c r="I52" i="18"/>
  <c r="H52" i="18"/>
  <c r="G52" i="18"/>
  <c r="F52" i="18"/>
  <c r="E51" i="18"/>
  <c r="N50" i="18"/>
  <c r="N51" i="18" s="1"/>
  <c r="L52" i="18"/>
  <c r="L51" i="18"/>
  <c r="F55" i="18"/>
  <c r="F54" i="18"/>
  <c r="G55" i="18"/>
  <c r="G54" i="18"/>
  <c r="H55" i="18"/>
  <c r="H54" i="18"/>
  <c r="I55" i="18"/>
  <c r="I54" i="18"/>
  <c r="J55" i="18"/>
  <c r="J54" i="18"/>
  <c r="K55" i="18"/>
  <c r="K54" i="18"/>
  <c r="M54" i="18"/>
  <c r="F58" i="18"/>
  <c r="F57" i="18"/>
  <c r="G58" i="18"/>
  <c r="G57" i="18"/>
  <c r="H58" i="18"/>
  <c r="H57" i="18"/>
  <c r="I58" i="18"/>
  <c r="I57" i="18"/>
  <c r="J58" i="18"/>
  <c r="J57" i="18"/>
  <c r="K58" i="18"/>
  <c r="K57" i="18"/>
  <c r="M57" i="18"/>
  <c r="E73" i="18"/>
  <c r="F74" i="18"/>
  <c r="F73" i="18"/>
  <c r="G74" i="18"/>
  <c r="G73" i="18"/>
  <c r="H74" i="18"/>
  <c r="H73" i="18"/>
  <c r="I74" i="18"/>
  <c r="I73" i="18"/>
  <c r="J74" i="18"/>
  <c r="J73" i="18"/>
  <c r="K74" i="18"/>
  <c r="K73" i="18"/>
  <c r="L74" i="18"/>
  <c r="L73" i="18"/>
  <c r="M73" i="18"/>
  <c r="K77" i="18"/>
  <c r="J77" i="18"/>
  <c r="I77" i="18"/>
  <c r="H77" i="18"/>
  <c r="G77" i="18"/>
  <c r="F77" i="18"/>
  <c r="E76" i="18"/>
  <c r="N75" i="18"/>
  <c r="L77" i="18"/>
  <c r="L76" i="18"/>
  <c r="K80" i="18"/>
  <c r="J80" i="18"/>
  <c r="I80" i="18"/>
  <c r="H80" i="18"/>
  <c r="G80" i="18"/>
  <c r="F80" i="18"/>
  <c r="E79" i="18"/>
  <c r="N78" i="18"/>
  <c r="N79" i="18" s="1"/>
  <c r="L80" i="18"/>
  <c r="L79" i="18"/>
  <c r="K83" i="18"/>
  <c r="J83" i="18"/>
  <c r="I83" i="18"/>
  <c r="H83" i="18"/>
  <c r="G83" i="18"/>
  <c r="F83" i="18"/>
  <c r="E82" i="18"/>
  <c r="N81" i="18"/>
  <c r="N82" i="18" s="1"/>
  <c r="L83" i="18"/>
  <c r="L82" i="18"/>
  <c r="K86" i="18"/>
  <c r="J86" i="18"/>
  <c r="I86" i="18"/>
  <c r="H86" i="18"/>
  <c r="G86" i="18"/>
  <c r="F86" i="18"/>
  <c r="E85" i="18"/>
  <c r="N84" i="18"/>
  <c r="N85" i="18" s="1"/>
  <c r="L86" i="18"/>
  <c r="L85" i="18"/>
  <c r="K89" i="18"/>
  <c r="J89" i="18"/>
  <c r="I89" i="18"/>
  <c r="H89" i="18"/>
  <c r="G89" i="18"/>
  <c r="F89" i="18"/>
  <c r="E88" i="18"/>
  <c r="N87" i="18"/>
  <c r="N88" i="18" s="1"/>
  <c r="L89" i="18"/>
  <c r="L88" i="18"/>
  <c r="K92" i="18"/>
  <c r="J92" i="18"/>
  <c r="I92" i="18"/>
  <c r="H92" i="18"/>
  <c r="G92" i="18"/>
  <c r="F92" i="18"/>
  <c r="E91" i="18"/>
  <c r="N90" i="18"/>
  <c r="N91" i="18" s="1"/>
  <c r="L92" i="18"/>
  <c r="L91" i="18"/>
  <c r="K95" i="18"/>
  <c r="J95" i="18"/>
  <c r="I95" i="18"/>
  <c r="H95" i="18"/>
  <c r="G95" i="18"/>
  <c r="F95" i="18"/>
  <c r="E94" i="18"/>
  <c r="N93" i="18"/>
  <c r="N94" i="18" s="1"/>
  <c r="L95" i="18"/>
  <c r="L94" i="18"/>
  <c r="E111" i="18"/>
  <c r="E112" i="18" s="1"/>
  <c r="K98" i="18"/>
  <c r="J98" i="18"/>
  <c r="I98" i="18"/>
  <c r="H98" i="18"/>
  <c r="G98" i="18"/>
  <c r="F98" i="18"/>
  <c r="E97" i="18"/>
  <c r="N96" i="18"/>
  <c r="L111" i="18"/>
  <c r="L98" i="18"/>
  <c r="L97" i="18"/>
  <c r="E114" i="18"/>
  <c r="E115" i="18" s="1"/>
  <c r="K101" i="18"/>
  <c r="J101" i="18"/>
  <c r="I101" i="18"/>
  <c r="H101" i="18"/>
  <c r="G101" i="18"/>
  <c r="F101" i="18"/>
  <c r="E100" i="18"/>
  <c r="N99" i="18"/>
  <c r="L114" i="18"/>
  <c r="L101" i="18"/>
  <c r="L100" i="18"/>
  <c r="K104" i="18"/>
  <c r="J104" i="18"/>
  <c r="I104" i="18"/>
  <c r="H104" i="18"/>
  <c r="G104" i="18"/>
  <c r="F104" i="18"/>
  <c r="E103" i="18"/>
  <c r="N102" i="18"/>
  <c r="N103" i="18" s="1"/>
  <c r="L104" i="18"/>
  <c r="L103" i="18"/>
  <c r="K107" i="18"/>
  <c r="J107" i="18"/>
  <c r="I107" i="18"/>
  <c r="H107" i="18"/>
  <c r="G107" i="18"/>
  <c r="F107" i="18"/>
  <c r="E106" i="18"/>
  <c r="N105" i="18"/>
  <c r="N106" i="18" s="1"/>
  <c r="L107" i="18"/>
  <c r="L106" i="18"/>
  <c r="K110" i="18"/>
  <c r="J110" i="18"/>
  <c r="I110" i="18"/>
  <c r="H110" i="18"/>
  <c r="G110" i="18"/>
  <c r="F110" i="18"/>
  <c r="E109" i="18"/>
  <c r="N108" i="18"/>
  <c r="N109" i="18" s="1"/>
  <c r="L110" i="18"/>
  <c r="L109" i="18"/>
  <c r="F113" i="18"/>
  <c r="F112" i="18"/>
  <c r="G113" i="18"/>
  <c r="G112" i="18"/>
  <c r="H113" i="18"/>
  <c r="H112" i="18"/>
  <c r="I113" i="18"/>
  <c r="I112" i="18"/>
  <c r="J113" i="18"/>
  <c r="J112" i="18"/>
  <c r="K113" i="18"/>
  <c r="K112" i="18"/>
  <c r="M112" i="18"/>
  <c r="F116" i="18"/>
  <c r="F115" i="18"/>
  <c r="G116" i="18"/>
  <c r="G115" i="18"/>
  <c r="H116" i="18"/>
  <c r="H115" i="18"/>
  <c r="I116" i="18"/>
  <c r="I115" i="18"/>
  <c r="J116" i="18"/>
  <c r="J115" i="18"/>
  <c r="K116" i="18"/>
  <c r="K115" i="18"/>
  <c r="M115" i="18"/>
  <c r="E131" i="18"/>
  <c r="F132" i="18"/>
  <c r="F131" i="18"/>
  <c r="G132" i="18"/>
  <c r="G131" i="18"/>
  <c r="H132" i="18"/>
  <c r="H131" i="18"/>
  <c r="I132" i="18"/>
  <c r="I131" i="18"/>
  <c r="J132" i="18"/>
  <c r="J131" i="18"/>
  <c r="K132" i="18"/>
  <c r="K131" i="18"/>
  <c r="L132" i="18"/>
  <c r="L131" i="18"/>
  <c r="M131" i="18"/>
  <c r="K135" i="18"/>
  <c r="J135" i="18"/>
  <c r="I135" i="18"/>
  <c r="H135" i="18"/>
  <c r="G135" i="18"/>
  <c r="F135" i="18"/>
  <c r="E134" i="18"/>
  <c r="N133" i="18"/>
  <c r="L135" i="18"/>
  <c r="L134" i="18"/>
  <c r="K138" i="18"/>
  <c r="J138" i="18"/>
  <c r="I138" i="18"/>
  <c r="H138" i="18"/>
  <c r="G138" i="18"/>
  <c r="F138" i="18"/>
  <c r="E137" i="18"/>
  <c r="N136" i="18"/>
  <c r="N137" i="18" s="1"/>
  <c r="L138" i="18"/>
  <c r="L137" i="18"/>
  <c r="K141" i="18"/>
  <c r="J141" i="18"/>
  <c r="I141" i="18"/>
  <c r="H141" i="18"/>
  <c r="G141" i="18"/>
  <c r="F141" i="18"/>
  <c r="E140" i="18"/>
  <c r="N139" i="18"/>
  <c r="N140" i="18" s="1"/>
  <c r="L141" i="18"/>
  <c r="L140" i="18"/>
  <c r="K144" i="18"/>
  <c r="J144" i="18"/>
  <c r="I144" i="18"/>
  <c r="H144" i="18"/>
  <c r="G144" i="18"/>
  <c r="F144" i="18"/>
  <c r="E143" i="18"/>
  <c r="N142" i="18"/>
  <c r="N143" i="18" s="1"/>
  <c r="L144" i="18"/>
  <c r="L143" i="18"/>
  <c r="K147" i="18"/>
  <c r="J147" i="18"/>
  <c r="I147" i="18"/>
  <c r="H147" i="18"/>
  <c r="G147" i="18"/>
  <c r="F147" i="18"/>
  <c r="E146" i="18"/>
  <c r="N145" i="18"/>
  <c r="N146" i="18" s="1"/>
  <c r="L147" i="18"/>
  <c r="L146" i="18"/>
  <c r="K150" i="18"/>
  <c r="J150" i="18"/>
  <c r="I150" i="18"/>
  <c r="H150" i="18"/>
  <c r="G150" i="18"/>
  <c r="F150" i="18"/>
  <c r="E149" i="18"/>
  <c r="N148" i="18"/>
  <c r="N149" i="18" s="1"/>
  <c r="L150" i="18"/>
  <c r="L149" i="18"/>
  <c r="K153" i="18"/>
  <c r="J153" i="18"/>
  <c r="I153" i="18"/>
  <c r="H153" i="18"/>
  <c r="G153" i="18"/>
  <c r="F153" i="18"/>
  <c r="E152" i="18"/>
  <c r="N151" i="18"/>
  <c r="N152" i="18" s="1"/>
  <c r="L153" i="18"/>
  <c r="L152" i="18"/>
  <c r="E169" i="18"/>
  <c r="E170" i="18" s="1"/>
  <c r="K156" i="18"/>
  <c r="J156" i="18"/>
  <c r="I156" i="18"/>
  <c r="H156" i="18"/>
  <c r="G156" i="18"/>
  <c r="F156" i="18"/>
  <c r="E155" i="18"/>
  <c r="N154" i="18"/>
  <c r="L169" i="18"/>
  <c r="L156" i="18"/>
  <c r="L155" i="18"/>
  <c r="E172" i="18"/>
  <c r="E173" i="18" s="1"/>
  <c r="K159" i="18"/>
  <c r="J159" i="18"/>
  <c r="I159" i="18"/>
  <c r="H159" i="18"/>
  <c r="G159" i="18"/>
  <c r="F159" i="18"/>
  <c r="E158" i="18"/>
  <c r="N157" i="18"/>
  <c r="L172" i="18"/>
  <c r="L159" i="18"/>
  <c r="L158" i="18"/>
  <c r="K162" i="18"/>
  <c r="J162" i="18"/>
  <c r="I162" i="18"/>
  <c r="H162" i="18"/>
  <c r="G162" i="18"/>
  <c r="F162" i="18"/>
  <c r="E161" i="18"/>
  <c r="N160" i="18"/>
  <c r="N161" i="18" s="1"/>
  <c r="L162" i="18"/>
  <c r="L161" i="18"/>
  <c r="K165" i="18"/>
  <c r="J165" i="18"/>
  <c r="I165" i="18"/>
  <c r="H165" i="18"/>
  <c r="G165" i="18"/>
  <c r="F165" i="18"/>
  <c r="E164" i="18"/>
  <c r="N163" i="18"/>
  <c r="N164" i="18" s="1"/>
  <c r="L165" i="18"/>
  <c r="L164" i="18"/>
  <c r="K168" i="18"/>
  <c r="J168" i="18"/>
  <c r="I168" i="18"/>
  <c r="H168" i="18"/>
  <c r="G168" i="18"/>
  <c r="F168" i="18"/>
  <c r="E167" i="18"/>
  <c r="N166" i="18"/>
  <c r="N167" i="18" s="1"/>
  <c r="L168" i="18"/>
  <c r="L167" i="18"/>
  <c r="F171" i="18"/>
  <c r="F170" i="18"/>
  <c r="G171" i="18"/>
  <c r="G170" i="18"/>
  <c r="H171" i="18"/>
  <c r="H170" i="18"/>
  <c r="I171" i="18"/>
  <c r="I170" i="18"/>
  <c r="J171" i="18"/>
  <c r="J170" i="18"/>
  <c r="K171" i="18"/>
  <c r="K170" i="18"/>
  <c r="M170" i="18"/>
  <c r="F174" i="18"/>
  <c r="F173" i="18"/>
  <c r="G174" i="18"/>
  <c r="G173" i="18"/>
  <c r="H174" i="18"/>
  <c r="H173" i="18"/>
  <c r="I174" i="18"/>
  <c r="I173" i="18"/>
  <c r="J174" i="18"/>
  <c r="J173" i="18"/>
  <c r="K174" i="18"/>
  <c r="K173" i="18"/>
  <c r="M173" i="18"/>
  <c r="E189" i="18"/>
  <c r="F190" i="18"/>
  <c r="F189" i="18"/>
  <c r="G190" i="18"/>
  <c r="G189" i="18"/>
  <c r="H190" i="18"/>
  <c r="H189" i="18"/>
  <c r="I190" i="18"/>
  <c r="I189" i="18"/>
  <c r="J190" i="18"/>
  <c r="J189" i="18"/>
  <c r="K190" i="18"/>
  <c r="K189" i="18"/>
  <c r="L190" i="18"/>
  <c r="L189" i="18"/>
  <c r="M189" i="18"/>
  <c r="K193" i="18"/>
  <c r="J193" i="18"/>
  <c r="I193" i="18"/>
  <c r="H193" i="18"/>
  <c r="G193" i="18"/>
  <c r="F193" i="18"/>
  <c r="E192" i="18"/>
  <c r="N191" i="18"/>
  <c r="L193" i="18"/>
  <c r="L192" i="18"/>
  <c r="K196" i="18"/>
  <c r="J196" i="18"/>
  <c r="I196" i="18"/>
  <c r="H196" i="18"/>
  <c r="G196" i="18"/>
  <c r="F196" i="18"/>
  <c r="E195" i="18"/>
  <c r="N194" i="18"/>
  <c r="N195" i="18" s="1"/>
  <c r="L196" i="18"/>
  <c r="L195" i="18"/>
  <c r="K199" i="18"/>
  <c r="J199" i="18"/>
  <c r="I199" i="18"/>
  <c r="H199" i="18"/>
  <c r="G199" i="18"/>
  <c r="F199" i="18"/>
  <c r="E198" i="18"/>
  <c r="N197" i="18"/>
  <c r="N198" i="18" s="1"/>
  <c r="L199" i="18"/>
  <c r="L198" i="18"/>
  <c r="K202" i="18"/>
  <c r="J202" i="18"/>
  <c r="I202" i="18"/>
  <c r="H202" i="18"/>
  <c r="G202" i="18"/>
  <c r="F202" i="18"/>
  <c r="E201" i="18"/>
  <c r="N200" i="18"/>
  <c r="N201" i="18" s="1"/>
  <c r="L202" i="18"/>
  <c r="L201" i="18"/>
  <c r="K205" i="18"/>
  <c r="J205" i="18"/>
  <c r="I205" i="18"/>
  <c r="H205" i="18"/>
  <c r="G205" i="18"/>
  <c r="F205" i="18"/>
  <c r="E204" i="18"/>
  <c r="N203" i="18"/>
  <c r="N204" i="18" s="1"/>
  <c r="L205" i="18"/>
  <c r="L204" i="18"/>
  <c r="K208" i="18"/>
  <c r="J208" i="18"/>
  <c r="I208" i="18"/>
  <c r="H208" i="18"/>
  <c r="G208" i="18"/>
  <c r="F208" i="18"/>
  <c r="E207" i="18"/>
  <c r="N206" i="18"/>
  <c r="N207" i="18" s="1"/>
  <c r="L208" i="18"/>
  <c r="L207" i="18"/>
  <c r="K211" i="18"/>
  <c r="J211" i="18"/>
  <c r="I211" i="18"/>
  <c r="H211" i="18"/>
  <c r="G211" i="18"/>
  <c r="F211" i="18"/>
  <c r="E210" i="18"/>
  <c r="N209" i="18"/>
  <c r="N210" i="18" s="1"/>
  <c r="L211" i="18"/>
  <c r="L210" i="18"/>
  <c r="E227" i="18"/>
  <c r="E228" i="18" s="1"/>
  <c r="K214" i="18"/>
  <c r="J214" i="18"/>
  <c r="I214" i="18"/>
  <c r="H214" i="18"/>
  <c r="G214" i="18"/>
  <c r="F214" i="18"/>
  <c r="E213" i="18"/>
  <c r="N212" i="18"/>
  <c r="L227" i="18"/>
  <c r="L214" i="18"/>
  <c r="L213" i="18"/>
  <c r="E230" i="18"/>
  <c r="E231" i="18" s="1"/>
  <c r="K217" i="18"/>
  <c r="J217" i="18"/>
  <c r="I217" i="18"/>
  <c r="H217" i="18"/>
  <c r="G217" i="18"/>
  <c r="F217" i="18"/>
  <c r="E216" i="18"/>
  <c r="N215" i="18"/>
  <c r="L230" i="18"/>
  <c r="L217" i="18"/>
  <c r="L216" i="18"/>
  <c r="K220" i="18"/>
  <c r="J220" i="18"/>
  <c r="I220" i="18"/>
  <c r="H220" i="18"/>
  <c r="G220" i="18"/>
  <c r="F220" i="18"/>
  <c r="E219" i="18"/>
  <c r="N218" i="18"/>
  <c r="N219" i="18" s="1"/>
  <c r="L220" i="18"/>
  <c r="L219" i="18"/>
  <c r="K223" i="18"/>
  <c r="J223" i="18"/>
  <c r="I223" i="18"/>
  <c r="H223" i="18"/>
  <c r="G223" i="18"/>
  <c r="F223" i="18"/>
  <c r="E222" i="18"/>
  <c r="N221" i="18"/>
  <c r="N222" i="18" s="1"/>
  <c r="L223" i="18"/>
  <c r="L222" i="18"/>
  <c r="K226" i="18"/>
  <c r="J226" i="18"/>
  <c r="I226" i="18"/>
  <c r="H226" i="18"/>
  <c r="G226" i="18"/>
  <c r="F226" i="18"/>
  <c r="E225" i="18"/>
  <c r="N224" i="18"/>
  <c r="N225" i="18" s="1"/>
  <c r="L226" i="18"/>
  <c r="L225" i="18"/>
  <c r="F229" i="18"/>
  <c r="F228" i="18"/>
  <c r="G229" i="18"/>
  <c r="G228" i="18"/>
  <c r="H229" i="18"/>
  <c r="H228" i="18"/>
  <c r="I229" i="18"/>
  <c r="I228" i="18"/>
  <c r="J229" i="18"/>
  <c r="J228" i="18"/>
  <c r="K229" i="18"/>
  <c r="K228" i="18"/>
  <c r="M228" i="18"/>
  <c r="F232" i="18"/>
  <c r="F231" i="18"/>
  <c r="G232" i="18"/>
  <c r="G231" i="18"/>
  <c r="H232" i="18"/>
  <c r="H231" i="18"/>
  <c r="I232" i="18"/>
  <c r="I231" i="18"/>
  <c r="J232" i="18"/>
  <c r="J231" i="18"/>
  <c r="K232" i="18"/>
  <c r="K231" i="18"/>
  <c r="M231" i="18"/>
  <c r="E247" i="18"/>
  <c r="F248" i="18"/>
  <c r="F247" i="18"/>
  <c r="G248" i="18"/>
  <c r="G247" i="18"/>
  <c r="H248" i="18"/>
  <c r="H247" i="18"/>
  <c r="I248" i="18"/>
  <c r="I247" i="18"/>
  <c r="J248" i="18"/>
  <c r="J247" i="18"/>
  <c r="K248" i="18"/>
  <c r="K247" i="18"/>
  <c r="L248" i="18"/>
  <c r="L247" i="18"/>
  <c r="M247" i="18"/>
  <c r="K251" i="18"/>
  <c r="J251" i="18"/>
  <c r="I251" i="18"/>
  <c r="H251" i="18"/>
  <c r="G251" i="18"/>
  <c r="F251" i="18"/>
  <c r="E250" i="18"/>
  <c r="N249" i="18"/>
  <c r="K254" i="18"/>
  <c r="J254" i="18"/>
  <c r="I254" i="18"/>
  <c r="H254" i="18"/>
  <c r="G254" i="18"/>
  <c r="F254" i="18"/>
  <c r="E253" i="18"/>
  <c r="N252" i="18"/>
  <c r="N253" i="18" s="1"/>
  <c r="L254" i="18"/>
  <c r="L253" i="18"/>
  <c r="K257" i="18"/>
  <c r="J257" i="18"/>
  <c r="I257" i="18"/>
  <c r="H257" i="18"/>
  <c r="G257" i="18"/>
  <c r="F257" i="18"/>
  <c r="E256" i="18"/>
  <c r="N255" i="18"/>
  <c r="N256" i="18" s="1"/>
  <c r="L257" i="18"/>
  <c r="L256" i="18"/>
  <c r="K260" i="18"/>
  <c r="J260" i="18"/>
  <c r="I260" i="18"/>
  <c r="H260" i="18"/>
  <c r="G260" i="18"/>
  <c r="F260" i="18"/>
  <c r="E259" i="18"/>
  <c r="N258" i="18"/>
  <c r="N259" i="18" s="1"/>
  <c r="L260" i="18"/>
  <c r="L259" i="18"/>
  <c r="K263" i="18"/>
  <c r="J263" i="18"/>
  <c r="I263" i="18"/>
  <c r="H263" i="18"/>
  <c r="G263" i="18"/>
  <c r="F263" i="18"/>
  <c r="E262" i="18"/>
  <c r="N261" i="18"/>
  <c r="N262" i="18" s="1"/>
  <c r="L263" i="18"/>
  <c r="L262" i="18"/>
  <c r="K266" i="18"/>
  <c r="J266" i="18"/>
  <c r="I266" i="18"/>
  <c r="H266" i="18"/>
  <c r="G266" i="18"/>
  <c r="F266" i="18"/>
  <c r="E265" i="18"/>
  <c r="N264" i="18"/>
  <c r="N265" i="18" s="1"/>
  <c r="L266" i="18"/>
  <c r="L265" i="18"/>
  <c r="K269" i="18"/>
  <c r="J269" i="18"/>
  <c r="I269" i="18"/>
  <c r="H269" i="18"/>
  <c r="G269" i="18"/>
  <c r="F269" i="18"/>
  <c r="E268" i="18"/>
  <c r="N267" i="18"/>
  <c r="N268" i="18" s="1"/>
  <c r="L269" i="18"/>
  <c r="L268" i="18"/>
  <c r="E285" i="18"/>
  <c r="E286" i="18" s="1"/>
  <c r="K272" i="18"/>
  <c r="J272" i="18"/>
  <c r="I272" i="18"/>
  <c r="H272" i="18"/>
  <c r="G272" i="18"/>
  <c r="F272" i="18"/>
  <c r="E271" i="18"/>
  <c r="N270" i="18"/>
  <c r="L285" i="18"/>
  <c r="L272" i="18"/>
  <c r="L271" i="18"/>
  <c r="E288" i="18"/>
  <c r="E289" i="18" s="1"/>
  <c r="K275" i="18"/>
  <c r="J275" i="18"/>
  <c r="I275" i="18"/>
  <c r="H275" i="18"/>
  <c r="G275" i="18"/>
  <c r="F275" i="18"/>
  <c r="E274" i="18"/>
  <c r="N273" i="18"/>
  <c r="L288" i="18"/>
  <c r="L275" i="18"/>
  <c r="L274" i="18"/>
  <c r="K278" i="18"/>
  <c r="J278" i="18"/>
  <c r="I278" i="18"/>
  <c r="H278" i="18"/>
  <c r="G278" i="18"/>
  <c r="F278" i="18"/>
  <c r="E277" i="18"/>
  <c r="N276" i="18"/>
  <c r="N277" i="18" s="1"/>
  <c r="L278" i="18"/>
  <c r="L277" i="18"/>
  <c r="K281" i="18"/>
  <c r="J281" i="18"/>
  <c r="I281" i="18"/>
  <c r="H281" i="18"/>
  <c r="G281" i="18"/>
  <c r="F281" i="18"/>
  <c r="E280" i="18"/>
  <c r="N279" i="18"/>
  <c r="N280" i="18" s="1"/>
  <c r="L281" i="18"/>
  <c r="L280" i="18"/>
  <c r="K284" i="18"/>
  <c r="J284" i="18"/>
  <c r="I284" i="18"/>
  <c r="H284" i="18"/>
  <c r="G284" i="18"/>
  <c r="F284" i="18"/>
  <c r="E283" i="18"/>
  <c r="N282" i="18"/>
  <c r="N283" i="18" s="1"/>
  <c r="L284" i="18"/>
  <c r="L283" i="18"/>
  <c r="F287" i="18"/>
  <c r="F286" i="18"/>
  <c r="G287" i="18"/>
  <c r="G286" i="18"/>
  <c r="H287" i="18"/>
  <c r="H286" i="18"/>
  <c r="I287" i="18"/>
  <c r="I286" i="18"/>
  <c r="J287" i="18"/>
  <c r="J286" i="18"/>
  <c r="K287" i="18"/>
  <c r="K286" i="18"/>
  <c r="M286" i="18"/>
  <c r="F290" i="18"/>
  <c r="F289" i="18"/>
  <c r="G290" i="18"/>
  <c r="G289" i="18"/>
  <c r="H290" i="18"/>
  <c r="H289" i="18"/>
  <c r="I290" i="18"/>
  <c r="I289" i="18"/>
  <c r="J290" i="18"/>
  <c r="J289" i="18"/>
  <c r="K290" i="18"/>
  <c r="K289" i="18"/>
  <c r="M289" i="18"/>
  <c r="E305" i="18"/>
  <c r="F306" i="18"/>
  <c r="F305" i="18"/>
  <c r="G306" i="18"/>
  <c r="G305" i="18"/>
  <c r="H306" i="18"/>
  <c r="H305" i="18"/>
  <c r="I306" i="18"/>
  <c r="I305" i="18"/>
  <c r="J306" i="18"/>
  <c r="J305" i="18"/>
  <c r="K306" i="18"/>
  <c r="K305" i="18"/>
  <c r="L306" i="18"/>
  <c r="L305" i="18"/>
  <c r="M305" i="18"/>
  <c r="K309" i="18"/>
  <c r="J309" i="18"/>
  <c r="I309" i="18"/>
  <c r="H309" i="18"/>
  <c r="G309" i="18"/>
  <c r="F309" i="18"/>
  <c r="E308" i="18"/>
  <c r="N307" i="18"/>
  <c r="L309" i="18"/>
  <c r="L308" i="18"/>
  <c r="K312" i="18"/>
  <c r="J312" i="18"/>
  <c r="I312" i="18"/>
  <c r="H312" i="18"/>
  <c r="G312" i="18"/>
  <c r="F312" i="18"/>
  <c r="E311" i="18"/>
  <c r="N310" i="18"/>
  <c r="N311" i="18" s="1"/>
  <c r="L312" i="18"/>
  <c r="L311" i="18"/>
  <c r="K315" i="18"/>
  <c r="J315" i="18"/>
  <c r="I315" i="18"/>
  <c r="H315" i="18"/>
  <c r="G315" i="18"/>
  <c r="F315" i="18"/>
  <c r="E314" i="18"/>
  <c r="N313" i="18"/>
  <c r="N314" i="18" s="1"/>
  <c r="L315" i="18"/>
  <c r="L314" i="18"/>
  <c r="K318" i="18"/>
  <c r="J318" i="18"/>
  <c r="I318" i="18"/>
  <c r="H318" i="18"/>
  <c r="G318" i="18"/>
  <c r="F318" i="18"/>
  <c r="E317" i="18"/>
  <c r="N316" i="18"/>
  <c r="N317" i="18" s="1"/>
  <c r="L318" i="18"/>
  <c r="L317" i="18"/>
  <c r="K321" i="18"/>
  <c r="J321" i="18"/>
  <c r="I321" i="18"/>
  <c r="H321" i="18"/>
  <c r="G321" i="18"/>
  <c r="F321" i="18"/>
  <c r="E320" i="18"/>
  <c r="N319" i="18"/>
  <c r="N320" i="18" s="1"/>
  <c r="L321" i="18"/>
  <c r="L320" i="18"/>
  <c r="K324" i="18"/>
  <c r="J324" i="18"/>
  <c r="I324" i="18"/>
  <c r="H324" i="18"/>
  <c r="G324" i="18"/>
  <c r="F324" i="18"/>
  <c r="E323" i="18"/>
  <c r="N322" i="18"/>
  <c r="N323" i="18" s="1"/>
  <c r="L324" i="18"/>
  <c r="L323" i="18"/>
  <c r="K327" i="18"/>
  <c r="J327" i="18"/>
  <c r="I327" i="18"/>
  <c r="H327" i="18"/>
  <c r="G327" i="18"/>
  <c r="F327" i="18"/>
  <c r="E326" i="18"/>
  <c r="N325" i="18"/>
  <c r="N326" i="18" s="1"/>
  <c r="L327" i="18"/>
  <c r="L326" i="18"/>
  <c r="E343" i="18"/>
  <c r="E344" i="18" s="1"/>
  <c r="K330" i="18"/>
  <c r="J330" i="18"/>
  <c r="I330" i="18"/>
  <c r="H330" i="18"/>
  <c r="G330" i="18"/>
  <c r="F330" i="18"/>
  <c r="E329" i="18"/>
  <c r="N328" i="18"/>
  <c r="L343" i="18"/>
  <c r="L330" i="18"/>
  <c r="L329" i="18"/>
  <c r="E346" i="18"/>
  <c r="E347" i="18" s="1"/>
  <c r="K333" i="18"/>
  <c r="J333" i="18"/>
  <c r="I333" i="18"/>
  <c r="H333" i="18"/>
  <c r="G333" i="18"/>
  <c r="F333" i="18"/>
  <c r="E332" i="18"/>
  <c r="N331" i="18"/>
  <c r="L346" i="18"/>
  <c r="L333" i="18"/>
  <c r="L332" i="18"/>
  <c r="K336" i="18"/>
  <c r="J336" i="18"/>
  <c r="I336" i="18"/>
  <c r="H336" i="18"/>
  <c r="G336" i="18"/>
  <c r="F336" i="18"/>
  <c r="E335" i="18"/>
  <c r="N334" i="18"/>
  <c r="N335" i="18" s="1"/>
  <c r="L336" i="18"/>
  <c r="L335" i="18"/>
  <c r="K339" i="18"/>
  <c r="J339" i="18"/>
  <c r="I339" i="18"/>
  <c r="H339" i="18"/>
  <c r="G339" i="18"/>
  <c r="F339" i="18"/>
  <c r="E338" i="18"/>
  <c r="N337" i="18"/>
  <c r="N338" i="18" s="1"/>
  <c r="L339" i="18"/>
  <c r="L338" i="18"/>
  <c r="K342" i="18"/>
  <c r="J342" i="18"/>
  <c r="I342" i="18"/>
  <c r="H342" i="18"/>
  <c r="G342" i="18"/>
  <c r="F342" i="18"/>
  <c r="E341" i="18"/>
  <c r="N340" i="18"/>
  <c r="N341" i="18" s="1"/>
  <c r="L342" i="18"/>
  <c r="L341" i="18"/>
  <c r="F345" i="18"/>
  <c r="F344" i="18"/>
  <c r="G345" i="18"/>
  <c r="G344" i="18"/>
  <c r="H345" i="18"/>
  <c r="H344" i="18"/>
  <c r="I345" i="18"/>
  <c r="I344" i="18"/>
  <c r="J345" i="18"/>
  <c r="J344" i="18"/>
  <c r="K345" i="18"/>
  <c r="K344" i="18"/>
  <c r="M344" i="18"/>
  <c r="F348" i="18"/>
  <c r="F347" i="18"/>
  <c r="G348" i="18"/>
  <c r="G347" i="18"/>
  <c r="H348" i="18"/>
  <c r="H347" i="18"/>
  <c r="I348" i="18"/>
  <c r="I347" i="18"/>
  <c r="J348" i="18"/>
  <c r="J347" i="18"/>
  <c r="K348" i="18"/>
  <c r="K347" i="18"/>
  <c r="M347" i="18"/>
  <c r="E363" i="18"/>
  <c r="F364" i="18"/>
  <c r="F363" i="18"/>
  <c r="G364" i="18"/>
  <c r="G363" i="18"/>
  <c r="H364" i="18"/>
  <c r="H363" i="18"/>
  <c r="I364" i="18"/>
  <c r="I363" i="18"/>
  <c r="J364" i="18"/>
  <c r="J363" i="18"/>
  <c r="K364" i="18"/>
  <c r="K363" i="18"/>
  <c r="L364" i="18"/>
  <c r="L363" i="18"/>
  <c r="M363" i="18"/>
  <c r="K367" i="18"/>
  <c r="J367" i="18"/>
  <c r="I367" i="18"/>
  <c r="H367" i="18"/>
  <c r="G367" i="18"/>
  <c r="F367" i="18"/>
  <c r="E366" i="18"/>
  <c r="N365" i="18"/>
  <c r="L367" i="18"/>
  <c r="L366" i="18"/>
  <c r="K370" i="18"/>
  <c r="J370" i="18"/>
  <c r="I370" i="18"/>
  <c r="H370" i="18"/>
  <c r="G370" i="18"/>
  <c r="F370" i="18"/>
  <c r="E369" i="18"/>
  <c r="N368" i="18"/>
  <c r="N369" i="18" s="1"/>
  <c r="L370" i="18"/>
  <c r="L369" i="18"/>
  <c r="K373" i="18"/>
  <c r="J373" i="18"/>
  <c r="I373" i="18"/>
  <c r="H373" i="18"/>
  <c r="G373" i="18"/>
  <c r="F373" i="18"/>
  <c r="E372" i="18"/>
  <c r="N371" i="18"/>
  <c r="N372" i="18" s="1"/>
  <c r="L373" i="18"/>
  <c r="L372" i="18"/>
  <c r="K376" i="18"/>
  <c r="J376" i="18"/>
  <c r="I376" i="18"/>
  <c r="H376" i="18"/>
  <c r="G376" i="18"/>
  <c r="F376" i="18"/>
  <c r="E375" i="18"/>
  <c r="N374" i="18"/>
  <c r="N375" i="18" s="1"/>
  <c r="L376" i="18"/>
  <c r="L375" i="18"/>
  <c r="K379" i="18"/>
  <c r="J379" i="18"/>
  <c r="I379" i="18"/>
  <c r="H379" i="18"/>
  <c r="G379" i="18"/>
  <c r="F379" i="18"/>
  <c r="E378" i="18"/>
  <c r="N377" i="18"/>
  <c r="N378" i="18" s="1"/>
  <c r="L379" i="18"/>
  <c r="L378" i="18"/>
  <c r="K382" i="18"/>
  <c r="J382" i="18"/>
  <c r="I382" i="18"/>
  <c r="H382" i="18"/>
  <c r="G382" i="18"/>
  <c r="F382" i="18"/>
  <c r="E381" i="18"/>
  <c r="N380" i="18"/>
  <c r="N381" i="18" s="1"/>
  <c r="L382" i="18"/>
  <c r="L381" i="18"/>
  <c r="K385" i="18"/>
  <c r="J385" i="18"/>
  <c r="I385" i="18"/>
  <c r="H385" i="18"/>
  <c r="G385" i="18"/>
  <c r="F385" i="18"/>
  <c r="E384" i="18"/>
  <c r="N383" i="18"/>
  <c r="N384" i="18" s="1"/>
  <c r="L385" i="18"/>
  <c r="L384" i="18"/>
  <c r="E401" i="18"/>
  <c r="E402" i="18" s="1"/>
  <c r="K388" i="18"/>
  <c r="J388" i="18"/>
  <c r="I388" i="18"/>
  <c r="H388" i="18"/>
  <c r="G388" i="18"/>
  <c r="F388" i="18"/>
  <c r="E387" i="18"/>
  <c r="N386" i="18"/>
  <c r="L401" i="18"/>
  <c r="L388" i="18"/>
  <c r="L387" i="18"/>
  <c r="E404" i="18"/>
  <c r="E405" i="18" s="1"/>
  <c r="K391" i="18"/>
  <c r="J391" i="18"/>
  <c r="I391" i="18"/>
  <c r="H391" i="18"/>
  <c r="G391" i="18"/>
  <c r="F391" i="18"/>
  <c r="E390" i="18"/>
  <c r="N389" i="18"/>
  <c r="L404" i="18"/>
  <c r="L391" i="18"/>
  <c r="L390" i="18"/>
  <c r="K394" i="18"/>
  <c r="J394" i="18"/>
  <c r="I394" i="18"/>
  <c r="H394" i="18"/>
  <c r="G394" i="18"/>
  <c r="F394" i="18"/>
  <c r="E393" i="18"/>
  <c r="N392" i="18"/>
  <c r="N393" i="18" s="1"/>
  <c r="L394" i="18"/>
  <c r="L393" i="18"/>
  <c r="K397" i="18"/>
  <c r="J397" i="18"/>
  <c r="I397" i="18"/>
  <c r="H397" i="18"/>
  <c r="G397" i="18"/>
  <c r="F397" i="18"/>
  <c r="E396" i="18"/>
  <c r="N395" i="18"/>
  <c r="N396" i="18" s="1"/>
  <c r="L397" i="18"/>
  <c r="L396" i="18"/>
  <c r="K400" i="18"/>
  <c r="J400" i="18"/>
  <c r="I400" i="18"/>
  <c r="H400" i="18"/>
  <c r="G400" i="18"/>
  <c r="F400" i="18"/>
  <c r="E399" i="18"/>
  <c r="N398" i="18"/>
  <c r="N399" i="18" s="1"/>
  <c r="L400" i="18"/>
  <c r="L399" i="18"/>
  <c r="F403" i="18"/>
  <c r="F402" i="18"/>
  <c r="G403" i="18"/>
  <c r="G402" i="18"/>
  <c r="H403" i="18"/>
  <c r="H402" i="18"/>
  <c r="I403" i="18"/>
  <c r="I402" i="18"/>
  <c r="J403" i="18"/>
  <c r="J402" i="18"/>
  <c r="K403" i="18"/>
  <c r="K402" i="18"/>
  <c r="M402" i="18"/>
  <c r="F406" i="18"/>
  <c r="F405" i="18"/>
  <c r="G406" i="18"/>
  <c r="G405" i="18"/>
  <c r="H406" i="18"/>
  <c r="H405" i="18"/>
  <c r="I406" i="18"/>
  <c r="I405" i="18"/>
  <c r="J406" i="18"/>
  <c r="J405" i="18"/>
  <c r="K406" i="18"/>
  <c r="K405" i="18"/>
  <c r="M405" i="18"/>
  <c r="E421" i="18"/>
  <c r="F422" i="18"/>
  <c r="F421" i="18"/>
  <c r="G422" i="18"/>
  <c r="G421" i="18"/>
  <c r="H422" i="18"/>
  <c r="H421" i="18"/>
  <c r="I422" i="18"/>
  <c r="I421" i="18"/>
  <c r="J422" i="18"/>
  <c r="J421" i="18"/>
  <c r="K422" i="18"/>
  <c r="K421" i="18"/>
  <c r="L421" i="18"/>
  <c r="J425" i="18"/>
  <c r="I425" i="18"/>
  <c r="H425" i="18"/>
  <c r="G425" i="18"/>
  <c r="F425" i="18"/>
  <c r="E424" i="18"/>
  <c r="M423" i="18"/>
  <c r="K425" i="18"/>
  <c r="K424" i="18"/>
  <c r="J428" i="18"/>
  <c r="I428" i="18"/>
  <c r="H428" i="18"/>
  <c r="G428" i="18"/>
  <c r="F428" i="18"/>
  <c r="E427" i="18"/>
  <c r="M426" i="18"/>
  <c r="M427" i="18" s="1"/>
  <c r="K428" i="18"/>
  <c r="K427" i="18"/>
  <c r="J431" i="18"/>
  <c r="I431" i="18"/>
  <c r="H431" i="18"/>
  <c r="G431" i="18"/>
  <c r="F431" i="18"/>
  <c r="E430" i="18"/>
  <c r="M429" i="18"/>
  <c r="M430" i="18" s="1"/>
  <c r="K431" i="18"/>
  <c r="K430" i="18"/>
  <c r="J434" i="18"/>
  <c r="I434" i="18"/>
  <c r="H434" i="18"/>
  <c r="G434" i="18"/>
  <c r="F434" i="18"/>
  <c r="E433" i="18"/>
  <c r="M432" i="18"/>
  <c r="M433" i="18" s="1"/>
  <c r="K434" i="18"/>
  <c r="K433" i="18"/>
  <c r="J437" i="18"/>
  <c r="I437" i="18"/>
  <c r="H437" i="18"/>
  <c r="G437" i="18"/>
  <c r="F437" i="18"/>
  <c r="E436" i="18"/>
  <c r="M435" i="18"/>
  <c r="M436" i="18" s="1"/>
  <c r="K437" i="18"/>
  <c r="K436" i="18"/>
  <c r="J440" i="18"/>
  <c r="I440" i="18"/>
  <c r="H440" i="18"/>
  <c r="G440" i="18"/>
  <c r="F440" i="18"/>
  <c r="E439" i="18"/>
  <c r="M438" i="18"/>
  <c r="M439" i="18" s="1"/>
  <c r="K440" i="18"/>
  <c r="K439" i="18"/>
  <c r="J443" i="18"/>
  <c r="I443" i="18"/>
  <c r="H443" i="18"/>
  <c r="G443" i="18"/>
  <c r="F443" i="18"/>
  <c r="E442" i="18"/>
  <c r="M441" i="18"/>
  <c r="M442" i="18" s="1"/>
  <c r="K443" i="18"/>
  <c r="K442" i="18"/>
  <c r="E459" i="18"/>
  <c r="E460" i="18" s="1"/>
  <c r="J446" i="18"/>
  <c r="I446" i="18"/>
  <c r="H446" i="18"/>
  <c r="G446" i="18"/>
  <c r="F446" i="18"/>
  <c r="E445" i="18"/>
  <c r="M444" i="18"/>
  <c r="K459" i="18"/>
  <c r="K446" i="18"/>
  <c r="K445" i="18"/>
  <c r="E462" i="18"/>
  <c r="E463" i="18" s="1"/>
  <c r="J449" i="18"/>
  <c r="I449" i="18"/>
  <c r="H449" i="18"/>
  <c r="G449" i="18"/>
  <c r="F449" i="18"/>
  <c r="E448" i="18"/>
  <c r="M447" i="18"/>
  <c r="K462" i="18"/>
  <c r="K449" i="18"/>
  <c r="K448" i="18"/>
  <c r="J452" i="18"/>
  <c r="I452" i="18"/>
  <c r="H452" i="18"/>
  <c r="G452" i="18"/>
  <c r="F452" i="18"/>
  <c r="E451" i="18"/>
  <c r="M450" i="18"/>
  <c r="M451" i="18" s="1"/>
  <c r="K452" i="18"/>
  <c r="K451" i="18"/>
  <c r="J455" i="18"/>
  <c r="I455" i="18"/>
  <c r="H455" i="18"/>
  <c r="G455" i="18"/>
  <c r="F455" i="18"/>
  <c r="E454" i="18"/>
  <c r="M453" i="18"/>
  <c r="M454" i="18" s="1"/>
  <c r="K455" i="18"/>
  <c r="K454" i="18"/>
  <c r="J458" i="18"/>
  <c r="I458" i="18"/>
  <c r="H458" i="18"/>
  <c r="G458" i="18"/>
  <c r="F458" i="18"/>
  <c r="E457" i="18"/>
  <c r="M456" i="18"/>
  <c r="M457" i="18" s="1"/>
  <c r="K458" i="18"/>
  <c r="K457" i="18"/>
  <c r="F461" i="18"/>
  <c r="F460" i="18"/>
  <c r="G461" i="18"/>
  <c r="G460" i="18"/>
  <c r="H461" i="18"/>
  <c r="H460" i="18"/>
  <c r="I461" i="18"/>
  <c r="I460" i="18"/>
  <c r="J461" i="18"/>
  <c r="J460" i="18"/>
  <c r="L460" i="18"/>
  <c r="F464" i="18"/>
  <c r="F463" i="18"/>
  <c r="G464" i="18"/>
  <c r="G463" i="18"/>
  <c r="H464" i="18"/>
  <c r="H463" i="18"/>
  <c r="I464" i="18"/>
  <c r="I463" i="18"/>
  <c r="J464" i="18"/>
  <c r="J463" i="18"/>
  <c r="L463" i="18"/>
  <c r="O11" i="3"/>
  <c r="N10" i="3"/>
  <c r="T10" i="3"/>
  <c r="W11" i="3" s="1"/>
  <c r="U11" i="3"/>
  <c r="F14" i="3"/>
  <c r="I15" i="3" s="1"/>
  <c r="O15" i="3"/>
  <c r="G14" i="3"/>
  <c r="J15" i="3" s="1"/>
  <c r="P15" i="3"/>
  <c r="U15" i="3"/>
  <c r="T14" i="3"/>
  <c r="W15" i="3" s="1"/>
  <c r="F16" i="3"/>
  <c r="I17" i="3" s="1"/>
  <c r="O17" i="3"/>
  <c r="T16" i="3"/>
  <c r="U17" i="3"/>
  <c r="U19" i="3"/>
  <c r="T18" i="3"/>
  <c r="N20" i="3"/>
  <c r="O21" i="3"/>
  <c r="U21" i="3"/>
  <c r="T20" i="3"/>
  <c r="H20" i="3" s="1"/>
  <c r="N22" i="3"/>
  <c r="O23" i="3"/>
  <c r="O27" i="3"/>
  <c r="N26" i="3"/>
  <c r="G30" i="3"/>
  <c r="J31" i="3" s="1"/>
  <c r="P31" i="3"/>
  <c r="U31" i="3"/>
  <c r="T30" i="3"/>
  <c r="W31" i="3"/>
  <c r="F32" i="3"/>
  <c r="I33" i="3" s="1"/>
  <c r="O33" i="3"/>
  <c r="N32" i="3"/>
  <c r="Q33" i="3" s="1"/>
  <c r="G32" i="3"/>
  <c r="J33" i="3" s="1"/>
  <c r="P33" i="3"/>
  <c r="T32" i="3"/>
  <c r="W33" i="3" s="1"/>
  <c r="F10" i="4"/>
  <c r="I11" i="4" s="1"/>
  <c r="O11" i="4"/>
  <c r="N10" i="4"/>
  <c r="T10" i="4"/>
  <c r="U11" i="4"/>
  <c r="U13" i="4"/>
  <c r="T12" i="4"/>
  <c r="D8" i="4"/>
  <c r="O17" i="4"/>
  <c r="N16" i="4"/>
  <c r="Q17" i="4"/>
  <c r="N18" i="4"/>
  <c r="O19" i="4"/>
  <c r="G18" i="4"/>
  <c r="V19" i="4"/>
  <c r="O21" i="4"/>
  <c r="N20" i="4"/>
  <c r="G20" i="4"/>
  <c r="J21" i="4" s="1"/>
  <c r="V21" i="4"/>
  <c r="U25" i="4"/>
  <c r="T24" i="4"/>
  <c r="H24" i="4" s="1"/>
  <c r="I29" i="4"/>
  <c r="U29" i="4"/>
  <c r="T28" i="4"/>
  <c r="W29" i="4" s="1"/>
  <c r="D34" i="4"/>
  <c r="O31" i="4"/>
  <c r="N30" i="4"/>
  <c r="M8" i="5"/>
  <c r="P9" i="5" s="1"/>
  <c r="P11" i="5"/>
  <c r="T10" i="5"/>
  <c r="U11" i="5"/>
  <c r="N12" i="5"/>
  <c r="Q13" i="5" s="1"/>
  <c r="O13" i="5"/>
  <c r="G12" i="5"/>
  <c r="P13" i="5"/>
  <c r="F14" i="5"/>
  <c r="O15" i="5"/>
  <c r="T14" i="5"/>
  <c r="U15" i="5"/>
  <c r="O17" i="5"/>
  <c r="N16" i="5"/>
  <c r="Q17" i="5" s="1"/>
  <c r="U17" i="5"/>
  <c r="T16" i="5"/>
  <c r="W17" i="5" s="1"/>
  <c r="N18" i="5"/>
  <c r="O19" i="5"/>
  <c r="T18" i="5"/>
  <c r="V19" i="5"/>
  <c r="D8" i="5"/>
  <c r="J21" i="5"/>
  <c r="U21" i="5"/>
  <c r="T20" i="5"/>
  <c r="L36" i="5"/>
  <c r="O27" i="5"/>
  <c r="U37" i="5"/>
  <c r="S36" i="5"/>
  <c r="V27" i="5"/>
  <c r="G28" i="5"/>
  <c r="P29" i="5"/>
  <c r="T28" i="5"/>
  <c r="U29" i="5"/>
  <c r="F30" i="5"/>
  <c r="I31" i="5" s="1"/>
  <c r="O31" i="5"/>
  <c r="N30" i="5"/>
  <c r="T30" i="5"/>
  <c r="U31" i="5"/>
  <c r="W31" i="5"/>
  <c r="U33" i="5"/>
  <c r="T32" i="5"/>
  <c r="W33" i="5" s="1"/>
  <c r="F10" i="6"/>
  <c r="O11" i="6"/>
  <c r="T10" i="6"/>
  <c r="U11" i="6"/>
  <c r="G12" i="6"/>
  <c r="P13" i="6"/>
  <c r="U13" i="6"/>
  <c r="T12" i="6"/>
  <c r="W13" i="6" s="1"/>
  <c r="W15" i="6"/>
  <c r="N16" i="6"/>
  <c r="O17" i="6"/>
  <c r="G16" i="6"/>
  <c r="J17" i="6" s="1"/>
  <c r="P17" i="6"/>
  <c r="Q17" i="6"/>
  <c r="U17" i="6"/>
  <c r="T16" i="6"/>
  <c r="W17" i="6" s="1"/>
  <c r="F18" i="6"/>
  <c r="I19" i="6" s="1"/>
  <c r="O19" i="6"/>
  <c r="T18" i="6"/>
  <c r="U19" i="6"/>
  <c r="O21" i="6"/>
  <c r="N20" i="6"/>
  <c r="Q21" i="6" s="1"/>
  <c r="T20" i="6"/>
  <c r="U21" i="6"/>
  <c r="N22" i="6"/>
  <c r="O23" i="6"/>
  <c r="T22" i="6"/>
  <c r="V23" i="6"/>
  <c r="W23" i="6"/>
  <c r="U25" i="6"/>
  <c r="T24" i="6"/>
  <c r="N26" i="6"/>
  <c r="O27" i="6"/>
  <c r="D36" i="6"/>
  <c r="G32" i="6"/>
  <c r="J33" i="6" s="1"/>
  <c r="P33" i="6"/>
  <c r="T32" i="6"/>
  <c r="W33" i="6" s="1"/>
  <c r="U33" i="6"/>
  <c r="O9" i="7"/>
  <c r="O13" i="7"/>
  <c r="N12" i="7"/>
  <c r="G14" i="7"/>
  <c r="J15" i="7" s="1"/>
  <c r="P15" i="7"/>
  <c r="U15" i="7"/>
  <c r="T14" i="7"/>
  <c r="W15" i="7" s="1"/>
  <c r="G16" i="7"/>
  <c r="P17" i="7"/>
  <c r="F18" i="7"/>
  <c r="O19" i="7"/>
  <c r="T18" i="7"/>
  <c r="W19" i="7" s="1"/>
  <c r="U19" i="7"/>
  <c r="T20" i="7"/>
  <c r="V21" i="7"/>
  <c r="T22" i="7"/>
  <c r="W23" i="7" s="1"/>
  <c r="U23" i="7"/>
  <c r="M34" i="7"/>
  <c r="P25" i="7"/>
  <c r="T24" i="7"/>
  <c r="R34" i="7"/>
  <c r="I27" i="7"/>
  <c r="N26" i="7"/>
  <c r="H26" i="7" s="1"/>
  <c r="L36" i="7"/>
  <c r="O27" i="7"/>
  <c r="M36" i="7"/>
  <c r="N36" i="7" s="1"/>
  <c r="P27" i="7"/>
  <c r="I29" i="7"/>
  <c r="N28" i="7"/>
  <c r="O29" i="7"/>
  <c r="Q29" i="7"/>
  <c r="U29" i="7"/>
  <c r="T28" i="7"/>
  <c r="P35" i="7"/>
  <c r="O37" i="7"/>
  <c r="Q11" i="8"/>
  <c r="O13" i="8"/>
  <c r="N12" i="8"/>
  <c r="U13" i="8"/>
  <c r="T12" i="8"/>
  <c r="O15" i="8"/>
  <c r="N14" i="8"/>
  <c r="O17" i="8"/>
  <c r="N16" i="8"/>
  <c r="G20" i="8"/>
  <c r="J21" i="8" s="1"/>
  <c r="P21" i="8"/>
  <c r="F22" i="8"/>
  <c r="I23" i="8" s="1"/>
  <c r="O23" i="8"/>
  <c r="T22" i="8"/>
  <c r="W23" i="8" s="1"/>
  <c r="U23" i="8"/>
  <c r="T24" i="8"/>
  <c r="W25" i="8" s="1"/>
  <c r="U25" i="8"/>
  <c r="S34" i="8"/>
  <c r="V35" i="8" s="1"/>
  <c r="V25" i="8"/>
  <c r="T26" i="8"/>
  <c r="U27" i="8"/>
  <c r="W27" i="8"/>
  <c r="J29" i="8"/>
  <c r="T28" i="8"/>
  <c r="U29" i="8"/>
  <c r="I31" i="8"/>
  <c r="N30" i="8"/>
  <c r="O31" i="8"/>
  <c r="U31" i="8"/>
  <c r="T30" i="8"/>
  <c r="E36" i="8"/>
  <c r="I33" i="8"/>
  <c r="N32" i="8"/>
  <c r="Q33" i="8" s="1"/>
  <c r="O33" i="8"/>
  <c r="O13" i="9"/>
  <c r="N12" i="9"/>
  <c r="G12" i="9"/>
  <c r="J13" i="9" s="1"/>
  <c r="V13" i="9"/>
  <c r="O15" i="9"/>
  <c r="N14" i="9"/>
  <c r="U15" i="9"/>
  <c r="T14" i="9"/>
  <c r="N18" i="9"/>
  <c r="O19" i="9"/>
  <c r="O21" i="9"/>
  <c r="N20" i="9"/>
  <c r="U21" i="9"/>
  <c r="T20" i="9"/>
  <c r="W21" i="9" s="1"/>
  <c r="J23" i="9"/>
  <c r="T22" i="9"/>
  <c r="U23" i="9"/>
  <c r="W23" i="9"/>
  <c r="S34" i="9"/>
  <c r="V35" i="9" s="1"/>
  <c r="V25" i="9"/>
  <c r="J27" i="9"/>
  <c r="M36" i="9"/>
  <c r="P27" i="9"/>
  <c r="T26" i="9"/>
  <c r="R36" i="9"/>
  <c r="U27" i="9"/>
  <c r="O29" i="9"/>
  <c r="N28" i="9"/>
  <c r="I31" i="9"/>
  <c r="U31" i="9"/>
  <c r="T30" i="9"/>
  <c r="W31" i="9"/>
  <c r="N10" i="10"/>
  <c r="O11" i="10"/>
  <c r="D8" i="10"/>
  <c r="T12" i="10"/>
  <c r="W13" i="10" s="1"/>
  <c r="U13" i="10"/>
  <c r="N14" i="10"/>
  <c r="O15" i="10"/>
  <c r="J17" i="10"/>
  <c r="U17" i="10"/>
  <c r="T16" i="10"/>
  <c r="I19" i="10"/>
  <c r="G20" i="10"/>
  <c r="J21" i="10" s="1"/>
  <c r="P21" i="10"/>
  <c r="L34" i="10"/>
  <c r="O25" i="10"/>
  <c r="N24" i="10"/>
  <c r="R34" i="10"/>
  <c r="U35" i="10" s="1"/>
  <c r="U25" i="10"/>
  <c r="T24" i="10"/>
  <c r="W25" i="10" s="1"/>
  <c r="F26" i="10"/>
  <c r="N26" i="10"/>
  <c r="T26" i="10"/>
  <c r="U27" i="10"/>
  <c r="U29" i="10"/>
  <c r="T28" i="10"/>
  <c r="W29" i="10" s="1"/>
  <c r="E36" i="10"/>
  <c r="N32" i="10"/>
  <c r="O33" i="10"/>
  <c r="L17" i="11"/>
  <c r="N17" i="11"/>
  <c r="M17" i="11"/>
  <c r="K17" i="11"/>
  <c r="F17" i="11"/>
  <c r="O20" i="11"/>
  <c r="N20" i="11"/>
  <c r="L20" i="11"/>
  <c r="F20" i="11"/>
  <c r="O26" i="11"/>
  <c r="P26" i="11"/>
  <c r="N26" i="11"/>
  <c r="L26" i="11"/>
  <c r="K26" i="11"/>
  <c r="J26" i="11"/>
  <c r="I26" i="11"/>
  <c r="H26" i="11"/>
  <c r="G26" i="11"/>
  <c r="F26" i="11"/>
  <c r="E25" i="11"/>
  <c r="I27" i="11" s="1"/>
  <c r="O32" i="11"/>
  <c r="P32" i="11"/>
  <c r="N32" i="11"/>
  <c r="M32" i="11"/>
  <c r="L32" i="11"/>
  <c r="K32" i="11"/>
  <c r="J32" i="11"/>
  <c r="I32" i="11"/>
  <c r="H32" i="11"/>
  <c r="G32" i="11"/>
  <c r="F32" i="11"/>
  <c r="E31" i="11"/>
  <c r="G33" i="11" s="1"/>
  <c r="O35" i="11"/>
  <c r="P35" i="11"/>
  <c r="N35" i="11"/>
  <c r="M35" i="11"/>
  <c r="L35" i="11"/>
  <c r="K35" i="11"/>
  <c r="J35" i="11"/>
  <c r="I35" i="11"/>
  <c r="H35" i="11"/>
  <c r="G35" i="11"/>
  <c r="F35" i="11"/>
  <c r="E34" i="11"/>
  <c r="O38" i="11"/>
  <c r="N38" i="11"/>
  <c r="M38" i="11"/>
  <c r="L38" i="11"/>
  <c r="K38" i="11"/>
  <c r="J38" i="11"/>
  <c r="H38" i="11"/>
  <c r="F38" i="11"/>
  <c r="L41" i="11"/>
  <c r="O41" i="11"/>
  <c r="N41" i="11"/>
  <c r="M41" i="11"/>
  <c r="K41" i="11"/>
  <c r="F41" i="11"/>
  <c r="E40" i="11"/>
  <c r="I44" i="11"/>
  <c r="E43" i="11"/>
  <c r="P47" i="11"/>
  <c r="O47" i="11"/>
  <c r="N47" i="11"/>
  <c r="M47" i="11"/>
  <c r="L47" i="11"/>
  <c r="K47" i="11"/>
  <c r="J47" i="11"/>
  <c r="F47" i="11"/>
  <c r="E46" i="11"/>
  <c r="P50" i="11"/>
  <c r="O50" i="11"/>
  <c r="M50" i="11"/>
  <c r="F50" i="11"/>
  <c r="Z19" i="12"/>
  <c r="T19" i="12"/>
  <c r="S19" i="12"/>
  <c r="P19" i="12"/>
  <c r="G19" i="12"/>
  <c r="AA22" i="12"/>
  <c r="W22" i="12"/>
  <c r="V22" i="12"/>
  <c r="S22" i="12"/>
  <c r="I22" i="12"/>
  <c r="X25" i="12"/>
  <c r="AE25" i="12"/>
  <c r="AC25" i="12"/>
  <c r="AB25" i="12"/>
  <c r="AA25" i="12"/>
  <c r="Y25" i="12"/>
  <c r="U25" i="12"/>
  <c r="T25" i="12"/>
  <c r="S25" i="12"/>
  <c r="Q25" i="12"/>
  <c r="P25" i="12"/>
  <c r="O25" i="12"/>
  <c r="M25" i="12"/>
  <c r="I25" i="12"/>
  <c r="H25" i="12"/>
  <c r="G25" i="12"/>
  <c r="F25" i="12"/>
  <c r="X31" i="12"/>
  <c r="AE31" i="12"/>
  <c r="AC31" i="12"/>
  <c r="AB31" i="12"/>
  <c r="AA31" i="12"/>
  <c r="Y31" i="12"/>
  <c r="U31" i="12"/>
  <c r="T31" i="12"/>
  <c r="S31" i="12"/>
  <c r="Q31" i="12"/>
  <c r="P31" i="12"/>
  <c r="O31" i="12"/>
  <c r="M31" i="12"/>
  <c r="I31" i="12"/>
  <c r="H31" i="12"/>
  <c r="G31" i="12"/>
  <c r="E31" i="12"/>
  <c r="F31" i="12"/>
  <c r="X37" i="12"/>
  <c r="D51" i="12"/>
  <c r="AE37" i="12"/>
  <c r="AC37" i="12"/>
  <c r="AB37" i="12"/>
  <c r="AA37" i="12"/>
  <c r="Y37" i="12"/>
  <c r="U37" i="12"/>
  <c r="T37" i="12"/>
  <c r="S37" i="12"/>
  <c r="Q37" i="12"/>
  <c r="P37" i="12"/>
  <c r="O37" i="12"/>
  <c r="M37" i="12"/>
  <c r="I37" i="12"/>
  <c r="H37" i="12"/>
  <c r="G37" i="12"/>
  <c r="F37" i="12"/>
  <c r="U40" i="12"/>
  <c r="AE40" i="12"/>
  <c r="AA40" i="12"/>
  <c r="Z40" i="12"/>
  <c r="W40" i="12"/>
  <c r="S40" i="12"/>
  <c r="O40" i="12"/>
  <c r="N40" i="12"/>
  <c r="M40" i="12"/>
  <c r="K40" i="12"/>
  <c r="I40" i="12"/>
  <c r="G40" i="12"/>
  <c r="X43" i="12"/>
  <c r="AE43" i="12"/>
  <c r="AC43" i="12"/>
  <c r="AB43" i="12"/>
  <c r="AA43" i="12"/>
  <c r="Y43" i="12"/>
  <c r="U43" i="12"/>
  <c r="T43" i="12"/>
  <c r="S43" i="12"/>
  <c r="Q43" i="12"/>
  <c r="P43" i="12"/>
  <c r="O43" i="12"/>
  <c r="M43" i="12"/>
  <c r="I43" i="12"/>
  <c r="H43" i="12"/>
  <c r="G43" i="12"/>
  <c r="F43" i="12"/>
  <c r="AD46" i="12"/>
  <c r="AC46" i="12"/>
  <c r="AB46" i="12"/>
  <c r="Z46" i="12"/>
  <c r="T46" i="12"/>
  <c r="Q46" i="12"/>
  <c r="H46" i="12"/>
  <c r="AE49" i="12"/>
  <c r="Y49" i="12"/>
  <c r="X49" i="12"/>
  <c r="W49" i="12"/>
  <c r="V49" i="12"/>
  <c r="U49" i="12"/>
  <c r="T49" i="12"/>
  <c r="M49" i="12"/>
  <c r="L49" i="12"/>
  <c r="K49" i="12"/>
  <c r="J49" i="12"/>
  <c r="I49" i="12"/>
  <c r="H49" i="12"/>
  <c r="F49" i="12"/>
  <c r="AB52" i="12"/>
  <c r="R15" i="13"/>
  <c r="W15" i="13"/>
  <c r="S15" i="13"/>
  <c r="K15" i="13"/>
  <c r="G15" i="13"/>
  <c r="L14" i="13"/>
  <c r="L15" i="13" s="1"/>
  <c r="H14" i="13"/>
  <c r="H15" i="13" s="1"/>
  <c r="W17" i="13"/>
  <c r="AA17" i="13"/>
  <c r="Z17" i="13"/>
  <c r="Y17" i="13"/>
  <c r="U17" i="13"/>
  <c r="Q17" i="13"/>
  <c r="O17" i="13"/>
  <c r="N17" i="13"/>
  <c r="M17" i="13"/>
  <c r="I17" i="13"/>
  <c r="E17" i="13"/>
  <c r="AB16" i="13"/>
  <c r="AB17" i="13" s="1"/>
  <c r="X16" i="13"/>
  <c r="X17" i="13" s="1"/>
  <c r="T16" i="13"/>
  <c r="T17" i="13" s="1"/>
  <c r="P16" i="13"/>
  <c r="P17" i="13" s="1"/>
  <c r="L16" i="13"/>
  <c r="L17" i="13" s="1"/>
  <c r="AA21" i="13"/>
  <c r="O21" i="13"/>
  <c r="N21" i="13"/>
  <c r="K21" i="13"/>
  <c r="X20" i="13"/>
  <c r="X21" i="13" s="1"/>
  <c r="H20" i="13"/>
  <c r="H21" i="13" s="1"/>
  <c r="Z23" i="13"/>
  <c r="AA23" i="13"/>
  <c r="S23" i="13"/>
  <c r="R23" i="13"/>
  <c r="Q23" i="13"/>
  <c r="O23" i="13"/>
  <c r="G23" i="13"/>
  <c r="F23" i="13"/>
  <c r="E23" i="13"/>
  <c r="AB22" i="13"/>
  <c r="AB23" i="13" s="1"/>
  <c r="X22" i="13"/>
  <c r="X23" i="13" s="1"/>
  <c r="T22" i="13"/>
  <c r="T23" i="13" s="1"/>
  <c r="L22" i="13"/>
  <c r="L23" i="13" s="1"/>
  <c r="S25" i="13"/>
  <c r="Y25" i="13"/>
  <c r="U25" i="13"/>
  <c r="M25" i="13"/>
  <c r="K25" i="13"/>
  <c r="I25" i="13"/>
  <c r="P24" i="13"/>
  <c r="P25" i="13" s="1"/>
  <c r="L24" i="13"/>
  <c r="L25" i="13" s="1"/>
  <c r="H24" i="13"/>
  <c r="H25" i="13" s="1"/>
  <c r="L26" i="13"/>
  <c r="L27" i="13" s="1"/>
  <c r="AA27" i="13"/>
  <c r="Z27" i="13"/>
  <c r="Y27" i="13"/>
  <c r="R27" i="13"/>
  <c r="Q27" i="13"/>
  <c r="O27" i="13"/>
  <c r="N27" i="13"/>
  <c r="M27" i="13"/>
  <c r="F27" i="13"/>
  <c r="E27" i="13"/>
  <c r="AB26" i="13"/>
  <c r="AB27" i="13" s="1"/>
  <c r="X26" i="13"/>
  <c r="X27" i="13" s="1"/>
  <c r="T26" i="13"/>
  <c r="T27" i="13" s="1"/>
  <c r="P26" i="13"/>
  <c r="P27" i="13" s="1"/>
  <c r="D38" i="13"/>
  <c r="J39" i="13" s="1"/>
  <c r="W29" i="13"/>
  <c r="V29" i="13"/>
  <c r="S29" i="13"/>
  <c r="R29" i="13"/>
  <c r="K29" i="13"/>
  <c r="J29" i="13"/>
  <c r="G29" i="13"/>
  <c r="F29" i="13"/>
  <c r="V31" i="13"/>
  <c r="AA31" i="13"/>
  <c r="Z31" i="13"/>
  <c r="Y31" i="13"/>
  <c r="W31" i="13"/>
  <c r="O31" i="13"/>
  <c r="N31" i="13"/>
  <c r="M31" i="13"/>
  <c r="K31" i="13"/>
  <c r="AB30" i="13"/>
  <c r="X30" i="13"/>
  <c r="X31" i="13" s="1"/>
  <c r="T30" i="13"/>
  <c r="T31" i="13" s="1"/>
  <c r="P30" i="13"/>
  <c r="P31" i="13" s="1"/>
  <c r="L30" i="13"/>
  <c r="L31" i="13" s="1"/>
  <c r="H30" i="13"/>
  <c r="H31" i="13" s="1"/>
  <c r="S33" i="13"/>
  <c r="F33" i="13"/>
  <c r="Y35" i="13"/>
  <c r="W35" i="13"/>
  <c r="V35" i="13"/>
  <c r="U35" i="13"/>
  <c r="S35" i="13"/>
  <c r="R35" i="13"/>
  <c r="M35" i="13"/>
  <c r="I35" i="13"/>
  <c r="G35" i="13"/>
  <c r="F35" i="13"/>
  <c r="E35" i="13"/>
  <c r="AB34" i="13"/>
  <c r="AB35" i="13" s="1"/>
  <c r="H34" i="13"/>
  <c r="H35" i="13" s="1"/>
  <c r="Y37" i="13"/>
  <c r="V37" i="13"/>
  <c r="U37" i="13"/>
  <c r="R37" i="13"/>
  <c r="Q37" i="13"/>
  <c r="O37" i="13"/>
  <c r="F37" i="13"/>
  <c r="E37" i="13"/>
  <c r="AB36" i="13"/>
  <c r="AB37" i="13" s="1"/>
  <c r="X36" i="13"/>
  <c r="X37" i="13" s="1"/>
  <c r="T36" i="13"/>
  <c r="T37" i="13" s="1"/>
  <c r="P36" i="13"/>
  <c r="P37" i="13" s="1"/>
  <c r="I39" i="13"/>
  <c r="O39" i="13"/>
  <c r="Q39" i="13"/>
  <c r="W15" i="14"/>
  <c r="AA15" i="14"/>
  <c r="Z15" i="14"/>
  <c r="Y15" i="14"/>
  <c r="U15" i="14"/>
  <c r="S15" i="14"/>
  <c r="R15" i="14"/>
  <c r="Q15" i="14"/>
  <c r="O15" i="14"/>
  <c r="N15" i="14"/>
  <c r="M15" i="14"/>
  <c r="I15" i="14"/>
  <c r="G15" i="14"/>
  <c r="F15" i="14"/>
  <c r="E15" i="14"/>
  <c r="AB14" i="14"/>
  <c r="X14" i="14"/>
  <c r="T14" i="14"/>
  <c r="T15" i="14" s="1"/>
  <c r="P14" i="14"/>
  <c r="P15" i="14" s="1"/>
  <c r="L14" i="14"/>
  <c r="L15" i="14" s="1"/>
  <c r="Y17" i="14"/>
  <c r="W17" i="14"/>
  <c r="V17" i="14"/>
  <c r="U17" i="14"/>
  <c r="S17" i="14"/>
  <c r="R17" i="14"/>
  <c r="Q17" i="14"/>
  <c r="K17" i="14"/>
  <c r="J17" i="14"/>
  <c r="I17" i="14"/>
  <c r="G17" i="14"/>
  <c r="F17" i="14"/>
  <c r="E17" i="14"/>
  <c r="P16" i="14"/>
  <c r="P17" i="14" s="1"/>
  <c r="L16" i="14"/>
  <c r="L17" i="14" s="1"/>
  <c r="H16" i="14"/>
  <c r="H17" i="14" s="1"/>
  <c r="AA19" i="14"/>
  <c r="Y19" i="14"/>
  <c r="W19" i="14"/>
  <c r="V19" i="14"/>
  <c r="R19" i="14"/>
  <c r="Q19" i="14"/>
  <c r="F19" i="14"/>
  <c r="E19" i="14"/>
  <c r="AB18" i="14"/>
  <c r="AB19" i="14" s="1"/>
  <c r="X18" i="14"/>
  <c r="X19" i="14" s="1"/>
  <c r="T18" i="14"/>
  <c r="T19" i="14" s="1"/>
  <c r="P18" i="14"/>
  <c r="P19" i="14" s="1"/>
  <c r="R21" i="14"/>
  <c r="Q21" i="14"/>
  <c r="K21" i="14"/>
  <c r="J21" i="14"/>
  <c r="G21" i="14"/>
  <c r="F21" i="14"/>
  <c r="H20" i="14"/>
  <c r="H21" i="14" s="1"/>
  <c r="O23" i="14"/>
  <c r="X22" i="14"/>
  <c r="X23" i="14" s="1"/>
  <c r="P22" i="14"/>
  <c r="P23" i="14" s="1"/>
  <c r="L24" i="14"/>
  <c r="L25" i="14" s="1"/>
  <c r="AA25" i="14"/>
  <c r="Z25" i="14"/>
  <c r="Y25" i="14"/>
  <c r="U25" i="14"/>
  <c r="S25" i="14"/>
  <c r="R25" i="14"/>
  <c r="Q25" i="14"/>
  <c r="O25" i="14"/>
  <c r="N25" i="14"/>
  <c r="M25" i="14"/>
  <c r="I25" i="14"/>
  <c r="G25" i="14"/>
  <c r="F25" i="14"/>
  <c r="E25" i="14"/>
  <c r="AB24" i="14"/>
  <c r="AB25" i="14" s="1"/>
  <c r="X24" i="14"/>
  <c r="X25" i="14" s="1"/>
  <c r="T24" i="14"/>
  <c r="T25" i="14" s="1"/>
  <c r="P24" i="14"/>
  <c r="P25" i="14" s="1"/>
  <c r="Z27" i="14"/>
  <c r="Y27" i="14"/>
  <c r="U27" i="14"/>
  <c r="S27" i="14"/>
  <c r="N27" i="14"/>
  <c r="M27" i="14"/>
  <c r="K27" i="14"/>
  <c r="J27" i="14"/>
  <c r="I27" i="14"/>
  <c r="G27" i="14"/>
  <c r="H26" i="14"/>
  <c r="H27" i="14" s="1"/>
  <c r="W29" i="14"/>
  <c r="AA29" i="14"/>
  <c r="Z29" i="14"/>
  <c r="Y29" i="14"/>
  <c r="S29" i="14"/>
  <c r="R29" i="14"/>
  <c r="Q29" i="14"/>
  <c r="O29" i="14"/>
  <c r="N29" i="14"/>
  <c r="M29" i="14"/>
  <c r="G29" i="14"/>
  <c r="F29" i="14"/>
  <c r="E29" i="14"/>
  <c r="AB28" i="14"/>
  <c r="X28" i="14"/>
  <c r="X29" i="14" s="1"/>
  <c r="T28" i="14"/>
  <c r="P28" i="14"/>
  <c r="L28" i="14"/>
  <c r="AB30" i="14"/>
  <c r="W31" i="14"/>
  <c r="U31" i="14"/>
  <c r="S31" i="14"/>
  <c r="R31" i="14"/>
  <c r="Q31" i="14"/>
  <c r="K31" i="14"/>
  <c r="I31" i="14"/>
  <c r="G31" i="14"/>
  <c r="F31" i="14"/>
  <c r="E31" i="14"/>
  <c r="L30" i="14"/>
  <c r="L31" i="14" s="1"/>
  <c r="H30" i="14"/>
  <c r="N33" i="14"/>
  <c r="K33" i="14"/>
  <c r="AA35" i="14"/>
  <c r="S35" i="14"/>
  <c r="R35" i="14"/>
  <c r="E35" i="14"/>
  <c r="AA37" i="14"/>
  <c r="O37" i="14"/>
  <c r="N37" i="14"/>
  <c r="K37" i="14"/>
  <c r="J37" i="14"/>
  <c r="I37" i="14"/>
  <c r="T36" i="14"/>
  <c r="T37" i="14" s="1"/>
  <c r="H36" i="14"/>
  <c r="H37" i="14" s="1"/>
  <c r="G14" i="15"/>
  <c r="H14" i="15"/>
  <c r="H16" i="15"/>
  <c r="G16" i="15"/>
  <c r="F16" i="15"/>
  <c r="E16" i="15"/>
  <c r="H20" i="15"/>
  <c r="G20" i="15"/>
  <c r="F20" i="15"/>
  <c r="E20" i="15"/>
  <c r="H22" i="15"/>
  <c r="G22" i="15"/>
  <c r="F22" i="15"/>
  <c r="F24" i="15"/>
  <c r="H24" i="15"/>
  <c r="G24" i="15"/>
  <c r="E24" i="15"/>
  <c r="H26" i="15"/>
  <c r="E26" i="15"/>
  <c r="H32" i="15"/>
  <c r="F32" i="15"/>
  <c r="E32" i="15"/>
  <c r="E34" i="15"/>
  <c r="H34" i="15"/>
  <c r="G34" i="15"/>
  <c r="F34" i="15"/>
  <c r="M14" i="16"/>
  <c r="P14" i="16"/>
  <c r="O14" i="16"/>
  <c r="I17" i="16"/>
  <c r="Q17" i="16"/>
  <c r="P17" i="16"/>
  <c r="N17" i="16"/>
  <c r="M17" i="16"/>
  <c r="L17" i="16"/>
  <c r="K17" i="16"/>
  <c r="J17" i="16"/>
  <c r="E17" i="16"/>
  <c r="F20" i="16"/>
  <c r="N20" i="16"/>
  <c r="M20" i="16"/>
  <c r="L20" i="16"/>
  <c r="K20" i="16"/>
  <c r="J20" i="16"/>
  <c r="I20" i="16"/>
  <c r="H20" i="16"/>
  <c r="G20" i="16"/>
  <c r="O23" i="16"/>
  <c r="Q23" i="16"/>
  <c r="P23" i="16"/>
  <c r="L23" i="16"/>
  <c r="K23" i="16"/>
  <c r="J23" i="16"/>
  <c r="I23" i="16"/>
  <c r="H23" i="16"/>
  <c r="G23" i="16"/>
  <c r="F23" i="16"/>
  <c r="P26" i="16"/>
  <c r="O26" i="16"/>
  <c r="M26" i="16"/>
  <c r="I29" i="16"/>
  <c r="Q29" i="16"/>
  <c r="P29" i="16"/>
  <c r="N29" i="16"/>
  <c r="M29" i="16"/>
  <c r="L29" i="16"/>
  <c r="K29" i="16"/>
  <c r="J29" i="16"/>
  <c r="F32" i="16"/>
  <c r="N32" i="16"/>
  <c r="M32" i="16"/>
  <c r="L32" i="16"/>
  <c r="K32" i="16"/>
  <c r="J32" i="16"/>
  <c r="I32" i="16"/>
  <c r="H32" i="16"/>
  <c r="G32" i="16"/>
  <c r="O35" i="16"/>
  <c r="Q35" i="16"/>
  <c r="P35" i="16"/>
  <c r="L35" i="16"/>
  <c r="K35" i="16"/>
  <c r="J35" i="16"/>
  <c r="I35" i="16"/>
  <c r="H35" i="16"/>
  <c r="G35" i="16"/>
  <c r="F35" i="16"/>
  <c r="I41" i="16"/>
  <c r="Q41" i="16"/>
  <c r="P41" i="16"/>
  <c r="N41" i="16"/>
  <c r="M41" i="16"/>
  <c r="L41" i="16"/>
  <c r="K41" i="16"/>
  <c r="J41" i="16"/>
  <c r="F44" i="16"/>
  <c r="N44" i="16"/>
  <c r="M44" i="16"/>
  <c r="L44" i="16"/>
  <c r="K44" i="16"/>
  <c r="J44" i="16"/>
  <c r="I44" i="16"/>
  <c r="H44" i="16"/>
  <c r="G44" i="16"/>
  <c r="O47" i="16"/>
  <c r="Q47" i="16"/>
  <c r="P47" i="16"/>
  <c r="L47" i="16"/>
  <c r="K47" i="16"/>
  <c r="J47" i="16"/>
  <c r="I47" i="16"/>
  <c r="H47" i="16"/>
  <c r="G47" i="16"/>
  <c r="F47" i="16"/>
  <c r="E14" i="1"/>
  <c r="I15" i="1"/>
  <c r="F15" i="1"/>
  <c r="G15" i="1"/>
  <c r="M15" i="1"/>
  <c r="N15" i="1"/>
  <c r="L15" i="1"/>
  <c r="K15" i="1"/>
  <c r="M33" i="1"/>
  <c r="L33" i="1"/>
  <c r="K33" i="1"/>
  <c r="W21" i="6"/>
  <c r="H20" i="6"/>
  <c r="E32" i="1"/>
  <c r="G56" i="1"/>
  <c r="G33" i="1"/>
  <c r="H56" i="1"/>
  <c r="G21" i="1"/>
  <c r="M27" i="1"/>
  <c r="H33" i="1"/>
  <c r="K48" i="1"/>
  <c r="J48" i="1"/>
  <c r="I48" i="1"/>
  <c r="F54" i="1"/>
  <c r="I56" i="1"/>
  <c r="F10" i="5"/>
  <c r="F8" i="5" s="1"/>
  <c r="N10" i="5"/>
  <c r="O11" i="5"/>
  <c r="L8" i="5"/>
  <c r="F21" i="1"/>
  <c r="E17" i="1"/>
  <c r="F18" i="1"/>
  <c r="H21" i="1"/>
  <c r="I33" i="1"/>
  <c r="E47" i="1"/>
  <c r="F48" i="1"/>
  <c r="G54" i="1"/>
  <c r="Q34" i="4"/>
  <c r="K24" i="4"/>
  <c r="Q25" i="4"/>
  <c r="I25" i="6"/>
  <c r="E20" i="1"/>
  <c r="V23" i="3"/>
  <c r="G22" i="3"/>
  <c r="G18" i="1"/>
  <c r="I21" i="1"/>
  <c r="K30" i="1"/>
  <c r="J30" i="1"/>
  <c r="I30" i="1"/>
  <c r="J33" i="1"/>
  <c r="G48" i="1"/>
  <c r="H54" i="1"/>
  <c r="L36" i="4"/>
  <c r="F26" i="4"/>
  <c r="O27" i="4"/>
  <c r="N26" i="4"/>
  <c r="F33" i="1"/>
  <c r="I18" i="1"/>
  <c r="K21" i="1"/>
  <c r="G30" i="1"/>
  <c r="N36" i="1"/>
  <c r="M36" i="1"/>
  <c r="L48" i="1"/>
  <c r="J54" i="1"/>
  <c r="M56" i="1"/>
  <c r="K30" i="10"/>
  <c r="H15" i="1"/>
  <c r="J18" i="1"/>
  <c r="L21" i="1"/>
  <c r="H30" i="1"/>
  <c r="E35" i="1"/>
  <c r="F36" i="1"/>
  <c r="I45" i="1"/>
  <c r="H45" i="1"/>
  <c r="G45" i="1"/>
  <c r="M48" i="1"/>
  <c r="G22" i="7"/>
  <c r="J23" i="7" s="1"/>
  <c r="P23" i="7"/>
  <c r="U37" i="9"/>
  <c r="W21" i="3"/>
  <c r="K20" i="3"/>
  <c r="K21" i="3" s="1"/>
  <c r="J21" i="1"/>
  <c r="H10" i="3"/>
  <c r="Q11" i="3"/>
  <c r="M21" i="1"/>
  <c r="I27" i="1"/>
  <c r="G27" i="1"/>
  <c r="P29" i="3"/>
  <c r="M34" i="3"/>
  <c r="G28" i="3"/>
  <c r="J29" i="3" s="1"/>
  <c r="N28" i="3"/>
  <c r="H30" i="3"/>
  <c r="Q31" i="3"/>
  <c r="J11" i="4"/>
  <c r="J15" i="1"/>
  <c r="L18" i="1"/>
  <c r="N21" i="1"/>
  <c r="E26" i="1"/>
  <c r="F27" i="1"/>
  <c r="M30" i="1"/>
  <c r="H36" i="1"/>
  <c r="J45" i="1"/>
  <c r="M51" i="1"/>
  <c r="L51" i="1"/>
  <c r="K51" i="1"/>
  <c r="K24" i="6"/>
  <c r="W34" i="6"/>
  <c r="W25" i="6"/>
  <c r="K32" i="6"/>
  <c r="Q33" i="6"/>
  <c r="K14" i="1"/>
  <c r="N33" i="1"/>
  <c r="H27" i="1"/>
  <c r="N30" i="1"/>
  <c r="I36" i="1"/>
  <c r="K45" i="1"/>
  <c r="E50" i="1"/>
  <c r="F51" i="1"/>
  <c r="E55" i="1"/>
  <c r="U9" i="3"/>
  <c r="Q27" i="3"/>
  <c r="K26" i="3"/>
  <c r="Q8" i="10"/>
  <c r="K10" i="10"/>
  <c r="Q11" i="10"/>
  <c r="Q15" i="10"/>
  <c r="K14" i="10"/>
  <c r="V9" i="3"/>
  <c r="P19" i="3"/>
  <c r="G18" i="3"/>
  <c r="J19" i="3" s="1"/>
  <c r="T26" i="3"/>
  <c r="F26" i="3"/>
  <c r="U27" i="3"/>
  <c r="R36" i="3"/>
  <c r="U37" i="3" s="1"/>
  <c r="P35" i="3"/>
  <c r="W13" i="4"/>
  <c r="K12" i="4"/>
  <c r="K12" i="3"/>
  <c r="G26" i="3"/>
  <c r="S36" i="3"/>
  <c r="V37" i="3" s="1"/>
  <c r="J36" i="6"/>
  <c r="K12" i="7"/>
  <c r="Q13" i="7"/>
  <c r="T12" i="3"/>
  <c r="U13" i="3"/>
  <c r="O9" i="4"/>
  <c r="Q19" i="4"/>
  <c r="K18" i="4"/>
  <c r="Q8" i="4"/>
  <c r="P33" i="4"/>
  <c r="G32" i="4"/>
  <c r="J33" i="4" s="1"/>
  <c r="N32" i="4"/>
  <c r="P23" i="5"/>
  <c r="G22" i="5"/>
  <c r="J23" i="5" s="1"/>
  <c r="E8" i="3"/>
  <c r="V27" i="3"/>
  <c r="U17" i="4"/>
  <c r="R8" i="4"/>
  <c r="U9" i="4" s="1"/>
  <c r="F16" i="4"/>
  <c r="I17" i="4" s="1"/>
  <c r="T16" i="4"/>
  <c r="P23" i="4"/>
  <c r="G22" i="4"/>
  <c r="J23" i="4" s="1"/>
  <c r="N22" i="4"/>
  <c r="Q33" i="4"/>
  <c r="K22" i="5"/>
  <c r="M54" i="1"/>
  <c r="J23" i="3"/>
  <c r="T20" i="4"/>
  <c r="W21" i="4" s="1"/>
  <c r="F20" i="4"/>
  <c r="I21" i="4" s="1"/>
  <c r="U21" i="4"/>
  <c r="U31" i="4"/>
  <c r="F30" i="4"/>
  <c r="I31" i="4" s="1"/>
  <c r="T30" i="4"/>
  <c r="W31" i="4" s="1"/>
  <c r="E41" i="1"/>
  <c r="F42" i="1"/>
  <c r="N54" i="1"/>
  <c r="J8" i="3"/>
  <c r="V31" i="4"/>
  <c r="G30" i="4"/>
  <c r="K10" i="8"/>
  <c r="W8" i="8"/>
  <c r="H12" i="8"/>
  <c r="W13" i="8"/>
  <c r="Q15" i="8"/>
  <c r="K14" i="8"/>
  <c r="K36" i="8"/>
  <c r="Q13" i="4"/>
  <c r="H12" i="4"/>
  <c r="H32" i="6"/>
  <c r="F22" i="7"/>
  <c r="I23" i="7" s="1"/>
  <c r="O23" i="7"/>
  <c r="N22" i="7"/>
  <c r="F24" i="7"/>
  <c r="L34" i="7"/>
  <c r="N24" i="7"/>
  <c r="O25" i="7"/>
  <c r="U17" i="8"/>
  <c r="F16" i="8"/>
  <c r="T16" i="8"/>
  <c r="W17" i="8" s="1"/>
  <c r="K8" i="3"/>
  <c r="I34" i="3"/>
  <c r="I25" i="3"/>
  <c r="M36" i="4"/>
  <c r="P37" i="4" s="1"/>
  <c r="G26" i="4"/>
  <c r="K20" i="5"/>
  <c r="W21" i="5"/>
  <c r="M8" i="6"/>
  <c r="P9" i="6" s="1"/>
  <c r="P11" i="6"/>
  <c r="G10" i="6"/>
  <c r="K21" i="6"/>
  <c r="P23" i="6"/>
  <c r="G22" i="6"/>
  <c r="J23" i="6" s="1"/>
  <c r="U35" i="7"/>
  <c r="AD34" i="12"/>
  <c r="R34" i="12"/>
  <c r="AC34" i="12"/>
  <c r="Q34" i="12"/>
  <c r="AB34" i="12"/>
  <c r="P34" i="12"/>
  <c r="X34" i="12"/>
  <c r="L34" i="12"/>
  <c r="V34" i="12"/>
  <c r="J34" i="12"/>
  <c r="T34" i="12"/>
  <c r="H34" i="12"/>
  <c r="W34" i="12"/>
  <c r="S34" i="12"/>
  <c r="O34" i="12"/>
  <c r="N34" i="12"/>
  <c r="M34" i="12"/>
  <c r="K34" i="12"/>
  <c r="AE34" i="12"/>
  <c r="G34" i="12"/>
  <c r="AA34" i="12"/>
  <c r="Z34" i="12"/>
  <c r="Y34" i="12"/>
  <c r="U34" i="12"/>
  <c r="I34" i="12"/>
  <c r="L8" i="3"/>
  <c r="O9" i="3" s="1"/>
  <c r="F10" i="3"/>
  <c r="Q23" i="3"/>
  <c r="O31" i="3"/>
  <c r="L36" i="3"/>
  <c r="O37" i="3" s="1"/>
  <c r="F30" i="3"/>
  <c r="P9" i="4"/>
  <c r="H20" i="4"/>
  <c r="K28" i="5"/>
  <c r="Q29" i="5"/>
  <c r="Q34" i="5"/>
  <c r="N10" i="6"/>
  <c r="AB31" i="13"/>
  <c r="M8" i="3"/>
  <c r="P9" i="3" s="1"/>
  <c r="G10" i="3"/>
  <c r="N16" i="3"/>
  <c r="W19" i="3"/>
  <c r="K18" i="3"/>
  <c r="N34" i="3"/>
  <c r="T28" i="3"/>
  <c r="W29" i="3" s="1"/>
  <c r="F28" i="3"/>
  <c r="I29" i="3" s="1"/>
  <c r="T18" i="4"/>
  <c r="Q21" i="4"/>
  <c r="K20" i="4"/>
  <c r="I34" i="6"/>
  <c r="E8" i="9"/>
  <c r="W15" i="9"/>
  <c r="AD28" i="12"/>
  <c r="R28" i="12"/>
  <c r="F28" i="12"/>
  <c r="AC28" i="12"/>
  <c r="Q28" i="12"/>
  <c r="AB28" i="12"/>
  <c r="P28" i="12"/>
  <c r="X28" i="12"/>
  <c r="L28" i="12"/>
  <c r="V28" i="12"/>
  <c r="J28" i="12"/>
  <c r="T28" i="12"/>
  <c r="H28" i="12"/>
  <c r="U28" i="12"/>
  <c r="O28" i="12"/>
  <c r="N28" i="12"/>
  <c r="M28" i="12"/>
  <c r="K28" i="12"/>
  <c r="I28" i="12"/>
  <c r="AA28" i="12"/>
  <c r="Z28" i="12"/>
  <c r="AE28" i="12"/>
  <c r="Y28" i="12"/>
  <c r="W28" i="12"/>
  <c r="G28" i="12"/>
  <c r="S28" i="12"/>
  <c r="P13" i="3"/>
  <c r="N14" i="3"/>
  <c r="H14" i="3" s="1"/>
  <c r="K15" i="3" s="1"/>
  <c r="T22" i="3"/>
  <c r="W23" i="3" s="1"/>
  <c r="Q25" i="3"/>
  <c r="K24" i="3"/>
  <c r="Q34" i="3"/>
  <c r="K31" i="3"/>
  <c r="Q15" i="4"/>
  <c r="N28" i="4"/>
  <c r="H28" i="4" s="1"/>
  <c r="K29" i="4" s="1"/>
  <c r="L8" i="6"/>
  <c r="O9" i="6" s="1"/>
  <c r="O29" i="6"/>
  <c r="L36" i="6"/>
  <c r="F28" i="6"/>
  <c r="N28" i="6"/>
  <c r="H28" i="6" s="1"/>
  <c r="U25" i="3"/>
  <c r="R34" i="3"/>
  <c r="U35" i="3" s="1"/>
  <c r="Q29" i="3"/>
  <c r="J17" i="4"/>
  <c r="P29" i="4"/>
  <c r="G28" i="4"/>
  <c r="J29" i="4" s="1"/>
  <c r="H16" i="5"/>
  <c r="K17" i="5" s="1"/>
  <c r="I36" i="5"/>
  <c r="K18" i="6"/>
  <c r="W27" i="7"/>
  <c r="W36" i="7"/>
  <c r="K26" i="7"/>
  <c r="U33" i="7"/>
  <c r="F32" i="7"/>
  <c r="I33" i="7" s="1"/>
  <c r="T32" i="7"/>
  <c r="J34" i="8"/>
  <c r="J8" i="9"/>
  <c r="G14" i="12"/>
  <c r="W17" i="3"/>
  <c r="W8" i="3"/>
  <c r="Q21" i="3"/>
  <c r="S34" i="3"/>
  <c r="V35" i="3" s="1"/>
  <c r="G24" i="3"/>
  <c r="U29" i="3"/>
  <c r="V15" i="4"/>
  <c r="S8" i="4"/>
  <c r="V9" i="4" s="1"/>
  <c r="F18" i="4"/>
  <c r="F8" i="4" s="1"/>
  <c r="I9" i="4" s="1"/>
  <c r="T22" i="4"/>
  <c r="W23" i="4" s="1"/>
  <c r="F22" i="4"/>
  <c r="I23" i="4" s="1"/>
  <c r="O25" i="4"/>
  <c r="F24" i="4"/>
  <c r="L34" i="4"/>
  <c r="Q29" i="4"/>
  <c r="Q36" i="4"/>
  <c r="J34" i="5"/>
  <c r="I34" i="5"/>
  <c r="P27" i="6"/>
  <c r="M36" i="6"/>
  <c r="P37" i="6" s="1"/>
  <c r="G26" i="6"/>
  <c r="M34" i="6"/>
  <c r="G18" i="8"/>
  <c r="P19" i="8"/>
  <c r="M8" i="8"/>
  <c r="G22" i="8"/>
  <c r="J23" i="8" s="1"/>
  <c r="P23" i="8"/>
  <c r="N22" i="8"/>
  <c r="H22" i="8" s="1"/>
  <c r="K23" i="8" s="1"/>
  <c r="F12" i="3"/>
  <c r="I13" i="3" s="1"/>
  <c r="N12" i="3"/>
  <c r="G16" i="3"/>
  <c r="J17" i="3" s="1"/>
  <c r="T24" i="3"/>
  <c r="H24" i="3" s="1"/>
  <c r="L34" i="3"/>
  <c r="O35" i="3" s="1"/>
  <c r="T14" i="4"/>
  <c r="H14" i="4" s="1"/>
  <c r="I19" i="4"/>
  <c r="M34" i="4"/>
  <c r="G24" i="4"/>
  <c r="J25" i="4" s="1"/>
  <c r="E36" i="4"/>
  <c r="P27" i="4"/>
  <c r="K14" i="5"/>
  <c r="O25" i="5"/>
  <c r="F24" i="5"/>
  <c r="L34" i="5"/>
  <c r="N24" i="5"/>
  <c r="V19" i="6"/>
  <c r="G18" i="6"/>
  <c r="J19" i="6" s="1"/>
  <c r="Q36" i="6"/>
  <c r="Q34" i="6"/>
  <c r="K26" i="6"/>
  <c r="Q27" i="6"/>
  <c r="V29" i="7"/>
  <c r="G28" i="7"/>
  <c r="S34" i="7"/>
  <c r="K18" i="8"/>
  <c r="T20" i="8"/>
  <c r="W21" i="8" s="1"/>
  <c r="U21" i="8"/>
  <c r="K11" i="3"/>
  <c r="N18" i="3"/>
  <c r="O19" i="3"/>
  <c r="N36" i="3"/>
  <c r="Q37" i="3" s="1"/>
  <c r="H32" i="3"/>
  <c r="K33" i="3" s="1"/>
  <c r="W8" i="4"/>
  <c r="W11" i="4"/>
  <c r="K10" i="4"/>
  <c r="E8" i="4"/>
  <c r="W15" i="4"/>
  <c r="K14" i="4"/>
  <c r="K15" i="4" s="1"/>
  <c r="J19" i="4"/>
  <c r="I27" i="4"/>
  <c r="N22" i="5"/>
  <c r="G32" i="5"/>
  <c r="J33" i="5" s="1"/>
  <c r="P33" i="5"/>
  <c r="F14" i="6"/>
  <c r="F8" i="6" s="1"/>
  <c r="N14" i="6"/>
  <c r="O15" i="6"/>
  <c r="J34" i="7"/>
  <c r="J25" i="7"/>
  <c r="V11" i="8"/>
  <c r="S8" i="8"/>
  <c r="V9" i="8" s="1"/>
  <c r="G10" i="8"/>
  <c r="H16" i="8"/>
  <c r="K17" i="8" s="1"/>
  <c r="Q17" i="8"/>
  <c r="V33" i="3"/>
  <c r="R34" i="4"/>
  <c r="W25" i="4"/>
  <c r="J13" i="5"/>
  <c r="T8" i="6"/>
  <c r="W19" i="6"/>
  <c r="K22" i="6"/>
  <c r="S36" i="6"/>
  <c r="P35" i="6"/>
  <c r="J27" i="7"/>
  <c r="K30" i="7"/>
  <c r="V15" i="8"/>
  <c r="G14" i="8"/>
  <c r="T14" i="8"/>
  <c r="W15" i="8" s="1"/>
  <c r="G24" i="8"/>
  <c r="J25" i="8" s="1"/>
  <c r="M34" i="8"/>
  <c r="P35" i="8" s="1"/>
  <c r="S8" i="10"/>
  <c r="T10" i="10"/>
  <c r="V11" i="10"/>
  <c r="O14" i="11"/>
  <c r="O13" i="4"/>
  <c r="E34" i="4"/>
  <c r="S34" i="4"/>
  <c r="D36" i="4"/>
  <c r="R36" i="4"/>
  <c r="U37" i="4" s="1"/>
  <c r="V11" i="5"/>
  <c r="S8" i="5"/>
  <c r="V9" i="5" s="1"/>
  <c r="W15" i="5"/>
  <c r="T22" i="5"/>
  <c r="W23" i="5" s="1"/>
  <c r="K36" i="5"/>
  <c r="O35" i="5"/>
  <c r="J13" i="6"/>
  <c r="J8" i="6"/>
  <c r="T26" i="6"/>
  <c r="H26" i="6" s="1"/>
  <c r="Q29" i="6"/>
  <c r="S34" i="6"/>
  <c r="V35" i="6" s="1"/>
  <c r="E34" i="7"/>
  <c r="J36" i="7"/>
  <c r="N24" i="8"/>
  <c r="V33" i="8"/>
  <c r="G32" i="8"/>
  <c r="J33" i="8" s="1"/>
  <c r="T32" i="8"/>
  <c r="H32" i="8" s="1"/>
  <c r="K33" i="8" s="1"/>
  <c r="P11" i="9"/>
  <c r="G10" i="9"/>
  <c r="M8" i="9"/>
  <c r="O33" i="9"/>
  <c r="F32" i="9"/>
  <c r="I33" i="9" s="1"/>
  <c r="N32" i="9"/>
  <c r="O21" i="10"/>
  <c r="F20" i="10"/>
  <c r="I21" i="10" s="1"/>
  <c r="N20" i="10"/>
  <c r="I45" i="11"/>
  <c r="G45" i="11"/>
  <c r="N45" i="11"/>
  <c r="K45" i="11"/>
  <c r="J45" i="11"/>
  <c r="E44" i="11"/>
  <c r="M45" i="11"/>
  <c r="L45" i="11"/>
  <c r="H45" i="11"/>
  <c r="F45" i="11"/>
  <c r="AD16" i="12"/>
  <c r="R16" i="12"/>
  <c r="F16" i="12"/>
  <c r="AC16" i="12"/>
  <c r="Q16" i="12"/>
  <c r="AB16" i="12"/>
  <c r="P16" i="12"/>
  <c r="X16" i="12"/>
  <c r="L16" i="12"/>
  <c r="S16" i="12"/>
  <c r="N16" i="12"/>
  <c r="M16" i="12"/>
  <c r="AE16" i="12"/>
  <c r="K16" i="12"/>
  <c r="AA16" i="12"/>
  <c r="J16" i="12"/>
  <c r="W16" i="12"/>
  <c r="G16" i="12"/>
  <c r="V16" i="12"/>
  <c r="T16" i="12"/>
  <c r="O16" i="12"/>
  <c r="I16" i="12"/>
  <c r="H16" i="12"/>
  <c r="Z16" i="12"/>
  <c r="U16" i="12"/>
  <c r="D12" i="12"/>
  <c r="R13" i="12" s="1"/>
  <c r="O15" i="4"/>
  <c r="T32" i="4"/>
  <c r="W33" i="4" s="1"/>
  <c r="F32" i="4"/>
  <c r="I33" i="4" s="1"/>
  <c r="U33" i="4"/>
  <c r="W8" i="5"/>
  <c r="W11" i="5"/>
  <c r="R34" i="5"/>
  <c r="T24" i="5"/>
  <c r="W25" i="5" s="1"/>
  <c r="W8" i="6"/>
  <c r="W9" i="6" s="1"/>
  <c r="W11" i="6"/>
  <c r="J34" i="6"/>
  <c r="I8" i="8"/>
  <c r="Q21" i="9"/>
  <c r="K20" i="9"/>
  <c r="I36" i="9"/>
  <c r="J14" i="11"/>
  <c r="T26" i="4"/>
  <c r="W27" i="4" s="1"/>
  <c r="J31" i="4"/>
  <c r="J36" i="4"/>
  <c r="G24" i="5"/>
  <c r="J25" i="5" s="1"/>
  <c r="V25" i="5"/>
  <c r="P27" i="5"/>
  <c r="M36" i="5"/>
  <c r="G26" i="5"/>
  <c r="M34" i="5"/>
  <c r="P35" i="5" s="1"/>
  <c r="N26" i="5"/>
  <c r="N12" i="6"/>
  <c r="O13" i="6"/>
  <c r="O25" i="6"/>
  <c r="L34" i="6"/>
  <c r="N34" i="6" s="1"/>
  <c r="G28" i="6"/>
  <c r="J29" i="6" s="1"/>
  <c r="V29" i="6"/>
  <c r="P31" i="6"/>
  <c r="G30" i="6"/>
  <c r="J31" i="6" s="1"/>
  <c r="N30" i="6"/>
  <c r="R36" i="6"/>
  <c r="F26" i="8"/>
  <c r="N26" i="8"/>
  <c r="O27" i="8"/>
  <c r="L36" i="8"/>
  <c r="O37" i="8" s="1"/>
  <c r="O9" i="9"/>
  <c r="G28" i="10"/>
  <c r="J29" i="10" s="1"/>
  <c r="M36" i="10"/>
  <c r="P37" i="10" s="1"/>
  <c r="F14" i="11"/>
  <c r="L14" i="11"/>
  <c r="AB41" i="12"/>
  <c r="P41" i="12"/>
  <c r="AA41" i="12"/>
  <c r="O41" i="12"/>
  <c r="E40" i="12"/>
  <c r="Z41" i="12"/>
  <c r="N41" i="12"/>
  <c r="V41" i="12"/>
  <c r="J41" i="12"/>
  <c r="T41" i="12"/>
  <c r="H41" i="12"/>
  <c r="R41" i="12"/>
  <c r="F41" i="12"/>
  <c r="W41" i="12"/>
  <c r="S41" i="12"/>
  <c r="Q41" i="12"/>
  <c r="M41" i="12"/>
  <c r="L41" i="12"/>
  <c r="K41" i="12"/>
  <c r="G41" i="12"/>
  <c r="AC41" i="12"/>
  <c r="Y41" i="12"/>
  <c r="X41" i="12"/>
  <c r="U41" i="12"/>
  <c r="I41" i="12"/>
  <c r="O25" i="3"/>
  <c r="M36" i="3"/>
  <c r="P37" i="3" s="1"/>
  <c r="W36" i="4"/>
  <c r="P35" i="4"/>
  <c r="W19" i="5"/>
  <c r="Q36" i="5"/>
  <c r="S34" i="5"/>
  <c r="V35" i="5" s="1"/>
  <c r="O37" i="5"/>
  <c r="E8" i="6"/>
  <c r="P11" i="7"/>
  <c r="M8" i="7"/>
  <c r="P9" i="7" s="1"/>
  <c r="G10" i="7"/>
  <c r="N10" i="7"/>
  <c r="G18" i="7"/>
  <c r="J19" i="7" s="1"/>
  <c r="P19" i="7"/>
  <c r="N18" i="7"/>
  <c r="H18" i="7" s="1"/>
  <c r="K19" i="7" s="1"/>
  <c r="W34" i="7"/>
  <c r="W25" i="7"/>
  <c r="K24" i="7"/>
  <c r="J29" i="7"/>
  <c r="P9" i="9"/>
  <c r="H14" i="9"/>
  <c r="G24" i="9"/>
  <c r="P25" i="9"/>
  <c r="M34" i="9"/>
  <c r="P35" i="9" s="1"/>
  <c r="T22" i="10"/>
  <c r="U23" i="10"/>
  <c r="Y16" i="12"/>
  <c r="I34" i="4"/>
  <c r="G10" i="5"/>
  <c r="U13" i="5"/>
  <c r="R8" i="5"/>
  <c r="U9" i="5" s="1"/>
  <c r="G14" i="5"/>
  <c r="J15" i="5" s="1"/>
  <c r="N20" i="5"/>
  <c r="H20" i="5" s="1"/>
  <c r="I23" i="5"/>
  <c r="T26" i="5"/>
  <c r="W27" i="5" s="1"/>
  <c r="F26" i="5"/>
  <c r="U27" i="5"/>
  <c r="J29" i="5"/>
  <c r="J36" i="5"/>
  <c r="U35" i="5"/>
  <c r="R8" i="6"/>
  <c r="U9" i="6" s="1"/>
  <c r="I11" i="6"/>
  <c r="I8" i="6"/>
  <c r="G14" i="6"/>
  <c r="J15" i="6" s="1"/>
  <c r="N24" i="6"/>
  <c r="I27" i="6"/>
  <c r="V27" i="6"/>
  <c r="T30" i="6"/>
  <c r="W31" i="6" s="1"/>
  <c r="F30" i="6"/>
  <c r="I31" i="6" s="1"/>
  <c r="U31" i="6"/>
  <c r="Q8" i="7"/>
  <c r="Q19" i="7"/>
  <c r="P37" i="7"/>
  <c r="I17" i="8"/>
  <c r="W36" i="10"/>
  <c r="W27" i="10"/>
  <c r="W34" i="10"/>
  <c r="K26" i="10"/>
  <c r="H30" i="4"/>
  <c r="O9" i="5"/>
  <c r="I11" i="5"/>
  <c r="I8" i="5"/>
  <c r="I9" i="5" s="1"/>
  <c r="I15" i="5"/>
  <c r="Q21" i="5"/>
  <c r="D34" i="5"/>
  <c r="O29" i="5"/>
  <c r="F28" i="5"/>
  <c r="I29" i="5" s="1"/>
  <c r="S8" i="6"/>
  <c r="V9" i="6" s="1"/>
  <c r="I15" i="6"/>
  <c r="Q23" i="6"/>
  <c r="O33" i="6"/>
  <c r="F32" i="6"/>
  <c r="I33" i="6" s="1"/>
  <c r="V37" i="6"/>
  <c r="T10" i="7"/>
  <c r="F10" i="7"/>
  <c r="U11" i="7"/>
  <c r="J8" i="7"/>
  <c r="F14" i="7"/>
  <c r="I15" i="7" s="1"/>
  <c r="G20" i="7"/>
  <c r="J21" i="7" s="1"/>
  <c r="P21" i="7"/>
  <c r="S36" i="7"/>
  <c r="H28" i="7"/>
  <c r="K29" i="7" s="1"/>
  <c r="J19" i="8"/>
  <c r="W23" i="10"/>
  <c r="O35" i="10"/>
  <c r="Q31" i="4"/>
  <c r="K30" i="4"/>
  <c r="K31" i="4" s="1"/>
  <c r="V35" i="4"/>
  <c r="S36" i="4"/>
  <c r="V37" i="4" s="1"/>
  <c r="T12" i="5"/>
  <c r="G18" i="5"/>
  <c r="J19" i="5" s="1"/>
  <c r="Q19" i="5"/>
  <c r="U25" i="5"/>
  <c r="W36" i="5"/>
  <c r="N32" i="5"/>
  <c r="O33" i="5"/>
  <c r="W34" i="5"/>
  <c r="K10" i="6"/>
  <c r="R34" i="6"/>
  <c r="U35" i="6" s="1"/>
  <c r="U29" i="6"/>
  <c r="S8" i="7"/>
  <c r="V9" i="7" s="1"/>
  <c r="K20" i="7"/>
  <c r="P9" i="8"/>
  <c r="P25" i="8"/>
  <c r="S36" i="8"/>
  <c r="V37" i="8" s="1"/>
  <c r="W27" i="6"/>
  <c r="T16" i="7"/>
  <c r="W17" i="7" s="1"/>
  <c r="W21" i="7"/>
  <c r="U11" i="8"/>
  <c r="R8" i="8"/>
  <c r="T10" i="8"/>
  <c r="F10" i="8"/>
  <c r="O19" i="8"/>
  <c r="F18" i="8"/>
  <c r="I19" i="8" s="1"/>
  <c r="N18" i="8"/>
  <c r="Q19" i="8" s="1"/>
  <c r="F24" i="8"/>
  <c r="L34" i="8"/>
  <c r="O25" i="8"/>
  <c r="U29" i="9"/>
  <c r="F28" i="9"/>
  <c r="I29" i="9" s="1"/>
  <c r="T28" i="9"/>
  <c r="W29" i="9" s="1"/>
  <c r="U15" i="10"/>
  <c r="T14" i="10"/>
  <c r="W15" i="10" s="1"/>
  <c r="F14" i="10"/>
  <c r="I15" i="10" s="1"/>
  <c r="T30" i="10"/>
  <c r="W31" i="10" s="1"/>
  <c r="V31" i="10"/>
  <c r="G30" i="10"/>
  <c r="Q33" i="10"/>
  <c r="P14" i="11"/>
  <c r="N27" i="11"/>
  <c r="M27" i="11"/>
  <c r="L27" i="11"/>
  <c r="K27" i="11"/>
  <c r="H27" i="11"/>
  <c r="G27" i="11"/>
  <c r="J27" i="11"/>
  <c r="E26" i="11"/>
  <c r="W29" i="7"/>
  <c r="T18" i="8"/>
  <c r="W19" i="8" s="1"/>
  <c r="U19" i="8"/>
  <c r="F20" i="8"/>
  <c r="I21" i="8" s="1"/>
  <c r="K34" i="8"/>
  <c r="F28" i="8"/>
  <c r="I29" i="8" s="1"/>
  <c r="N28" i="8"/>
  <c r="Q8" i="9"/>
  <c r="U17" i="9"/>
  <c r="T16" i="9"/>
  <c r="P19" i="10"/>
  <c r="G18" i="10"/>
  <c r="J19" i="10" s="1"/>
  <c r="N18" i="10"/>
  <c r="G14" i="11"/>
  <c r="H31" i="14"/>
  <c r="U15" i="6"/>
  <c r="J25" i="6"/>
  <c r="O15" i="7"/>
  <c r="N14" i="7"/>
  <c r="Q31" i="7"/>
  <c r="V37" i="7"/>
  <c r="E8" i="8"/>
  <c r="Q13" i="8"/>
  <c r="K12" i="8"/>
  <c r="K13" i="8" s="1"/>
  <c r="Q8" i="8"/>
  <c r="I36" i="8"/>
  <c r="W31" i="8"/>
  <c r="U11" i="9"/>
  <c r="F10" i="9"/>
  <c r="T10" i="9"/>
  <c r="R8" i="9"/>
  <c r="U9" i="9" s="1"/>
  <c r="G14" i="9"/>
  <c r="J15" i="9" s="1"/>
  <c r="Q33" i="9"/>
  <c r="J8" i="10"/>
  <c r="W17" i="10"/>
  <c r="H14" i="11"/>
  <c r="F12" i="7"/>
  <c r="I13" i="7" s="1"/>
  <c r="T12" i="7"/>
  <c r="H12" i="7" s="1"/>
  <c r="Q37" i="7"/>
  <c r="U31" i="7"/>
  <c r="T30" i="7"/>
  <c r="H30" i="7" s="1"/>
  <c r="F30" i="7"/>
  <c r="I31" i="7" s="1"/>
  <c r="L8" i="8"/>
  <c r="J15" i="8"/>
  <c r="N20" i="8"/>
  <c r="H20" i="8" s="1"/>
  <c r="K21" i="8" s="1"/>
  <c r="J36" i="8"/>
  <c r="W17" i="9"/>
  <c r="T32" i="9"/>
  <c r="W33" i="9" s="1"/>
  <c r="U33" i="9"/>
  <c r="H10" i="10"/>
  <c r="H26" i="10"/>
  <c r="Q27" i="10"/>
  <c r="N14" i="5"/>
  <c r="H14" i="5" s="1"/>
  <c r="N18" i="6"/>
  <c r="H18" i="6" s="1"/>
  <c r="G12" i="7"/>
  <c r="J13" i="7" s="1"/>
  <c r="J17" i="7"/>
  <c r="F20" i="7"/>
  <c r="I21" i="7" s="1"/>
  <c r="O21" i="7"/>
  <c r="I34" i="7"/>
  <c r="R36" i="7"/>
  <c r="W8" i="9"/>
  <c r="U13" i="9"/>
  <c r="F12" i="9"/>
  <c r="I13" i="9" s="1"/>
  <c r="V33" i="9"/>
  <c r="G32" i="9"/>
  <c r="J33" i="9" s="1"/>
  <c r="V19" i="10"/>
  <c r="T18" i="10"/>
  <c r="W19" i="10" s="1"/>
  <c r="K22" i="10"/>
  <c r="N28" i="10"/>
  <c r="O29" i="10"/>
  <c r="F28" i="10"/>
  <c r="L36" i="10"/>
  <c r="N36" i="10" s="1"/>
  <c r="Q37" i="10" s="1"/>
  <c r="K24" i="5"/>
  <c r="K28" i="6"/>
  <c r="K29" i="6" s="1"/>
  <c r="F16" i="7"/>
  <c r="I17" i="7" s="1"/>
  <c r="N20" i="7"/>
  <c r="D36" i="7"/>
  <c r="Q33" i="7"/>
  <c r="K32" i="7"/>
  <c r="I36" i="7"/>
  <c r="O9" i="8"/>
  <c r="F12" i="8"/>
  <c r="I13" i="8" s="1"/>
  <c r="H14" i="8"/>
  <c r="G26" i="8"/>
  <c r="M36" i="8"/>
  <c r="P37" i="8" s="1"/>
  <c r="W29" i="8"/>
  <c r="T12" i="9"/>
  <c r="G16" i="9"/>
  <c r="W27" i="9"/>
  <c r="W34" i="9"/>
  <c r="K26" i="9"/>
  <c r="K34" i="10"/>
  <c r="S36" i="10"/>
  <c r="V37" i="10" s="1"/>
  <c r="E34" i="10"/>
  <c r="AB35" i="12"/>
  <c r="P35" i="12"/>
  <c r="AA35" i="12"/>
  <c r="O35" i="12"/>
  <c r="E34" i="12"/>
  <c r="Z35" i="12"/>
  <c r="N35" i="12"/>
  <c r="V35" i="12"/>
  <c r="J35" i="12"/>
  <c r="T35" i="12"/>
  <c r="H35" i="12"/>
  <c r="R35" i="12"/>
  <c r="F35" i="12"/>
  <c r="U35" i="12"/>
  <c r="Q35" i="12"/>
  <c r="M35" i="12"/>
  <c r="L35" i="12"/>
  <c r="K35" i="12"/>
  <c r="I35" i="12"/>
  <c r="AC35" i="12"/>
  <c r="Y35" i="12"/>
  <c r="G35" i="12"/>
  <c r="X35" i="12"/>
  <c r="N16" i="7"/>
  <c r="I19" i="7"/>
  <c r="F36" i="7"/>
  <c r="G30" i="7"/>
  <c r="J31" i="7" s="1"/>
  <c r="U9" i="8"/>
  <c r="P17" i="8"/>
  <c r="G16" i="8"/>
  <c r="J17" i="8" s="1"/>
  <c r="O21" i="8"/>
  <c r="I25" i="8"/>
  <c r="Q31" i="8"/>
  <c r="H30" i="8"/>
  <c r="K31" i="8" s="1"/>
  <c r="I34" i="8"/>
  <c r="Q15" i="9"/>
  <c r="K14" i="9"/>
  <c r="K15" i="9" s="1"/>
  <c r="E36" i="9"/>
  <c r="E34" i="9"/>
  <c r="Q29" i="9"/>
  <c r="G34" i="10"/>
  <c r="J35" i="10" s="1"/>
  <c r="I34" i="10"/>
  <c r="F27" i="11"/>
  <c r="H44" i="11"/>
  <c r="F44" i="11"/>
  <c r="P44" i="11"/>
  <c r="N44" i="11"/>
  <c r="M44" i="11"/>
  <c r="L44" i="11"/>
  <c r="K44" i="11"/>
  <c r="G44" i="11"/>
  <c r="O44" i="11"/>
  <c r="J44" i="11"/>
  <c r="S35" i="12"/>
  <c r="R34" i="8"/>
  <c r="T34" i="8" s="1"/>
  <c r="W35" i="8" s="1"/>
  <c r="N10" i="9"/>
  <c r="Q11" i="9" s="1"/>
  <c r="Q13" i="9"/>
  <c r="K12" i="9"/>
  <c r="I19" i="9"/>
  <c r="U25" i="9"/>
  <c r="R34" i="9"/>
  <c r="V9" i="10"/>
  <c r="P11" i="10"/>
  <c r="M8" i="10"/>
  <c r="P9" i="10" s="1"/>
  <c r="G10" i="10"/>
  <c r="F16" i="10"/>
  <c r="I17" i="10" s="1"/>
  <c r="J25" i="10"/>
  <c r="J33" i="10"/>
  <c r="AD13" i="12"/>
  <c r="R14" i="12"/>
  <c r="S8" i="9"/>
  <c r="V9" i="9" s="1"/>
  <c r="O13" i="10"/>
  <c r="F12" i="10"/>
  <c r="L8" i="10"/>
  <c r="O9" i="10" s="1"/>
  <c r="I14" i="11"/>
  <c r="N23" i="11"/>
  <c r="L23" i="11"/>
  <c r="K23" i="11"/>
  <c r="J23" i="11"/>
  <c r="I23" i="11"/>
  <c r="F23" i="11"/>
  <c r="F33" i="11"/>
  <c r="E32" i="11"/>
  <c r="N33" i="11"/>
  <c r="M33" i="11"/>
  <c r="J33" i="11"/>
  <c r="I33" i="11"/>
  <c r="H33" i="11"/>
  <c r="F42" i="11"/>
  <c r="E41" i="11"/>
  <c r="N42" i="11"/>
  <c r="L42" i="11"/>
  <c r="K42" i="11"/>
  <c r="J42" i="11"/>
  <c r="I42" i="11"/>
  <c r="J14" i="12"/>
  <c r="AB17" i="12"/>
  <c r="P17" i="12"/>
  <c r="AA17" i="12"/>
  <c r="O17" i="12"/>
  <c r="E16" i="12"/>
  <c r="Z17" i="12"/>
  <c r="N17" i="12"/>
  <c r="V17" i="12"/>
  <c r="J17" i="12"/>
  <c r="AC17" i="12"/>
  <c r="I17" i="12"/>
  <c r="E12" i="12"/>
  <c r="S14" i="12" s="1"/>
  <c r="X17" i="12"/>
  <c r="G17" i="12"/>
  <c r="W17" i="12"/>
  <c r="F17" i="12"/>
  <c r="U17" i="12"/>
  <c r="T17" i="12"/>
  <c r="Q17" i="12"/>
  <c r="M17" i="12"/>
  <c r="R17" i="12"/>
  <c r="U25" i="7"/>
  <c r="Q27" i="7"/>
  <c r="O31" i="7"/>
  <c r="O11" i="8"/>
  <c r="R36" i="8"/>
  <c r="J17" i="9"/>
  <c r="Q19" i="9"/>
  <c r="F24" i="9"/>
  <c r="F26" i="9"/>
  <c r="N26" i="9"/>
  <c r="H26" i="9" s="1"/>
  <c r="L36" i="9"/>
  <c r="H30" i="9"/>
  <c r="K31" i="9" s="1"/>
  <c r="W11" i="10"/>
  <c r="Q25" i="10"/>
  <c r="G36" i="10"/>
  <c r="J37" i="10" s="1"/>
  <c r="E22" i="11"/>
  <c r="P29" i="11"/>
  <c r="E28" i="11"/>
  <c r="N29" i="11"/>
  <c r="M29" i="11"/>
  <c r="L29" i="11"/>
  <c r="K29" i="11"/>
  <c r="H29" i="11"/>
  <c r="G29" i="11"/>
  <c r="K33" i="11"/>
  <c r="W14" i="12"/>
  <c r="S17" i="12"/>
  <c r="M20" i="12"/>
  <c r="U27" i="7"/>
  <c r="O33" i="7"/>
  <c r="N22" i="9"/>
  <c r="P31" i="9"/>
  <c r="G30" i="9"/>
  <c r="J31" i="9" s="1"/>
  <c r="N12" i="10"/>
  <c r="H12" i="10" s="1"/>
  <c r="K13" i="10" s="1"/>
  <c r="G14" i="10"/>
  <c r="J15" i="10" s="1"/>
  <c r="N16" i="10"/>
  <c r="H16" i="10" s="1"/>
  <c r="T20" i="10"/>
  <c r="W21" i="10" s="1"/>
  <c r="U21" i="10"/>
  <c r="I27" i="10"/>
  <c r="I36" i="10"/>
  <c r="K14" i="11"/>
  <c r="G23" i="11"/>
  <c r="L33" i="11"/>
  <c r="Y17" i="12"/>
  <c r="X15" i="14"/>
  <c r="V27" i="7"/>
  <c r="K22" i="9"/>
  <c r="I34" i="9"/>
  <c r="Q36" i="9"/>
  <c r="Q27" i="9"/>
  <c r="E8" i="10"/>
  <c r="K16" i="10"/>
  <c r="J31" i="10"/>
  <c r="T32" i="10"/>
  <c r="W33" i="10" s="1"/>
  <c r="Q34" i="10"/>
  <c r="M20" i="11"/>
  <c r="K20" i="11"/>
  <c r="J20" i="11"/>
  <c r="I20" i="11"/>
  <c r="H20" i="11"/>
  <c r="P20" i="11"/>
  <c r="E19" i="11"/>
  <c r="H23" i="11"/>
  <c r="F29" i="11"/>
  <c r="X19" i="12"/>
  <c r="L19" i="12"/>
  <c r="W19" i="12"/>
  <c r="K19" i="12"/>
  <c r="V19" i="12"/>
  <c r="J19" i="12"/>
  <c r="AD19" i="12"/>
  <c r="R19" i="12"/>
  <c r="Q19" i="12"/>
  <c r="O19" i="12"/>
  <c r="AE19" i="12"/>
  <c r="N19" i="12"/>
  <c r="AC19" i="12"/>
  <c r="M19" i="12"/>
  <c r="AB19" i="12"/>
  <c r="I19" i="12"/>
  <c r="AA19" i="12"/>
  <c r="H19" i="12"/>
  <c r="Y19" i="12"/>
  <c r="U19" i="12"/>
  <c r="N16" i="9"/>
  <c r="T18" i="9"/>
  <c r="W19" i="9" s="1"/>
  <c r="J21" i="9"/>
  <c r="J34" i="9"/>
  <c r="F22" i="10"/>
  <c r="I23" i="10" s="1"/>
  <c r="N22" i="10"/>
  <c r="H22" i="10" s="1"/>
  <c r="M23" i="11"/>
  <c r="I29" i="11"/>
  <c r="V20" i="12"/>
  <c r="J20" i="12"/>
  <c r="U20" i="12"/>
  <c r="I20" i="12"/>
  <c r="T20" i="12"/>
  <c r="H20" i="12"/>
  <c r="AB20" i="12"/>
  <c r="P20" i="12"/>
  <c r="X20" i="12"/>
  <c r="AC20" i="12"/>
  <c r="K20" i="12"/>
  <c r="Z20" i="12"/>
  <c r="Y20" i="12"/>
  <c r="W20" i="12"/>
  <c r="S20" i="12"/>
  <c r="R20" i="12"/>
  <c r="O20" i="12"/>
  <c r="E19" i="12"/>
  <c r="N20" i="12"/>
  <c r="AD22" i="12"/>
  <c r="R22" i="12"/>
  <c r="F22" i="12"/>
  <c r="AC22" i="12"/>
  <c r="Q22" i="12"/>
  <c r="AB22" i="12"/>
  <c r="P22" i="12"/>
  <c r="X22" i="12"/>
  <c r="L22" i="12"/>
  <c r="T22" i="12"/>
  <c r="H22" i="12"/>
  <c r="U22" i="12"/>
  <c r="O22" i="12"/>
  <c r="N22" i="12"/>
  <c r="M22" i="12"/>
  <c r="K22" i="12"/>
  <c r="AE22" i="12"/>
  <c r="J22" i="12"/>
  <c r="Z22" i="12"/>
  <c r="G22" i="12"/>
  <c r="Y22" i="12"/>
  <c r="F53" i="12"/>
  <c r="F52" i="12"/>
  <c r="R52" i="12"/>
  <c r="K16" i="9"/>
  <c r="L34" i="9"/>
  <c r="N34" i="9" s="1"/>
  <c r="N24" i="9"/>
  <c r="O25" i="9"/>
  <c r="S36" i="9"/>
  <c r="T36" i="9" s="1"/>
  <c r="W37" i="9" s="1"/>
  <c r="J29" i="9"/>
  <c r="P37" i="9"/>
  <c r="R8" i="10"/>
  <c r="U9" i="10" s="1"/>
  <c r="I8" i="10"/>
  <c r="I11" i="10"/>
  <c r="V13" i="10"/>
  <c r="G12" i="10"/>
  <c r="J13" i="10" s="1"/>
  <c r="F30" i="10"/>
  <c r="I31" i="10" s="1"/>
  <c r="N30" i="10"/>
  <c r="F32" i="10"/>
  <c r="I33" i="10" s="1"/>
  <c r="N14" i="11"/>
  <c r="G20" i="11"/>
  <c r="O23" i="11"/>
  <c r="J29" i="11"/>
  <c r="K14" i="12"/>
  <c r="AB23" i="12"/>
  <c r="P23" i="12"/>
  <c r="AA23" i="12"/>
  <c r="O23" i="12"/>
  <c r="E22" i="12"/>
  <c r="Z23" i="12"/>
  <c r="N23" i="12"/>
  <c r="V23" i="12"/>
  <c r="J23" i="12"/>
  <c r="T23" i="12"/>
  <c r="H23" i="12"/>
  <c r="R23" i="12"/>
  <c r="F23" i="12"/>
  <c r="Q23" i="12"/>
  <c r="L23" i="12"/>
  <c r="K23" i="12"/>
  <c r="I23" i="12"/>
  <c r="G23" i="12"/>
  <c r="AC23" i="12"/>
  <c r="X23" i="12"/>
  <c r="W23" i="12"/>
  <c r="AB44" i="12"/>
  <c r="AA44" i="12"/>
  <c r="O44" i="12"/>
  <c r="Z44" i="12"/>
  <c r="Y44" i="12"/>
  <c r="W44" i="12"/>
  <c r="J44" i="12"/>
  <c r="V44" i="12"/>
  <c r="I44" i="12"/>
  <c r="U44" i="12"/>
  <c r="H44" i="12"/>
  <c r="Q44" i="12"/>
  <c r="N44" i="12"/>
  <c r="AC44" i="12"/>
  <c r="L44" i="12"/>
  <c r="G44" i="12"/>
  <c r="X44" i="12"/>
  <c r="E43" i="12"/>
  <c r="T44" i="12"/>
  <c r="R44" i="12"/>
  <c r="P44" i="12"/>
  <c r="P21" i="9"/>
  <c r="O23" i="9"/>
  <c r="Q34" i="9"/>
  <c r="Q35" i="9" s="1"/>
  <c r="P25" i="10"/>
  <c r="O27" i="10"/>
  <c r="S34" i="10"/>
  <c r="V35" i="10" s="1"/>
  <c r="O17" i="11"/>
  <c r="J50" i="11"/>
  <c r="H50" i="11"/>
  <c r="H14" i="12"/>
  <c r="T14" i="12"/>
  <c r="F19" i="12"/>
  <c r="AB29" i="12"/>
  <c r="P29" i="12"/>
  <c r="AA29" i="12"/>
  <c r="O29" i="12"/>
  <c r="E28" i="12"/>
  <c r="Z29" i="12"/>
  <c r="N29" i="12"/>
  <c r="V29" i="12"/>
  <c r="J29" i="12"/>
  <c r="T29" i="12"/>
  <c r="H29" i="12"/>
  <c r="R29" i="12"/>
  <c r="F29" i="12"/>
  <c r="X29" i="12"/>
  <c r="F34" i="12"/>
  <c r="P52" i="12"/>
  <c r="E16" i="11"/>
  <c r="P17" i="11"/>
  <c r="P41" i="11"/>
  <c r="E49" i="11"/>
  <c r="D55" i="11"/>
  <c r="I14" i="12"/>
  <c r="U14" i="12"/>
  <c r="Y29" i="12"/>
  <c r="O52" i="12"/>
  <c r="N52" i="12"/>
  <c r="M52" i="12"/>
  <c r="Z52" i="12"/>
  <c r="G29" i="12"/>
  <c r="V38" i="12"/>
  <c r="J38" i="12"/>
  <c r="U38" i="12"/>
  <c r="I38" i="12"/>
  <c r="T38" i="12"/>
  <c r="H38" i="12"/>
  <c r="AB38" i="12"/>
  <c r="P38" i="12"/>
  <c r="E51" i="12"/>
  <c r="I53" i="12" s="1"/>
  <c r="Z38" i="12"/>
  <c r="N38" i="12"/>
  <c r="X38" i="12"/>
  <c r="L38" i="12"/>
  <c r="R38" i="12"/>
  <c r="W39" i="13"/>
  <c r="V39" i="13"/>
  <c r="K39" i="13"/>
  <c r="Y39" i="13"/>
  <c r="O36" i="16"/>
  <c r="N36" i="16"/>
  <c r="M36" i="16"/>
  <c r="L36" i="16"/>
  <c r="K36" i="16"/>
  <c r="I36" i="16"/>
  <c r="H36" i="16"/>
  <c r="Q36" i="16"/>
  <c r="E35" i="16"/>
  <c r="P36" i="16"/>
  <c r="F36" i="16"/>
  <c r="J36" i="16"/>
  <c r="G36" i="16"/>
  <c r="O31" i="9"/>
  <c r="V27" i="10"/>
  <c r="R36" i="10"/>
  <c r="G17" i="11"/>
  <c r="P38" i="11"/>
  <c r="E37" i="11"/>
  <c r="G41" i="11"/>
  <c r="G50" i="11"/>
  <c r="L13" i="12"/>
  <c r="I29" i="12"/>
  <c r="V32" i="12"/>
  <c r="J32" i="12"/>
  <c r="U32" i="12"/>
  <c r="I32" i="12"/>
  <c r="T32" i="12"/>
  <c r="H32" i="12"/>
  <c r="AB32" i="12"/>
  <c r="P32" i="12"/>
  <c r="Z32" i="12"/>
  <c r="N32" i="12"/>
  <c r="X32" i="12"/>
  <c r="L32" i="12"/>
  <c r="R32" i="12"/>
  <c r="S38" i="12"/>
  <c r="H52" i="12"/>
  <c r="T52" i="12"/>
  <c r="E39" i="13"/>
  <c r="H17" i="11"/>
  <c r="H41" i="11"/>
  <c r="I47" i="11"/>
  <c r="G47" i="11"/>
  <c r="I50" i="11"/>
  <c r="X14" i="12"/>
  <c r="V26" i="12"/>
  <c r="J26" i="12"/>
  <c r="U26" i="12"/>
  <c r="I26" i="12"/>
  <c r="T26" i="12"/>
  <c r="H26" i="12"/>
  <c r="AB26" i="12"/>
  <c r="P26" i="12"/>
  <c r="Z26" i="12"/>
  <c r="N26" i="12"/>
  <c r="X26" i="12"/>
  <c r="L26" i="12"/>
  <c r="R26" i="12"/>
  <c r="K29" i="12"/>
  <c r="S32" i="12"/>
  <c r="E37" i="12"/>
  <c r="W38" i="12"/>
  <c r="X46" i="12"/>
  <c r="L46" i="12"/>
  <c r="W46" i="12"/>
  <c r="K46" i="12"/>
  <c r="V46" i="12"/>
  <c r="J46" i="12"/>
  <c r="U46" i="12"/>
  <c r="I46" i="12"/>
  <c r="AE46" i="12"/>
  <c r="S46" i="12"/>
  <c r="G46" i="12"/>
  <c r="P46" i="12"/>
  <c r="O46" i="12"/>
  <c r="N46" i="12"/>
  <c r="AA46" i="12"/>
  <c r="Y46" i="12"/>
  <c r="R46" i="12"/>
  <c r="I52" i="12"/>
  <c r="U52" i="12"/>
  <c r="AB18" i="13"/>
  <c r="AB19" i="13" s="1"/>
  <c r="AA19" i="13"/>
  <c r="O19" i="13"/>
  <c r="X18" i="13"/>
  <c r="X19" i="13" s="1"/>
  <c r="Z19" i="13"/>
  <c r="N19" i="13"/>
  <c r="T18" i="13"/>
  <c r="T19" i="13" s="1"/>
  <c r="Y19" i="13"/>
  <c r="M19" i="13"/>
  <c r="P18" i="13"/>
  <c r="P19" i="13" s="1"/>
  <c r="L18" i="13"/>
  <c r="L19" i="13" s="1"/>
  <c r="W19" i="13"/>
  <c r="K19" i="13"/>
  <c r="H18" i="13"/>
  <c r="H19" i="13" s="1"/>
  <c r="S19" i="13"/>
  <c r="G19" i="13"/>
  <c r="U19" i="13"/>
  <c r="R19" i="13"/>
  <c r="Q19" i="13"/>
  <c r="J19" i="13"/>
  <c r="E19" i="13"/>
  <c r="U39" i="13"/>
  <c r="T29" i="14"/>
  <c r="M34" i="10"/>
  <c r="I17" i="11"/>
  <c r="I41" i="11"/>
  <c r="J48" i="11"/>
  <c r="H48" i="11"/>
  <c r="G48" i="11"/>
  <c r="K50" i="11"/>
  <c r="L29" i="12"/>
  <c r="F47" i="12"/>
  <c r="E45" i="12"/>
  <c r="E54" i="12" s="1"/>
  <c r="Q52" i="12"/>
  <c r="F19" i="13"/>
  <c r="F36" i="15"/>
  <c r="E36" i="15"/>
  <c r="H36" i="15"/>
  <c r="G36" i="15"/>
  <c r="J17" i="11"/>
  <c r="M26" i="11"/>
  <c r="F36" i="11"/>
  <c r="G38" i="11"/>
  <c r="J41" i="11"/>
  <c r="E47" i="11"/>
  <c r="I48" i="11"/>
  <c r="L50" i="11"/>
  <c r="D52" i="11"/>
  <c r="L53" i="11" s="1"/>
  <c r="F20" i="12"/>
  <c r="E25" i="12"/>
  <c r="W26" i="12"/>
  <c r="M29" i="12"/>
  <c r="Y32" i="12"/>
  <c r="AA38" i="12"/>
  <c r="F46" i="12"/>
  <c r="Y52" i="12"/>
  <c r="I19" i="13"/>
  <c r="I38" i="11"/>
  <c r="H47" i="11"/>
  <c r="L48" i="11"/>
  <c r="N50" i="11"/>
  <c r="L56" i="11"/>
  <c r="AA26" i="12"/>
  <c r="S29" i="12"/>
  <c r="AC32" i="12"/>
  <c r="F38" i="12"/>
  <c r="D54" i="12"/>
  <c r="AC55" i="12" s="1"/>
  <c r="AD40" i="12"/>
  <c r="R40" i="12"/>
  <c r="F40" i="12"/>
  <c r="AC40" i="12"/>
  <c r="Q40" i="12"/>
  <c r="AB40" i="12"/>
  <c r="P40" i="12"/>
  <c r="X40" i="12"/>
  <c r="L40" i="12"/>
  <c r="V40" i="12"/>
  <c r="J40" i="12"/>
  <c r="T40" i="12"/>
  <c r="H40" i="12"/>
  <c r="Y40" i="12"/>
  <c r="M46" i="12"/>
  <c r="AC52" i="12"/>
  <c r="V33" i="13"/>
  <c r="J33" i="13"/>
  <c r="U33" i="13"/>
  <c r="I33" i="13"/>
  <c r="R33" i="13"/>
  <c r="AB32" i="13"/>
  <c r="Q33" i="13"/>
  <c r="X32" i="13"/>
  <c r="T32" i="13"/>
  <c r="O33" i="13"/>
  <c r="P32" i="13"/>
  <c r="P33" i="13" s="1"/>
  <c r="N33" i="13"/>
  <c r="L32" i="13"/>
  <c r="AA33" i="13"/>
  <c r="M33" i="13"/>
  <c r="H32" i="13"/>
  <c r="H33" i="13" s="1"/>
  <c r="W33" i="13"/>
  <c r="G33" i="13"/>
  <c r="Z33" i="13"/>
  <c r="Y33" i="13"/>
  <c r="K33" i="13"/>
  <c r="E33" i="13"/>
  <c r="AB31" i="14"/>
  <c r="I15" i="16"/>
  <c r="I14" i="16"/>
  <c r="N25" i="12"/>
  <c r="Z25" i="12"/>
  <c r="N31" i="12"/>
  <c r="Z31" i="12"/>
  <c r="N37" i="12"/>
  <c r="Z37" i="12"/>
  <c r="N43" i="12"/>
  <c r="Z43" i="12"/>
  <c r="U21" i="13"/>
  <c r="I21" i="13"/>
  <c r="S21" i="13"/>
  <c r="G21" i="13"/>
  <c r="R21" i="13"/>
  <c r="F21" i="13"/>
  <c r="Q21" i="13"/>
  <c r="E21" i="13"/>
  <c r="AB20" i="13"/>
  <c r="AB21" i="13" s="1"/>
  <c r="Y21" i="13"/>
  <c r="M21" i="13"/>
  <c r="P20" i="13"/>
  <c r="P21" i="13" s="1"/>
  <c r="L20" i="13"/>
  <c r="L21" i="13" s="1"/>
  <c r="P29" i="14"/>
  <c r="H18" i="15"/>
  <c r="G18" i="15"/>
  <c r="F18" i="15"/>
  <c r="E18" i="15"/>
  <c r="AC53" i="12"/>
  <c r="T20" i="13"/>
  <c r="T21" i="13" s="1"/>
  <c r="Z35" i="14"/>
  <c r="N35" i="14"/>
  <c r="T34" i="14"/>
  <c r="T35" i="14" s="1"/>
  <c r="Y35" i="14"/>
  <c r="M35" i="14"/>
  <c r="P34" i="14"/>
  <c r="P35" i="14" s="1"/>
  <c r="L34" i="14"/>
  <c r="L35" i="14" s="1"/>
  <c r="W35" i="14"/>
  <c r="K35" i="14"/>
  <c r="H34" i="14"/>
  <c r="H35" i="14" s="1"/>
  <c r="Q35" i="14"/>
  <c r="O35" i="14"/>
  <c r="J35" i="14"/>
  <c r="I35" i="14"/>
  <c r="G35" i="14"/>
  <c r="V35" i="14"/>
  <c r="AB34" i="14"/>
  <c r="AB35" i="14" s="1"/>
  <c r="U35" i="14"/>
  <c r="X34" i="14"/>
  <c r="X35" i="14" s="1"/>
  <c r="R25" i="12"/>
  <c r="AD25" i="12"/>
  <c r="R31" i="12"/>
  <c r="AD31" i="12"/>
  <c r="R37" i="12"/>
  <c r="AD37" i="12"/>
  <c r="R43" i="12"/>
  <c r="AD43" i="12"/>
  <c r="G52" i="12"/>
  <c r="S53" i="12"/>
  <c r="S52" i="12"/>
  <c r="AE52" i="12"/>
  <c r="P55" i="12"/>
  <c r="J21" i="13"/>
  <c r="S23" i="14"/>
  <c r="G23" i="14"/>
  <c r="R23" i="14"/>
  <c r="F23" i="14"/>
  <c r="Q23" i="14"/>
  <c r="E23" i="14"/>
  <c r="Z23" i="14"/>
  <c r="N23" i="14"/>
  <c r="T22" i="14"/>
  <c r="T23" i="14" s="1"/>
  <c r="M23" i="14"/>
  <c r="K23" i="14"/>
  <c r="J23" i="14"/>
  <c r="AA23" i="14"/>
  <c r="I23" i="14"/>
  <c r="Y23" i="14"/>
  <c r="AB22" i="14"/>
  <c r="AB23" i="14" s="1"/>
  <c r="V23" i="14"/>
  <c r="L22" i="14"/>
  <c r="L23" i="14" s="1"/>
  <c r="U23" i="14"/>
  <c r="H22" i="14"/>
  <c r="H23" i="14" s="1"/>
  <c r="F35" i="14"/>
  <c r="L51" i="16"/>
  <c r="K51" i="16"/>
  <c r="J51" i="16"/>
  <c r="I51" i="16"/>
  <c r="H51" i="16"/>
  <c r="G51" i="16"/>
  <c r="F51" i="16"/>
  <c r="Q51" i="16"/>
  <c r="E50" i="16"/>
  <c r="N51" i="16"/>
  <c r="P51" i="16"/>
  <c r="O51" i="16"/>
  <c r="M51" i="16"/>
  <c r="J53" i="12"/>
  <c r="G54" i="16"/>
  <c r="J25" i="12"/>
  <c r="V25" i="12"/>
  <c r="J31" i="12"/>
  <c r="V31" i="12"/>
  <c r="J37" i="12"/>
  <c r="V37" i="12"/>
  <c r="F54" i="12"/>
  <c r="J43" i="12"/>
  <c r="V43" i="12"/>
  <c r="K52" i="12"/>
  <c r="W52" i="12"/>
  <c r="V21" i="13"/>
  <c r="U33" i="14"/>
  <c r="I33" i="14"/>
  <c r="S33" i="14"/>
  <c r="G33" i="14"/>
  <c r="R33" i="14"/>
  <c r="F33" i="14"/>
  <c r="AA33" i="14"/>
  <c r="O33" i="14"/>
  <c r="X32" i="14"/>
  <c r="X33" i="14" s="1"/>
  <c r="Z33" i="14"/>
  <c r="E33" i="14"/>
  <c r="Y33" i="14"/>
  <c r="AB32" i="14"/>
  <c r="AB33" i="14" s="1"/>
  <c r="T32" i="14"/>
  <c r="T33" i="14" s="1"/>
  <c r="W33" i="14"/>
  <c r="P32" i="14"/>
  <c r="P33" i="14" s="1"/>
  <c r="V33" i="14"/>
  <c r="L32" i="14"/>
  <c r="Q33" i="14"/>
  <c r="H32" i="14"/>
  <c r="H33" i="14" s="1"/>
  <c r="M33" i="14"/>
  <c r="K25" i="12"/>
  <c r="W25" i="12"/>
  <c r="K31" i="12"/>
  <c r="W31" i="12"/>
  <c r="K37" i="12"/>
  <c r="W37" i="12"/>
  <c r="K43" i="12"/>
  <c r="W43" i="12"/>
  <c r="L52" i="12"/>
  <c r="X52" i="12"/>
  <c r="W21" i="13"/>
  <c r="Q29" i="13"/>
  <c r="E29" i="13"/>
  <c r="AB28" i="13"/>
  <c r="AA29" i="13"/>
  <c r="O29" i="13"/>
  <c r="X28" i="13"/>
  <c r="Z29" i="13"/>
  <c r="N29" i="13"/>
  <c r="T28" i="13"/>
  <c r="Y29" i="13"/>
  <c r="M29" i="13"/>
  <c r="P28" i="13"/>
  <c r="L28" i="13"/>
  <c r="U29" i="13"/>
  <c r="I29" i="13"/>
  <c r="M39" i="13"/>
  <c r="Z39" i="13"/>
  <c r="W23" i="14"/>
  <c r="J33" i="14"/>
  <c r="F57" i="16"/>
  <c r="L25" i="12"/>
  <c r="L31" i="12"/>
  <c r="L37" i="12"/>
  <c r="L43" i="12"/>
  <c r="I55" i="12"/>
  <c r="Z21" i="13"/>
  <c r="H28" i="13"/>
  <c r="N39" i="13"/>
  <c r="AA39" i="13"/>
  <c r="N15" i="16"/>
  <c r="N14" i="16"/>
  <c r="D12" i="13"/>
  <c r="I15" i="13"/>
  <c r="U15" i="13"/>
  <c r="J25" i="13"/>
  <c r="V25" i="13"/>
  <c r="F39" i="13"/>
  <c r="R39" i="13"/>
  <c r="O48" i="16"/>
  <c r="N48" i="16"/>
  <c r="M48" i="16"/>
  <c r="L48" i="16"/>
  <c r="K48" i="16"/>
  <c r="J48" i="16"/>
  <c r="I48" i="16"/>
  <c r="H48" i="16"/>
  <c r="Q48" i="16"/>
  <c r="E47" i="16"/>
  <c r="P48" i="16"/>
  <c r="J15" i="13"/>
  <c r="V15" i="13"/>
  <c r="W25" i="13"/>
  <c r="G39" i="13"/>
  <c r="S39" i="13"/>
  <c r="L38" i="14"/>
  <c r="G26" i="15"/>
  <c r="F26" i="15"/>
  <c r="L50" i="16"/>
  <c r="K50" i="16"/>
  <c r="J50" i="16"/>
  <c r="I50" i="16"/>
  <c r="H50" i="16"/>
  <c r="G50" i="16"/>
  <c r="F50" i="16"/>
  <c r="Q50" i="16"/>
  <c r="N50" i="16"/>
  <c r="N49" i="12"/>
  <c r="Z49" i="12"/>
  <c r="L50" i="12"/>
  <c r="X50" i="12"/>
  <c r="P14" i="13"/>
  <c r="M15" i="13"/>
  <c r="Y15" i="13"/>
  <c r="F17" i="13"/>
  <c r="R17" i="13"/>
  <c r="I23" i="13"/>
  <c r="U23" i="13"/>
  <c r="T24" i="13"/>
  <c r="T25" i="13" s="1"/>
  <c r="N25" i="13"/>
  <c r="Z25" i="13"/>
  <c r="G27" i="13"/>
  <c r="S27" i="13"/>
  <c r="E31" i="13"/>
  <c r="Q31" i="13"/>
  <c r="J35" i="13"/>
  <c r="I37" i="13"/>
  <c r="W37" i="13"/>
  <c r="J19" i="14"/>
  <c r="Z19" i="14"/>
  <c r="S37" i="14"/>
  <c r="G37" i="14"/>
  <c r="R37" i="14"/>
  <c r="F37" i="14"/>
  <c r="Q37" i="14"/>
  <c r="E37" i="14"/>
  <c r="AB36" i="14"/>
  <c r="AB37" i="14" s="1"/>
  <c r="Y37" i="14"/>
  <c r="M37" i="14"/>
  <c r="P36" i="14"/>
  <c r="P37" i="14" s="1"/>
  <c r="H28" i="15"/>
  <c r="G28" i="15"/>
  <c r="F28" i="15"/>
  <c r="D37" i="15"/>
  <c r="E28" i="15"/>
  <c r="O50" i="16"/>
  <c r="O49" i="12"/>
  <c r="AA49" i="12"/>
  <c r="M50" i="12"/>
  <c r="Y50" i="12"/>
  <c r="T14" i="13"/>
  <c r="N15" i="13"/>
  <c r="Z15" i="13"/>
  <c r="G17" i="13"/>
  <c r="S17" i="13"/>
  <c r="J23" i="13"/>
  <c r="V23" i="13"/>
  <c r="X24" i="13"/>
  <c r="X25" i="13" s="1"/>
  <c r="O25" i="13"/>
  <c r="AA25" i="13"/>
  <c r="F31" i="13"/>
  <c r="R31" i="13"/>
  <c r="K35" i="13"/>
  <c r="J37" i="13"/>
  <c r="K19" i="14"/>
  <c r="AB38" i="14"/>
  <c r="U37" i="14"/>
  <c r="D39" i="15"/>
  <c r="H30" i="15"/>
  <c r="E30" i="15"/>
  <c r="O24" i="16"/>
  <c r="N24" i="16"/>
  <c r="M24" i="16"/>
  <c r="L24" i="16"/>
  <c r="K24" i="16"/>
  <c r="I24" i="16"/>
  <c r="H24" i="16"/>
  <c r="Q24" i="16"/>
  <c r="E23" i="16"/>
  <c r="J24" i="16"/>
  <c r="L38" i="16"/>
  <c r="K38" i="16"/>
  <c r="J38" i="16"/>
  <c r="I38" i="16"/>
  <c r="H38" i="16"/>
  <c r="D52" i="16"/>
  <c r="K53" i="16" s="1"/>
  <c r="F38" i="16"/>
  <c r="Q38" i="16"/>
  <c r="N38" i="16"/>
  <c r="P50" i="16"/>
  <c r="N53" i="16"/>
  <c r="H57" i="16"/>
  <c r="P49" i="12"/>
  <c r="AB49" i="12"/>
  <c r="N50" i="12"/>
  <c r="Z50" i="12"/>
  <c r="X14" i="13"/>
  <c r="O15" i="13"/>
  <c r="AA15" i="13"/>
  <c r="H22" i="13"/>
  <c r="H23" i="13" s="1"/>
  <c r="K23" i="13"/>
  <c r="W23" i="13"/>
  <c r="AB24" i="13"/>
  <c r="AB25" i="13" s="1"/>
  <c r="I27" i="13"/>
  <c r="U27" i="13"/>
  <c r="G31" i="13"/>
  <c r="S31" i="13"/>
  <c r="AA35" i="13"/>
  <c r="O35" i="13"/>
  <c r="X34" i="13"/>
  <c r="X35" i="13" s="1"/>
  <c r="Z35" i="13"/>
  <c r="N35" i="13"/>
  <c r="T34" i="13"/>
  <c r="T35" i="13" s="1"/>
  <c r="K37" i="13"/>
  <c r="AA21" i="14"/>
  <c r="O21" i="14"/>
  <c r="X20" i="14"/>
  <c r="X21" i="14" s="1"/>
  <c r="Z21" i="14"/>
  <c r="N21" i="14"/>
  <c r="T20" i="14"/>
  <c r="T21" i="14" s="1"/>
  <c r="Y21" i="14"/>
  <c r="M21" i="14"/>
  <c r="P20" i="14"/>
  <c r="P21" i="14" s="1"/>
  <c r="L20" i="14"/>
  <c r="L21" i="14" s="1"/>
  <c r="U21" i="14"/>
  <c r="I21" i="14"/>
  <c r="S21" i="14"/>
  <c r="R27" i="14"/>
  <c r="F27" i="14"/>
  <c r="Q27" i="14"/>
  <c r="E27" i="14"/>
  <c r="AB26" i="14"/>
  <c r="AB27" i="14" s="1"/>
  <c r="AA27" i="14"/>
  <c r="O27" i="14"/>
  <c r="X26" i="14"/>
  <c r="X27" i="14" s="1"/>
  <c r="L26" i="14"/>
  <c r="L27" i="14" s="1"/>
  <c r="L36" i="14"/>
  <c r="L37" i="14" s="1"/>
  <c r="V37" i="14"/>
  <c r="F30" i="15"/>
  <c r="E14" i="16"/>
  <c r="Q15" i="16"/>
  <c r="Q14" i="16"/>
  <c r="I18" i="16"/>
  <c r="H18" i="16"/>
  <c r="G18" i="16"/>
  <c r="F18" i="16"/>
  <c r="O18" i="16"/>
  <c r="N18" i="16"/>
  <c r="K18" i="16"/>
  <c r="P18" i="16"/>
  <c r="P24" i="16"/>
  <c r="I30" i="16"/>
  <c r="H30" i="16"/>
  <c r="G30" i="16"/>
  <c r="F30" i="16"/>
  <c r="Q30" i="16"/>
  <c r="E29" i="16"/>
  <c r="O30" i="16"/>
  <c r="N30" i="16"/>
  <c r="K30" i="16"/>
  <c r="L39" i="16"/>
  <c r="K39" i="16"/>
  <c r="J39" i="16"/>
  <c r="I39" i="16"/>
  <c r="H39" i="16"/>
  <c r="E52" i="16"/>
  <c r="F39" i="16"/>
  <c r="Q39" i="16"/>
  <c r="E38" i="16"/>
  <c r="N39" i="16"/>
  <c r="E49" i="12"/>
  <c r="Q49" i="12"/>
  <c r="AC49" i="12"/>
  <c r="O50" i="12"/>
  <c r="AA50" i="12"/>
  <c r="J52" i="12"/>
  <c r="V52" i="12"/>
  <c r="AB14" i="13"/>
  <c r="E25" i="13"/>
  <c r="Q25" i="13"/>
  <c r="J27" i="13"/>
  <c r="V27" i="13"/>
  <c r="S37" i="13"/>
  <c r="G37" i="13"/>
  <c r="Z37" i="13"/>
  <c r="D40" i="13"/>
  <c r="U19" i="14"/>
  <c r="I19" i="14"/>
  <c r="S19" i="14"/>
  <c r="G19" i="14"/>
  <c r="M19" i="14"/>
  <c r="W37" i="14"/>
  <c r="G30" i="15"/>
  <c r="G14" i="16"/>
  <c r="L26" i="16"/>
  <c r="K26" i="16"/>
  <c r="J26" i="16"/>
  <c r="I26" i="16"/>
  <c r="H26" i="16"/>
  <c r="F26" i="16"/>
  <c r="Q26" i="16"/>
  <c r="N26" i="16"/>
  <c r="G38" i="16"/>
  <c r="R49" i="12"/>
  <c r="AD49" i="12"/>
  <c r="P50" i="12"/>
  <c r="AB50" i="12"/>
  <c r="E15" i="13"/>
  <c r="Q15" i="13"/>
  <c r="J17" i="13"/>
  <c r="V17" i="13"/>
  <c r="P22" i="13"/>
  <c r="P23" i="13" s="1"/>
  <c r="M23" i="13"/>
  <c r="Y23" i="13"/>
  <c r="F25" i="13"/>
  <c r="R25" i="13"/>
  <c r="H26" i="13"/>
  <c r="H27" i="13" s="1"/>
  <c r="K27" i="13"/>
  <c r="W27" i="13"/>
  <c r="I31" i="13"/>
  <c r="U31" i="13"/>
  <c r="L34" i="13"/>
  <c r="L35" i="13" s="1"/>
  <c r="H36" i="13"/>
  <c r="H37" i="13" s="1"/>
  <c r="M37" i="13"/>
  <c r="AA37" i="13"/>
  <c r="AB15" i="14"/>
  <c r="H18" i="14"/>
  <c r="H19" i="14" s="1"/>
  <c r="N19" i="14"/>
  <c r="AB20" i="14"/>
  <c r="AB21" i="14" s="1"/>
  <c r="V21" i="14"/>
  <c r="P26" i="14"/>
  <c r="P27" i="14" s="1"/>
  <c r="V27" i="14"/>
  <c r="X36" i="14"/>
  <c r="X37" i="14" s="1"/>
  <c r="H14" i="16"/>
  <c r="L27" i="16"/>
  <c r="K27" i="16"/>
  <c r="J27" i="16"/>
  <c r="I27" i="16"/>
  <c r="H27" i="16"/>
  <c r="F27" i="16"/>
  <c r="Q27" i="16"/>
  <c r="E26" i="16"/>
  <c r="N27" i="16"/>
  <c r="M38" i="16"/>
  <c r="Q54" i="16"/>
  <c r="G49" i="12"/>
  <c r="S49" i="12"/>
  <c r="Q50" i="12"/>
  <c r="F15" i="13"/>
  <c r="H16" i="13"/>
  <c r="H17" i="13" s="1"/>
  <c r="K17" i="13"/>
  <c r="N23" i="13"/>
  <c r="G25" i="13"/>
  <c r="J31" i="13"/>
  <c r="P34" i="13"/>
  <c r="Q35" i="13"/>
  <c r="L36" i="13"/>
  <c r="L37" i="13" s="1"/>
  <c r="N37" i="13"/>
  <c r="P12" i="14"/>
  <c r="AB16" i="14"/>
  <c r="AA17" i="14"/>
  <c r="O17" i="14"/>
  <c r="X16" i="14"/>
  <c r="X17" i="14" s="1"/>
  <c r="Z17" i="14"/>
  <c r="N17" i="14"/>
  <c r="T16" i="14"/>
  <c r="D12" i="14"/>
  <c r="M17" i="14"/>
  <c r="L18" i="14"/>
  <c r="O19" i="14"/>
  <c r="E21" i="14"/>
  <c r="W21" i="14"/>
  <c r="T26" i="14"/>
  <c r="T27" i="14" s="1"/>
  <c r="W27" i="14"/>
  <c r="L29" i="14"/>
  <c r="AB29" i="14"/>
  <c r="Z37" i="14"/>
  <c r="H38" i="15"/>
  <c r="G26" i="16"/>
  <c r="O38" i="16"/>
  <c r="F54" i="16"/>
  <c r="K42" i="16"/>
  <c r="N42" i="16"/>
  <c r="J31" i="14"/>
  <c r="V31" i="14"/>
  <c r="E22" i="15"/>
  <c r="F14" i="16"/>
  <c r="O17" i="16"/>
  <c r="O29" i="16"/>
  <c r="O41" i="16"/>
  <c r="O42" i="16"/>
  <c r="O53" i="16"/>
  <c r="P42" i="16"/>
  <c r="E41" i="16"/>
  <c r="Q42" i="16"/>
  <c r="Q53" i="16"/>
  <c r="J25" i="14"/>
  <c r="V25" i="14"/>
  <c r="P30" i="14"/>
  <c r="P38" i="14" s="1"/>
  <c r="M31" i="14"/>
  <c r="Y31" i="14"/>
  <c r="G32" i="15"/>
  <c r="F17" i="16"/>
  <c r="O20" i="16"/>
  <c r="F29" i="16"/>
  <c r="O32" i="16"/>
  <c r="F41" i="16"/>
  <c r="F42" i="16"/>
  <c r="O44" i="16"/>
  <c r="F53" i="16"/>
  <c r="J15" i="14"/>
  <c r="V15" i="14"/>
  <c r="H24" i="14"/>
  <c r="H25" i="14" s="1"/>
  <c r="K25" i="14"/>
  <c r="W25" i="14"/>
  <c r="I29" i="14"/>
  <c r="U29" i="14"/>
  <c r="T30" i="14"/>
  <c r="N31" i="14"/>
  <c r="Z31" i="14"/>
  <c r="D38" i="14"/>
  <c r="E14" i="15"/>
  <c r="J14" i="16"/>
  <c r="G17" i="16"/>
  <c r="P20" i="16"/>
  <c r="P21" i="16"/>
  <c r="M23" i="16"/>
  <c r="G29" i="16"/>
  <c r="P32" i="16"/>
  <c r="P33" i="16"/>
  <c r="M35" i="16"/>
  <c r="G41" i="16"/>
  <c r="G42" i="16"/>
  <c r="P44" i="16"/>
  <c r="P45" i="16"/>
  <c r="M47" i="16"/>
  <c r="G53" i="16"/>
  <c r="E55" i="16"/>
  <c r="Q57" i="16" s="1"/>
  <c r="H14" i="14"/>
  <c r="K15" i="14"/>
  <c r="J29" i="14"/>
  <c r="V29" i="14"/>
  <c r="X30" i="14"/>
  <c r="X38" i="14" s="1"/>
  <c r="X39" i="14" s="1"/>
  <c r="O31" i="14"/>
  <c r="AA31" i="14"/>
  <c r="D40" i="14"/>
  <c r="F14" i="15"/>
  <c r="K14" i="16"/>
  <c r="H17" i="16"/>
  <c r="E20" i="16"/>
  <c r="Q20" i="16"/>
  <c r="N23" i="16"/>
  <c r="H29" i="16"/>
  <c r="E32" i="16"/>
  <c r="Q32" i="16"/>
  <c r="N35" i="16"/>
  <c r="H41" i="16"/>
  <c r="H42" i="16"/>
  <c r="E44" i="16"/>
  <c r="Q44" i="16"/>
  <c r="N47" i="16"/>
  <c r="H53" i="16"/>
  <c r="H28" i="14"/>
  <c r="K29" i="14"/>
  <c r="D11" i="15"/>
  <c r="L14" i="16"/>
  <c r="I53" i="16"/>
  <c r="K464" i="18" l="1"/>
  <c r="K463" i="18"/>
  <c r="M462" i="18"/>
  <c r="M463" i="18" s="1"/>
  <c r="M448" i="18"/>
  <c r="K461" i="18"/>
  <c r="K460" i="18"/>
  <c r="M459" i="18"/>
  <c r="M460" i="18" s="1"/>
  <c r="M445" i="18"/>
  <c r="M424" i="18"/>
  <c r="M420" i="18"/>
  <c r="M421" i="18" s="1"/>
  <c r="L406" i="18"/>
  <c r="L405" i="18"/>
  <c r="N404" i="18"/>
  <c r="N405" i="18" s="1"/>
  <c r="N390" i="18"/>
  <c r="L403" i="18"/>
  <c r="L402" i="18"/>
  <c r="N401" i="18"/>
  <c r="N402" i="18" s="1"/>
  <c r="N387" i="18"/>
  <c r="N366" i="18"/>
  <c r="N362" i="18"/>
  <c r="N363" i="18" s="1"/>
  <c r="L348" i="18"/>
  <c r="L347" i="18"/>
  <c r="N346" i="18"/>
  <c r="N347" i="18" s="1"/>
  <c r="N332" i="18"/>
  <c r="L345" i="18"/>
  <c r="L344" i="18"/>
  <c r="N343" i="18"/>
  <c r="N344" i="18" s="1"/>
  <c r="N329" i="18"/>
  <c r="N308" i="18"/>
  <c r="N304" i="18"/>
  <c r="N305" i="18" s="1"/>
  <c r="L290" i="18"/>
  <c r="L289" i="18"/>
  <c r="N288" i="18"/>
  <c r="N289" i="18" s="1"/>
  <c r="N274" i="18"/>
  <c r="L287" i="18"/>
  <c r="L286" i="18"/>
  <c r="N285" i="18"/>
  <c r="N286" i="18" s="1"/>
  <c r="N271" i="18"/>
  <c r="N250" i="18"/>
  <c r="N246" i="18"/>
  <c r="N247" i="18" s="1"/>
  <c r="L232" i="18"/>
  <c r="L231" i="18"/>
  <c r="N230" i="18"/>
  <c r="N231" i="18" s="1"/>
  <c r="N216" i="18"/>
  <c r="L229" i="18"/>
  <c r="L228" i="18"/>
  <c r="N227" i="18"/>
  <c r="N228" i="18" s="1"/>
  <c r="N213" i="18"/>
  <c r="N192" i="18"/>
  <c r="N188" i="18"/>
  <c r="N189" i="18" s="1"/>
  <c r="L174" i="18"/>
  <c r="L173" i="18"/>
  <c r="N172" i="18"/>
  <c r="N173" i="18" s="1"/>
  <c r="N158" i="18"/>
  <c r="L171" i="18"/>
  <c r="L170" i="18"/>
  <c r="N169" i="18"/>
  <c r="N170" i="18" s="1"/>
  <c r="N155" i="18"/>
  <c r="N134" i="18"/>
  <c r="N130" i="18"/>
  <c r="N131" i="18" s="1"/>
  <c r="L116" i="18"/>
  <c r="L115" i="18"/>
  <c r="N114" i="18"/>
  <c r="N115" i="18" s="1"/>
  <c r="N100" i="18"/>
  <c r="L113" i="18"/>
  <c r="L112" i="18"/>
  <c r="N111" i="18"/>
  <c r="N112" i="18" s="1"/>
  <c r="N97" i="18"/>
  <c r="N76" i="18"/>
  <c r="N72" i="18"/>
  <c r="N73" i="18" s="1"/>
  <c r="L58" i="18"/>
  <c r="L57" i="18"/>
  <c r="N56" i="18"/>
  <c r="N57" i="18" s="1"/>
  <c r="N42" i="18"/>
  <c r="L55" i="18"/>
  <c r="L54" i="18"/>
  <c r="N53" i="18"/>
  <c r="N54" i="18" s="1"/>
  <c r="N39" i="18"/>
  <c r="N18" i="18"/>
  <c r="N14" i="18"/>
  <c r="N15" i="18" s="1"/>
  <c r="G12" i="15"/>
  <c r="E12" i="15"/>
  <c r="G41" i="14"/>
  <c r="M41" i="14"/>
  <c r="N41" i="14"/>
  <c r="O41" i="14"/>
  <c r="E39" i="14"/>
  <c r="S39" i="14"/>
  <c r="V39" i="14"/>
  <c r="G39" i="14"/>
  <c r="Y39" i="14"/>
  <c r="J39" i="14"/>
  <c r="F39" i="14"/>
  <c r="W39" i="14"/>
  <c r="K39" i="14"/>
  <c r="Q39" i="14"/>
  <c r="P39" i="14"/>
  <c r="R13" i="14"/>
  <c r="K13" i="14"/>
  <c r="Z13" i="14"/>
  <c r="AA13" i="14"/>
  <c r="E13" i="14"/>
  <c r="N13" i="14"/>
  <c r="O13" i="14"/>
  <c r="Q13" i="14"/>
  <c r="F13" i="14"/>
  <c r="T17" i="14"/>
  <c r="T12" i="14"/>
  <c r="T13" i="14" s="1"/>
  <c r="AB17" i="14"/>
  <c r="AB12" i="14"/>
  <c r="AB13" i="14" s="1"/>
  <c r="P13" i="14"/>
  <c r="P35" i="13"/>
  <c r="P40" i="13"/>
  <c r="E40" i="15"/>
  <c r="F40" i="15"/>
  <c r="AB39" i="14"/>
  <c r="L39" i="14"/>
  <c r="N13" i="13"/>
  <c r="Q13" i="13"/>
  <c r="F13" i="13"/>
  <c r="M13" i="13"/>
  <c r="W13" i="13"/>
  <c r="J13" i="13"/>
  <c r="AB33" i="13"/>
  <c r="AB40" i="13"/>
  <c r="N34" i="10"/>
  <c r="P35" i="10"/>
  <c r="M56" i="11"/>
  <c r="N56" i="11"/>
  <c r="F56" i="11"/>
  <c r="G56" i="11"/>
  <c r="H56" i="11"/>
  <c r="I56" i="11"/>
  <c r="J56" i="11"/>
  <c r="H30" i="10"/>
  <c r="Q31" i="10"/>
  <c r="Q35" i="10"/>
  <c r="W13" i="9"/>
  <c r="H12" i="9"/>
  <c r="K13" i="9" s="1"/>
  <c r="I37" i="7"/>
  <c r="H20" i="7"/>
  <c r="Q21" i="7"/>
  <c r="F34" i="10"/>
  <c r="T36" i="7"/>
  <c r="U37" i="7"/>
  <c r="K21" i="7"/>
  <c r="T34" i="5"/>
  <c r="G8" i="9"/>
  <c r="H22" i="5"/>
  <c r="V35" i="7"/>
  <c r="T34" i="7"/>
  <c r="W35" i="7" s="1"/>
  <c r="G36" i="7"/>
  <c r="Q35" i="6"/>
  <c r="H24" i="5"/>
  <c r="W37" i="7"/>
  <c r="N36" i="6"/>
  <c r="Q37" i="6" s="1"/>
  <c r="W19" i="4"/>
  <c r="H18" i="4"/>
  <c r="G8" i="3"/>
  <c r="F34" i="3"/>
  <c r="F8" i="3"/>
  <c r="I9" i="3" s="1"/>
  <c r="I11" i="3"/>
  <c r="K15" i="8"/>
  <c r="J9" i="3"/>
  <c r="T8" i="4"/>
  <c r="AD52" i="12"/>
  <c r="AA52" i="12"/>
  <c r="F48" i="11"/>
  <c r="N48" i="11"/>
  <c r="M48" i="11"/>
  <c r="K48" i="11"/>
  <c r="M42" i="11"/>
  <c r="H42" i="11"/>
  <c r="G42" i="11"/>
  <c r="H36" i="11"/>
  <c r="N36" i="11"/>
  <c r="M36" i="11"/>
  <c r="L36" i="11"/>
  <c r="K36" i="11"/>
  <c r="J36" i="11"/>
  <c r="I36" i="11"/>
  <c r="G36" i="11"/>
  <c r="E35" i="11"/>
  <c r="H24" i="10"/>
  <c r="K25" i="10" s="1"/>
  <c r="H20" i="9"/>
  <c r="K21" i="9" s="1"/>
  <c r="H22" i="6"/>
  <c r="K23" i="6" s="1"/>
  <c r="H16" i="6"/>
  <c r="K17" i="6" s="1"/>
  <c r="H30" i="5"/>
  <c r="K31" i="5" s="1"/>
  <c r="Q31" i="5"/>
  <c r="W29" i="5"/>
  <c r="H28" i="5"/>
  <c r="K29" i="5" s="1"/>
  <c r="V37" i="5"/>
  <c r="T36" i="5"/>
  <c r="W37" i="5" s="1"/>
  <c r="H18" i="5"/>
  <c r="K19" i="5" s="1"/>
  <c r="G8" i="4"/>
  <c r="J9" i="4" s="1"/>
  <c r="Q11" i="4"/>
  <c r="H10" i="4"/>
  <c r="N8" i="4"/>
  <c r="Q9" i="4" s="1"/>
  <c r="E55" i="12"/>
  <c r="R56" i="12"/>
  <c r="H56" i="12"/>
  <c r="G56" i="12"/>
  <c r="AB56" i="12"/>
  <c r="T56" i="12"/>
  <c r="Q56" i="12"/>
  <c r="AC56" i="12"/>
  <c r="U56" i="12"/>
  <c r="S56" i="12"/>
  <c r="P56" i="12"/>
  <c r="Y56" i="12"/>
  <c r="N56" i="12"/>
  <c r="O56" i="12"/>
  <c r="L56" i="12"/>
  <c r="AA56" i="12"/>
  <c r="J56" i="12"/>
  <c r="I56" i="12"/>
  <c r="X56" i="12"/>
  <c r="K56" i="12"/>
  <c r="V56" i="12"/>
  <c r="Z56" i="12"/>
  <c r="W56" i="12"/>
  <c r="M56" i="12"/>
  <c r="J41" i="14"/>
  <c r="AB15" i="13"/>
  <c r="AB12" i="13"/>
  <c r="AB13" i="13" s="1"/>
  <c r="X12" i="13"/>
  <c r="X13" i="13" s="1"/>
  <c r="X15" i="13"/>
  <c r="H12" i="13"/>
  <c r="H13" i="13" s="1"/>
  <c r="H12" i="14"/>
  <c r="H13" i="14" s="1"/>
  <c r="H15" i="14"/>
  <c r="O55" i="12"/>
  <c r="P53" i="16"/>
  <c r="J53" i="16"/>
  <c r="M53" i="16"/>
  <c r="L53" i="16"/>
  <c r="T12" i="13"/>
  <c r="T13" i="13" s="1"/>
  <c r="T15" i="13"/>
  <c r="AA39" i="14"/>
  <c r="F12" i="15"/>
  <c r="L12" i="13"/>
  <c r="L13" i="13" s="1"/>
  <c r="T29" i="13"/>
  <c r="T38" i="13"/>
  <c r="T39" i="13" s="1"/>
  <c r="I13" i="13"/>
  <c r="U41" i="14"/>
  <c r="T40" i="13"/>
  <c r="T41" i="13" s="1"/>
  <c r="T33" i="13"/>
  <c r="P56" i="11"/>
  <c r="O56" i="11"/>
  <c r="K56" i="11"/>
  <c r="M55" i="12"/>
  <c r="Q17" i="10"/>
  <c r="E13" i="13"/>
  <c r="F36" i="9"/>
  <c r="I27" i="9"/>
  <c r="H10" i="9"/>
  <c r="N8" i="9"/>
  <c r="H16" i="7"/>
  <c r="K17" i="7" s="1"/>
  <c r="Q25" i="6"/>
  <c r="H24" i="6"/>
  <c r="H10" i="7"/>
  <c r="Q11" i="7"/>
  <c r="N8" i="7"/>
  <c r="Q27" i="8"/>
  <c r="H26" i="8"/>
  <c r="K8" i="7"/>
  <c r="Q25" i="5"/>
  <c r="K31" i="7"/>
  <c r="K15" i="5"/>
  <c r="W33" i="7"/>
  <c r="H32" i="7"/>
  <c r="H36" i="7" s="1"/>
  <c r="K34" i="3"/>
  <c r="K25" i="3"/>
  <c r="P14" i="12"/>
  <c r="J27" i="4"/>
  <c r="G36" i="4"/>
  <c r="O35" i="7"/>
  <c r="N34" i="7"/>
  <c r="Q35" i="7" s="1"/>
  <c r="K23" i="5"/>
  <c r="H32" i="4"/>
  <c r="K33" i="4" s="1"/>
  <c r="W27" i="3"/>
  <c r="T36" i="3"/>
  <c r="W37" i="3" s="1"/>
  <c r="H26" i="3"/>
  <c r="K36" i="4"/>
  <c r="T40" i="14"/>
  <c r="T41" i="14" s="1"/>
  <c r="T31" i="14"/>
  <c r="M57" i="16"/>
  <c r="I57" i="16"/>
  <c r="G57" i="16"/>
  <c r="L57" i="16"/>
  <c r="E53" i="16"/>
  <c r="P54" i="16"/>
  <c r="L54" i="16"/>
  <c r="J54" i="16"/>
  <c r="M54" i="16"/>
  <c r="P57" i="16"/>
  <c r="AA41" i="14"/>
  <c r="H54" i="16"/>
  <c r="AB55" i="12"/>
  <c r="Z55" i="12"/>
  <c r="X33" i="13"/>
  <c r="X40" i="13"/>
  <c r="X41" i="13" s="1"/>
  <c r="Q41" i="14"/>
  <c r="J57" i="16"/>
  <c r="J53" i="11"/>
  <c r="Q13" i="10"/>
  <c r="N30" i="11"/>
  <c r="M30" i="11"/>
  <c r="L30" i="11"/>
  <c r="I30" i="11"/>
  <c r="H30" i="11"/>
  <c r="E29" i="11"/>
  <c r="G30" i="11"/>
  <c r="K30" i="11"/>
  <c r="J30" i="11"/>
  <c r="F30" i="11"/>
  <c r="F34" i="9"/>
  <c r="I25" i="9"/>
  <c r="G8" i="10"/>
  <c r="K25" i="5"/>
  <c r="K34" i="5"/>
  <c r="I29" i="10"/>
  <c r="Q33" i="5"/>
  <c r="H32" i="5"/>
  <c r="K33" i="5" s="1"/>
  <c r="J25" i="9"/>
  <c r="G34" i="9"/>
  <c r="G8" i="7"/>
  <c r="J11" i="7"/>
  <c r="F36" i="8"/>
  <c r="I27" i="8"/>
  <c r="H26" i="5"/>
  <c r="Q27" i="5"/>
  <c r="I37" i="9"/>
  <c r="W13" i="7"/>
  <c r="H14" i="10"/>
  <c r="H14" i="6"/>
  <c r="K15" i="6" s="1"/>
  <c r="Q15" i="6"/>
  <c r="W9" i="4"/>
  <c r="Q15" i="5"/>
  <c r="H12" i="3"/>
  <c r="AE13" i="12"/>
  <c r="F34" i="7"/>
  <c r="I25" i="7"/>
  <c r="K13" i="7"/>
  <c r="E56" i="1"/>
  <c r="J57" i="1"/>
  <c r="K57" i="1"/>
  <c r="L57" i="1"/>
  <c r="N57" i="1"/>
  <c r="AA41" i="13"/>
  <c r="Z41" i="13"/>
  <c r="Y41" i="13"/>
  <c r="N41" i="13"/>
  <c r="M41" i="13"/>
  <c r="J41" i="13"/>
  <c r="I41" i="13"/>
  <c r="T34" i="10"/>
  <c r="K55" i="12"/>
  <c r="W13" i="12"/>
  <c r="T8" i="9"/>
  <c r="W11" i="9"/>
  <c r="H18" i="10"/>
  <c r="K19" i="10" s="1"/>
  <c r="Q19" i="10"/>
  <c r="F8" i="8"/>
  <c r="I9" i="8" s="1"/>
  <c r="F8" i="7"/>
  <c r="I9" i="7" s="1"/>
  <c r="I9" i="6"/>
  <c r="T36" i="6"/>
  <c r="W37" i="6" s="1"/>
  <c r="U37" i="6"/>
  <c r="O37" i="6"/>
  <c r="T8" i="10"/>
  <c r="W9" i="10" s="1"/>
  <c r="I11" i="7"/>
  <c r="N8" i="8"/>
  <c r="K27" i="6"/>
  <c r="K36" i="6"/>
  <c r="I29" i="6"/>
  <c r="F36" i="6"/>
  <c r="I37" i="6" s="1"/>
  <c r="Q23" i="7"/>
  <c r="H22" i="7"/>
  <c r="K23" i="7" s="1"/>
  <c r="H22" i="4"/>
  <c r="K23" i="4" s="1"/>
  <c r="Q23" i="4"/>
  <c r="M57" i="1"/>
  <c r="K34" i="4"/>
  <c r="K25" i="4"/>
  <c r="Z41" i="14"/>
  <c r="S41" i="13"/>
  <c r="T55" i="12"/>
  <c r="H55" i="12"/>
  <c r="G55" i="12"/>
  <c r="AE55" i="12"/>
  <c r="V55" i="12"/>
  <c r="S55" i="12"/>
  <c r="AD55" i="12"/>
  <c r="U55" i="12"/>
  <c r="R55" i="12"/>
  <c r="J55" i="12"/>
  <c r="W55" i="12"/>
  <c r="K51" i="11"/>
  <c r="I51" i="11"/>
  <c r="N51" i="11"/>
  <c r="M51" i="11"/>
  <c r="L51" i="11"/>
  <c r="G51" i="11"/>
  <c r="F51" i="11"/>
  <c r="J51" i="11"/>
  <c r="H51" i="11"/>
  <c r="E50" i="11"/>
  <c r="R41" i="13"/>
  <c r="G41" i="13"/>
  <c r="X38" i="13"/>
  <c r="X39" i="13" s="1"/>
  <c r="X29" i="13"/>
  <c r="N55" i="12"/>
  <c r="W41" i="13"/>
  <c r="X13" i="12"/>
  <c r="N53" i="12"/>
  <c r="M53" i="12"/>
  <c r="L53" i="12"/>
  <c r="K53" i="12"/>
  <c r="Z53" i="12"/>
  <c r="X53" i="12"/>
  <c r="E52" i="12"/>
  <c r="Y53" i="12"/>
  <c r="W53" i="12"/>
  <c r="O53" i="12"/>
  <c r="AA53" i="12"/>
  <c r="K54" i="16"/>
  <c r="R53" i="12"/>
  <c r="F36" i="10"/>
  <c r="K13" i="12"/>
  <c r="M24" i="11"/>
  <c r="L24" i="11"/>
  <c r="K24" i="11"/>
  <c r="J24" i="11"/>
  <c r="G24" i="11"/>
  <c r="F24" i="11"/>
  <c r="E23" i="11"/>
  <c r="I24" i="11"/>
  <c r="N24" i="11"/>
  <c r="H24" i="11"/>
  <c r="Q55" i="12"/>
  <c r="I35" i="10"/>
  <c r="K27" i="9"/>
  <c r="K36" i="9"/>
  <c r="K34" i="9"/>
  <c r="I11" i="9"/>
  <c r="F8" i="9"/>
  <c r="I9" i="9" s="1"/>
  <c r="T8" i="8"/>
  <c r="T8" i="7"/>
  <c r="W9" i="7" s="1"/>
  <c r="W11" i="7"/>
  <c r="H30" i="6"/>
  <c r="K31" i="6" s="1"/>
  <c r="Q31" i="6"/>
  <c r="G36" i="5"/>
  <c r="J37" i="5" s="1"/>
  <c r="J27" i="5"/>
  <c r="S13" i="12"/>
  <c r="K36" i="7"/>
  <c r="K27" i="7"/>
  <c r="G34" i="6"/>
  <c r="J35" i="6" s="1"/>
  <c r="I31" i="3"/>
  <c r="K15" i="10"/>
  <c r="F34" i="6"/>
  <c r="H14" i="7"/>
  <c r="K15" i="7" s="1"/>
  <c r="Q15" i="7"/>
  <c r="H10" i="8"/>
  <c r="N36" i="5"/>
  <c r="Q37" i="5" s="1"/>
  <c r="P37" i="5"/>
  <c r="K8" i="9"/>
  <c r="G34" i="3"/>
  <c r="J35" i="3" s="1"/>
  <c r="J25" i="3"/>
  <c r="G13" i="12"/>
  <c r="I35" i="3"/>
  <c r="K19" i="4"/>
  <c r="H26" i="4"/>
  <c r="Q27" i="4"/>
  <c r="T36" i="8"/>
  <c r="W37" i="8" s="1"/>
  <c r="U37" i="8"/>
  <c r="U41" i="13"/>
  <c r="I35" i="9"/>
  <c r="G8" i="5"/>
  <c r="J9" i="5" s="1"/>
  <c r="J11" i="5"/>
  <c r="AB41" i="13"/>
  <c r="K8" i="5"/>
  <c r="P53" i="11"/>
  <c r="G53" i="11"/>
  <c r="M53" i="11"/>
  <c r="N53" i="11"/>
  <c r="O53" i="11"/>
  <c r="H16" i="4"/>
  <c r="K17" i="4" s="1"/>
  <c r="W17" i="4"/>
  <c r="K41" i="14"/>
  <c r="J13" i="14"/>
  <c r="V13" i="14"/>
  <c r="G13" i="14"/>
  <c r="U13" i="14"/>
  <c r="S13" i="14"/>
  <c r="I13" i="14"/>
  <c r="W13" i="14"/>
  <c r="V41" i="14"/>
  <c r="D55" i="16"/>
  <c r="H40" i="15"/>
  <c r="G40" i="15"/>
  <c r="H40" i="13"/>
  <c r="H41" i="13" s="1"/>
  <c r="AB29" i="13"/>
  <c r="AB38" i="13"/>
  <c r="AB39" i="13" s="1"/>
  <c r="M13" i="14"/>
  <c r="Q53" i="12"/>
  <c r="X55" i="12"/>
  <c r="AA13" i="13"/>
  <c r="O41" i="13"/>
  <c r="I53" i="11"/>
  <c r="Z14" i="12"/>
  <c r="Y14" i="12"/>
  <c r="Q14" i="12"/>
  <c r="O14" i="12"/>
  <c r="E13" i="12"/>
  <c r="AA14" i="12"/>
  <c r="N14" i="12"/>
  <c r="M14" i="12"/>
  <c r="V13" i="12"/>
  <c r="G36" i="9"/>
  <c r="J37" i="9" s="1"/>
  <c r="K33" i="7"/>
  <c r="J9" i="10"/>
  <c r="U35" i="8"/>
  <c r="W13" i="5"/>
  <c r="H12" i="5"/>
  <c r="K13" i="5" s="1"/>
  <c r="K34" i="7"/>
  <c r="W33" i="8"/>
  <c r="Q21" i="10"/>
  <c r="H20" i="10"/>
  <c r="K21" i="10" s="1"/>
  <c r="T36" i="4"/>
  <c r="W37" i="4" s="1"/>
  <c r="G34" i="8"/>
  <c r="Q19" i="3"/>
  <c r="H18" i="3"/>
  <c r="G34" i="4"/>
  <c r="J35" i="4" s="1"/>
  <c r="N34" i="4"/>
  <c r="Q35" i="4" s="1"/>
  <c r="O35" i="4"/>
  <c r="J11" i="3"/>
  <c r="J27" i="3"/>
  <c r="G36" i="3"/>
  <c r="J37" i="3" s="1"/>
  <c r="K13" i="4"/>
  <c r="K11" i="10"/>
  <c r="K8" i="10"/>
  <c r="K33" i="6"/>
  <c r="F36" i="4"/>
  <c r="I37" i="4" s="1"/>
  <c r="H10" i="5"/>
  <c r="Q11" i="5"/>
  <c r="N8" i="5"/>
  <c r="Q9" i="5" s="1"/>
  <c r="P31" i="14"/>
  <c r="P40" i="14"/>
  <c r="P41" i="14" s="1"/>
  <c r="M18" i="11"/>
  <c r="K18" i="11"/>
  <c r="J18" i="11"/>
  <c r="I18" i="11"/>
  <c r="H18" i="11"/>
  <c r="N18" i="11"/>
  <c r="L18" i="11"/>
  <c r="G18" i="11"/>
  <c r="E13" i="11"/>
  <c r="F18" i="11"/>
  <c r="E17" i="11"/>
  <c r="W9" i="9"/>
  <c r="Q9" i="7"/>
  <c r="O13" i="12"/>
  <c r="N13" i="12"/>
  <c r="AC13" i="12"/>
  <c r="M13" i="12"/>
  <c r="Z13" i="12"/>
  <c r="Y13" i="12"/>
  <c r="AA13" i="12"/>
  <c r="U13" i="12"/>
  <c r="T13" i="12"/>
  <c r="Q13" i="12"/>
  <c r="I13" i="12"/>
  <c r="H13" i="12"/>
  <c r="G8" i="8"/>
  <c r="J9" i="8" s="1"/>
  <c r="J11" i="8"/>
  <c r="I35" i="6"/>
  <c r="K19" i="3"/>
  <c r="Z39" i="14"/>
  <c r="U39" i="14"/>
  <c r="X40" i="14"/>
  <c r="X41" i="14" s="1"/>
  <c r="X31" i="14"/>
  <c r="R39" i="14"/>
  <c r="K57" i="16"/>
  <c r="Q41" i="13"/>
  <c r="O39" i="14"/>
  <c r="N54" i="16"/>
  <c r="E38" i="15"/>
  <c r="G38" i="15"/>
  <c r="F38" i="15"/>
  <c r="L33" i="14"/>
  <c r="L40" i="14"/>
  <c r="L41" i="14" s="1"/>
  <c r="V13" i="13"/>
  <c r="G53" i="12"/>
  <c r="L14" i="12"/>
  <c r="K13" i="13"/>
  <c r="N57" i="16"/>
  <c r="R13" i="13"/>
  <c r="Q25" i="9"/>
  <c r="H24" i="9"/>
  <c r="O37" i="10"/>
  <c r="H22" i="9"/>
  <c r="K23" i="9" s="1"/>
  <c r="Q23" i="9"/>
  <c r="V14" i="12"/>
  <c r="F14" i="12"/>
  <c r="U35" i="9"/>
  <c r="T34" i="9"/>
  <c r="W35" i="9" s="1"/>
  <c r="H28" i="9"/>
  <c r="K29" i="9" s="1"/>
  <c r="Q29" i="10"/>
  <c r="H28" i="10"/>
  <c r="K29" i="10" s="1"/>
  <c r="J11" i="10"/>
  <c r="AC14" i="12"/>
  <c r="H32" i="10"/>
  <c r="K33" i="10" s="1"/>
  <c r="G34" i="5"/>
  <c r="J35" i="5" s="1"/>
  <c r="E55" i="11"/>
  <c r="Q23" i="8"/>
  <c r="G34" i="7"/>
  <c r="F34" i="4"/>
  <c r="I35" i="4" s="1"/>
  <c r="I25" i="4"/>
  <c r="H53" i="11"/>
  <c r="K19" i="6"/>
  <c r="H16" i="3"/>
  <c r="K17" i="3" s="1"/>
  <c r="Q17" i="3"/>
  <c r="O35" i="9"/>
  <c r="J11" i="6"/>
  <c r="G8" i="6"/>
  <c r="J9" i="6" s="1"/>
  <c r="Q13" i="3"/>
  <c r="H8" i="3"/>
  <c r="K9" i="3" s="1"/>
  <c r="N36" i="4"/>
  <c r="Q37" i="4" s="1"/>
  <c r="O37" i="4"/>
  <c r="F41" i="14"/>
  <c r="I41" i="14"/>
  <c r="R41" i="14"/>
  <c r="W41" i="14"/>
  <c r="E41" i="13"/>
  <c r="O54" i="16"/>
  <c r="P15" i="13"/>
  <c r="P12" i="13"/>
  <c r="P13" i="13" s="1"/>
  <c r="L38" i="13"/>
  <c r="L39" i="13" s="1"/>
  <c r="L29" i="13"/>
  <c r="V53" i="12"/>
  <c r="L55" i="12"/>
  <c r="AB40" i="14"/>
  <c r="AB41" i="14" s="1"/>
  <c r="L40" i="13"/>
  <c r="L41" i="13" s="1"/>
  <c r="L33" i="13"/>
  <c r="T38" i="14"/>
  <c r="T39" i="14" s="1"/>
  <c r="K39" i="11"/>
  <c r="I39" i="11"/>
  <c r="H39" i="11"/>
  <c r="G39" i="11"/>
  <c r="E38" i="11"/>
  <c r="F39" i="11"/>
  <c r="N39" i="11"/>
  <c r="E52" i="11"/>
  <c r="J39" i="11"/>
  <c r="M39" i="11"/>
  <c r="L39" i="11"/>
  <c r="J35" i="9"/>
  <c r="J13" i="12"/>
  <c r="F13" i="12"/>
  <c r="Q21" i="8"/>
  <c r="H36" i="10"/>
  <c r="V37" i="9"/>
  <c r="I37" i="8"/>
  <c r="E41" i="14"/>
  <c r="K53" i="11"/>
  <c r="N34" i="8"/>
  <c r="Q35" i="8" s="1"/>
  <c r="H24" i="8"/>
  <c r="Q25" i="8"/>
  <c r="H34" i="5"/>
  <c r="J11" i="9"/>
  <c r="Q19" i="6"/>
  <c r="O35" i="8"/>
  <c r="W13" i="3"/>
  <c r="T8" i="3"/>
  <c r="W9" i="3" s="1"/>
  <c r="K13" i="3"/>
  <c r="N8" i="3"/>
  <c r="Q9" i="3" s="1"/>
  <c r="I57" i="1"/>
  <c r="V47" i="12"/>
  <c r="J47" i="12"/>
  <c r="U47" i="12"/>
  <c r="I47" i="12"/>
  <c r="T47" i="12"/>
  <c r="H47" i="12"/>
  <c r="S47" i="12"/>
  <c r="G47" i="12"/>
  <c r="Q47" i="12"/>
  <c r="L47" i="12"/>
  <c r="AC47" i="12"/>
  <c r="K47" i="12"/>
  <c r="AB47" i="12"/>
  <c r="X47" i="12"/>
  <c r="E46" i="12"/>
  <c r="P47" i="12"/>
  <c r="N47" i="12"/>
  <c r="AA47" i="12"/>
  <c r="Y47" i="12"/>
  <c r="R47" i="12"/>
  <c r="O47" i="12"/>
  <c r="M47" i="12"/>
  <c r="Z47" i="12"/>
  <c r="T53" i="12"/>
  <c r="AB53" i="12"/>
  <c r="K23" i="10"/>
  <c r="H34" i="10"/>
  <c r="K35" i="10" s="1"/>
  <c r="Q9" i="8"/>
  <c r="N39" i="14"/>
  <c r="Q9" i="9"/>
  <c r="F34" i="8"/>
  <c r="I35" i="8" s="1"/>
  <c r="T34" i="6"/>
  <c r="W35" i="6" s="1"/>
  <c r="K36" i="10"/>
  <c r="K27" i="10"/>
  <c r="J37" i="4"/>
  <c r="I11" i="8"/>
  <c r="T8" i="5"/>
  <c r="N34" i="5"/>
  <c r="Q35" i="5" s="1"/>
  <c r="J27" i="6"/>
  <c r="G36" i="6"/>
  <c r="J37" i="6" s="1"/>
  <c r="J9" i="9"/>
  <c r="AB13" i="12"/>
  <c r="K21" i="4"/>
  <c r="H10" i="6"/>
  <c r="Q11" i="6"/>
  <c r="N8" i="6"/>
  <c r="Q9" i="6" s="1"/>
  <c r="W11" i="8"/>
  <c r="K27" i="3"/>
  <c r="K36" i="3"/>
  <c r="K25" i="6"/>
  <c r="K34" i="6"/>
  <c r="H57" i="1"/>
  <c r="L19" i="14"/>
  <c r="L12" i="14"/>
  <c r="L13" i="14" s="1"/>
  <c r="P29" i="13"/>
  <c r="P38" i="13"/>
  <c r="P39" i="13" s="1"/>
  <c r="F56" i="12"/>
  <c r="F55" i="12"/>
  <c r="H29" i="14"/>
  <c r="H38" i="14"/>
  <c r="H39" i="14" s="1"/>
  <c r="H29" i="13"/>
  <c r="H38" i="13"/>
  <c r="H39" i="13" s="1"/>
  <c r="K41" i="13"/>
  <c r="V41" i="13"/>
  <c r="U53" i="12"/>
  <c r="P53" i="12"/>
  <c r="Y55" i="12"/>
  <c r="X12" i="14"/>
  <c r="X13" i="14" s="1"/>
  <c r="I37" i="10"/>
  <c r="Y41" i="14"/>
  <c r="N36" i="9"/>
  <c r="Q37" i="9" s="1"/>
  <c r="O37" i="9"/>
  <c r="Q23" i="10"/>
  <c r="I35" i="7"/>
  <c r="N8" i="10"/>
  <c r="Q9" i="10" s="1"/>
  <c r="H18" i="9"/>
  <c r="K19" i="9" s="1"/>
  <c r="Q29" i="8"/>
  <c r="H28" i="8"/>
  <c r="K29" i="8" s="1"/>
  <c r="H18" i="8"/>
  <c r="K19" i="8" s="1"/>
  <c r="K8" i="6"/>
  <c r="W35" i="10"/>
  <c r="F36" i="5"/>
  <c r="I37" i="5" s="1"/>
  <c r="N36" i="8"/>
  <c r="Q37" i="8" s="1"/>
  <c r="J37" i="7"/>
  <c r="J35" i="7"/>
  <c r="F34" i="5"/>
  <c r="I35" i="5" s="1"/>
  <c r="I25" i="5"/>
  <c r="I27" i="5"/>
  <c r="Q15" i="3"/>
  <c r="AB14" i="12"/>
  <c r="W9" i="8"/>
  <c r="K31" i="10"/>
  <c r="F57" i="1"/>
  <c r="F41" i="13"/>
  <c r="P41" i="13"/>
  <c r="O57" i="16"/>
  <c r="AA55" i="12"/>
  <c r="S41" i="14"/>
  <c r="I54" i="16"/>
  <c r="O13" i="13"/>
  <c r="G13" i="13"/>
  <c r="Z13" i="13"/>
  <c r="S13" i="13"/>
  <c r="I39" i="14"/>
  <c r="Y13" i="13"/>
  <c r="H12" i="15"/>
  <c r="Y13" i="14"/>
  <c r="M39" i="14"/>
  <c r="H53" i="12"/>
  <c r="T36" i="10"/>
  <c r="W37" i="10" s="1"/>
  <c r="U37" i="10"/>
  <c r="F53" i="11"/>
  <c r="Q17" i="9"/>
  <c r="H16" i="9"/>
  <c r="K17" i="9" s="1"/>
  <c r="N21" i="11"/>
  <c r="L21" i="11"/>
  <c r="K21" i="11"/>
  <c r="J21" i="11"/>
  <c r="I21" i="11"/>
  <c r="F21" i="11"/>
  <c r="E20" i="11"/>
  <c r="M21" i="11"/>
  <c r="H21" i="11"/>
  <c r="G21" i="11"/>
  <c r="K17" i="10"/>
  <c r="U13" i="13"/>
  <c r="I13" i="10"/>
  <c r="F8" i="10"/>
  <c r="I9" i="10" s="1"/>
  <c r="G36" i="8"/>
  <c r="J37" i="8" s="1"/>
  <c r="J27" i="8"/>
  <c r="H8" i="10"/>
  <c r="H40" i="14"/>
  <c r="H41" i="14" s="1"/>
  <c r="W35" i="5"/>
  <c r="J9" i="7"/>
  <c r="Q13" i="6"/>
  <c r="H12" i="6"/>
  <c r="K13" i="6" s="1"/>
  <c r="Q17" i="7"/>
  <c r="W9" i="5"/>
  <c r="H32" i="9"/>
  <c r="K33" i="9" s="1"/>
  <c r="W31" i="7"/>
  <c r="U35" i="4"/>
  <c r="T34" i="4"/>
  <c r="W35" i="4" s="1"/>
  <c r="O35" i="6"/>
  <c r="K8" i="4"/>
  <c r="K11" i="4"/>
  <c r="T34" i="3"/>
  <c r="W35" i="3" s="1"/>
  <c r="W25" i="3"/>
  <c r="J35" i="8"/>
  <c r="Q35" i="3"/>
  <c r="P13" i="12"/>
  <c r="K21" i="5"/>
  <c r="Q25" i="7"/>
  <c r="H24" i="7"/>
  <c r="H34" i="7" s="1"/>
  <c r="H22" i="3"/>
  <c r="K23" i="3" s="1"/>
  <c r="K11" i="8"/>
  <c r="K8" i="8"/>
  <c r="Q23" i="5"/>
  <c r="F36" i="3"/>
  <c r="I37" i="3" s="1"/>
  <c r="I27" i="3"/>
  <c r="H28" i="3"/>
  <c r="K29" i="3" s="1"/>
  <c r="G57" i="1"/>
  <c r="H8" i="8" l="1"/>
  <c r="K9" i="8" s="1"/>
  <c r="H34" i="6"/>
  <c r="K35" i="6" s="1"/>
  <c r="H8" i="6"/>
  <c r="K9" i="6" s="1"/>
  <c r="K37" i="10"/>
  <c r="K11" i="6"/>
  <c r="M56" i="16"/>
  <c r="I56" i="16"/>
  <c r="G56" i="16"/>
  <c r="N56" i="16"/>
  <c r="H56" i="16"/>
  <c r="K56" i="16"/>
  <c r="F56" i="16"/>
  <c r="O56" i="16"/>
  <c r="J56" i="16"/>
  <c r="L56" i="16"/>
  <c r="P56" i="16"/>
  <c r="Q56" i="16"/>
  <c r="K37" i="7"/>
  <c r="I15" i="11"/>
  <c r="G15" i="11"/>
  <c r="N15" i="11"/>
  <c r="K15" i="11"/>
  <c r="F15" i="11"/>
  <c r="E14" i="11"/>
  <c r="L15" i="11"/>
  <c r="J15" i="11"/>
  <c r="H15" i="11"/>
  <c r="M15" i="11"/>
  <c r="K35" i="5"/>
  <c r="E56" i="16"/>
  <c r="H8" i="7"/>
  <c r="K9" i="7" s="1"/>
  <c r="K11" i="7"/>
  <c r="H8" i="5"/>
  <c r="K11" i="5"/>
  <c r="H36" i="5"/>
  <c r="K37" i="5" s="1"/>
  <c r="K27" i="5"/>
  <c r="L57" i="11"/>
  <c r="J57" i="11"/>
  <c r="G57" i="11"/>
  <c r="I57" i="11"/>
  <c r="H57" i="11"/>
  <c r="E56" i="11"/>
  <c r="F57" i="11"/>
  <c r="K57" i="11"/>
  <c r="N57" i="11"/>
  <c r="M57" i="11"/>
  <c r="K25" i="7"/>
  <c r="H36" i="9"/>
  <c r="K37" i="9" s="1"/>
  <c r="H34" i="8"/>
  <c r="K35" i="8" s="1"/>
  <c r="K25" i="8"/>
  <c r="K35" i="7"/>
  <c r="H36" i="4"/>
  <c r="K37" i="4" s="1"/>
  <c r="K27" i="4"/>
  <c r="H34" i="4"/>
  <c r="K35" i="4" s="1"/>
  <c r="H34" i="3"/>
  <c r="K35" i="3" s="1"/>
  <c r="H36" i="8"/>
  <c r="K37" i="8" s="1"/>
  <c r="K27" i="8"/>
  <c r="H8" i="4"/>
  <c r="K9" i="4" s="1"/>
  <c r="F54" i="11"/>
  <c r="N54" i="11"/>
  <c r="E53" i="11"/>
  <c r="J54" i="11"/>
  <c r="L54" i="11"/>
  <c r="K54" i="11"/>
  <c r="H54" i="11"/>
  <c r="M54" i="11"/>
  <c r="I54" i="11"/>
  <c r="G54" i="11"/>
  <c r="H34" i="9"/>
  <c r="K35" i="9" s="1"/>
  <c r="K25" i="9"/>
  <c r="K9" i="10"/>
  <c r="K9" i="5"/>
  <c r="H36" i="3"/>
  <c r="K37" i="3" s="1"/>
  <c r="H8" i="9"/>
  <c r="K9" i="9" s="1"/>
  <c r="K11" i="9"/>
  <c r="H36" i="6"/>
  <c r="K37" i="6" s="1"/>
</calcChain>
</file>

<file path=xl/sharedStrings.xml><?xml version="1.0" encoding="utf-8"?>
<sst xmlns="http://schemas.openxmlformats.org/spreadsheetml/2006/main" count="1271" uniqueCount="429">
  <si>
    <t>表２２　育児のための勤務時間短縮等措置の制度の有無（就業規則等により明文化されているもの）　（複数回答）</t>
    <rPh sb="0" eb="1">
      <t>ヒョウ</t>
    </rPh>
    <rPh sb="4" eb="6">
      <t>イクジ</t>
    </rPh>
    <rPh sb="10" eb="12">
      <t>キンム</t>
    </rPh>
    <rPh sb="12" eb="14">
      <t>ジカン</t>
    </rPh>
    <rPh sb="14" eb="16">
      <t>タンシュク</t>
    </rPh>
    <rPh sb="16" eb="17">
      <t>トウ</t>
    </rPh>
    <rPh sb="17" eb="19">
      <t>ソチ</t>
    </rPh>
    <rPh sb="20" eb="22">
      <t>セイド</t>
    </rPh>
    <rPh sb="23" eb="25">
      <t>ウム</t>
    </rPh>
    <rPh sb="34" eb="37">
      <t>メイブンカ</t>
    </rPh>
    <rPh sb="47" eb="49">
      <t>フクスウ</t>
    </rPh>
    <rPh sb="49" eb="51">
      <t>カイトウ</t>
    </rPh>
    <phoneticPr fontId="3"/>
  </si>
  <si>
    <t>１段目：事業所数</t>
    <rPh sb="1" eb="3">
      <t>ﾀﾞﾝﾒ</t>
    </rPh>
    <rPh sb="4" eb="7">
      <t>ｼﾞｷﾞｮｳｼｮ</t>
    </rPh>
    <rPh sb="7" eb="8">
      <t>ｽｳ</t>
    </rPh>
    <phoneticPr fontId="3" type="halfwidthKatakana"/>
  </si>
  <si>
    <t>２段目：回答事業所数に対する割合</t>
    <rPh sb="1" eb="3">
      <t>ﾀﾞﾝﾒ</t>
    </rPh>
    <rPh sb="4" eb="6">
      <t>ｶｲﾄｳ</t>
    </rPh>
    <rPh sb="6" eb="9">
      <t>ｼﾞｷﾞｮｳｼｮ</t>
    </rPh>
    <rPh sb="9" eb="10">
      <t>ｽｳ</t>
    </rPh>
    <rPh sb="11" eb="12">
      <t>ﾀｲ</t>
    </rPh>
    <rPh sb="14" eb="16">
      <t>ﾜﾘｱｲ</t>
    </rPh>
    <phoneticPr fontId="3" type="halfwidthKatakana"/>
  </si>
  <si>
    <t>３段目：勤務時間短縮等措置の制度がある事業所での</t>
    <rPh sb="1" eb="3">
      <t>ﾀﾞﾝﾒ</t>
    </rPh>
    <rPh sb="4" eb="6">
      <t>ｷﾝﾑ</t>
    </rPh>
    <rPh sb="6" eb="8">
      <t>ｼﾞｶﾝ</t>
    </rPh>
    <rPh sb="8" eb="10">
      <t>ﾀﾝｼｭｸ</t>
    </rPh>
    <rPh sb="10" eb="11">
      <t>ﾄｳ</t>
    </rPh>
    <rPh sb="11" eb="13">
      <t>ｿﾁ</t>
    </rPh>
    <rPh sb="14" eb="16">
      <t>ｾｲﾄﾞ</t>
    </rPh>
    <rPh sb="19" eb="22">
      <t>ｼﾞｷﾞｮｳｼｮ</t>
    </rPh>
    <phoneticPr fontId="3" type="halfwidthKatakana"/>
  </si>
  <si>
    <t>　　　　　措置内容の割合（複数回答）</t>
    <rPh sb="13" eb="15">
      <t>フクスウ</t>
    </rPh>
    <rPh sb="15" eb="17">
      <t>カイトウ</t>
    </rPh>
    <phoneticPr fontId="3"/>
  </si>
  <si>
    <t>（単位：社、％）</t>
    <rPh sb="1" eb="3">
      <t>タンイ</t>
    </rPh>
    <rPh sb="4" eb="5">
      <t>シャ</t>
    </rPh>
    <phoneticPr fontId="3"/>
  </si>
  <si>
    <t>回答
事業所数</t>
    <rPh sb="0" eb="2">
      <t>カイトウ</t>
    </rPh>
    <rPh sb="3" eb="6">
      <t>ジギョウショ</t>
    </rPh>
    <rPh sb="6" eb="7">
      <t>スウ</t>
    </rPh>
    <phoneticPr fontId="3"/>
  </si>
  <si>
    <t>勤務時間短縮等の措置を
実施している</t>
    <rPh sb="0" eb="2">
      <t>キンム</t>
    </rPh>
    <rPh sb="2" eb="4">
      <t>ジカン</t>
    </rPh>
    <rPh sb="4" eb="6">
      <t>タンシュク</t>
    </rPh>
    <rPh sb="6" eb="7">
      <t>トウ</t>
    </rPh>
    <rPh sb="8" eb="10">
      <t>ソチ</t>
    </rPh>
    <rPh sb="12" eb="14">
      <t>ジッシ</t>
    </rPh>
    <phoneticPr fontId="3"/>
  </si>
  <si>
    <t>勤務時間短縮等の措置を
実施して
いない</t>
    <rPh sb="0" eb="2">
      <t>キンム</t>
    </rPh>
    <rPh sb="2" eb="4">
      <t>ジカン</t>
    </rPh>
    <rPh sb="4" eb="6">
      <t>タンシュク</t>
    </rPh>
    <rPh sb="6" eb="7">
      <t>トウ</t>
    </rPh>
    <rPh sb="8" eb="10">
      <t>ソチ</t>
    </rPh>
    <rPh sb="12" eb="14">
      <t>ジッシ</t>
    </rPh>
    <phoneticPr fontId="3"/>
  </si>
  <si>
    <t>無回答
（不明を含む）</t>
    <rPh sb="0" eb="3">
      <t>ムカイトウ</t>
    </rPh>
    <rPh sb="5" eb="7">
      <t>フメイ</t>
    </rPh>
    <rPh sb="8" eb="9">
      <t>フク</t>
    </rPh>
    <phoneticPr fontId="3"/>
  </si>
  <si>
    <t>短時間
勤務
制度</t>
    <rPh sb="0" eb="3">
      <t>タンジカン</t>
    </rPh>
    <rPh sb="4" eb="6">
      <t>キンム</t>
    </rPh>
    <rPh sb="7" eb="9">
      <t>セイド</t>
    </rPh>
    <phoneticPr fontId="3"/>
  </si>
  <si>
    <t>育児のために利用できるフレックスタイム制</t>
    <rPh sb="0" eb="2">
      <t>イクジ</t>
    </rPh>
    <rPh sb="6" eb="8">
      <t>リヨウ</t>
    </rPh>
    <rPh sb="19" eb="20">
      <t>セイ</t>
    </rPh>
    <phoneticPr fontId="3"/>
  </si>
  <si>
    <t>始業・終業時刻の繰上げ・繰下げ</t>
    <rPh sb="0" eb="2">
      <t>シギョウ</t>
    </rPh>
    <rPh sb="3" eb="5">
      <t>シュウギョウ</t>
    </rPh>
    <rPh sb="5" eb="7">
      <t>ジコク</t>
    </rPh>
    <rPh sb="8" eb="10">
      <t>クリアゲ</t>
    </rPh>
    <phoneticPr fontId="3"/>
  </si>
  <si>
    <t>所定外労働の免除</t>
    <rPh sb="0" eb="3">
      <t>ショテイガイ</t>
    </rPh>
    <rPh sb="3" eb="5">
      <t>ロウドウ</t>
    </rPh>
    <rPh sb="6" eb="8">
      <t>メンジョ</t>
    </rPh>
    <phoneticPr fontId="3"/>
  </si>
  <si>
    <t>在宅勤務制度</t>
    <rPh sb="0" eb="2">
      <t>ザイタク</t>
    </rPh>
    <rPh sb="2" eb="4">
      <t>キンム</t>
    </rPh>
    <rPh sb="4" eb="6">
      <t>セイド</t>
    </rPh>
    <phoneticPr fontId="3"/>
  </si>
  <si>
    <t>事業所内託児施設</t>
    <rPh sb="0" eb="3">
      <t>ジギョウショ</t>
    </rPh>
    <rPh sb="3" eb="4">
      <t>ナイ</t>
    </rPh>
    <rPh sb="4" eb="6">
      <t>タクジ</t>
    </rPh>
    <rPh sb="6" eb="8">
      <t>シセツ</t>
    </rPh>
    <phoneticPr fontId="3"/>
  </si>
  <si>
    <t>育児に要する費用の援助</t>
    <rPh sb="0" eb="2">
      <t>イクジ</t>
    </rPh>
    <rPh sb="3" eb="4">
      <t>ヨウ</t>
    </rPh>
    <rPh sb="6" eb="8">
      <t>ヒヨウ</t>
    </rPh>
    <rPh sb="9" eb="11">
      <t>エンジョ</t>
    </rPh>
    <phoneticPr fontId="3"/>
  </si>
  <si>
    <t>１歳（特別の場合は２歳以上）の子を対象とする育児休業</t>
    <rPh sb="1" eb="2">
      <t>サイ</t>
    </rPh>
    <rPh sb="3" eb="5">
      <t>トクベツ</t>
    </rPh>
    <rPh sb="6" eb="8">
      <t>バアイ</t>
    </rPh>
    <rPh sb="10" eb="11">
      <t>サイ</t>
    </rPh>
    <rPh sb="11" eb="13">
      <t>イジョウ</t>
    </rPh>
    <rPh sb="15" eb="16">
      <t>コ</t>
    </rPh>
    <rPh sb="17" eb="19">
      <t>タイショウ</t>
    </rPh>
    <rPh sb="22" eb="24">
      <t>イクジ</t>
    </rPh>
    <rPh sb="24" eb="26">
      <t>キュウギョウ</t>
    </rPh>
    <phoneticPr fontId="3"/>
  </si>
  <si>
    <r>
      <t xml:space="preserve">その他
</t>
    </r>
    <r>
      <rPr>
        <sz val="8"/>
        <rFont val="ＭＳ Ｐ明朝"/>
        <family val="1"/>
        <charset val="128"/>
      </rPr>
      <t>（育児時間等）</t>
    </r>
    <rPh sb="2" eb="3">
      <t>タ</t>
    </rPh>
    <rPh sb="5" eb="9">
      <t>イクジジカン</t>
    </rPh>
    <rPh sb="9" eb="10">
      <t>トウ</t>
    </rPh>
    <phoneticPr fontId="3"/>
  </si>
  <si>
    <t>計</t>
    <rPh sb="0" eb="1">
      <t>ケイ</t>
    </rPh>
    <phoneticPr fontId="3"/>
  </si>
  <si>
    <t>産業</t>
    <phoneticPr fontId="3"/>
  </si>
  <si>
    <t>建設業</t>
    <rPh sb="0" eb="3">
      <t>ケンセツギョウ</t>
    </rPh>
    <phoneticPr fontId="3"/>
  </si>
  <si>
    <t>製造業</t>
    <rPh sb="0" eb="3">
      <t>セイゾウギョウ</t>
    </rPh>
    <phoneticPr fontId="3"/>
  </si>
  <si>
    <t>運輸・通信業、
電気・ガス・水道業</t>
    <phoneticPr fontId="3"/>
  </si>
  <si>
    <t>卸売業・小売業</t>
    <rPh sb="0" eb="2">
      <t>オロシウリ</t>
    </rPh>
    <rPh sb="2" eb="3">
      <t>ギョウ</t>
    </rPh>
    <rPh sb="4" eb="6">
      <t>コウリ</t>
    </rPh>
    <rPh sb="6" eb="7">
      <t>ギョウ</t>
    </rPh>
    <phoneticPr fontId="3"/>
  </si>
  <si>
    <t>金融業・保険業</t>
    <rPh sb="0" eb="2">
      <t>キンユウ</t>
    </rPh>
    <rPh sb="2" eb="3">
      <t>ギョウ</t>
    </rPh>
    <rPh sb="4" eb="7">
      <t>ホケンギョウ</t>
    </rPh>
    <phoneticPr fontId="3"/>
  </si>
  <si>
    <t>サービス業</t>
    <rPh sb="4" eb="5">
      <t>ギョウ</t>
    </rPh>
    <phoneticPr fontId="3"/>
  </si>
  <si>
    <t>企業規模</t>
    <rPh sb="0" eb="2">
      <t>キギョウ</t>
    </rPh>
    <rPh sb="2" eb="4">
      <t>キボ</t>
    </rPh>
    <phoneticPr fontId="3"/>
  </si>
  <si>
    <t>9人以下</t>
    <rPh sb="2" eb="4">
      <t>イカ</t>
    </rPh>
    <phoneticPr fontId="3"/>
  </si>
  <si>
    <t>10～29人</t>
    <phoneticPr fontId="3"/>
  </si>
  <si>
    <t>30～49人</t>
    <phoneticPr fontId="3"/>
  </si>
  <si>
    <t>50～99人</t>
    <phoneticPr fontId="3"/>
  </si>
  <si>
    <t>100～299人</t>
    <phoneticPr fontId="3"/>
  </si>
  <si>
    <t>300人以上</t>
    <rPh sb="4" eb="6">
      <t>イジョウ</t>
    </rPh>
    <phoneticPr fontId="3"/>
  </si>
  <si>
    <t>（再掲）</t>
    <rPh sb="1" eb="3">
      <t>サイケイ</t>
    </rPh>
    <phoneticPr fontId="3"/>
  </si>
  <si>
    <t>10～299人</t>
    <rPh sb="6" eb="7">
      <t>ニン</t>
    </rPh>
    <phoneticPr fontId="3"/>
  </si>
  <si>
    <t>30人以上</t>
    <rPh sb="2" eb="3">
      <t>ニン</t>
    </rPh>
    <rPh sb="3" eb="5">
      <t>イジョウ</t>
    </rPh>
    <phoneticPr fontId="3"/>
  </si>
  <si>
    <t>表２３－1　育児のための勤務時間短縮等措置の有無および利用できる期間（就業規則等による規定）</t>
    <rPh sb="0" eb="1">
      <t>ヒョウ</t>
    </rPh>
    <rPh sb="6" eb="8">
      <t>イクジ</t>
    </rPh>
    <rPh sb="12" eb="14">
      <t>キンム</t>
    </rPh>
    <rPh sb="14" eb="16">
      <t>ジカン</t>
    </rPh>
    <rPh sb="16" eb="18">
      <t>タンシュク</t>
    </rPh>
    <rPh sb="18" eb="19">
      <t>トウ</t>
    </rPh>
    <rPh sb="19" eb="21">
      <t>ソチ</t>
    </rPh>
    <rPh sb="22" eb="24">
      <t>ウム</t>
    </rPh>
    <rPh sb="27" eb="29">
      <t>リヨウ</t>
    </rPh>
    <rPh sb="32" eb="34">
      <t>キカン</t>
    </rPh>
    <rPh sb="43" eb="45">
      <t>キテイ</t>
    </rPh>
    <phoneticPr fontId="3"/>
  </si>
  <si>
    <t>２段目：回答事業所に対する割合</t>
    <rPh sb="1" eb="3">
      <t>ﾀﾞﾝﾒ</t>
    </rPh>
    <rPh sb="4" eb="6">
      <t>ｶｲﾄｳ</t>
    </rPh>
    <rPh sb="6" eb="9">
      <t>ｼﾞｷﾞｮｳｼｮ</t>
    </rPh>
    <rPh sb="10" eb="11">
      <t>ﾀｲ</t>
    </rPh>
    <phoneticPr fontId="3" type="halfwidthKatakana"/>
  </si>
  <si>
    <t>３段目：制度がある事業所での利用できる期間の割合</t>
    <rPh sb="1" eb="3">
      <t>ﾀﾞﾝﾒ</t>
    </rPh>
    <rPh sb="4" eb="6">
      <t>ｾｲﾄﾞ</t>
    </rPh>
    <rPh sb="9" eb="12">
      <t>ｼﾞｷﾞｮｳｼｮ</t>
    </rPh>
    <rPh sb="14" eb="16">
      <t>ﾘﾖｳ</t>
    </rPh>
    <rPh sb="19" eb="21">
      <t>ｷｶﾝ</t>
    </rPh>
    <rPh sb="22" eb="24">
      <t>ﾜﾘｱｲ</t>
    </rPh>
    <phoneticPr fontId="3" type="halfwidthKatakana"/>
  </si>
  <si>
    <t>A</t>
    <phoneticPr fontId="3"/>
  </si>
  <si>
    <t>B</t>
    <phoneticPr fontId="3"/>
  </si>
  <si>
    <t>C</t>
    <phoneticPr fontId="3"/>
  </si>
  <si>
    <t>D</t>
    <phoneticPr fontId="3"/>
  </si>
  <si>
    <t>E</t>
    <phoneticPr fontId="3"/>
  </si>
  <si>
    <t>（単位：社、％）</t>
    <phoneticPr fontId="3"/>
  </si>
  <si>
    <t>短時間勤務制度</t>
    <rPh sb="0" eb="3">
      <t>タンジカン</t>
    </rPh>
    <rPh sb="3" eb="5">
      <t>キンム</t>
    </rPh>
    <rPh sb="5" eb="7">
      <t>セイド</t>
    </rPh>
    <phoneticPr fontId="3"/>
  </si>
  <si>
    <t>制度あり</t>
    <rPh sb="0" eb="2">
      <t>セイド</t>
    </rPh>
    <phoneticPr fontId="3"/>
  </si>
  <si>
    <t>制度なし</t>
    <rPh sb="0" eb="2">
      <t>セイド</t>
    </rPh>
    <phoneticPr fontId="3"/>
  </si>
  <si>
    <t>無回答</t>
    <rPh sb="0" eb="3">
      <t>ムカイトウ</t>
    </rPh>
    <phoneticPr fontId="3"/>
  </si>
  <si>
    <t>利用することができる子の年齢の上限</t>
    <rPh sb="0" eb="2">
      <t>リヨウ</t>
    </rPh>
    <rPh sb="10" eb="11">
      <t>コ</t>
    </rPh>
    <rPh sb="12" eb="14">
      <t>ネンレイ</t>
    </rPh>
    <rPh sb="15" eb="17">
      <t>ジョウゲン</t>
    </rPh>
    <phoneticPr fontId="3"/>
  </si>
  <si>
    <t>１歳未満</t>
    <rPh sb="1" eb="2">
      <t>サイ</t>
    </rPh>
    <rPh sb="2" eb="4">
      <t>ミマン</t>
    </rPh>
    <phoneticPr fontId="3"/>
  </si>
  <si>
    <t>１歳～３歳未満</t>
    <rPh sb="1" eb="2">
      <t>サイ</t>
    </rPh>
    <rPh sb="4" eb="5">
      <t>３サイ</t>
    </rPh>
    <rPh sb="5" eb="7">
      <t>ミマン</t>
    </rPh>
    <phoneticPr fontId="3"/>
  </si>
  <si>
    <t>３歳～小学校就学前まで</t>
    <rPh sb="1" eb="2">
      <t>サイ</t>
    </rPh>
    <rPh sb="3" eb="6">
      <t>ショウガッコウ</t>
    </rPh>
    <rPh sb="6" eb="8">
      <t>シュウガク</t>
    </rPh>
    <rPh sb="8" eb="9">
      <t>マエ</t>
    </rPh>
    <phoneticPr fontId="3"/>
  </si>
  <si>
    <t>小学校入学～卒業まで</t>
    <rPh sb="0" eb="3">
      <t>ショウガッコウ</t>
    </rPh>
    <rPh sb="3" eb="5">
      <t>ニュウガク</t>
    </rPh>
    <rPh sb="6" eb="8">
      <t>ソツギョウ</t>
    </rPh>
    <phoneticPr fontId="3"/>
  </si>
  <si>
    <t>小学校卒業以降も利用可</t>
    <rPh sb="0" eb="3">
      <t>ショウガッコウ</t>
    </rPh>
    <rPh sb="3" eb="5">
      <t>ソツギョウ</t>
    </rPh>
    <rPh sb="5" eb="7">
      <t>イコウ</t>
    </rPh>
    <rPh sb="8" eb="10">
      <t>リヨウ</t>
    </rPh>
    <rPh sb="10" eb="11">
      <t>カ</t>
    </rPh>
    <phoneticPr fontId="3"/>
  </si>
  <si>
    <t>不明</t>
    <rPh sb="0" eb="2">
      <t>フメイ</t>
    </rPh>
    <phoneticPr fontId="3"/>
  </si>
  <si>
    <t>（再掲）</t>
    <rPh sb="1" eb="2">
      <t>サイ</t>
    </rPh>
    <rPh sb="2" eb="3">
      <t>掲</t>
    </rPh>
    <phoneticPr fontId="3"/>
  </si>
  <si>
    <t>３歳～</t>
    <rPh sb="1" eb="2">
      <t>サイ</t>
    </rPh>
    <phoneticPr fontId="3"/>
  </si>
  <si>
    <t>計</t>
    <phoneticPr fontId="3"/>
  </si>
  <si>
    <t>建設業</t>
  </si>
  <si>
    <t>製造業</t>
  </si>
  <si>
    <t>卸売業・小売業</t>
    <rPh sb="2" eb="3">
      <t>ギョウ</t>
    </rPh>
    <rPh sb="6" eb="7">
      <t>ギョウ</t>
    </rPh>
    <phoneticPr fontId="3"/>
  </si>
  <si>
    <t>金融業・保険業</t>
    <rPh sb="2" eb="3">
      <t>ギョウ</t>
    </rPh>
    <phoneticPr fontId="3"/>
  </si>
  <si>
    <t>サービス業</t>
  </si>
  <si>
    <t>（再掲）</t>
    <rPh sb="1" eb="2">
      <t>サイ</t>
    </rPh>
    <rPh sb="2" eb="3">
      <t>ケイ</t>
    </rPh>
    <phoneticPr fontId="3"/>
  </si>
  <si>
    <t>10～299人</t>
  </si>
  <si>
    <t>30人以上</t>
    <rPh sb="3" eb="5">
      <t>イジョウ</t>
    </rPh>
    <phoneticPr fontId="3"/>
  </si>
  <si>
    <t>表２３－２　育児のための勤務時間短縮等措置の有無および利用できる期間（就業規則等による規定）</t>
    <rPh sb="0" eb="1">
      <t>ヒョウ</t>
    </rPh>
    <rPh sb="6" eb="8">
      <t>イクジ</t>
    </rPh>
    <rPh sb="12" eb="14">
      <t>キンム</t>
    </rPh>
    <rPh sb="14" eb="16">
      <t>ジカン</t>
    </rPh>
    <rPh sb="16" eb="18">
      <t>タンシュク</t>
    </rPh>
    <rPh sb="18" eb="19">
      <t>トウ</t>
    </rPh>
    <rPh sb="19" eb="21">
      <t>ソチ</t>
    </rPh>
    <rPh sb="22" eb="24">
      <t>ウム</t>
    </rPh>
    <rPh sb="27" eb="29">
      <t>リヨウ</t>
    </rPh>
    <rPh sb="32" eb="34">
      <t>キカン</t>
    </rPh>
    <rPh sb="43" eb="45">
      <t>キテイ</t>
    </rPh>
    <phoneticPr fontId="3"/>
  </si>
  <si>
    <t>育児のために
利用できる
フレックスタイム制</t>
    <phoneticPr fontId="3"/>
  </si>
  <si>
    <t>表２３－３　育児のための勤務時間短縮等措置の有無および利用できる期間（就業規則等による規定）</t>
    <rPh sb="0" eb="1">
      <t>ヒョウ</t>
    </rPh>
    <rPh sb="6" eb="8">
      <t>イクジ</t>
    </rPh>
    <rPh sb="12" eb="14">
      <t>キンム</t>
    </rPh>
    <rPh sb="14" eb="16">
      <t>ジカン</t>
    </rPh>
    <rPh sb="16" eb="18">
      <t>タンシュク</t>
    </rPh>
    <rPh sb="18" eb="19">
      <t>トウ</t>
    </rPh>
    <rPh sb="19" eb="21">
      <t>ソチ</t>
    </rPh>
    <rPh sb="22" eb="24">
      <t>ウム</t>
    </rPh>
    <rPh sb="27" eb="29">
      <t>リヨウ</t>
    </rPh>
    <rPh sb="32" eb="34">
      <t>キカン</t>
    </rPh>
    <rPh sb="43" eb="45">
      <t>キテイ</t>
    </rPh>
    <phoneticPr fontId="3"/>
  </si>
  <si>
    <t>始業・終業時刻の
繰上げ・繰下げ</t>
    <rPh sb="5" eb="7">
      <t>ジコク</t>
    </rPh>
    <rPh sb="13" eb="15">
      <t>クリサ</t>
    </rPh>
    <phoneticPr fontId="3"/>
  </si>
  <si>
    <t>表２３－４　育児のための勤務時間短縮等措置の有無および利用できる期間（就業規則等による規定）</t>
    <rPh sb="0" eb="1">
      <t>ヒョウ</t>
    </rPh>
    <rPh sb="6" eb="8">
      <t>イクジ</t>
    </rPh>
    <rPh sb="12" eb="14">
      <t>キンム</t>
    </rPh>
    <rPh sb="14" eb="16">
      <t>ジカン</t>
    </rPh>
    <rPh sb="16" eb="18">
      <t>タンシュク</t>
    </rPh>
    <rPh sb="18" eb="19">
      <t>トウ</t>
    </rPh>
    <rPh sb="19" eb="21">
      <t>ソチ</t>
    </rPh>
    <rPh sb="22" eb="24">
      <t>ウム</t>
    </rPh>
    <rPh sb="27" eb="29">
      <t>リヨウ</t>
    </rPh>
    <rPh sb="32" eb="34">
      <t>キカン</t>
    </rPh>
    <rPh sb="43" eb="45">
      <t>キテイ</t>
    </rPh>
    <phoneticPr fontId="3"/>
  </si>
  <si>
    <t>所定外労働の免除</t>
    <phoneticPr fontId="3"/>
  </si>
  <si>
    <t>表２３－５　育児のための勤務時間短縮等措置の有無および利用できる期間（就業規則等による規定）</t>
    <rPh sb="0" eb="1">
      <t>ヒョウ</t>
    </rPh>
    <rPh sb="6" eb="8">
      <t>イクジ</t>
    </rPh>
    <rPh sb="12" eb="14">
      <t>キンム</t>
    </rPh>
    <rPh sb="14" eb="16">
      <t>ジカン</t>
    </rPh>
    <rPh sb="16" eb="18">
      <t>タンシュク</t>
    </rPh>
    <rPh sb="18" eb="19">
      <t>トウ</t>
    </rPh>
    <rPh sb="19" eb="21">
      <t>ソチ</t>
    </rPh>
    <rPh sb="22" eb="24">
      <t>ウム</t>
    </rPh>
    <rPh sb="27" eb="29">
      <t>リヨウ</t>
    </rPh>
    <rPh sb="32" eb="34">
      <t>キカン</t>
    </rPh>
    <rPh sb="43" eb="45">
      <t>キテイ</t>
    </rPh>
    <phoneticPr fontId="3"/>
  </si>
  <si>
    <t>表２３－６　育児のための勤務時間短縮等措置の有無および利用できる期間（就業規則等による規定）</t>
    <rPh sb="0" eb="1">
      <t>ヒョウ</t>
    </rPh>
    <rPh sb="6" eb="8">
      <t>イクジ</t>
    </rPh>
    <rPh sb="12" eb="14">
      <t>キンム</t>
    </rPh>
    <rPh sb="14" eb="16">
      <t>ジカン</t>
    </rPh>
    <rPh sb="16" eb="18">
      <t>タンシュク</t>
    </rPh>
    <rPh sb="18" eb="19">
      <t>トウ</t>
    </rPh>
    <rPh sb="19" eb="21">
      <t>ソチ</t>
    </rPh>
    <rPh sb="22" eb="24">
      <t>ウム</t>
    </rPh>
    <rPh sb="27" eb="29">
      <t>リヨウ</t>
    </rPh>
    <rPh sb="32" eb="34">
      <t>キカン</t>
    </rPh>
    <rPh sb="43" eb="45">
      <t>キテイ</t>
    </rPh>
    <phoneticPr fontId="3"/>
  </si>
  <si>
    <t>事業所内
託児施設</t>
    <rPh sb="0" eb="3">
      <t>ジギョウショ</t>
    </rPh>
    <rPh sb="3" eb="4">
      <t>ナイ</t>
    </rPh>
    <rPh sb="5" eb="7">
      <t>タクジ</t>
    </rPh>
    <rPh sb="7" eb="9">
      <t>シセツ</t>
    </rPh>
    <phoneticPr fontId="3"/>
  </si>
  <si>
    <t>表２３－７　育児のための勤務時間短縮等措置の有無および利用できる期間（就業規則等による規定）</t>
    <rPh sb="0" eb="1">
      <t>ヒョウ</t>
    </rPh>
    <rPh sb="6" eb="8">
      <t>イクジ</t>
    </rPh>
    <rPh sb="12" eb="14">
      <t>キンム</t>
    </rPh>
    <rPh sb="14" eb="16">
      <t>ジカン</t>
    </rPh>
    <rPh sb="16" eb="18">
      <t>タンシュク</t>
    </rPh>
    <rPh sb="18" eb="19">
      <t>トウ</t>
    </rPh>
    <rPh sb="19" eb="21">
      <t>ソチ</t>
    </rPh>
    <rPh sb="22" eb="24">
      <t>ウム</t>
    </rPh>
    <rPh sb="27" eb="29">
      <t>リヨウ</t>
    </rPh>
    <rPh sb="32" eb="34">
      <t>キカン</t>
    </rPh>
    <rPh sb="43" eb="45">
      <t>キテイ</t>
    </rPh>
    <phoneticPr fontId="3"/>
  </si>
  <si>
    <t>育児に要する
費用の援助</t>
    <rPh sb="0" eb="2">
      <t>イクジ</t>
    </rPh>
    <rPh sb="3" eb="4">
      <t>ヨウ</t>
    </rPh>
    <rPh sb="7" eb="9">
      <t>ヒヨウ</t>
    </rPh>
    <rPh sb="10" eb="12">
      <t>エンジョ</t>
    </rPh>
    <phoneticPr fontId="3"/>
  </si>
  <si>
    <t>表２３－８　育児のための勤務時間短縮等措置の有無および利用できる期間（就業規則等による規定）</t>
    <rPh sb="0" eb="1">
      <t>ヒョウ</t>
    </rPh>
    <rPh sb="6" eb="8">
      <t>イクジ</t>
    </rPh>
    <rPh sb="12" eb="14">
      <t>キンム</t>
    </rPh>
    <rPh sb="14" eb="16">
      <t>ジカン</t>
    </rPh>
    <rPh sb="16" eb="18">
      <t>タンシュク</t>
    </rPh>
    <rPh sb="18" eb="19">
      <t>トウ</t>
    </rPh>
    <rPh sb="19" eb="21">
      <t>ソチ</t>
    </rPh>
    <rPh sb="22" eb="24">
      <t>ウム</t>
    </rPh>
    <rPh sb="27" eb="29">
      <t>リヨウ</t>
    </rPh>
    <rPh sb="32" eb="34">
      <t>キカン</t>
    </rPh>
    <rPh sb="43" eb="45">
      <t>キテイ</t>
    </rPh>
    <phoneticPr fontId="3"/>
  </si>
  <si>
    <t>表２４-１　育児のための勤務時間短縮等措置の利用状況（令和６年度中に利用した者の割合）</t>
    <rPh sb="0" eb="1">
      <t>ヒョウ</t>
    </rPh>
    <rPh sb="22" eb="24">
      <t>リヨウ</t>
    </rPh>
    <rPh sb="24" eb="26">
      <t>ジョウキョウ</t>
    </rPh>
    <rPh sb="27" eb="29">
      <t>レイワ</t>
    </rPh>
    <rPh sb="30" eb="33">
      <t>ネンドチュウ</t>
    </rPh>
    <rPh sb="32" eb="33">
      <t>チュウ</t>
    </rPh>
    <rPh sb="33" eb="35">
      <t>リヨウ</t>
    </rPh>
    <rPh sb="37" eb="38">
      <t>モノ</t>
    </rPh>
    <rPh sb="39" eb="41">
      <t>ワリアイ</t>
    </rPh>
    <phoneticPr fontId="3"/>
  </si>
  <si>
    <t>（単位：社、人、％）</t>
    <rPh sb="4" eb="5">
      <t>シャ</t>
    </rPh>
    <phoneticPr fontId="3"/>
  </si>
  <si>
    <t>回答
事業所数（正規）</t>
    <rPh sb="0" eb="2">
      <t>カイトウ</t>
    </rPh>
    <rPh sb="3" eb="6">
      <t>ジギョウショ</t>
    </rPh>
    <rPh sb="6" eb="7">
      <t>スウ</t>
    </rPh>
    <rPh sb="8" eb="10">
      <t>セイキ</t>
    </rPh>
    <phoneticPr fontId="3"/>
  </si>
  <si>
    <t>回答
事業所数（パート）</t>
    <rPh sb="0" eb="2">
      <t>カイトウ</t>
    </rPh>
    <rPh sb="3" eb="6">
      <t>ジギョウショ</t>
    </rPh>
    <rPh sb="6" eb="7">
      <t>スウ</t>
    </rPh>
    <phoneticPr fontId="3"/>
  </si>
  <si>
    <t>男女計</t>
    <rPh sb="0" eb="2">
      <t>ダンジョ</t>
    </rPh>
    <rPh sb="2" eb="3">
      <t>ケイ</t>
    </rPh>
    <phoneticPr fontId="3"/>
  </si>
  <si>
    <t>男性</t>
    <rPh sb="0" eb="2">
      <t>ダンセイ</t>
    </rPh>
    <phoneticPr fontId="3"/>
  </si>
  <si>
    <t>女性</t>
    <rPh sb="0" eb="2">
      <t>ジョセイ</t>
    </rPh>
    <phoneticPr fontId="3"/>
  </si>
  <si>
    <t>雇用者数</t>
    <rPh sb="0" eb="3">
      <t>コヨウシャ</t>
    </rPh>
    <rPh sb="3" eb="4">
      <t>スウ</t>
    </rPh>
    <phoneticPr fontId="3"/>
  </si>
  <si>
    <t>短時間勤務制度を利用した者</t>
    <rPh sb="0" eb="3">
      <t>タンジカン</t>
    </rPh>
    <rPh sb="3" eb="5">
      <t>キンム</t>
    </rPh>
    <rPh sb="5" eb="6">
      <t>セイ</t>
    </rPh>
    <rPh sb="6" eb="7">
      <t>ド</t>
    </rPh>
    <rPh sb="8" eb="10">
      <t>リヨウ</t>
    </rPh>
    <rPh sb="12" eb="13">
      <t>モノ</t>
    </rPh>
    <phoneticPr fontId="3"/>
  </si>
  <si>
    <t>正規</t>
    <rPh sb="0" eb="2">
      <t>セイキ</t>
    </rPh>
    <phoneticPr fontId="3"/>
  </si>
  <si>
    <t>パート</t>
    <phoneticPr fontId="3"/>
  </si>
  <si>
    <t>正規</t>
  </si>
  <si>
    <t>パート</t>
  </si>
  <si>
    <t>計</t>
  </si>
  <si>
    <t>企業規模</t>
    <rPh sb="0" eb="2">
      <t>キギョウ</t>
    </rPh>
    <phoneticPr fontId="3"/>
  </si>
  <si>
    <t>表２４-２　育児のための勤務時間短縮等措置の利用状況（令和６年度中に利用した者の割合）</t>
    <rPh sb="0" eb="1">
      <t>ヒョウ</t>
    </rPh>
    <rPh sb="22" eb="24">
      <t>リヨウ</t>
    </rPh>
    <rPh sb="24" eb="26">
      <t>ジョウキョウ</t>
    </rPh>
    <rPh sb="27" eb="29">
      <t>レイワ</t>
    </rPh>
    <phoneticPr fontId="3"/>
  </si>
  <si>
    <t>育児のために利用できるフレックスタイム制を利用した者</t>
    <rPh sb="0" eb="2">
      <t>イクジ</t>
    </rPh>
    <rPh sb="6" eb="8">
      <t>リヨウ</t>
    </rPh>
    <rPh sb="19" eb="20">
      <t>セイ</t>
    </rPh>
    <rPh sb="21" eb="23">
      <t>リヨウ</t>
    </rPh>
    <rPh sb="25" eb="26">
      <t>モノ</t>
    </rPh>
    <phoneticPr fontId="3"/>
  </si>
  <si>
    <t>表２４-３　育児のための勤務時間短縮等措置の利用状況（令和６年度中に利用した者の割合）</t>
    <rPh sb="0" eb="1">
      <t>ヒョウ</t>
    </rPh>
    <rPh sb="22" eb="24">
      <t>リヨウ</t>
    </rPh>
    <rPh sb="24" eb="26">
      <t>ジョウキョウ</t>
    </rPh>
    <rPh sb="27" eb="29">
      <t>レイワ</t>
    </rPh>
    <phoneticPr fontId="3"/>
  </si>
  <si>
    <t>始業・終業時刻の繰上げ・繰下げ制度を利用した者</t>
    <rPh sb="0" eb="2">
      <t>シギョウ</t>
    </rPh>
    <rPh sb="3" eb="5">
      <t>シュウギョウ</t>
    </rPh>
    <rPh sb="5" eb="7">
      <t>ジコク</t>
    </rPh>
    <rPh sb="8" eb="10">
      <t>クリア</t>
    </rPh>
    <rPh sb="12" eb="14">
      <t>クリサ</t>
    </rPh>
    <rPh sb="15" eb="17">
      <t>セイド</t>
    </rPh>
    <rPh sb="18" eb="20">
      <t>リヨウ</t>
    </rPh>
    <rPh sb="22" eb="23">
      <t>モノ</t>
    </rPh>
    <phoneticPr fontId="3"/>
  </si>
  <si>
    <t>表２４-４　育児のための勤務時間短縮等措置の利用状況（令和６年度中に利用した者の割合）</t>
    <rPh sb="0" eb="1">
      <t>ヒョウ</t>
    </rPh>
    <rPh sb="22" eb="24">
      <t>リヨウ</t>
    </rPh>
    <rPh sb="24" eb="26">
      <t>ジョウキョウ</t>
    </rPh>
    <rPh sb="27" eb="29">
      <t>レイワ</t>
    </rPh>
    <phoneticPr fontId="3"/>
  </si>
  <si>
    <t>所定外労働の免除制度
を利用した者</t>
    <rPh sb="0" eb="2">
      <t>ショテイ</t>
    </rPh>
    <rPh sb="2" eb="3">
      <t>ガイ</t>
    </rPh>
    <rPh sb="3" eb="5">
      <t>ロウドウ</t>
    </rPh>
    <rPh sb="6" eb="8">
      <t>メンジョ</t>
    </rPh>
    <rPh sb="8" eb="10">
      <t>セイド</t>
    </rPh>
    <rPh sb="12" eb="14">
      <t>リヨウ</t>
    </rPh>
    <rPh sb="16" eb="17">
      <t>モノ</t>
    </rPh>
    <phoneticPr fontId="3"/>
  </si>
  <si>
    <t>表２４-５　育児のための勤務時間短縮等措置の利用状況（令和６年度中に利用した者の割合）</t>
    <rPh sb="0" eb="1">
      <t>ヒョウ</t>
    </rPh>
    <rPh sb="22" eb="24">
      <t>リヨウ</t>
    </rPh>
    <rPh sb="24" eb="26">
      <t>ジョウキョウ</t>
    </rPh>
    <rPh sb="27" eb="29">
      <t>レイワ</t>
    </rPh>
    <rPh sb="30" eb="32">
      <t>ネンド</t>
    </rPh>
    <phoneticPr fontId="3"/>
  </si>
  <si>
    <t>在宅勤務制度
を利用した者</t>
    <rPh sb="0" eb="2">
      <t>ザイタク</t>
    </rPh>
    <rPh sb="2" eb="4">
      <t>キンム</t>
    </rPh>
    <rPh sb="4" eb="6">
      <t>セイド</t>
    </rPh>
    <rPh sb="8" eb="10">
      <t>リヨウ</t>
    </rPh>
    <rPh sb="12" eb="13">
      <t>モノ</t>
    </rPh>
    <phoneticPr fontId="3"/>
  </si>
  <si>
    <t>表２４-６　育児のための勤務時間短縮等措置の利用状況（令和６年度中に利用した者の割合）</t>
    <rPh sb="0" eb="1">
      <t>ヒョウ</t>
    </rPh>
    <rPh sb="22" eb="24">
      <t>リヨウ</t>
    </rPh>
    <rPh sb="24" eb="26">
      <t>ジョウキョウ</t>
    </rPh>
    <rPh sb="27" eb="29">
      <t>レイワ</t>
    </rPh>
    <rPh sb="30" eb="32">
      <t>ネンド</t>
    </rPh>
    <phoneticPr fontId="3"/>
  </si>
  <si>
    <t>事業所内託児施設
を利用した者</t>
    <rPh sb="0" eb="2">
      <t>ジギョウ</t>
    </rPh>
    <rPh sb="2" eb="3">
      <t>ショ</t>
    </rPh>
    <rPh sb="3" eb="4">
      <t>ナイ</t>
    </rPh>
    <rPh sb="4" eb="6">
      <t>タクジ</t>
    </rPh>
    <rPh sb="6" eb="8">
      <t>シセツ</t>
    </rPh>
    <rPh sb="10" eb="12">
      <t>リヨウ</t>
    </rPh>
    <rPh sb="14" eb="15">
      <t>モノ</t>
    </rPh>
    <phoneticPr fontId="3"/>
  </si>
  <si>
    <t>表２４-７　育児のための勤務時間短縮等措置の利用状況（令和６年度中に利用した者の割合）</t>
    <rPh sb="0" eb="1">
      <t>ヒョウ</t>
    </rPh>
    <rPh sb="22" eb="24">
      <t>リヨウ</t>
    </rPh>
    <rPh sb="24" eb="26">
      <t>ジョウキョウ</t>
    </rPh>
    <rPh sb="27" eb="29">
      <t>レイワ</t>
    </rPh>
    <rPh sb="30" eb="32">
      <t>ネンド</t>
    </rPh>
    <phoneticPr fontId="3"/>
  </si>
  <si>
    <t>育児に要する費用の援助制度を利用した者</t>
    <rPh sb="0" eb="2">
      <t>イクジ</t>
    </rPh>
    <rPh sb="3" eb="4">
      <t>ヨウ</t>
    </rPh>
    <rPh sb="6" eb="8">
      <t>ヒヨウ</t>
    </rPh>
    <rPh sb="9" eb="11">
      <t>エンジョ</t>
    </rPh>
    <rPh sb="11" eb="13">
      <t>セイド</t>
    </rPh>
    <rPh sb="14" eb="16">
      <t>リヨウ</t>
    </rPh>
    <rPh sb="18" eb="19">
      <t>モノ</t>
    </rPh>
    <phoneticPr fontId="3"/>
  </si>
  <si>
    <t>表２４-８　育児のための勤務時間短縮等措置の利用状況（令和６年度中に利用した者の割合）</t>
    <rPh sb="0" eb="1">
      <t>ヒョウ</t>
    </rPh>
    <rPh sb="22" eb="24">
      <t>リヨウ</t>
    </rPh>
    <rPh sb="24" eb="26">
      <t>ジョウキョウ</t>
    </rPh>
    <rPh sb="27" eb="29">
      <t>レイワ</t>
    </rPh>
    <rPh sb="30" eb="32">
      <t>ネンド</t>
    </rPh>
    <phoneticPr fontId="3"/>
  </si>
  <si>
    <t>１歳以上の子を対象とする育児休業を利用した者</t>
    <rPh sb="1" eb="2">
      <t>サイ</t>
    </rPh>
    <rPh sb="2" eb="4">
      <t>イジョウ</t>
    </rPh>
    <rPh sb="5" eb="6">
      <t>コ</t>
    </rPh>
    <rPh sb="7" eb="9">
      <t>タイショウ</t>
    </rPh>
    <rPh sb="12" eb="14">
      <t>イクジ</t>
    </rPh>
    <rPh sb="14" eb="16">
      <t>キュウギョウ</t>
    </rPh>
    <rPh sb="17" eb="19">
      <t>リヨウ</t>
    </rPh>
    <rPh sb="21" eb="22">
      <t>モノ</t>
    </rPh>
    <phoneticPr fontId="3"/>
  </si>
  <si>
    <t>１歳以上の子を対象とする育児休業を利用した者</t>
    <rPh sb="1" eb="4">
      <t>サイイジョウ</t>
    </rPh>
    <rPh sb="5" eb="6">
      <t>コ</t>
    </rPh>
    <rPh sb="7" eb="9">
      <t>タイショウ</t>
    </rPh>
    <rPh sb="12" eb="14">
      <t>イクジ</t>
    </rPh>
    <rPh sb="14" eb="16">
      <t>キュウギョウ</t>
    </rPh>
    <rPh sb="17" eb="19">
      <t>リヨウ</t>
    </rPh>
    <rPh sb="21" eb="22">
      <t>モノ</t>
    </rPh>
    <phoneticPr fontId="3"/>
  </si>
  <si>
    <t>表２５　勤務時間短縮制度等の課題（複数回答）</t>
    <rPh sb="0" eb="1">
      <t>ヒョウ</t>
    </rPh>
    <rPh sb="4" eb="6">
      <t>キンム</t>
    </rPh>
    <rPh sb="6" eb="8">
      <t>ジカン</t>
    </rPh>
    <rPh sb="8" eb="10">
      <t>タンシュク</t>
    </rPh>
    <rPh sb="10" eb="12">
      <t>セイド</t>
    </rPh>
    <rPh sb="12" eb="13">
      <t>トウ</t>
    </rPh>
    <rPh sb="14" eb="16">
      <t>カダイ</t>
    </rPh>
    <rPh sb="17" eb="19">
      <t>フクスウ</t>
    </rPh>
    <rPh sb="19" eb="21">
      <t>カイトウ</t>
    </rPh>
    <phoneticPr fontId="3"/>
  </si>
  <si>
    <t>３段目：課題があると回答した事業所数に対する割合（複数回答）</t>
    <rPh sb="1" eb="3">
      <t>ﾀﾞﾝﾒ</t>
    </rPh>
    <rPh sb="4" eb="6">
      <t>ｶﾀﾞｲ</t>
    </rPh>
    <rPh sb="10" eb="12">
      <t>ｶｲﾄｳ</t>
    </rPh>
    <rPh sb="14" eb="17">
      <t>ｼﾞｷﾞｮｳｼｮ</t>
    </rPh>
    <rPh sb="17" eb="18">
      <t>ｽｳ</t>
    </rPh>
    <rPh sb="19" eb="20">
      <t>ﾀｲ</t>
    </rPh>
    <rPh sb="22" eb="24">
      <t>ﾜﾘｱｲ</t>
    </rPh>
    <rPh sb="25" eb="27">
      <t>ﾌｸｽｳ</t>
    </rPh>
    <rPh sb="27" eb="29">
      <t>ｶｲﾄｳ</t>
    </rPh>
    <phoneticPr fontId="3" type="halfwidthKatakana"/>
  </si>
  <si>
    <t>課題が
ある</t>
    <rPh sb="0" eb="2">
      <t>カダイ</t>
    </rPh>
    <phoneticPr fontId="3"/>
  </si>
  <si>
    <t>特になし</t>
    <rPh sb="0" eb="1">
      <t>トク</t>
    </rPh>
    <phoneticPr fontId="3"/>
  </si>
  <si>
    <t>利用率が
低い</t>
    <rPh sb="0" eb="3">
      <t>リヨウリツ</t>
    </rPh>
    <rPh sb="5" eb="6">
      <t>ヒク</t>
    </rPh>
    <phoneticPr fontId="3"/>
  </si>
  <si>
    <t>雇用管理が煩雑</t>
    <rPh sb="0" eb="2">
      <t>コヨウ</t>
    </rPh>
    <rPh sb="2" eb="4">
      <t>カンリ</t>
    </rPh>
    <rPh sb="5" eb="7">
      <t>ハンザツ</t>
    </rPh>
    <phoneticPr fontId="3"/>
  </si>
  <si>
    <t>事務の配分が難しい</t>
    <rPh sb="0" eb="2">
      <t>ジム</t>
    </rPh>
    <rPh sb="3" eb="5">
      <t>ハイブン</t>
    </rPh>
    <rPh sb="6" eb="7">
      <t>ムズカ</t>
    </rPh>
    <phoneticPr fontId="3"/>
  </si>
  <si>
    <t>取引先・顧客の理解を得るのが難しい</t>
    <rPh sb="0" eb="2">
      <t>トリヒキ</t>
    </rPh>
    <rPh sb="2" eb="3">
      <t>サキ</t>
    </rPh>
    <rPh sb="4" eb="6">
      <t>コキャク</t>
    </rPh>
    <rPh sb="7" eb="9">
      <t>リカイ</t>
    </rPh>
    <rPh sb="10" eb="11">
      <t>エ</t>
    </rPh>
    <rPh sb="14" eb="15">
      <t>ムズカ</t>
    </rPh>
    <phoneticPr fontId="3"/>
  </si>
  <si>
    <t>対象となる従業員が勤務時間短縮制度についてよく分かっていない</t>
    <rPh sb="0" eb="2">
      <t>タイショウ</t>
    </rPh>
    <rPh sb="5" eb="8">
      <t>ジュウギョウイン</t>
    </rPh>
    <rPh sb="9" eb="11">
      <t>キンム</t>
    </rPh>
    <rPh sb="11" eb="13">
      <t>ジカン</t>
    </rPh>
    <rPh sb="13" eb="15">
      <t>タンシュク</t>
    </rPh>
    <rPh sb="15" eb="17">
      <t>セイド</t>
    </rPh>
    <rPh sb="23" eb="24">
      <t>ワ</t>
    </rPh>
    <phoneticPr fontId="3"/>
  </si>
  <si>
    <t>上司・同僚など、他の従業員の理解を得るのが難しい</t>
    <rPh sb="0" eb="2">
      <t>ジョウシ</t>
    </rPh>
    <rPh sb="3" eb="5">
      <t>ドウリョウ</t>
    </rPh>
    <rPh sb="8" eb="9">
      <t>タ</t>
    </rPh>
    <rPh sb="10" eb="13">
      <t>ジュウギョウイン</t>
    </rPh>
    <rPh sb="14" eb="16">
      <t>リカイ</t>
    </rPh>
    <rPh sb="17" eb="18">
      <t>エ</t>
    </rPh>
    <rPh sb="21" eb="22">
      <t>ムズカ</t>
    </rPh>
    <phoneticPr fontId="3"/>
  </si>
  <si>
    <t>収入が減るので、本人が取得したがらない</t>
    <rPh sb="0" eb="2">
      <t>シュウニュウ</t>
    </rPh>
    <rPh sb="3" eb="4">
      <t>ヘ</t>
    </rPh>
    <rPh sb="8" eb="10">
      <t>ホンニン</t>
    </rPh>
    <rPh sb="11" eb="13">
      <t>シュトク</t>
    </rPh>
    <phoneticPr fontId="3"/>
  </si>
  <si>
    <t>昇進・昇給への影響を心配して、本人が取得したがらない</t>
    <rPh sb="0" eb="2">
      <t>ショウシン</t>
    </rPh>
    <rPh sb="3" eb="5">
      <t>ショウキュウ</t>
    </rPh>
    <rPh sb="7" eb="9">
      <t>エイキョウ</t>
    </rPh>
    <rPh sb="10" eb="12">
      <t>シンパイ</t>
    </rPh>
    <rPh sb="15" eb="17">
      <t>ホンニン</t>
    </rPh>
    <rPh sb="18" eb="20">
      <t>シュトク</t>
    </rPh>
    <phoneticPr fontId="3"/>
  </si>
  <si>
    <t>その他※</t>
    <rPh sb="2" eb="3">
      <t>ホカ</t>
    </rPh>
    <phoneticPr fontId="3"/>
  </si>
  <si>
    <t>※その他…他職員の負担が増える、対象者がいない　等</t>
    <rPh sb="5" eb="8">
      <t>タショクイン</t>
    </rPh>
    <rPh sb="9" eb="11">
      <t>フタン</t>
    </rPh>
    <rPh sb="12" eb="13">
      <t>フ</t>
    </rPh>
    <rPh sb="16" eb="19">
      <t>タイショウシャ</t>
    </rPh>
    <phoneticPr fontId="3"/>
  </si>
  <si>
    <t>表２６　子の看護休暇制度の有無、賃金の取扱い等（就業規則等による規定）　</t>
    <rPh sb="0" eb="1">
      <t>ヒョウ</t>
    </rPh>
    <rPh sb="4" eb="5">
      <t>コ</t>
    </rPh>
    <rPh sb="6" eb="8">
      <t>カンゴ</t>
    </rPh>
    <rPh sb="13" eb="15">
      <t>ウム</t>
    </rPh>
    <rPh sb="16" eb="18">
      <t>チンギン</t>
    </rPh>
    <rPh sb="19" eb="21">
      <t>トリアツカイ</t>
    </rPh>
    <rPh sb="22" eb="23">
      <t>トウ</t>
    </rPh>
    <rPh sb="32" eb="34">
      <t>キテイ</t>
    </rPh>
    <phoneticPr fontId="3"/>
  </si>
  <si>
    <t>３段目：子の看護休暇制度がある事業所に対する割合</t>
    <rPh sb="1" eb="3">
      <t>ﾀﾞﾝﾒ</t>
    </rPh>
    <rPh sb="4" eb="5">
      <t>ｺ</t>
    </rPh>
    <rPh sb="6" eb="8">
      <t>ｶﾝｺﾞ</t>
    </rPh>
    <rPh sb="8" eb="10">
      <t>ｷｭｳｶ</t>
    </rPh>
    <rPh sb="10" eb="12">
      <t>ｾｲﾄﾞ</t>
    </rPh>
    <rPh sb="15" eb="18">
      <t>ｼﾞｷﾞｮｳｼｮ</t>
    </rPh>
    <rPh sb="19" eb="20">
      <t>ﾀｲ</t>
    </rPh>
    <rPh sb="22" eb="24">
      <t>ﾜﾘｱｲ</t>
    </rPh>
    <phoneticPr fontId="3" type="halfwidthKatakana"/>
  </si>
  <si>
    <t>回答
事業所数</t>
    <rPh sb="3" eb="6">
      <t>ジギョウショ</t>
    </rPh>
    <phoneticPr fontId="3"/>
  </si>
  <si>
    <t>制度
あり</t>
  </si>
  <si>
    <t>賃金の取扱い</t>
  </si>
  <si>
    <t>取得可能日数（子が1人）</t>
    <rPh sb="7" eb="8">
      <t>コ</t>
    </rPh>
    <rPh sb="10" eb="11">
      <t>リ</t>
    </rPh>
    <phoneticPr fontId="3"/>
  </si>
  <si>
    <t>取得可能日数（子が２人以上）</t>
    <rPh sb="7" eb="8">
      <t>コ</t>
    </rPh>
    <rPh sb="10" eb="11">
      <t>ニン</t>
    </rPh>
    <rPh sb="11" eb="13">
      <t>イジョウ</t>
    </rPh>
    <phoneticPr fontId="3"/>
  </si>
  <si>
    <t>取得可能日数（子に関係なく）</t>
    <rPh sb="7" eb="8">
      <t>コ</t>
    </rPh>
    <rPh sb="9" eb="11">
      <t>カンケイ</t>
    </rPh>
    <phoneticPr fontId="3"/>
  </si>
  <si>
    <t>取得することができる子の年齢の上限</t>
    <rPh sb="0" eb="2">
      <t>シュトク</t>
    </rPh>
    <phoneticPr fontId="3"/>
  </si>
  <si>
    <t>制度
なし</t>
  </si>
  <si>
    <t>有給</t>
  </si>
  <si>
    <t>無給</t>
  </si>
  <si>
    <t>５日
未満</t>
    <rPh sb="3" eb="5">
      <t>ミマン</t>
    </rPh>
    <phoneticPr fontId="3"/>
  </si>
  <si>
    <t>５日</t>
    <phoneticPr fontId="3"/>
  </si>
  <si>
    <t>６～９日</t>
    <phoneticPr fontId="3"/>
  </si>
  <si>
    <t>１０日
以上</t>
    <phoneticPr fontId="3"/>
  </si>
  <si>
    <t>小学校
3年生修了まで</t>
    <rPh sb="0" eb="3">
      <t>ショウガッコウ</t>
    </rPh>
    <rPh sb="5" eb="7">
      <t>ネンセイ</t>
    </rPh>
    <rPh sb="7" eb="9">
      <t>シュウリョウ</t>
    </rPh>
    <phoneticPr fontId="3"/>
  </si>
  <si>
    <t>小学校
４年生～小学校卒業（または12歳)まで</t>
    <rPh sb="0" eb="3">
      <t>ショウガッコウ</t>
    </rPh>
    <rPh sb="5" eb="7">
      <t>ネンセイ</t>
    </rPh>
    <rPh sb="8" eb="11">
      <t>ショウガッコウ</t>
    </rPh>
    <rPh sb="11" eb="13">
      <t>ソツギョウ</t>
    </rPh>
    <rPh sb="19" eb="20">
      <t>サイ</t>
    </rPh>
    <phoneticPr fontId="3"/>
  </si>
  <si>
    <t>小学校卒業後も利用可</t>
    <rPh sb="0" eb="3">
      <t>ショウガッコウ</t>
    </rPh>
    <rPh sb="3" eb="5">
      <t>ソツギョウ</t>
    </rPh>
    <rPh sb="5" eb="6">
      <t>ゴ</t>
    </rPh>
    <rPh sb="7" eb="9">
      <t>リヨウ</t>
    </rPh>
    <rPh sb="9" eb="10">
      <t>カ</t>
    </rPh>
    <phoneticPr fontId="3"/>
  </si>
  <si>
    <t>一部
有給</t>
  </si>
  <si>
    <t>運輸・通信業、
電気・ガス・水道業</t>
    <rPh sb="0" eb="2">
      <t>ウンユ</t>
    </rPh>
    <rPh sb="3" eb="5">
      <t>ツウシン</t>
    </rPh>
    <rPh sb="5" eb="6">
      <t>ギョウ</t>
    </rPh>
    <phoneticPr fontId="3"/>
  </si>
  <si>
    <t>9人以下</t>
    <rPh sb="2" eb="4">
      <t>ｲｶ</t>
    </rPh>
    <phoneticPr fontId="3" type="halfwidthKatakana"/>
  </si>
  <si>
    <t>10～29人</t>
    <phoneticPr fontId="3" type="halfwidthKatakana"/>
  </si>
  <si>
    <t>30～49人</t>
    <phoneticPr fontId="3" type="halfwidthKatakana"/>
  </si>
  <si>
    <t>50～99人</t>
    <phoneticPr fontId="3" type="halfwidthKatakana"/>
  </si>
  <si>
    <t>100～299人</t>
  </si>
  <si>
    <t>300人以上</t>
    <rPh sb="4" eb="6">
      <t>ｲｼﾞｮｳ</t>
    </rPh>
    <phoneticPr fontId="3" type="halfwidthKatakana"/>
  </si>
  <si>
    <t>※その他…法改正により最新の規定作成中　等</t>
    <rPh sb="5" eb="8">
      <t>ホウカイセイ</t>
    </rPh>
    <rPh sb="11" eb="13">
      <t>サイシン</t>
    </rPh>
    <rPh sb="14" eb="16">
      <t>キテイ</t>
    </rPh>
    <rPh sb="16" eb="19">
      <t>サクセイチュウ</t>
    </rPh>
    <phoneticPr fontId="3"/>
  </si>
  <si>
    <t>表２７－１　ポジティブ・アクションの取組状況</t>
    <rPh sb="18" eb="20">
      <t>トリクミ</t>
    </rPh>
    <rPh sb="20" eb="22">
      <t>ジョウキョウ</t>
    </rPh>
    <phoneticPr fontId="3"/>
  </si>
  <si>
    <t>１段目：事業所数</t>
    <phoneticPr fontId="3"/>
  </si>
  <si>
    <t>２段目：回答事業所数に対する割合</t>
    <rPh sb="9" eb="10">
      <t>スウ</t>
    </rPh>
    <phoneticPr fontId="3"/>
  </si>
  <si>
    <t xml:space="preserve">
回答
事業所数
</t>
    <phoneticPr fontId="3"/>
  </si>
  <si>
    <t>ア</t>
  </si>
  <si>
    <t>イ</t>
    <phoneticPr fontId="3"/>
  </si>
  <si>
    <t>ウ</t>
    <phoneticPr fontId="3"/>
  </si>
  <si>
    <t>エ</t>
    <phoneticPr fontId="3"/>
  </si>
  <si>
    <t>オ</t>
    <phoneticPr fontId="3"/>
  </si>
  <si>
    <t>カ</t>
    <phoneticPr fontId="3"/>
  </si>
  <si>
    <t>採用時の面接・選考担当者に
女性を含める</t>
    <phoneticPr fontId="3"/>
  </si>
  <si>
    <t>行って
いる</t>
    <rPh sb="0" eb="1">
      <t>オコナ</t>
    </rPh>
    <phoneticPr fontId="3"/>
  </si>
  <si>
    <t>行って
いない</t>
    <rPh sb="0" eb="1">
      <t>オコナ</t>
    </rPh>
    <phoneticPr fontId="3"/>
  </si>
  <si>
    <t>今後取り組みたい</t>
    <rPh sb="0" eb="2">
      <t>コンゴ</t>
    </rPh>
    <rPh sb="2" eb="5">
      <t>トリク</t>
    </rPh>
    <phoneticPr fontId="3"/>
  </si>
  <si>
    <t>産業</t>
  </si>
  <si>
    <t>運輸・通信業、
電気・ガス・水道業</t>
  </si>
  <si>
    <t>卸売業・小売業</t>
    <rPh sb="2" eb="3">
      <t>ギョウ</t>
    </rPh>
    <phoneticPr fontId="3"/>
  </si>
  <si>
    <t>企業規模</t>
  </si>
  <si>
    <t>9人以下</t>
  </si>
  <si>
    <t>10～29人</t>
  </si>
  <si>
    <t>30～49人</t>
  </si>
  <si>
    <t>50～99人</t>
  </si>
  <si>
    <t>300人以上</t>
  </si>
  <si>
    <t>（再掲）</t>
  </si>
  <si>
    <t>30人以上</t>
  </si>
  <si>
    <t>表２７－２　ポジティブ・アクションの取組状況</t>
    <phoneticPr fontId="3"/>
  </si>
  <si>
    <t>キ</t>
    <phoneticPr fontId="3"/>
  </si>
  <si>
    <t>ク</t>
    <phoneticPr fontId="3"/>
  </si>
  <si>
    <t>ケ</t>
    <phoneticPr fontId="3"/>
  </si>
  <si>
    <t>コ</t>
    <phoneticPr fontId="3"/>
  </si>
  <si>
    <t>サ</t>
    <phoneticPr fontId="3"/>
  </si>
  <si>
    <t>シ</t>
    <phoneticPr fontId="3"/>
  </si>
  <si>
    <t>評価が性別によって影響されないような人事考課基準を明確に定める</t>
    <rPh sb="0" eb="2">
      <t>ヒョウカ</t>
    </rPh>
    <rPh sb="3" eb="5">
      <t>セイベツ</t>
    </rPh>
    <rPh sb="9" eb="11">
      <t>エイキョウ</t>
    </rPh>
    <rPh sb="18" eb="20">
      <t>ジンジ</t>
    </rPh>
    <rPh sb="20" eb="22">
      <t>コウカ</t>
    </rPh>
    <rPh sb="22" eb="24">
      <t>キジュン</t>
    </rPh>
    <rPh sb="25" eb="27">
      <t>メイカク</t>
    </rPh>
    <rPh sb="28" eb="29">
      <t>サダ</t>
    </rPh>
    <phoneticPr fontId="3"/>
  </si>
  <si>
    <t>その他※</t>
    <rPh sb="0" eb="3">
      <t>ソノタ</t>
    </rPh>
    <phoneticPr fontId="3"/>
  </si>
  <si>
    <t>無回答</t>
  </si>
  <si>
    <t>今後取り組みたい</t>
  </si>
  <si>
    <t>※その他…従業員との定期面談　等</t>
    <rPh sb="3" eb="4">
      <t>タ</t>
    </rPh>
    <rPh sb="5" eb="8">
      <t>ジュウギョウイン</t>
    </rPh>
    <rPh sb="10" eb="12">
      <t>テイキ</t>
    </rPh>
    <rPh sb="12" eb="14">
      <t>メンダン</t>
    </rPh>
    <rPh sb="15" eb="16">
      <t>トウ</t>
    </rPh>
    <phoneticPr fontId="3"/>
  </si>
  <si>
    <t>表２８－１　高年齢者の採用および雇用拡大の検討状況</t>
    <rPh sb="0" eb="1">
      <t>ヒョウ</t>
    </rPh>
    <rPh sb="6" eb="9">
      <t>コウネンレイ</t>
    </rPh>
    <rPh sb="9" eb="10">
      <t>シャ</t>
    </rPh>
    <rPh sb="11" eb="13">
      <t>サイヨウ</t>
    </rPh>
    <rPh sb="16" eb="18">
      <t>コヨウ</t>
    </rPh>
    <rPh sb="18" eb="20">
      <t>カクダイ</t>
    </rPh>
    <rPh sb="21" eb="23">
      <t>ケントウ</t>
    </rPh>
    <rPh sb="23" eb="25">
      <t>ジョウキョウ</t>
    </rPh>
    <phoneticPr fontId="3"/>
  </si>
  <si>
    <t>（単位：社、％）</t>
    <rPh sb="1" eb="3">
      <t>ﾀﾝｲ</t>
    </rPh>
    <rPh sb="4" eb="5">
      <t>ｼｬ</t>
    </rPh>
    <phoneticPr fontId="3" type="halfwidthKatakana"/>
  </si>
  <si>
    <t xml:space="preserve">回答事業所数
</t>
    <rPh sb="0" eb="2">
      <t>カイトウ</t>
    </rPh>
    <rPh sb="2" eb="5">
      <t>ジギョウショ</t>
    </rPh>
    <rPh sb="5" eb="6">
      <t>スウ</t>
    </rPh>
    <phoneticPr fontId="3"/>
  </si>
  <si>
    <t>検討している</t>
    <rPh sb="0" eb="2">
      <t>ケントウ</t>
    </rPh>
    <phoneticPr fontId="3"/>
  </si>
  <si>
    <t>検討していない</t>
    <rPh sb="0" eb="2">
      <t>ケントウ</t>
    </rPh>
    <phoneticPr fontId="3"/>
  </si>
  <si>
    <t>わからない</t>
    <phoneticPr fontId="3"/>
  </si>
  <si>
    <t>産業</t>
    <rPh sb="0" eb="2">
      <t>サンギョウ</t>
    </rPh>
    <phoneticPr fontId="3"/>
  </si>
  <si>
    <t>表２８－２　高年齢者採用時の業務内容（複数回答）</t>
    <rPh sb="0" eb="1">
      <t>ヒョウ</t>
    </rPh>
    <rPh sb="6" eb="9">
      <t>コウネンレイ</t>
    </rPh>
    <rPh sb="9" eb="10">
      <t>シャ</t>
    </rPh>
    <rPh sb="10" eb="13">
      <t>サイヨウジ</t>
    </rPh>
    <rPh sb="14" eb="16">
      <t>ギョウム</t>
    </rPh>
    <rPh sb="16" eb="18">
      <t>ナイヨウ</t>
    </rPh>
    <rPh sb="19" eb="21">
      <t>フクスウ</t>
    </rPh>
    <rPh sb="21" eb="23">
      <t>カイトウ</t>
    </rPh>
    <phoneticPr fontId="3"/>
  </si>
  <si>
    <t>３段目：検討していると回答した事業所数に対する割合（複数回答）</t>
    <rPh sb="1" eb="3">
      <t>ﾀﾞﾝﾒ</t>
    </rPh>
    <rPh sb="4" eb="6">
      <t>ｹﾝﾄｳ</t>
    </rPh>
    <rPh sb="11" eb="13">
      <t>ｶｲﾄｳ</t>
    </rPh>
    <rPh sb="15" eb="18">
      <t>ｼﾞｷﾞｮｳｼｮ</t>
    </rPh>
    <rPh sb="18" eb="19">
      <t>ｽｳ</t>
    </rPh>
    <rPh sb="20" eb="21">
      <t>ﾀｲ</t>
    </rPh>
    <rPh sb="23" eb="25">
      <t>ﾜﾘｱｲ</t>
    </rPh>
    <rPh sb="26" eb="28">
      <t>ﾌｸｽｳ</t>
    </rPh>
    <rPh sb="28" eb="30">
      <t>ｶｲﾄｳ</t>
    </rPh>
    <phoneticPr fontId="3" type="halfwidthKatakana"/>
  </si>
  <si>
    <t>管理業務</t>
    <rPh sb="0" eb="2">
      <t>カンリ</t>
    </rPh>
    <rPh sb="2" eb="4">
      <t>ギョウム</t>
    </rPh>
    <phoneticPr fontId="3"/>
  </si>
  <si>
    <t>専門的・技術的業務</t>
    <rPh sb="0" eb="3">
      <t>センモンテキ</t>
    </rPh>
    <rPh sb="4" eb="7">
      <t>ギジュツテキ</t>
    </rPh>
    <rPh sb="7" eb="9">
      <t>ギョウム</t>
    </rPh>
    <phoneticPr fontId="3"/>
  </si>
  <si>
    <t>事務</t>
    <rPh sb="0" eb="2">
      <t>ジム</t>
    </rPh>
    <phoneticPr fontId="3"/>
  </si>
  <si>
    <t>販売</t>
    <rPh sb="0" eb="2">
      <t>ハンバイ</t>
    </rPh>
    <phoneticPr fontId="3"/>
  </si>
  <si>
    <t>サービス業務</t>
    <rPh sb="4" eb="6">
      <t>ギョウム</t>
    </rPh>
    <phoneticPr fontId="3"/>
  </si>
  <si>
    <t>医療・介護業務</t>
    <rPh sb="0" eb="2">
      <t>イリョウ</t>
    </rPh>
    <rPh sb="3" eb="5">
      <t>カイゴ</t>
    </rPh>
    <rPh sb="5" eb="7">
      <t>ギョウム</t>
    </rPh>
    <phoneticPr fontId="3"/>
  </si>
  <si>
    <t>保安</t>
    <rPh sb="0" eb="2">
      <t>ホアン</t>
    </rPh>
    <phoneticPr fontId="3"/>
  </si>
  <si>
    <t>生産工程</t>
    <rPh sb="0" eb="2">
      <t>セイサン</t>
    </rPh>
    <rPh sb="2" eb="4">
      <t>コウテイ</t>
    </rPh>
    <phoneticPr fontId="3"/>
  </si>
  <si>
    <t>輸送・機械運転</t>
    <rPh sb="0" eb="2">
      <t>ユソウ</t>
    </rPh>
    <rPh sb="3" eb="5">
      <t>キカイ</t>
    </rPh>
    <rPh sb="5" eb="7">
      <t>ウンテン</t>
    </rPh>
    <phoneticPr fontId="3"/>
  </si>
  <si>
    <t>建設・採掘</t>
    <rPh sb="0" eb="2">
      <t>ケンセツ</t>
    </rPh>
    <rPh sb="3" eb="5">
      <t>サイクツ</t>
    </rPh>
    <phoneticPr fontId="3"/>
  </si>
  <si>
    <t>配送・包装等</t>
    <rPh sb="0" eb="2">
      <t>ハイソウ</t>
    </rPh>
    <rPh sb="3" eb="5">
      <t>ホウソウ</t>
    </rPh>
    <rPh sb="5" eb="6">
      <t>トウ</t>
    </rPh>
    <phoneticPr fontId="3"/>
  </si>
  <si>
    <t>その他※</t>
    <rPh sb="2" eb="3">
      <t>タ</t>
    </rPh>
    <phoneticPr fontId="3"/>
  </si>
  <si>
    <t>※その他…本人の能力・経験・健康状態に基づいた業務　等</t>
    <rPh sb="5" eb="7">
      <t>ホンニン</t>
    </rPh>
    <rPh sb="8" eb="10">
      <t>ノウリョク</t>
    </rPh>
    <rPh sb="11" eb="13">
      <t>ケイケン</t>
    </rPh>
    <rPh sb="14" eb="18">
      <t>ケンコウジョウタイ</t>
    </rPh>
    <rPh sb="19" eb="20">
      <t>モト</t>
    </rPh>
    <rPh sb="23" eb="25">
      <t>ギョウム</t>
    </rPh>
    <phoneticPr fontId="3"/>
  </si>
  <si>
    <t>令和７年度　福井県勤労者就業環境基礎調査　統計表　目次</t>
    <rPh sb="0" eb="2">
      <t>レイワ</t>
    </rPh>
    <rPh sb="3" eb="5">
      <t>ネンド</t>
    </rPh>
    <rPh sb="6" eb="9">
      <t>フクイケン</t>
    </rPh>
    <rPh sb="9" eb="12">
      <t>キンロウシャ</t>
    </rPh>
    <rPh sb="12" eb="20">
      <t>シュウギョウカンキョウキソチョウサ</t>
    </rPh>
    <rPh sb="21" eb="24">
      <t>トウケイヒョウ</t>
    </rPh>
    <rPh sb="25" eb="27">
      <t>モクジ</t>
    </rPh>
    <phoneticPr fontId="3"/>
  </si>
  <si>
    <t>（１）回答事業所の現況</t>
    <rPh sb="3" eb="5">
      <t>カイトウ</t>
    </rPh>
    <rPh sb="5" eb="8">
      <t>ジギョウショ</t>
    </rPh>
    <rPh sb="9" eb="11">
      <t>ゲンキョウ</t>
    </rPh>
    <phoneticPr fontId="3"/>
  </si>
  <si>
    <t>表１</t>
    <rPh sb="0" eb="1">
      <t>ヒョウ</t>
    </rPh>
    <phoneticPr fontId="3"/>
  </si>
  <si>
    <t>回答事業所における各雇用形態の有無</t>
    <rPh sb="0" eb="5">
      <t>カイトウジギョウショ</t>
    </rPh>
    <rPh sb="9" eb="14">
      <t>カクコヨウケイタイ</t>
    </rPh>
    <rPh sb="15" eb="17">
      <t>ウム</t>
    </rPh>
    <phoneticPr fontId="3"/>
  </si>
  <si>
    <t>表２</t>
    <rPh sb="0" eb="1">
      <t>ヒョウ</t>
    </rPh>
    <phoneticPr fontId="3"/>
  </si>
  <si>
    <t>回答事業所における従業員の雇用形態別内訳</t>
    <phoneticPr fontId="3"/>
  </si>
  <si>
    <t>表３－１</t>
    <rPh sb="0" eb="1">
      <t>ヒョウ</t>
    </rPh>
    <phoneticPr fontId="3"/>
  </si>
  <si>
    <t>回答事業所における従業員の雇用形態別内訳（60歳以上）</t>
    <phoneticPr fontId="3"/>
  </si>
  <si>
    <t>表３－２</t>
    <rPh sb="0" eb="1">
      <t>ヒョウ</t>
    </rPh>
    <phoneticPr fontId="3"/>
  </si>
  <si>
    <t>回答事業所における従業員の雇用形態別内訳（60～65歳）</t>
    <phoneticPr fontId="3"/>
  </si>
  <si>
    <t>表３－３</t>
    <rPh sb="0" eb="1">
      <t>ヒョウ</t>
    </rPh>
    <phoneticPr fontId="3"/>
  </si>
  <si>
    <t>回答事業所における従業員の雇用形態別内訳（66歳以上）</t>
    <phoneticPr fontId="3"/>
  </si>
  <si>
    <t>表４</t>
    <rPh sb="0" eb="1">
      <t>ヒョウ</t>
    </rPh>
    <phoneticPr fontId="3"/>
  </si>
  <si>
    <t>早期離職の状況</t>
    <phoneticPr fontId="3"/>
  </si>
  <si>
    <t>表５－１</t>
    <rPh sb="0" eb="1">
      <t>ヒョウ</t>
    </rPh>
    <phoneticPr fontId="3"/>
  </si>
  <si>
    <t>女性管理職の状況</t>
    <phoneticPr fontId="3"/>
  </si>
  <si>
    <t>表５－２</t>
    <rPh sb="0" eb="1">
      <t>ヒョウ</t>
    </rPh>
    <phoneticPr fontId="3"/>
  </si>
  <si>
    <t>女性リーダーの状況</t>
    <phoneticPr fontId="3"/>
  </si>
  <si>
    <t>表５－３</t>
    <rPh sb="0" eb="1">
      <t>ヒョウ</t>
    </rPh>
    <phoneticPr fontId="3"/>
  </si>
  <si>
    <t>新たに管理職となった女性の状況</t>
    <phoneticPr fontId="3"/>
  </si>
  <si>
    <t>表５－４</t>
    <rPh sb="0" eb="1">
      <t>ヒョウ</t>
    </rPh>
    <phoneticPr fontId="3"/>
  </si>
  <si>
    <t>新たにリーダーとなった女性の状況</t>
    <phoneticPr fontId="3"/>
  </si>
  <si>
    <t>表５－５</t>
    <phoneticPr fontId="3"/>
  </si>
  <si>
    <t>管理職を目指す従業員を増やすための取り組み</t>
    <rPh sb="4" eb="6">
      <t>メザ</t>
    </rPh>
    <rPh sb="7" eb="10">
      <t>ジュウギョウイン</t>
    </rPh>
    <rPh sb="11" eb="12">
      <t>フ</t>
    </rPh>
    <phoneticPr fontId="3"/>
  </si>
  <si>
    <t>表５－６</t>
    <rPh sb="0" eb="1">
      <t>ヒョウ</t>
    </rPh>
    <phoneticPr fontId="3"/>
  </si>
  <si>
    <t>女性管理職およびリーダーを増やすための方法</t>
    <rPh sb="19" eb="21">
      <t>ホウホウ</t>
    </rPh>
    <phoneticPr fontId="3"/>
  </si>
  <si>
    <t>表５－７</t>
    <rPh sb="0" eb="1">
      <t>ヒョウ</t>
    </rPh>
    <phoneticPr fontId="3"/>
  </si>
  <si>
    <t>女性管理職およびリーダーが少ない理由</t>
    <phoneticPr fontId="3"/>
  </si>
  <si>
    <t>表５－８</t>
    <rPh sb="0" eb="1">
      <t>ヒョウ</t>
    </rPh>
    <phoneticPr fontId="3"/>
  </si>
  <si>
    <t>平均勤続年数の状況</t>
    <phoneticPr fontId="3"/>
  </si>
  <si>
    <t>（２）就業規則</t>
    <rPh sb="3" eb="7">
      <t>シュウギョウキソク</t>
    </rPh>
    <phoneticPr fontId="3"/>
  </si>
  <si>
    <t>表６</t>
    <rPh sb="0" eb="1">
      <t>ヒョウ</t>
    </rPh>
    <phoneticPr fontId="3"/>
  </si>
  <si>
    <t>就業規則の作成の有無</t>
    <rPh sb="0" eb="4">
      <t>シュウギョウキソク</t>
    </rPh>
    <rPh sb="5" eb="7">
      <t>サクセイ</t>
    </rPh>
    <rPh sb="8" eb="10">
      <t>ウム</t>
    </rPh>
    <phoneticPr fontId="3"/>
  </si>
  <si>
    <t>（３）労働時間・休日・休暇</t>
    <rPh sb="3" eb="7">
      <t>ロウドウジカン</t>
    </rPh>
    <rPh sb="8" eb="10">
      <t>キュウジツ</t>
    </rPh>
    <rPh sb="11" eb="13">
      <t>キュウカ</t>
    </rPh>
    <phoneticPr fontId="3"/>
  </si>
  <si>
    <t>表７</t>
    <rPh sb="0" eb="1">
      <t>ヒョウ</t>
    </rPh>
    <phoneticPr fontId="3"/>
  </si>
  <si>
    <t>週休制の状況</t>
    <rPh sb="0" eb="2">
      <t>シュウキュウ</t>
    </rPh>
    <rPh sb="2" eb="3">
      <t>セイ</t>
    </rPh>
    <rPh sb="4" eb="6">
      <t>ジョウキョウ</t>
    </rPh>
    <phoneticPr fontId="3"/>
  </si>
  <si>
    <t>表８</t>
    <rPh sb="0" eb="1">
      <t>ヒョウ</t>
    </rPh>
    <phoneticPr fontId="3"/>
  </si>
  <si>
    <t>所定外労働（残業）の状況</t>
    <phoneticPr fontId="3"/>
  </si>
  <si>
    <t>表９</t>
    <rPh sb="0" eb="1">
      <t>ヒョウ</t>
    </rPh>
    <phoneticPr fontId="3"/>
  </si>
  <si>
    <t>恒常的な所定外労働時間（残業）削減のための取組</t>
    <phoneticPr fontId="3"/>
  </si>
  <si>
    <t>表１０</t>
    <rPh sb="0" eb="1">
      <t>ヒョウ</t>
    </rPh>
    <phoneticPr fontId="3"/>
  </si>
  <si>
    <t>年次有給休暇の状況</t>
    <phoneticPr fontId="3"/>
  </si>
  <si>
    <t>表１１</t>
    <rPh sb="0" eb="1">
      <t>ヒョウ</t>
    </rPh>
    <phoneticPr fontId="3"/>
  </si>
  <si>
    <t>年次有給休暇取得促進のための取組</t>
    <phoneticPr fontId="3"/>
  </si>
  <si>
    <t>（４）非正規従業員の雇用管理</t>
    <rPh sb="3" eb="9">
      <t>ヒセイキジュウギョウイン</t>
    </rPh>
    <rPh sb="10" eb="14">
      <t>コヨウカンリ</t>
    </rPh>
    <phoneticPr fontId="3"/>
  </si>
  <si>
    <t>表１２－１</t>
    <phoneticPr fontId="3"/>
  </si>
  <si>
    <t>無期転換ルールに該当する非正規従業員の人数</t>
    <phoneticPr fontId="3"/>
  </si>
  <si>
    <t>表１２－２</t>
    <rPh sb="0" eb="1">
      <t>ヒョウ</t>
    </rPh>
    <phoneticPr fontId="3"/>
  </si>
  <si>
    <t>非正規従業員の正規従業員への転換実績（パートタイム労働者）</t>
    <rPh sb="25" eb="28">
      <t>ロウドウシャ</t>
    </rPh>
    <phoneticPr fontId="3"/>
  </si>
  <si>
    <t>表１２－３</t>
    <rPh sb="0" eb="1">
      <t>ヒョウ</t>
    </rPh>
    <phoneticPr fontId="3"/>
  </si>
  <si>
    <t>非正規従業員の正規従業員への転換実績（派遣従業員）</t>
    <rPh sb="19" eb="21">
      <t>ハケン</t>
    </rPh>
    <rPh sb="21" eb="24">
      <t>ジュウギョウイン</t>
    </rPh>
    <phoneticPr fontId="3"/>
  </si>
  <si>
    <t>表１２－４</t>
    <rPh sb="0" eb="1">
      <t>ヒョウ</t>
    </rPh>
    <phoneticPr fontId="3"/>
  </si>
  <si>
    <t>非正規従業員の正規従業員への転換実績（その他）</t>
    <rPh sb="21" eb="22">
      <t>タ</t>
    </rPh>
    <phoneticPr fontId="3"/>
  </si>
  <si>
    <t>（５）育児・介護休業制度</t>
    <rPh sb="3" eb="5">
      <t>イクジ</t>
    </rPh>
    <rPh sb="6" eb="12">
      <t>カイゴキュウギョウセイド</t>
    </rPh>
    <phoneticPr fontId="3"/>
  </si>
  <si>
    <t>表１３－１</t>
    <rPh sb="0" eb="1">
      <t>ヒョウ</t>
    </rPh>
    <phoneticPr fontId="3"/>
  </si>
  <si>
    <t>育児休業制度の有無および利用できる期間（正規従業員）</t>
    <phoneticPr fontId="3"/>
  </si>
  <si>
    <t>表１３－２</t>
    <rPh sb="0" eb="1">
      <t>ヒョウ</t>
    </rPh>
    <phoneticPr fontId="3"/>
  </si>
  <si>
    <t>育児休業制度の有無および利用できる期間（パートタイム労働者）</t>
    <phoneticPr fontId="3"/>
  </si>
  <si>
    <t>表１４</t>
    <rPh sb="0" eb="1">
      <t>ヒョウ</t>
    </rPh>
    <phoneticPr fontId="3"/>
  </si>
  <si>
    <t>育児休業の取得状況</t>
    <phoneticPr fontId="3"/>
  </si>
  <si>
    <t>表１５－１</t>
    <rPh sb="0" eb="1">
      <t>ヒョウ</t>
    </rPh>
    <phoneticPr fontId="3"/>
  </si>
  <si>
    <t>育児休業を開始した者(開始予定の者も含む)の取得期間別内訳（男女計）</t>
  </si>
  <si>
    <t>表１５－２</t>
    <rPh sb="0" eb="1">
      <t>ヒョウ</t>
    </rPh>
    <phoneticPr fontId="3"/>
  </si>
  <si>
    <t>育児休業を開始した者(開始予定の者も含む)の取得期間別内訳（男）</t>
  </si>
  <si>
    <t>表１５－３</t>
    <rPh sb="0" eb="1">
      <t>ヒョウ</t>
    </rPh>
    <phoneticPr fontId="3"/>
  </si>
  <si>
    <t>育児休業を開始した者(開始予定の者も含む)の取得期間別内訳（女）</t>
  </si>
  <si>
    <t>表１５－４</t>
    <rPh sb="0" eb="1">
      <t>ヒョウ</t>
    </rPh>
    <phoneticPr fontId="3"/>
  </si>
  <si>
    <t>育児のための休暇取得者の取得期間別内訳（男女計）</t>
  </si>
  <si>
    <t>表１５－５</t>
    <rPh sb="0" eb="1">
      <t>ヒョウ</t>
    </rPh>
    <phoneticPr fontId="3"/>
  </si>
  <si>
    <t>育児のための休暇取得者の取得期間別内訳（男）</t>
  </si>
  <si>
    <t>表１５－６</t>
    <rPh sb="0" eb="1">
      <t>ヒョウ</t>
    </rPh>
    <phoneticPr fontId="3"/>
  </si>
  <si>
    <t>育児のための休暇取得者の取得期間別内訳（女）</t>
  </si>
  <si>
    <t>表１６－１</t>
    <rPh sb="0" eb="1">
      <t>ヒョウ</t>
    </rPh>
    <phoneticPr fontId="3"/>
  </si>
  <si>
    <t>育児休業制度を取得する際の課題（男）</t>
    <phoneticPr fontId="3"/>
  </si>
  <si>
    <t>表１６－２</t>
    <rPh sb="0" eb="1">
      <t>ヒョウ</t>
    </rPh>
    <phoneticPr fontId="3"/>
  </si>
  <si>
    <t>育児休業制度を取得する際の課題（女）</t>
    <phoneticPr fontId="3"/>
  </si>
  <si>
    <t>表１７</t>
    <rPh sb="0" eb="1">
      <t>ヒョウ</t>
    </rPh>
    <phoneticPr fontId="3"/>
  </si>
  <si>
    <t>妊娠または出産により退職した女性労働者</t>
    <phoneticPr fontId="3"/>
  </si>
  <si>
    <t>表１８－１</t>
    <rPh sb="0" eb="1">
      <t>ヒョウ</t>
    </rPh>
    <phoneticPr fontId="3"/>
  </si>
  <si>
    <t>育児・介護による退職者の再雇用制度の有無</t>
    <phoneticPr fontId="3"/>
  </si>
  <si>
    <t>表１８－２</t>
    <rPh sb="0" eb="1">
      <t>ヒョウ</t>
    </rPh>
    <phoneticPr fontId="3"/>
  </si>
  <si>
    <t>育児・介護による退職者の再雇用実績の有無</t>
    <phoneticPr fontId="3"/>
  </si>
  <si>
    <t>表１９－１</t>
    <rPh sb="0" eb="1">
      <t>ヒョウ</t>
    </rPh>
    <phoneticPr fontId="3"/>
  </si>
  <si>
    <t>介護休業制度の有無および利用できる期間（正規従業員）</t>
    <phoneticPr fontId="3"/>
  </si>
  <si>
    <t>表１９－２</t>
    <rPh sb="0" eb="1">
      <t>ヒョウ</t>
    </rPh>
    <phoneticPr fontId="3"/>
  </si>
  <si>
    <t>介護休業制度の有無および利用できる期間（パートタイム労働者）</t>
    <phoneticPr fontId="3"/>
  </si>
  <si>
    <t>表２０</t>
    <rPh sb="0" eb="1">
      <t>ヒョウ</t>
    </rPh>
    <phoneticPr fontId="3"/>
  </si>
  <si>
    <t>介護休業の取得状況</t>
    <phoneticPr fontId="3"/>
  </si>
  <si>
    <t>表２１－１</t>
    <rPh sb="0" eb="1">
      <t>ヒョウ</t>
    </rPh>
    <phoneticPr fontId="3"/>
  </si>
  <si>
    <t>介護休業より復職した者の取得期間別内訳（男女計）</t>
    <phoneticPr fontId="3"/>
  </si>
  <si>
    <t>表２１－２</t>
    <rPh sb="0" eb="1">
      <t>ヒョウ</t>
    </rPh>
    <phoneticPr fontId="3"/>
  </si>
  <si>
    <t>介護休業より復職した者の取得期間別内訳（男）</t>
    <phoneticPr fontId="3"/>
  </si>
  <si>
    <t>表２１－３</t>
    <rPh sb="0" eb="1">
      <t>ヒョウ</t>
    </rPh>
    <phoneticPr fontId="3"/>
  </si>
  <si>
    <t>介護休業より復職した者の取得期間別内訳（女）</t>
    <phoneticPr fontId="3"/>
  </si>
  <si>
    <t>（６）仕事と家庭の両立支援</t>
    <rPh sb="3" eb="5">
      <t>シゴト</t>
    </rPh>
    <rPh sb="6" eb="8">
      <t>カテイ</t>
    </rPh>
    <rPh sb="9" eb="13">
      <t>リョウリツシエン</t>
    </rPh>
    <phoneticPr fontId="3"/>
  </si>
  <si>
    <t>表２２</t>
    <rPh sb="0" eb="1">
      <t>ヒョウ</t>
    </rPh>
    <phoneticPr fontId="3"/>
  </si>
  <si>
    <t>育児のための勤務時間短縮等措置の制度の有無</t>
    <phoneticPr fontId="3"/>
  </si>
  <si>
    <t>表２３－１</t>
    <rPh sb="0" eb="1">
      <t>ヒョウ</t>
    </rPh>
    <phoneticPr fontId="3"/>
  </si>
  <si>
    <t>育児のための勤務時間短縮等措置の有無および利用できる期間（短時間勤務）</t>
    <phoneticPr fontId="3"/>
  </si>
  <si>
    <t>表２３－２</t>
    <rPh sb="0" eb="1">
      <t>ヒョウ</t>
    </rPh>
    <phoneticPr fontId="3"/>
  </si>
  <si>
    <t>育児のための勤務時間短縮等措置の有無および利用できる期間（フレックスタイム制）</t>
    <phoneticPr fontId="3"/>
  </si>
  <si>
    <t>表２３－３</t>
    <rPh sb="0" eb="1">
      <t>ヒョウ</t>
    </rPh>
    <phoneticPr fontId="3"/>
  </si>
  <si>
    <t>育児のための勤務時間短縮等措置の有無および利用できる期間（始業・就業時刻の繰上・繰下）</t>
    <phoneticPr fontId="3"/>
  </si>
  <si>
    <t>表２３－４</t>
    <rPh sb="0" eb="1">
      <t>ヒョウ</t>
    </rPh>
    <phoneticPr fontId="3"/>
  </si>
  <si>
    <t>育児のための勤務時間短縮等措置の有無および利用できる期間（所定外労働の免除）</t>
    <phoneticPr fontId="3"/>
  </si>
  <si>
    <t>表２３－５</t>
    <rPh sb="0" eb="1">
      <t>ヒョウ</t>
    </rPh>
    <phoneticPr fontId="3"/>
  </si>
  <si>
    <t>育児のための勤務時間短縮等措置の有無および利用できる期間（在宅勤務）</t>
    <phoneticPr fontId="3"/>
  </si>
  <si>
    <t>表２３－６</t>
    <rPh sb="0" eb="1">
      <t>ヒョウ</t>
    </rPh>
    <phoneticPr fontId="3"/>
  </si>
  <si>
    <t>育児のための勤務時間短縮等措置の有無および利用できる期間（事業所内託児施設）</t>
    <phoneticPr fontId="3"/>
  </si>
  <si>
    <t>表２３－７</t>
    <rPh sb="0" eb="1">
      <t>ヒョウ</t>
    </rPh>
    <phoneticPr fontId="3"/>
  </si>
  <si>
    <t>育児のための勤務時間短縮等措置の有無および利用できる期間（費用援助）</t>
    <phoneticPr fontId="3"/>
  </si>
  <si>
    <t>表２３－８</t>
    <rPh sb="0" eb="1">
      <t>ヒョウ</t>
    </rPh>
    <phoneticPr fontId="3"/>
  </si>
  <si>
    <t>育児のための勤務時間短縮等措置の有無および利用できる期間（１歳以上の子の育休）</t>
    <phoneticPr fontId="3"/>
  </si>
  <si>
    <t>表２４－１</t>
    <rPh sb="0" eb="1">
      <t>ヒョウ</t>
    </rPh>
    <phoneticPr fontId="3"/>
  </si>
  <si>
    <t>育児のための勤務時間短縮等措置の利用状況（短時間勤務）</t>
    <phoneticPr fontId="3"/>
  </si>
  <si>
    <t>表２４－２</t>
    <rPh sb="0" eb="1">
      <t>ヒョウ</t>
    </rPh>
    <phoneticPr fontId="3"/>
  </si>
  <si>
    <t>育児のための勤務時間短縮等措置の利用状況（フレックスタイム制）</t>
    <phoneticPr fontId="3"/>
  </si>
  <si>
    <t>表２４－３</t>
    <rPh sb="0" eb="1">
      <t>ヒョウ</t>
    </rPh>
    <phoneticPr fontId="3"/>
  </si>
  <si>
    <t>育児のための勤務時間短縮等措置の利用状況（始業・就業時刻の繰上・繰下）</t>
    <phoneticPr fontId="3"/>
  </si>
  <si>
    <t>表２４－４</t>
    <rPh sb="0" eb="1">
      <t>ヒョウ</t>
    </rPh>
    <phoneticPr fontId="3"/>
  </si>
  <si>
    <t>育児のための勤務時間短縮等措置の利用状況（所定外労働の免除）</t>
    <phoneticPr fontId="3"/>
  </si>
  <si>
    <t>表２４－５</t>
    <rPh sb="0" eb="1">
      <t>ヒョウ</t>
    </rPh>
    <phoneticPr fontId="3"/>
  </si>
  <si>
    <t>育児のための勤務時間短縮等措置の利用状況（在宅勤務）</t>
    <phoneticPr fontId="3"/>
  </si>
  <si>
    <t>表２４－６</t>
    <rPh sb="0" eb="1">
      <t>ヒョウ</t>
    </rPh>
    <phoneticPr fontId="3"/>
  </si>
  <si>
    <t>育児のための勤務時間短縮等措置の利用状況（事業所内託児施設）</t>
    <phoneticPr fontId="3"/>
  </si>
  <si>
    <t>表２４－７</t>
    <rPh sb="0" eb="1">
      <t>ヒョウ</t>
    </rPh>
    <phoneticPr fontId="3"/>
  </si>
  <si>
    <t>育児のための勤務時間短縮等措置の利用状況（費用援助）</t>
    <phoneticPr fontId="3"/>
  </si>
  <si>
    <t>表２４－８</t>
    <rPh sb="0" eb="1">
      <t>ヒョウ</t>
    </rPh>
    <phoneticPr fontId="3"/>
  </si>
  <si>
    <t>育児のための勤務時間短縮等措置の利用状況（１歳以上の子の育休）</t>
    <phoneticPr fontId="3"/>
  </si>
  <si>
    <t>表２５</t>
    <rPh sb="0" eb="1">
      <t>ヒョウ</t>
    </rPh>
    <phoneticPr fontId="3"/>
  </si>
  <si>
    <t>勤務時間短縮制度等の課題</t>
    <phoneticPr fontId="3"/>
  </si>
  <si>
    <t>表２６</t>
    <rPh sb="0" eb="1">
      <t>ヒョウ</t>
    </rPh>
    <phoneticPr fontId="3"/>
  </si>
  <si>
    <t>子の看護休暇制度の有無、賃金の取扱い等</t>
    <phoneticPr fontId="3"/>
  </si>
  <si>
    <t>（７）男女雇用機会均等関係</t>
    <rPh sb="3" eb="5">
      <t>ダンジョ</t>
    </rPh>
    <rPh sb="5" eb="7">
      <t>コヨウ</t>
    </rPh>
    <rPh sb="7" eb="13">
      <t>キカイキントウカンケイ</t>
    </rPh>
    <phoneticPr fontId="3"/>
  </si>
  <si>
    <t>表２７－１</t>
    <rPh sb="0" eb="1">
      <t>ヒョウ</t>
    </rPh>
    <phoneticPr fontId="3"/>
  </si>
  <si>
    <t>ポジティブ・アクションの取組状況</t>
    <phoneticPr fontId="3"/>
  </si>
  <si>
    <t>表２７－２</t>
    <rPh sb="0" eb="1">
      <t>ヒョウ</t>
    </rPh>
    <phoneticPr fontId="3"/>
  </si>
  <si>
    <t>　　　　　　同上　　　　　　　　　</t>
    <phoneticPr fontId="3"/>
  </si>
  <si>
    <t>（８）高年齢者雇用関係</t>
    <rPh sb="3" eb="7">
      <t>コウネンレイシャ</t>
    </rPh>
    <rPh sb="7" eb="9">
      <t>コヨウ</t>
    </rPh>
    <rPh sb="9" eb="11">
      <t>カンケイ</t>
    </rPh>
    <phoneticPr fontId="3"/>
  </si>
  <si>
    <t>表２８－１</t>
    <rPh sb="0" eb="1">
      <t>ヒョウ</t>
    </rPh>
    <phoneticPr fontId="3"/>
  </si>
  <si>
    <t>高年齢者の採用および雇用拡大の検討状況</t>
    <phoneticPr fontId="3"/>
  </si>
  <si>
    <t>表２８－２</t>
    <rPh sb="0" eb="1">
      <t>ヒョウ</t>
    </rPh>
    <phoneticPr fontId="3"/>
  </si>
  <si>
    <t>高年齢者採用時の業務内容</t>
    <phoneticPr fontId="3"/>
  </si>
  <si>
    <t>（９）人材育成関係</t>
    <rPh sb="3" eb="9">
      <t>ジンザイイクセイカンケイ</t>
    </rPh>
    <phoneticPr fontId="3"/>
  </si>
  <si>
    <t>表２９</t>
    <rPh sb="0" eb="1">
      <t>ヒョウ</t>
    </rPh>
    <phoneticPr fontId="3"/>
  </si>
  <si>
    <t>人材育成・従業員キャリアアップ支援として実施しているもの</t>
    <phoneticPr fontId="3"/>
  </si>
  <si>
    <t>表３０－１</t>
    <rPh sb="0" eb="1">
      <t>ヒョウ</t>
    </rPh>
    <phoneticPr fontId="3"/>
  </si>
  <si>
    <t>教育訓練に関する国等の助成金活用の有無</t>
    <phoneticPr fontId="3"/>
  </si>
  <si>
    <t>表３０－２</t>
    <rPh sb="0" eb="1">
      <t>ヒョウ</t>
    </rPh>
    <phoneticPr fontId="3"/>
  </si>
  <si>
    <t>国等の助成金を活用していない事業所の活用していない理由</t>
    <phoneticPr fontId="3"/>
  </si>
  <si>
    <t>表３１－１</t>
    <rPh sb="0" eb="1">
      <t>ヒョウ</t>
    </rPh>
    <phoneticPr fontId="3"/>
  </si>
  <si>
    <t>高度教育の必要性の有無　</t>
    <phoneticPr fontId="3"/>
  </si>
  <si>
    <t>表３１－２</t>
    <rPh sb="0" eb="1">
      <t>ヒョウ</t>
    </rPh>
    <phoneticPr fontId="3"/>
  </si>
  <si>
    <t>高度教育の必要性を感じる分野</t>
    <phoneticPr fontId="3"/>
  </si>
  <si>
    <t>（１０）多様な人材の活用関係</t>
    <rPh sb="4" eb="6">
      <t>タヨウ</t>
    </rPh>
    <rPh sb="7" eb="9">
      <t>ジンザイ</t>
    </rPh>
    <rPh sb="10" eb="12">
      <t>カツヨウ</t>
    </rPh>
    <rPh sb="12" eb="14">
      <t>カンケイ</t>
    </rPh>
    <phoneticPr fontId="3"/>
  </si>
  <si>
    <t>表３２－１</t>
    <rPh sb="0" eb="1">
      <t>ヒョウ</t>
    </rPh>
    <phoneticPr fontId="3"/>
  </si>
  <si>
    <t xml:space="preserve">外国人労働者の雇用状況（在留資格の種別） </t>
    <phoneticPr fontId="3"/>
  </si>
  <si>
    <t>表３２－２</t>
    <rPh sb="0" eb="1">
      <t>ヒョウ</t>
    </rPh>
    <phoneticPr fontId="3"/>
  </si>
  <si>
    <t>外国人労働者の雇用における課題</t>
    <rPh sb="7" eb="9">
      <t>コヨウ</t>
    </rPh>
    <rPh sb="13" eb="15">
      <t>カダイ</t>
    </rPh>
    <phoneticPr fontId="3"/>
  </si>
  <si>
    <t>表３２－３</t>
    <phoneticPr fontId="3"/>
  </si>
  <si>
    <t>外国人労働者を雇用していない事業所における今後の雇用予定</t>
    <rPh sb="0" eb="2">
      <t>ガイコク</t>
    </rPh>
    <rPh sb="2" eb="3">
      <t>ジン</t>
    </rPh>
    <rPh sb="3" eb="6">
      <t>ロウドウシャ</t>
    </rPh>
    <rPh sb="7" eb="9">
      <t>コヨウ</t>
    </rPh>
    <rPh sb="14" eb="17">
      <t>ジギョウショ</t>
    </rPh>
    <rPh sb="21" eb="23">
      <t>コンゴ</t>
    </rPh>
    <rPh sb="24" eb="26">
      <t>コヨウ</t>
    </rPh>
    <rPh sb="26" eb="28">
      <t>ヨテイ</t>
    </rPh>
    <phoneticPr fontId="3"/>
  </si>
  <si>
    <t>表３２－４</t>
    <phoneticPr fontId="3"/>
  </si>
  <si>
    <t>外国人労働者の雇用予定・検討における課題</t>
    <phoneticPr fontId="3"/>
  </si>
  <si>
    <t>（１１）働き方改革関係</t>
    <rPh sb="4" eb="5">
      <t>ハタラ</t>
    </rPh>
    <rPh sb="6" eb="9">
      <t>カタカイカク</t>
    </rPh>
    <rPh sb="9" eb="11">
      <t>カンケイ</t>
    </rPh>
    <phoneticPr fontId="3"/>
  </si>
  <si>
    <t>表３３－１</t>
    <rPh sb="0" eb="1">
      <t>ヒョウ</t>
    </rPh>
    <phoneticPr fontId="3"/>
  </si>
  <si>
    <t>テレワーク（在宅勤務）導入の有無</t>
    <phoneticPr fontId="3"/>
  </si>
  <si>
    <t>表３３－２</t>
    <rPh sb="0" eb="1">
      <t>ヒョウ</t>
    </rPh>
    <phoneticPr fontId="3"/>
  </si>
  <si>
    <t>導入を検討している、検討したいと考える働き方</t>
    <phoneticPr fontId="3"/>
  </si>
  <si>
    <t>表３３－３</t>
    <rPh sb="0" eb="1">
      <t>ヒョウ</t>
    </rPh>
    <phoneticPr fontId="3"/>
  </si>
  <si>
    <t>多様な働き方の導入における課題</t>
    <phoneticPr fontId="3"/>
  </si>
  <si>
    <t>表３４－１</t>
    <rPh sb="0" eb="1">
      <t>ヒョウ</t>
    </rPh>
    <phoneticPr fontId="3"/>
  </si>
  <si>
    <t>所定労働時間、勤務地、職種・職務を限定した勤務の利用可能状況</t>
    <rPh sb="24" eb="30">
      <t>リヨウカノウジョウキョウ</t>
    </rPh>
    <phoneticPr fontId="3"/>
  </si>
  <si>
    <t>表３４－２</t>
    <phoneticPr fontId="3"/>
  </si>
  <si>
    <t>所定労働時間、勤務地、職種・職務を限定した勤務の利用状況（短時間正社員）</t>
    <rPh sb="21" eb="23">
      <t>キンム</t>
    </rPh>
    <rPh sb="24" eb="28">
      <t>リヨウジョウキョウ</t>
    </rPh>
    <rPh sb="29" eb="35">
      <t>タンジカンセイシャイン</t>
    </rPh>
    <phoneticPr fontId="3"/>
  </si>
  <si>
    <t>表３４－３</t>
    <phoneticPr fontId="3"/>
  </si>
  <si>
    <t>所定労働時間、勤務地、職種・職務を限定した勤務の利用状況（勤務地限定正社員）</t>
    <rPh sb="29" eb="32">
      <t>キンムチ</t>
    </rPh>
    <rPh sb="32" eb="34">
      <t>ゲンテイ</t>
    </rPh>
    <phoneticPr fontId="3"/>
  </si>
  <si>
    <t>表３４－４</t>
    <phoneticPr fontId="3"/>
  </si>
  <si>
    <t>所定労働時間、勤務地、職種・職務を限定した勤務の利用状況（職種・職務限定正社員）</t>
    <phoneticPr fontId="3"/>
  </si>
  <si>
    <t>表３５－１</t>
    <phoneticPr fontId="3"/>
  </si>
  <si>
    <t>ウェルビーイング経営導入の有無</t>
    <phoneticPr fontId="3"/>
  </si>
  <si>
    <t>表３５－２</t>
    <phoneticPr fontId="3"/>
  </si>
  <si>
    <t>ウェルビーイング経営における取り組みの成果として感じるもの、期待するもの</t>
    <phoneticPr fontId="3"/>
  </si>
  <si>
    <t>表３５－３</t>
    <phoneticPr fontId="3"/>
  </si>
  <si>
    <t>ウェルビーイング経営を実施していない理由</t>
    <phoneticPr fontId="3"/>
  </si>
  <si>
    <t>表３６</t>
    <phoneticPr fontId="3"/>
  </si>
  <si>
    <t>エンゲージメント調査実施の有無</t>
    <phoneticPr fontId="3"/>
  </si>
  <si>
    <t>表３７－１</t>
    <phoneticPr fontId="3"/>
  </si>
  <si>
    <t>カスタマーハラスメント発生の有無</t>
    <rPh sb="10" eb="12">
      <t>ハッセイ</t>
    </rPh>
    <rPh sb="13" eb="15">
      <t>ウム</t>
    </rPh>
    <phoneticPr fontId="3"/>
  </si>
  <si>
    <t>表３７－２</t>
    <phoneticPr fontId="3"/>
  </si>
  <si>
    <t>カスタマーハラスメント対策の実施状況</t>
    <phoneticPr fontId="3"/>
  </si>
  <si>
    <t>表３７－３</t>
    <phoneticPr fontId="3"/>
  </si>
  <si>
    <t>カスタマーハラスメント対策を実施している事業所における対策内容</t>
    <rPh sb="11" eb="13">
      <t>タイサク</t>
    </rPh>
    <rPh sb="14" eb="16">
      <t>ジッシ</t>
    </rPh>
    <rPh sb="20" eb="23">
      <t>ジギョウショ</t>
    </rPh>
    <rPh sb="27" eb="29">
      <t>タイサク</t>
    </rPh>
    <rPh sb="29" eb="31">
      <t>ナイヨウ</t>
    </rPh>
    <phoneticPr fontId="3"/>
  </si>
  <si>
    <t>（１２）雇用関係</t>
    <rPh sb="4" eb="6">
      <t>コヨウ</t>
    </rPh>
    <rPh sb="6" eb="8">
      <t>カンケイ</t>
    </rPh>
    <phoneticPr fontId="3"/>
  </si>
  <si>
    <t>表３８－１</t>
    <rPh sb="0" eb="1">
      <t>ヒョウ</t>
    </rPh>
    <phoneticPr fontId="3"/>
  </si>
  <si>
    <t>表３８－２</t>
    <rPh sb="0" eb="1">
      <t>ヒョウ</t>
    </rPh>
    <phoneticPr fontId="3"/>
  </si>
  <si>
    <t>公正採用選考人権啓発推進員選任に関する研修会への参加の有無</t>
    <phoneticPr fontId="3"/>
  </si>
  <si>
    <t>表３９－１</t>
    <phoneticPr fontId="3"/>
  </si>
  <si>
    <t>賃上げ実施の有無</t>
    <rPh sb="0" eb="2">
      <t>チンア</t>
    </rPh>
    <rPh sb="3" eb="5">
      <t>ジッシ</t>
    </rPh>
    <rPh sb="6" eb="8">
      <t>ウム</t>
    </rPh>
    <phoneticPr fontId="3"/>
  </si>
  <si>
    <t>表３９－２</t>
    <phoneticPr fontId="3"/>
  </si>
  <si>
    <t>賃上げ実施事業所における賃上げ幅の昨年度比較</t>
    <rPh sb="0" eb="2">
      <t>チンア</t>
    </rPh>
    <rPh sb="3" eb="8">
      <t>ジッシジギョウショ</t>
    </rPh>
    <rPh sb="12" eb="14">
      <t>チンア</t>
    </rPh>
    <rPh sb="15" eb="16">
      <t>ハバ</t>
    </rPh>
    <rPh sb="17" eb="22">
      <t>サクネンドヒカク</t>
    </rPh>
    <phoneticPr fontId="3"/>
  </si>
  <si>
    <t>表３９－３</t>
    <rPh sb="0" eb="1">
      <t>ヒョウ</t>
    </rPh>
    <phoneticPr fontId="3"/>
  </si>
  <si>
    <t>賃上げ実施事業所における実施理由</t>
    <rPh sb="0" eb="2">
      <t>チンア</t>
    </rPh>
    <rPh sb="3" eb="8">
      <t>ジッシジギョウショ</t>
    </rPh>
    <rPh sb="12" eb="16">
      <t>ジッシリユウ</t>
    </rPh>
    <phoneticPr fontId="3"/>
  </si>
  <si>
    <t>表３９－４</t>
    <rPh sb="0" eb="1">
      <t>ヒョウ</t>
    </rPh>
    <phoneticPr fontId="3"/>
  </si>
  <si>
    <t>賃上げの課題</t>
    <rPh sb="0" eb="2">
      <t>チンア</t>
    </rPh>
    <rPh sb="4" eb="6">
      <t>カダイ</t>
    </rPh>
    <phoneticPr fontId="3"/>
  </si>
  <si>
    <t>女性の活躍に関することの担当
部局、責任者を定めるなど社内の
推進体制を整備する</t>
    <rPh sb="0" eb="2">
      <t>ジョセイ</t>
    </rPh>
    <rPh sb="3" eb="5">
      <t>カツヤク</t>
    </rPh>
    <rPh sb="6" eb="7">
      <t>カン</t>
    </rPh>
    <rPh sb="12" eb="14">
      <t>タントウ</t>
    </rPh>
    <rPh sb="15" eb="17">
      <t>ブキョク</t>
    </rPh>
    <rPh sb="18" eb="21">
      <t>セキニンシャ</t>
    </rPh>
    <rPh sb="22" eb="23">
      <t>サダ</t>
    </rPh>
    <rPh sb="27" eb="29">
      <t>シャナイ</t>
    </rPh>
    <rPh sb="31" eb="33">
      <t>スイシン</t>
    </rPh>
    <rPh sb="33" eb="35">
      <t>タイセイ</t>
    </rPh>
    <rPh sb="36" eb="38">
      <t>セイビ</t>
    </rPh>
    <phoneticPr fontId="3"/>
  </si>
  <si>
    <t>女性の活躍状況や活躍にあたっての問題点を調査・分析する</t>
    <rPh sb="3" eb="5">
      <t>カツヤク</t>
    </rPh>
    <rPh sb="8" eb="10">
      <t>カツヤク</t>
    </rPh>
    <phoneticPr fontId="3"/>
  </si>
  <si>
    <t>女性がいない・少ない職務や役職に、意欲と能力がある女性を積極的に配置する</t>
    <rPh sb="0" eb="2">
      <t>ジョセイ</t>
    </rPh>
    <rPh sb="7" eb="8">
      <t>スク</t>
    </rPh>
    <rPh sb="10" eb="12">
      <t>ショクム</t>
    </rPh>
    <rPh sb="13" eb="15">
      <t>ヤクショク</t>
    </rPh>
    <rPh sb="17" eb="19">
      <t>イヨク</t>
    </rPh>
    <rPh sb="20" eb="22">
      <t>ノウリョク</t>
    </rPh>
    <rPh sb="25" eb="27">
      <t>ジョセイ</t>
    </rPh>
    <rPh sb="28" eb="31">
      <t>セッキョクテキ</t>
    </rPh>
    <rPh sb="32" eb="34">
      <t>ハイチ</t>
    </rPh>
    <phoneticPr fontId="3"/>
  </si>
  <si>
    <t>女性の意欲・能力の向上を図るための教育訓練を積極的に行う</t>
    <rPh sb="0" eb="2">
      <t>ジョセイ</t>
    </rPh>
    <rPh sb="3" eb="5">
      <t>イヨク</t>
    </rPh>
    <rPh sb="6" eb="8">
      <t>ノウリョク</t>
    </rPh>
    <rPh sb="9" eb="11">
      <t>コウジョウ</t>
    </rPh>
    <rPh sb="12" eb="13">
      <t>ハカ</t>
    </rPh>
    <rPh sb="17" eb="19">
      <t>キョウイク</t>
    </rPh>
    <rPh sb="19" eb="21">
      <t>クンレン</t>
    </rPh>
    <rPh sb="22" eb="25">
      <t>セッキョクテキ</t>
    </rPh>
    <rPh sb="26" eb="27">
      <t>オコナ</t>
    </rPh>
    <phoneticPr fontId="3"/>
  </si>
  <si>
    <t>女性のスキルアップや資格取得のための支援を行う</t>
    <rPh sb="0" eb="2">
      <t>ジョセイ</t>
    </rPh>
    <rPh sb="10" eb="12">
      <t>シカク</t>
    </rPh>
    <rPh sb="12" eb="14">
      <t>シュトク</t>
    </rPh>
    <rPh sb="18" eb="20">
      <t>シエン</t>
    </rPh>
    <rPh sb="21" eb="22">
      <t>オコナ</t>
    </rPh>
    <phoneticPr fontId="3"/>
  </si>
  <si>
    <t>中間管理職の男性や同僚の男性に女性活躍の重要性について認識を深める啓発を行う</t>
    <rPh sb="0" eb="2">
      <t>チュウカン</t>
    </rPh>
    <rPh sb="2" eb="4">
      <t>カンリ</t>
    </rPh>
    <rPh sb="4" eb="5">
      <t>ショク</t>
    </rPh>
    <rPh sb="6" eb="8">
      <t>ダンセイ</t>
    </rPh>
    <rPh sb="9" eb="11">
      <t>ドウリョウ</t>
    </rPh>
    <rPh sb="12" eb="14">
      <t>ダンセイ</t>
    </rPh>
    <rPh sb="15" eb="17">
      <t>ジョセイ</t>
    </rPh>
    <rPh sb="17" eb="19">
      <t>カツヤク</t>
    </rPh>
    <rPh sb="20" eb="23">
      <t>ジュウヨウセイ</t>
    </rPh>
    <rPh sb="27" eb="29">
      <t>ニンシキ</t>
    </rPh>
    <rPh sb="30" eb="31">
      <t>フカ</t>
    </rPh>
    <rPh sb="33" eb="35">
      <t>ケイハツ</t>
    </rPh>
    <rPh sb="36" eb="37">
      <t>オコナ</t>
    </rPh>
    <phoneticPr fontId="3"/>
  </si>
  <si>
    <t>仕事と家庭の両立を支援する社内制度を充実させる</t>
    <phoneticPr fontId="3"/>
  </si>
  <si>
    <t>体力差を補う器具・設備等の設置や深夜勤務時の女性用休憩室、防犯面への配慮等を行う</t>
    <rPh sb="0" eb="2">
      <t>タイリョク</t>
    </rPh>
    <rPh sb="2" eb="3">
      <t>サ</t>
    </rPh>
    <rPh sb="4" eb="5">
      <t>オギナ</t>
    </rPh>
    <rPh sb="6" eb="8">
      <t>キグ</t>
    </rPh>
    <rPh sb="9" eb="11">
      <t>セツビ</t>
    </rPh>
    <rPh sb="11" eb="12">
      <t>トウ</t>
    </rPh>
    <rPh sb="13" eb="15">
      <t>セッチ</t>
    </rPh>
    <rPh sb="16" eb="18">
      <t>シンヤ</t>
    </rPh>
    <rPh sb="18" eb="20">
      <t>キンム</t>
    </rPh>
    <rPh sb="20" eb="21">
      <t>ジ</t>
    </rPh>
    <rPh sb="22" eb="24">
      <t>ジョセイ</t>
    </rPh>
    <rPh sb="24" eb="25">
      <t>ヨウ</t>
    </rPh>
    <rPh sb="25" eb="27">
      <t>キュウケイ</t>
    </rPh>
    <rPh sb="27" eb="28">
      <t>シツ</t>
    </rPh>
    <rPh sb="29" eb="31">
      <t>ボウハン</t>
    </rPh>
    <rPh sb="31" eb="32">
      <t>メン</t>
    </rPh>
    <rPh sb="34" eb="36">
      <t>ハイリョ</t>
    </rPh>
    <rPh sb="36" eb="37">
      <t>トウ</t>
    </rPh>
    <rPh sb="38" eb="39">
      <t>オコナ</t>
    </rPh>
    <phoneticPr fontId="3"/>
  </si>
  <si>
    <t>女性従業員の意見や要望、相談を受ける窓口や体制を整備する
（メール・電話等も含む）</t>
    <rPh sb="0" eb="2">
      <t>ジョセイ</t>
    </rPh>
    <rPh sb="2" eb="5">
      <t>ジュウギョウイン</t>
    </rPh>
    <rPh sb="6" eb="8">
      <t>イケン</t>
    </rPh>
    <rPh sb="9" eb="11">
      <t>ヨウボウ</t>
    </rPh>
    <rPh sb="12" eb="14">
      <t>ソウダン</t>
    </rPh>
    <rPh sb="15" eb="16">
      <t>ウ</t>
    </rPh>
    <rPh sb="18" eb="20">
      <t>マドグチ</t>
    </rPh>
    <rPh sb="21" eb="23">
      <t>タイセイ</t>
    </rPh>
    <rPh sb="24" eb="26">
      <t>セイビ</t>
    </rPh>
    <rPh sb="34" eb="37">
      <t>デンワトウ</t>
    </rPh>
    <rPh sb="38" eb="39">
      <t>フク</t>
    </rPh>
    <phoneticPr fontId="3"/>
  </si>
  <si>
    <r>
      <t xml:space="preserve">１歳以上
</t>
    </r>
    <r>
      <rPr>
        <sz val="10"/>
        <rFont val="ＭＳ Ｐ明朝"/>
        <family val="1"/>
        <charset val="128"/>
      </rPr>
      <t>（特別の場合は２歳以上※）</t>
    </r>
    <r>
      <rPr>
        <sz val="11"/>
        <rFont val="ＭＳ Ｐ明朝"/>
        <family val="1"/>
        <charset val="128"/>
      </rPr>
      <t>の子を対象とする
育児休業</t>
    </r>
    <rPh sb="2" eb="4">
      <t>イジョウ</t>
    </rPh>
    <rPh sb="6" eb="8">
      <t>トクベツ</t>
    </rPh>
    <rPh sb="9" eb="11">
      <t>バアイ</t>
    </rPh>
    <rPh sb="13" eb="14">
      <t>サイ</t>
    </rPh>
    <rPh sb="14" eb="16">
      <t>イジョウ</t>
    </rPh>
    <phoneticPr fontId="3"/>
  </si>
  <si>
    <t>制度なし</t>
    <phoneticPr fontId="3"/>
  </si>
  <si>
    <t>無回答</t>
    <phoneticPr fontId="3"/>
  </si>
  <si>
    <t>※原則として子が1歳に達するまで取得可能だが、保育所に入所できない、配偶者の死亡・疾病等により養育が困難など特別の事情がある場合は、1歳6か月まで延長でき、さらに必要と認められる場合には、最長で子が2歳に達するまで延長可能。</t>
    <rPh sb="54" eb="56">
      <t>トクベツ</t>
    </rPh>
    <rPh sb="57" eb="59">
      <t>ジジョウ</t>
    </rPh>
    <rPh sb="62" eb="64">
      <t>バアイ</t>
    </rPh>
    <rPh sb="81" eb="83">
      <t>ヒツヨウ</t>
    </rPh>
    <rPh sb="84" eb="85">
      <t>ミト</t>
    </rPh>
    <phoneticPr fontId="3"/>
  </si>
  <si>
    <t>公正採用選考人権啓発推進員選任の有無</t>
    <rPh sb="13" eb="15">
      <t>センニン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</si>
</sst>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Red]\-0.00\ "/>
    <numFmt numFmtId="177" formatCode="0.00_);[Red]\(0.00\)"/>
    <numFmt numFmtId="178" formatCode="0.0%"/>
    <numFmt numFmtId="179" formatCode="0_ "/>
    <numFmt numFmtId="180" formatCode="0.00_ "/>
    <numFmt numFmtId="181" formatCode="#,##0.00_ ;[Red]\-#,##0.00\ "/>
    <numFmt numFmtId="182" formatCode="0.000%"/>
  </numFmts>
  <fonts count="24" x14ac:knownFonts="1">
    <font>
      <sz val="11"/>
      <name val="ＭＳ Ｐゴシック"/>
      <family val="3"/>
      <charset val="128"/>
    </font>
    <font>
      <sz val="11"/>
      <name val="ＭＳ Ｐゴシック"/>
      <family val="3"/>
      <charset val="128"/>
    </font>
    <font>
      <sz val="12"/>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b/>
      <sz val="11"/>
      <name val="ＭＳ Ｐ明朝"/>
      <family val="1"/>
      <charset val="128"/>
    </font>
    <font>
      <sz val="9"/>
      <name val="ＭＳ Ｐ明朝"/>
      <family val="1"/>
      <charset val="128"/>
    </font>
    <font>
      <sz val="8"/>
      <name val="ＭＳ Ｐ明朝"/>
      <family val="1"/>
      <charset val="128"/>
    </font>
    <font>
      <sz val="11"/>
      <name val="ＭＳ Ｐ明朝"/>
      <family val="1"/>
    </font>
    <font>
      <i/>
      <sz val="10"/>
      <name val="ＭＳ Ｐ明朝"/>
      <family val="1"/>
      <charset val="128"/>
    </font>
    <font>
      <sz val="11"/>
      <color indexed="9"/>
      <name val="ＭＳ Ｐ明朝"/>
      <family val="1"/>
      <charset val="128"/>
    </font>
    <font>
      <sz val="9.5"/>
      <name val="ＭＳ Ｐ明朝"/>
      <family val="1"/>
      <charset val="128"/>
    </font>
    <font>
      <sz val="9"/>
      <color indexed="9"/>
      <name val="ＭＳ Ｐ明朝"/>
      <family val="1"/>
      <charset val="128"/>
    </font>
    <font>
      <b/>
      <sz val="10"/>
      <name val="ＭＳ Ｐ明朝"/>
      <family val="1"/>
      <charset val="128"/>
    </font>
    <font>
      <sz val="9"/>
      <name val="ＭＳ Ｐゴシック"/>
      <family val="3"/>
      <charset val="128"/>
    </font>
    <font>
      <b/>
      <sz val="9"/>
      <name val="ＭＳ Ｐ明朝"/>
      <family val="1"/>
      <charset val="128"/>
    </font>
    <font>
      <b/>
      <sz val="9"/>
      <name val="ＭＳ Ｐゴシック"/>
      <family val="3"/>
      <charset val="128"/>
    </font>
    <font>
      <b/>
      <sz val="11"/>
      <name val="ＭＳ Ｐゴシック"/>
      <family val="3"/>
      <charset val="128"/>
    </font>
    <font>
      <sz val="11"/>
      <color rgb="FFFF0000"/>
      <name val="ＭＳ Ｐ明朝"/>
      <family val="1"/>
      <charset val="128"/>
    </font>
    <font>
      <sz val="10"/>
      <color rgb="FFFF0000"/>
      <name val="ＭＳ Ｐ明朝"/>
      <family val="1"/>
      <charset val="128"/>
    </font>
    <font>
      <sz val="10.5"/>
      <name val="ＭＳ Ｐ明朝"/>
      <family val="1"/>
      <charset val="128"/>
    </font>
    <font>
      <u/>
      <sz val="11"/>
      <color theme="10"/>
      <name val="ＭＳ Ｐゴシック"/>
      <family val="3"/>
      <charset val="128"/>
    </font>
    <font>
      <sz val="12"/>
      <name val="ＭＳ Ｐゴシック"/>
      <family val="3"/>
      <charset val="128"/>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indexed="41"/>
        <bgColor indexed="64"/>
      </patternFill>
    </fill>
    <fill>
      <patternFill patternType="solid">
        <fgColor indexed="44"/>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style="dotted">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diagonal/>
    </border>
    <border>
      <left style="medium">
        <color indexed="64"/>
      </left>
      <right style="medium">
        <color indexed="64"/>
      </right>
      <top style="double">
        <color indexed="64"/>
      </top>
      <bottom/>
      <diagonal/>
    </border>
    <border>
      <left style="medium">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style="dotted">
        <color indexed="64"/>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diagonal/>
    </border>
    <border>
      <left/>
      <right style="thin">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dotted">
        <color indexed="64"/>
      </top>
      <bottom style="dotted">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medium">
        <color indexed="64"/>
      </right>
      <top style="double">
        <color indexed="64"/>
      </top>
      <bottom/>
      <diagonal/>
    </border>
    <border>
      <left style="double">
        <color indexed="64"/>
      </left>
      <right style="medium">
        <color indexed="64"/>
      </right>
      <top/>
      <bottom style="double">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diagonal/>
    </border>
    <border>
      <left style="medium">
        <color indexed="64"/>
      </left>
      <right/>
      <top/>
      <bottom style="double">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right style="medium">
        <color indexed="64"/>
      </right>
      <top style="thin">
        <color indexed="64"/>
      </top>
      <bottom style="thin">
        <color indexed="64"/>
      </bottom>
      <diagonal/>
    </border>
    <border>
      <left/>
      <right/>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style="dotted">
        <color indexed="64"/>
      </top>
      <bottom style="double">
        <color indexed="64"/>
      </bottom>
      <diagonal/>
    </border>
    <border>
      <left style="double">
        <color indexed="64"/>
      </left>
      <right style="thin">
        <color indexed="64"/>
      </right>
      <top/>
      <bottom/>
      <diagonal/>
    </border>
    <border>
      <left style="thin">
        <color indexed="64"/>
      </left>
      <right style="double">
        <color indexed="64"/>
      </right>
      <top style="double">
        <color indexed="64"/>
      </top>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thin">
        <color indexed="64"/>
      </right>
      <top style="thin">
        <color indexed="64"/>
      </top>
      <bottom style="dotted">
        <color indexed="64"/>
      </bottom>
      <diagonal/>
    </border>
    <border>
      <left style="thin">
        <color indexed="64"/>
      </left>
      <right style="double">
        <color indexed="64"/>
      </right>
      <top/>
      <bottom/>
      <diagonal/>
    </border>
    <border>
      <left style="double">
        <color indexed="64"/>
      </left>
      <right style="thin">
        <color indexed="64"/>
      </right>
      <top style="dotted">
        <color indexed="64"/>
      </top>
      <bottom style="thin">
        <color indexed="64"/>
      </bottom>
      <diagonal/>
    </border>
    <border>
      <left/>
      <right style="double">
        <color indexed="64"/>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top style="thin">
        <color indexed="64"/>
      </top>
      <bottom style="double">
        <color indexed="64"/>
      </bottom>
      <diagonal/>
    </border>
    <border>
      <left style="double">
        <color indexed="64"/>
      </left>
      <right style="thin">
        <color indexed="64"/>
      </right>
      <top style="dotted">
        <color indexed="64"/>
      </top>
      <bottom style="double">
        <color indexed="64"/>
      </bottom>
      <diagonal/>
    </border>
    <border>
      <left style="double">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uble">
        <color indexed="64"/>
      </top>
      <bottom style="dotted">
        <color indexed="64"/>
      </bottom>
      <diagonal/>
    </border>
    <border>
      <left style="thin">
        <color indexed="64"/>
      </left>
      <right style="medium">
        <color indexed="64"/>
      </right>
      <top style="dotted">
        <color indexed="64"/>
      </top>
      <bottom/>
      <diagonal/>
    </border>
    <border>
      <left style="medium">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uble">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dotted">
        <color indexed="64"/>
      </top>
      <bottom/>
      <diagonal/>
    </border>
    <border>
      <left/>
      <right style="thin">
        <color indexed="64"/>
      </right>
      <top style="double">
        <color indexed="64"/>
      </top>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double">
        <color indexed="64"/>
      </bottom>
      <diagonal/>
    </border>
    <border>
      <left/>
      <right style="thin">
        <color indexed="64"/>
      </right>
      <top style="dotted">
        <color indexed="64"/>
      </top>
      <bottom style="medium">
        <color indexed="64"/>
      </bottom>
      <diagonal/>
    </border>
    <border>
      <left style="double">
        <color indexed="64"/>
      </left>
      <right/>
      <top/>
      <bottom/>
      <diagonal/>
    </border>
    <border>
      <left style="double">
        <color indexed="64"/>
      </left>
      <right/>
      <top/>
      <bottom style="thin">
        <color indexed="64"/>
      </bottom>
      <diagonal/>
    </border>
  </borders>
  <cellStyleXfs count="4">
    <xf numFmtId="0" fontId="0" fillId="0" borderId="0"/>
    <xf numFmtId="38" fontId="1" fillId="0" borderId="0" applyFont="0" applyFill="0" applyBorder="0" applyAlignment="0" applyProtection="0"/>
    <xf numFmtId="9" fontId="1" fillId="0" borderId="0" applyFont="0" applyFill="0" applyBorder="0" applyAlignment="0" applyProtection="0"/>
    <xf numFmtId="0" fontId="22" fillId="0" borderId="0" applyNumberFormat="0" applyFill="0" applyBorder="0" applyAlignment="0" applyProtection="0"/>
  </cellStyleXfs>
  <cellXfs count="599">
    <xf numFmtId="0" fontId="0" fillId="0" borderId="0" xfId="0"/>
    <xf numFmtId="0" fontId="2" fillId="0" borderId="0" xfId="0" applyFont="1"/>
    <xf numFmtId="0" fontId="4" fillId="0" borderId="0" xfId="0" applyFont="1"/>
    <xf numFmtId="0" fontId="5" fillId="0" borderId="0" xfId="0" applyFont="1" applyAlignment="1">
      <alignment horizontal="left"/>
    </xf>
    <xf numFmtId="0" fontId="6" fillId="0" borderId="0" xfId="0" applyFont="1"/>
    <xf numFmtId="0" fontId="4" fillId="0" borderId="0" xfId="0" applyFont="1" applyAlignment="1">
      <alignment horizontal="right"/>
    </xf>
    <xf numFmtId="0" fontId="4"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176" fontId="6" fillId="0" borderId="0" xfId="0" applyNumberFormat="1" applyFont="1"/>
    <xf numFmtId="0" fontId="4" fillId="0" borderId="10" xfId="0" applyFont="1" applyBorder="1" applyAlignment="1">
      <alignment vertical="center"/>
    </xf>
    <xf numFmtId="0" fontId="4" fillId="0" borderId="20" xfId="0" applyFont="1" applyBorder="1"/>
    <xf numFmtId="0" fontId="4" fillId="0" borderId="9" xfId="0" applyFont="1" applyBorder="1"/>
    <xf numFmtId="0" fontId="4" fillId="0" borderId="2" xfId="0" applyFont="1" applyBorder="1"/>
    <xf numFmtId="0" fontId="4" fillId="0" borderId="21" xfId="0" applyFont="1" applyBorder="1"/>
    <xf numFmtId="177" fontId="6" fillId="0" borderId="0" xfId="0" applyNumberFormat="1" applyFont="1"/>
    <xf numFmtId="0" fontId="4" fillId="0" borderId="23" xfId="0" applyFont="1" applyBorder="1" applyAlignment="1">
      <alignment vertical="center"/>
    </xf>
    <xf numFmtId="178" fontId="4" fillId="0" borderId="24" xfId="2" applyNumberFormat="1" applyFont="1" applyFill="1" applyBorder="1"/>
    <xf numFmtId="178" fontId="4" fillId="0" borderId="25" xfId="2" applyNumberFormat="1" applyFont="1" applyFill="1" applyBorder="1"/>
    <xf numFmtId="178" fontId="4" fillId="0" borderId="26" xfId="2" applyNumberFormat="1" applyFont="1" applyFill="1" applyBorder="1"/>
    <xf numFmtId="178" fontId="4" fillId="0" borderId="27" xfId="2" applyNumberFormat="1" applyFont="1" applyFill="1" applyBorder="1"/>
    <xf numFmtId="178" fontId="4" fillId="0" borderId="0" xfId="0" applyNumberFormat="1" applyFont="1"/>
    <xf numFmtId="0" fontId="4" fillId="0" borderId="28" xfId="0" applyFont="1" applyBorder="1" applyAlignment="1">
      <alignment vertical="center"/>
    </xf>
    <xf numFmtId="178" fontId="4" fillId="0" borderId="30" xfId="2" applyNumberFormat="1" applyFont="1" applyFill="1" applyBorder="1"/>
    <xf numFmtId="178" fontId="4" fillId="0" borderId="12" xfId="2" applyNumberFormat="1" applyFont="1" applyFill="1" applyBorder="1"/>
    <xf numFmtId="178" fontId="4" fillId="0" borderId="7" xfId="2" applyNumberFormat="1" applyFont="1" applyFill="1" applyBorder="1"/>
    <xf numFmtId="178" fontId="4" fillId="0" borderId="11" xfId="2" applyNumberFormat="1" applyFont="1" applyFill="1" applyBorder="1"/>
    <xf numFmtId="0" fontId="4" fillId="0" borderId="32" xfId="0" applyFont="1" applyBorder="1" applyAlignment="1">
      <alignment horizontal="right"/>
    </xf>
    <xf numFmtId="0" fontId="4" fillId="0" borderId="33" xfId="0" applyFont="1" applyBorder="1"/>
    <xf numFmtId="0" fontId="4" fillId="0" borderId="31" xfId="0" applyFont="1" applyBorder="1"/>
    <xf numFmtId="0" fontId="4" fillId="0" borderId="32" xfId="0" applyFont="1" applyBorder="1"/>
    <xf numFmtId="0" fontId="4" fillId="0" borderId="34" xfId="0" applyFont="1" applyBorder="1"/>
    <xf numFmtId="0" fontId="4" fillId="0" borderId="26" xfId="0" applyFont="1" applyBorder="1" applyAlignment="1">
      <alignment horizontal="right"/>
    </xf>
    <xf numFmtId="178" fontId="4" fillId="0" borderId="14" xfId="0" applyNumberFormat="1" applyFont="1" applyBorder="1" applyAlignment="1">
      <alignment horizontal="right"/>
    </xf>
    <xf numFmtId="178" fontId="4" fillId="0" borderId="35" xfId="2" applyNumberFormat="1" applyFont="1" applyFill="1" applyBorder="1"/>
    <xf numFmtId="178" fontId="4" fillId="0" borderId="16" xfId="2" applyNumberFormat="1" applyFont="1" applyFill="1" applyBorder="1"/>
    <xf numFmtId="178" fontId="4" fillId="0" borderId="14" xfId="2" applyNumberFormat="1" applyFont="1" applyFill="1" applyBorder="1"/>
    <xf numFmtId="178" fontId="4" fillId="0" borderId="18" xfId="2" applyNumberFormat="1" applyFont="1" applyFill="1" applyBorder="1"/>
    <xf numFmtId="0" fontId="4" fillId="0" borderId="2" xfId="0" applyFont="1" applyBorder="1" applyAlignment="1">
      <alignment horizontal="right"/>
    </xf>
    <xf numFmtId="0" fontId="4" fillId="0" borderId="12" xfId="0" applyFont="1" applyBorder="1"/>
    <xf numFmtId="0" fontId="4" fillId="0" borderId="7" xfId="0" applyFont="1" applyBorder="1"/>
    <xf numFmtId="0" fontId="4" fillId="0" borderId="11" xfId="0" applyFont="1" applyBorder="1"/>
    <xf numFmtId="0" fontId="0" fillId="0" borderId="36" xfId="0" applyBorder="1" applyAlignment="1">
      <alignment horizontal="right"/>
    </xf>
    <xf numFmtId="0" fontId="4" fillId="0" borderId="7" xfId="0" applyFont="1" applyBorder="1" applyAlignment="1">
      <alignment horizontal="right"/>
    </xf>
    <xf numFmtId="178" fontId="9" fillId="0" borderId="25" xfId="2" applyNumberFormat="1" applyFont="1" applyFill="1" applyBorder="1"/>
    <xf numFmtId="0" fontId="0" fillId="0" borderId="38" xfId="0" applyBorder="1" applyAlignment="1">
      <alignment horizontal="right"/>
    </xf>
    <xf numFmtId="178" fontId="4" fillId="0" borderId="39" xfId="2" applyNumberFormat="1" applyFont="1" applyFill="1" applyBorder="1"/>
    <xf numFmtId="178" fontId="4" fillId="0" borderId="37" xfId="2" applyNumberFormat="1" applyFont="1" applyFill="1" applyBorder="1"/>
    <xf numFmtId="178" fontId="4" fillId="0" borderId="40" xfId="2" applyNumberFormat="1" applyFont="1" applyFill="1" applyBorder="1"/>
    <xf numFmtId="178" fontId="4" fillId="0" borderId="41" xfId="2" applyNumberFormat="1" applyFont="1" applyFill="1" applyBorder="1"/>
    <xf numFmtId="178" fontId="9" fillId="0" borderId="26" xfId="2" applyNumberFormat="1" applyFont="1" applyFill="1" applyBorder="1"/>
    <xf numFmtId="0" fontId="4" fillId="0" borderId="12" xfId="0" applyFont="1" applyBorder="1" applyAlignment="1">
      <alignment horizontal="left" vertical="center" wrapText="1"/>
    </xf>
    <xf numFmtId="0" fontId="4" fillId="0" borderId="13" xfId="0" applyFont="1" applyBorder="1" applyAlignment="1">
      <alignment horizontal="right"/>
    </xf>
    <xf numFmtId="0" fontId="4" fillId="0" borderId="12" xfId="0" applyFont="1" applyBorder="1" applyAlignment="1">
      <alignment horizontal="center" vertical="center" wrapText="1"/>
    </xf>
    <xf numFmtId="0" fontId="4" fillId="0" borderId="23" xfId="0" applyFont="1" applyBorder="1" applyAlignment="1">
      <alignment horizontal="right" wrapText="1"/>
    </xf>
    <xf numFmtId="0" fontId="4" fillId="0" borderId="16" xfId="0" applyFont="1" applyBorder="1" applyAlignment="1">
      <alignment horizontal="center" vertical="center" wrapText="1"/>
    </xf>
    <xf numFmtId="0" fontId="4" fillId="0" borderId="17" xfId="0" applyFont="1" applyBorder="1"/>
    <xf numFmtId="0" fontId="4" fillId="0" borderId="9" xfId="0" applyFont="1" applyBorder="1" applyAlignment="1">
      <alignment horizontal="left" vertical="center" wrapText="1"/>
    </xf>
    <xf numFmtId="0" fontId="4" fillId="0" borderId="10" xfId="0" applyFont="1" applyBorder="1" applyAlignment="1">
      <alignment horizontal="right"/>
    </xf>
    <xf numFmtId="0" fontId="4" fillId="0" borderId="23" xfId="0" applyFont="1" applyBorder="1" applyAlignment="1">
      <alignment horizontal="right"/>
    </xf>
    <xf numFmtId="178" fontId="4" fillId="0" borderId="42" xfId="2" applyNumberFormat="1" applyFont="1" applyFill="1" applyBorder="1"/>
    <xf numFmtId="178" fontId="4" fillId="0" borderId="43" xfId="2" applyNumberFormat="1" applyFont="1" applyFill="1" applyBorder="1"/>
    <xf numFmtId="178" fontId="4" fillId="0" borderId="44" xfId="2" applyNumberFormat="1" applyFont="1" applyFill="1" applyBorder="1"/>
    <xf numFmtId="178" fontId="4" fillId="0" borderId="45" xfId="2" applyNumberFormat="1" applyFont="1" applyFill="1" applyBorder="1"/>
    <xf numFmtId="0" fontId="4" fillId="0" borderId="0" xfId="0" applyFont="1" applyAlignment="1">
      <alignment horizontal="center" vertical="distributed" textRotation="255" justifyLastLine="1"/>
    </xf>
    <xf numFmtId="0" fontId="4" fillId="0" borderId="0" xfId="0" applyFont="1" applyAlignment="1">
      <alignment horizontal="center" vertical="center" wrapText="1"/>
    </xf>
    <xf numFmtId="0" fontId="4" fillId="0" borderId="0" xfId="0" applyFont="1" applyAlignment="1">
      <alignment horizontal="right" vertical="center"/>
    </xf>
    <xf numFmtId="178" fontId="4" fillId="0" borderId="0" xfId="2" applyNumberFormat="1" applyFont="1" applyBorder="1"/>
    <xf numFmtId="178" fontId="10" fillId="0" borderId="0" xfId="2" applyNumberFormat="1" applyFont="1" applyBorder="1"/>
    <xf numFmtId="178" fontId="4" fillId="0" borderId="0" xfId="2" applyNumberFormat="1" applyFont="1"/>
    <xf numFmtId="0" fontId="4" fillId="0" borderId="0" xfId="2" applyNumberFormat="1" applyFont="1"/>
    <xf numFmtId="38" fontId="4" fillId="0" borderId="0" xfId="0" applyNumberFormat="1" applyFont="1"/>
    <xf numFmtId="0" fontId="4" fillId="0" borderId="0" xfId="0" applyFont="1" applyAlignment="1">
      <alignment vertical="center"/>
    </xf>
    <xf numFmtId="0" fontId="2" fillId="0" borderId="0" xfId="0" applyFont="1" applyAlignment="1">
      <alignment vertical="center"/>
    </xf>
    <xf numFmtId="178" fontId="4" fillId="0" borderId="0" xfId="0" applyNumberFormat="1" applyFont="1" applyAlignment="1">
      <alignment vertical="center"/>
    </xf>
    <xf numFmtId="0" fontId="6" fillId="0" borderId="0" xfId="0" applyFont="1" applyAlignment="1">
      <alignment vertical="center"/>
    </xf>
    <xf numFmtId="0" fontId="5" fillId="0" borderId="0" xfId="0" applyFont="1" applyAlignment="1">
      <alignment horizontal="left" vertical="center"/>
    </xf>
    <xf numFmtId="179" fontId="4" fillId="0" borderId="0" xfId="0" applyNumberFormat="1" applyFont="1" applyAlignment="1">
      <alignment vertical="center"/>
    </xf>
    <xf numFmtId="0" fontId="7" fillId="0" borderId="0" xfId="0" applyFont="1" applyAlignment="1">
      <alignment horizontal="left" vertical="center"/>
    </xf>
    <xf numFmtId="0" fontId="11" fillId="0" borderId="0" xfId="0" applyFont="1" applyAlignment="1">
      <alignment vertical="center"/>
    </xf>
    <xf numFmtId="0" fontId="4" fillId="2" borderId="4" xfId="0" applyFont="1" applyFill="1" applyBorder="1" applyAlignment="1">
      <alignment vertical="center"/>
    </xf>
    <xf numFmtId="0" fontId="4" fillId="2" borderId="46" xfId="0" applyFont="1" applyFill="1" applyBorder="1" applyAlignment="1">
      <alignment vertical="center"/>
    </xf>
    <xf numFmtId="0" fontId="4" fillId="2" borderId="47" xfId="0" applyFont="1" applyFill="1" applyBorder="1" applyAlignment="1">
      <alignment vertical="center"/>
    </xf>
    <xf numFmtId="0" fontId="4" fillId="3" borderId="48" xfId="0" applyFont="1" applyFill="1" applyBorder="1" applyAlignment="1">
      <alignment horizontal="left" vertical="center"/>
    </xf>
    <xf numFmtId="0" fontId="4" fillId="3" borderId="49" xfId="0" applyFont="1" applyFill="1" applyBorder="1" applyAlignment="1">
      <alignment horizontal="center" vertical="center"/>
    </xf>
    <xf numFmtId="0" fontId="6" fillId="3" borderId="49" xfId="0" applyFont="1" applyFill="1" applyBorder="1" applyAlignment="1">
      <alignment horizontal="center" vertical="center"/>
    </xf>
    <xf numFmtId="0" fontId="6" fillId="3" borderId="50" xfId="0" applyFont="1" applyFill="1" applyBorder="1" applyAlignment="1">
      <alignment horizontal="center" vertical="center"/>
    </xf>
    <xf numFmtId="0" fontId="5" fillId="0" borderId="51" xfId="0" applyFont="1" applyBorder="1" applyAlignment="1">
      <alignment horizontal="center" vertical="center" wrapText="1"/>
    </xf>
    <xf numFmtId="176" fontId="6" fillId="0" borderId="0" xfId="0" applyNumberFormat="1" applyFont="1" applyAlignment="1">
      <alignment vertical="center"/>
    </xf>
    <xf numFmtId="0" fontId="4" fillId="0" borderId="20" xfId="0" applyFont="1" applyBorder="1" applyAlignment="1">
      <alignment vertical="center"/>
    </xf>
    <xf numFmtId="0" fontId="4" fillId="0" borderId="9" xfId="0" applyFont="1" applyBorder="1" applyAlignment="1">
      <alignment vertical="center"/>
    </xf>
    <xf numFmtId="0" fontId="4" fillId="0" borderId="51" xfId="0" applyFont="1" applyBorder="1" applyAlignment="1">
      <alignment vertical="center"/>
    </xf>
    <xf numFmtId="0" fontId="4" fillId="0" borderId="21" xfId="0" applyFont="1" applyBorder="1" applyAlignment="1">
      <alignment vertical="center"/>
    </xf>
    <xf numFmtId="177" fontId="6" fillId="0" borderId="0" xfId="0" applyNumberFormat="1" applyFont="1" applyAlignment="1">
      <alignment vertical="center"/>
    </xf>
    <xf numFmtId="178" fontId="5" fillId="0" borderId="24" xfId="2" applyNumberFormat="1" applyFont="1" applyFill="1" applyBorder="1" applyAlignment="1">
      <alignment vertical="center"/>
    </xf>
    <xf numFmtId="178" fontId="5" fillId="0" borderId="25" xfId="2" applyNumberFormat="1" applyFont="1" applyFill="1" applyBorder="1" applyAlignment="1">
      <alignment vertical="center"/>
    </xf>
    <xf numFmtId="178" fontId="5" fillId="0" borderId="23" xfId="2" applyNumberFormat="1" applyFont="1" applyFill="1" applyBorder="1" applyAlignment="1">
      <alignment vertical="center"/>
    </xf>
    <xf numFmtId="178" fontId="5" fillId="0" borderId="55" xfId="2" applyNumberFormat="1" applyFont="1" applyFill="1" applyBorder="1" applyAlignment="1">
      <alignment vertical="center"/>
    </xf>
    <xf numFmtId="178" fontId="5" fillId="0" borderId="27" xfId="2" applyNumberFormat="1" applyFont="1" applyFill="1" applyBorder="1" applyAlignment="1">
      <alignment vertical="center"/>
    </xf>
    <xf numFmtId="178" fontId="4" fillId="0" borderId="33" xfId="2" applyNumberFormat="1" applyFont="1" applyFill="1" applyBorder="1" applyAlignment="1">
      <alignment vertical="center"/>
    </xf>
    <xf numFmtId="178" fontId="5" fillId="0" borderId="12" xfId="2" applyNumberFormat="1" applyFont="1" applyFill="1" applyBorder="1" applyAlignment="1">
      <alignment vertical="center"/>
    </xf>
    <xf numFmtId="178" fontId="5" fillId="0" borderId="13" xfId="2" applyNumberFormat="1" applyFont="1" applyFill="1" applyBorder="1" applyAlignment="1">
      <alignment vertical="center"/>
    </xf>
    <xf numFmtId="178" fontId="5" fillId="0" borderId="28" xfId="2" applyNumberFormat="1" applyFont="1" applyFill="1" applyBorder="1" applyAlignment="1">
      <alignment vertical="center"/>
    </xf>
    <xf numFmtId="178" fontId="5" fillId="0" borderId="52" xfId="2" applyNumberFormat="1" applyFont="1" applyFill="1" applyBorder="1" applyAlignment="1">
      <alignment vertical="center"/>
    </xf>
    <xf numFmtId="178" fontId="5" fillId="0" borderId="11" xfId="2" applyNumberFormat="1" applyFont="1" applyFill="1" applyBorder="1" applyAlignment="1">
      <alignment vertical="center"/>
    </xf>
    <xf numFmtId="0" fontId="4" fillId="0" borderId="56" xfId="0" applyFont="1" applyBorder="1" applyAlignment="1">
      <alignment vertical="center"/>
    </xf>
    <xf numFmtId="0" fontId="4" fillId="0" borderId="31" xfId="0" applyFont="1" applyBorder="1" applyAlignment="1">
      <alignment vertical="center"/>
    </xf>
    <xf numFmtId="0" fontId="4" fillId="0" borderId="57" xfId="0" applyFont="1" applyBorder="1" applyAlignment="1">
      <alignment vertical="center"/>
    </xf>
    <xf numFmtId="0" fontId="4" fillId="0" borderId="58" xfId="0" applyFont="1" applyBorder="1" applyAlignment="1">
      <alignment vertical="center"/>
    </xf>
    <xf numFmtId="0" fontId="4" fillId="0" borderId="34" xfId="0" applyFont="1" applyBorder="1" applyAlignment="1">
      <alignment vertical="center"/>
    </xf>
    <xf numFmtId="178" fontId="4" fillId="0" borderId="35" xfId="2" applyNumberFormat="1" applyFont="1" applyFill="1" applyBorder="1" applyAlignment="1">
      <alignment vertical="center"/>
    </xf>
    <xf numFmtId="178" fontId="5" fillId="0" borderId="16" xfId="2" applyNumberFormat="1" applyFont="1" applyFill="1" applyBorder="1" applyAlignment="1">
      <alignment vertical="center"/>
    </xf>
    <xf numFmtId="178" fontId="5" fillId="0" borderId="17" xfId="2" applyNumberFormat="1" applyFont="1" applyFill="1" applyBorder="1" applyAlignment="1">
      <alignment vertical="center"/>
    </xf>
    <xf numFmtId="178" fontId="5" fillId="0" borderId="54" xfId="2" applyNumberFormat="1" applyFont="1" applyFill="1" applyBorder="1" applyAlignment="1">
      <alignment vertical="center"/>
    </xf>
    <xf numFmtId="178" fontId="5" fillId="0" borderId="18" xfId="2" applyNumberFormat="1" applyFont="1" applyFill="1" applyBorder="1" applyAlignment="1">
      <alignment vertical="center"/>
    </xf>
    <xf numFmtId="178" fontId="4" fillId="0" borderId="39" xfId="2" applyNumberFormat="1" applyFont="1" applyFill="1" applyBorder="1" applyAlignment="1">
      <alignment vertical="center"/>
    </xf>
    <xf numFmtId="178" fontId="5" fillId="0" borderId="37" xfId="2" applyNumberFormat="1" applyFont="1" applyFill="1" applyBorder="1" applyAlignment="1">
      <alignment vertical="center"/>
    </xf>
    <xf numFmtId="178" fontId="5" fillId="0" borderId="59" xfId="2" applyNumberFormat="1" applyFont="1" applyFill="1" applyBorder="1" applyAlignment="1">
      <alignment vertical="center"/>
    </xf>
    <xf numFmtId="178" fontId="5" fillId="0" borderId="41" xfId="2" applyNumberFormat="1" applyFont="1" applyFill="1" applyBorder="1" applyAlignment="1">
      <alignment vertical="center"/>
    </xf>
    <xf numFmtId="0" fontId="4" fillId="0" borderId="9" xfId="0" applyFont="1" applyBorder="1" applyAlignment="1">
      <alignment vertical="center" wrapText="1"/>
    </xf>
    <xf numFmtId="0" fontId="4" fillId="0" borderId="13" xfId="0" applyFont="1" applyBorder="1" applyAlignment="1">
      <alignment horizontal="right" vertical="center"/>
    </xf>
    <xf numFmtId="180" fontId="6" fillId="0" borderId="0" xfId="0" applyNumberFormat="1" applyFont="1" applyAlignment="1">
      <alignment vertical="center"/>
    </xf>
    <xf numFmtId="0" fontId="4" fillId="0" borderId="12" xfId="0" applyFont="1" applyBorder="1" applyAlignment="1">
      <alignment horizontal="center" vertical="center"/>
    </xf>
    <xf numFmtId="0" fontId="4" fillId="0" borderId="23" xfId="0" applyFont="1" applyBorder="1" applyAlignment="1">
      <alignment horizontal="right" vertical="center" wrapText="1"/>
    </xf>
    <xf numFmtId="0" fontId="4" fillId="0" borderId="16" xfId="0" applyFont="1" applyBorder="1" applyAlignment="1">
      <alignment horizontal="center" vertical="center"/>
    </xf>
    <xf numFmtId="0" fontId="4" fillId="0" borderId="17" xfId="0" applyFont="1" applyBorder="1" applyAlignment="1">
      <alignment vertical="center"/>
    </xf>
    <xf numFmtId="0" fontId="4" fillId="0" borderId="12" xfId="0" applyFont="1" applyBorder="1" applyAlignment="1">
      <alignment vertical="center" wrapText="1"/>
    </xf>
    <xf numFmtId="0" fontId="4" fillId="0" borderId="10" xfId="0" applyFont="1" applyBorder="1" applyAlignment="1">
      <alignment horizontal="right" vertical="center"/>
    </xf>
    <xf numFmtId="0" fontId="4" fillId="0" borderId="23" xfId="0" applyFont="1" applyBorder="1" applyAlignment="1">
      <alignment horizontal="right" vertical="center"/>
    </xf>
    <xf numFmtId="178" fontId="4" fillId="0" borderId="42" xfId="2" applyNumberFormat="1" applyFont="1" applyFill="1" applyBorder="1" applyAlignment="1">
      <alignment vertical="center"/>
    </xf>
    <xf numFmtId="178" fontId="5" fillId="0" borderId="43" xfId="2" applyNumberFormat="1" applyFont="1" applyFill="1" applyBorder="1" applyAlignment="1">
      <alignment vertical="center"/>
    </xf>
    <xf numFmtId="178" fontId="5" fillId="0" borderId="60" xfId="2" applyNumberFormat="1" applyFont="1" applyFill="1" applyBorder="1" applyAlignment="1">
      <alignment vertical="center"/>
    </xf>
    <xf numFmtId="178" fontId="5" fillId="0" borderId="61" xfId="2" applyNumberFormat="1" applyFont="1" applyFill="1" applyBorder="1" applyAlignment="1">
      <alignment vertical="center"/>
    </xf>
    <xf numFmtId="178" fontId="5" fillId="0" borderId="45" xfId="2" applyNumberFormat="1" applyFont="1" applyFill="1" applyBorder="1" applyAlignment="1">
      <alignment vertical="center"/>
    </xf>
    <xf numFmtId="0" fontId="4" fillId="0" borderId="0" xfId="0" applyFont="1" applyAlignment="1">
      <alignment horizontal="center" vertical="center" textRotation="255" justifyLastLine="1"/>
    </xf>
    <xf numFmtId="178" fontId="4" fillId="0" borderId="0" xfId="2" applyNumberFormat="1" applyFont="1" applyFill="1" applyBorder="1" applyAlignment="1">
      <alignment vertical="center"/>
    </xf>
    <xf numFmtId="178" fontId="5" fillId="0" borderId="0" xfId="2" applyNumberFormat="1" applyFont="1" applyFill="1" applyBorder="1" applyAlignment="1">
      <alignment vertical="center"/>
    </xf>
    <xf numFmtId="0" fontId="4" fillId="4" borderId="4" xfId="0" applyFont="1" applyFill="1" applyBorder="1" applyAlignment="1">
      <alignment vertical="center"/>
    </xf>
    <xf numFmtId="0" fontId="4" fillId="4" borderId="47" xfId="0" applyFont="1" applyFill="1" applyBorder="1" applyAlignment="1">
      <alignment vertical="center"/>
    </xf>
    <xf numFmtId="0" fontId="4" fillId="5" borderId="48" xfId="0" applyFont="1" applyFill="1" applyBorder="1" applyAlignment="1">
      <alignment horizontal="left" vertical="center"/>
    </xf>
    <xf numFmtId="0" fontId="4" fillId="5" borderId="49" xfId="0" applyFont="1" applyFill="1" applyBorder="1" applyAlignment="1">
      <alignment horizontal="center" vertical="center"/>
    </xf>
    <xf numFmtId="0" fontId="6" fillId="5" borderId="49" xfId="0" applyFont="1" applyFill="1" applyBorder="1" applyAlignment="1">
      <alignment horizontal="center" vertical="center"/>
    </xf>
    <xf numFmtId="0" fontId="6" fillId="5" borderId="50" xfId="0" applyFont="1" applyFill="1" applyBorder="1" applyAlignment="1">
      <alignment horizontal="center" vertical="center"/>
    </xf>
    <xf numFmtId="178" fontId="5" fillId="0" borderId="62" xfId="2" applyNumberFormat="1" applyFont="1" applyFill="1" applyBorder="1" applyAlignment="1">
      <alignment vertical="center"/>
    </xf>
    <xf numFmtId="0" fontId="4" fillId="0" borderId="52" xfId="0" applyFont="1" applyBorder="1" applyAlignment="1">
      <alignment vertical="center"/>
    </xf>
    <xf numFmtId="178" fontId="4" fillId="0" borderId="63" xfId="2" applyNumberFormat="1" applyFont="1" applyFill="1" applyBorder="1" applyAlignment="1">
      <alignment vertical="center"/>
    </xf>
    <xf numFmtId="0" fontId="4" fillId="0" borderId="33" xfId="0" applyFont="1" applyBorder="1" applyAlignment="1">
      <alignment vertical="center"/>
    </xf>
    <xf numFmtId="0" fontId="4" fillId="0" borderId="64" xfId="0" applyFont="1" applyBorder="1" applyAlignment="1">
      <alignment vertical="center"/>
    </xf>
    <xf numFmtId="0" fontId="4" fillId="0" borderId="2" xfId="0" applyFont="1" applyBorder="1" applyAlignment="1">
      <alignment vertical="center"/>
    </xf>
    <xf numFmtId="178" fontId="5" fillId="0" borderId="65" xfId="2" applyNumberFormat="1" applyFont="1" applyFill="1" applyBorder="1" applyAlignment="1">
      <alignment vertical="center"/>
    </xf>
    <xf numFmtId="178" fontId="5" fillId="0" borderId="26" xfId="2" applyNumberFormat="1" applyFont="1" applyFill="1" applyBorder="1" applyAlignment="1">
      <alignment vertical="center"/>
    </xf>
    <xf numFmtId="178" fontId="5" fillId="0" borderId="66" xfId="2" applyNumberFormat="1" applyFont="1" applyFill="1" applyBorder="1" applyAlignment="1">
      <alignment vertical="center"/>
    </xf>
    <xf numFmtId="178" fontId="5" fillId="0" borderId="7" xfId="2" applyNumberFormat="1" applyFont="1" applyFill="1" applyBorder="1" applyAlignment="1">
      <alignment vertical="center"/>
    </xf>
    <xf numFmtId="178" fontId="5" fillId="0" borderId="67" xfId="2" applyNumberFormat="1" applyFont="1" applyFill="1" applyBorder="1" applyAlignment="1">
      <alignment vertical="center"/>
    </xf>
    <xf numFmtId="178" fontId="5" fillId="0" borderId="14" xfId="2" applyNumberFormat="1" applyFont="1" applyFill="1" applyBorder="1" applyAlignment="1">
      <alignment vertical="center"/>
    </xf>
    <xf numFmtId="178" fontId="5" fillId="0" borderId="68" xfId="2" applyNumberFormat="1" applyFont="1" applyFill="1" applyBorder="1" applyAlignment="1">
      <alignment vertical="center"/>
    </xf>
    <xf numFmtId="178" fontId="5" fillId="0" borderId="44" xfId="2" applyNumberFormat="1" applyFont="1" applyFill="1" applyBorder="1" applyAlignment="1">
      <alignment vertical="center"/>
    </xf>
    <xf numFmtId="0" fontId="4" fillId="0" borderId="69" xfId="0" applyFont="1" applyBorder="1" applyAlignment="1">
      <alignment vertical="center"/>
    </xf>
    <xf numFmtId="178" fontId="5" fillId="0" borderId="70" xfId="2" applyNumberFormat="1" applyFont="1" applyFill="1" applyBorder="1" applyAlignment="1">
      <alignment vertical="center"/>
    </xf>
    <xf numFmtId="178" fontId="5" fillId="0" borderId="52" xfId="2" applyNumberFormat="1" applyFont="1" applyFill="1" applyBorder="1" applyAlignment="1">
      <alignment horizontal="right" vertical="center"/>
    </xf>
    <xf numFmtId="178" fontId="5" fillId="0" borderId="12" xfId="2" applyNumberFormat="1" applyFont="1" applyFill="1" applyBorder="1" applyAlignment="1">
      <alignment horizontal="right" vertical="center"/>
    </xf>
    <xf numFmtId="178" fontId="5" fillId="0" borderId="13" xfId="2" applyNumberFormat="1" applyFont="1" applyFill="1" applyBorder="1" applyAlignment="1">
      <alignment horizontal="right" vertical="center"/>
    </xf>
    <xf numFmtId="178" fontId="5" fillId="0" borderId="16" xfId="2" applyNumberFormat="1" applyFont="1" applyFill="1" applyBorder="1" applyAlignment="1">
      <alignment horizontal="right" vertical="center"/>
    </xf>
    <xf numFmtId="178" fontId="5" fillId="0" borderId="54" xfId="2" applyNumberFormat="1" applyFont="1" applyFill="1" applyBorder="1" applyAlignment="1">
      <alignment horizontal="right" vertical="center"/>
    </xf>
    <xf numFmtId="0" fontId="13" fillId="0" borderId="0" xfId="0" applyFont="1" applyAlignment="1">
      <alignment horizontal="left"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wrapText="1"/>
    </xf>
    <xf numFmtId="0" fontId="4" fillId="6" borderId="1" xfId="0" applyFont="1" applyFill="1" applyBorder="1" applyAlignment="1">
      <alignment horizontal="center" vertical="center"/>
    </xf>
    <xf numFmtId="0" fontId="4" fillId="6" borderId="77" xfId="0" applyFont="1" applyFill="1" applyBorder="1" applyAlignment="1">
      <alignment horizontal="center" vertical="center"/>
    </xf>
    <xf numFmtId="0" fontId="4" fillId="0" borderId="78" xfId="0" applyFont="1" applyBorder="1" applyAlignment="1">
      <alignment horizontal="center" vertical="center"/>
    </xf>
    <xf numFmtId="0" fontId="4" fillId="0" borderId="79" xfId="0" applyFont="1" applyBorder="1" applyAlignment="1">
      <alignment vertical="center"/>
    </xf>
    <xf numFmtId="0" fontId="4" fillId="0" borderId="80" xfId="0" applyFont="1" applyBorder="1" applyAlignment="1">
      <alignment vertical="center"/>
    </xf>
    <xf numFmtId="181" fontId="14" fillId="0" borderId="0" xfId="0" applyNumberFormat="1" applyFont="1"/>
    <xf numFmtId="182" fontId="5" fillId="0" borderId="37" xfId="2" applyNumberFormat="1" applyFont="1" applyBorder="1" applyAlignment="1">
      <alignment vertical="center"/>
    </xf>
    <xf numFmtId="182" fontId="5" fillId="0" borderId="40" xfId="2" applyNumberFormat="1" applyFont="1" applyBorder="1" applyAlignment="1">
      <alignment vertical="center"/>
    </xf>
    <xf numFmtId="182" fontId="5" fillId="0" borderId="37" xfId="2" applyNumberFormat="1" applyFont="1" applyFill="1" applyBorder="1" applyAlignment="1">
      <alignment vertical="center"/>
    </xf>
    <xf numFmtId="182" fontId="5" fillId="0" borderId="40" xfId="2" applyNumberFormat="1" applyFont="1" applyFill="1" applyBorder="1" applyAlignment="1">
      <alignment vertical="center"/>
    </xf>
    <xf numFmtId="0" fontId="5" fillId="0" borderId="0" xfId="0" applyFont="1"/>
    <xf numFmtId="0" fontId="4" fillId="0" borderId="83" xfId="0" applyFont="1" applyBorder="1" applyAlignment="1">
      <alignment vertical="center"/>
    </xf>
    <xf numFmtId="0" fontId="4" fillId="0" borderId="84" xfId="0" applyFont="1" applyBorder="1" applyAlignment="1">
      <alignment vertical="center"/>
    </xf>
    <xf numFmtId="182" fontId="5" fillId="0" borderId="16" xfId="2" applyNumberFormat="1" applyFont="1" applyFill="1" applyBorder="1" applyAlignment="1">
      <alignment vertical="center"/>
    </xf>
    <xf numFmtId="182" fontId="5" fillId="0" borderId="14" xfId="2" applyNumberFormat="1" applyFont="1" applyFill="1" applyBorder="1" applyAlignment="1">
      <alignment vertical="center"/>
    </xf>
    <xf numFmtId="0" fontId="4" fillId="0" borderId="86" xfId="0" applyFont="1" applyBorder="1" applyAlignment="1">
      <alignment vertical="center"/>
    </xf>
    <xf numFmtId="0" fontId="4" fillId="0" borderId="87" xfId="0" applyFont="1" applyBorder="1" applyAlignment="1">
      <alignment vertical="center"/>
    </xf>
    <xf numFmtId="182" fontId="5" fillId="0" borderId="43" xfId="2" applyNumberFormat="1" applyFont="1" applyFill="1" applyBorder="1" applyAlignment="1">
      <alignment vertical="center"/>
    </xf>
    <xf numFmtId="182" fontId="5" fillId="0" borderId="44" xfId="2" applyNumberFormat="1" applyFont="1" applyFill="1" applyBorder="1" applyAlignment="1">
      <alignment vertical="center"/>
    </xf>
    <xf numFmtId="181" fontId="6" fillId="0" borderId="0" xfId="0" applyNumberFormat="1" applyFont="1"/>
    <xf numFmtId="0" fontId="15" fillId="0" borderId="0" xfId="0" applyFont="1"/>
    <xf numFmtId="0" fontId="7" fillId="0" borderId="0" xfId="0" applyFont="1"/>
    <xf numFmtId="0" fontId="16" fillId="0" borderId="0" xfId="0" applyFont="1"/>
    <xf numFmtId="180" fontId="17" fillId="0" borderId="0" xfId="0" applyNumberFormat="1" applyFont="1"/>
    <xf numFmtId="180" fontId="16" fillId="0" borderId="0" xfId="0" applyNumberFormat="1" applyFont="1"/>
    <xf numFmtId="0" fontId="4" fillId="2" borderId="0" xfId="0" applyFont="1" applyFill="1"/>
    <xf numFmtId="180" fontId="18" fillId="0" borderId="0" xfId="0" applyNumberFormat="1" applyFont="1"/>
    <xf numFmtId="180" fontId="6" fillId="0" borderId="0" xfId="0" applyNumberFormat="1" applyFont="1"/>
    <xf numFmtId="0" fontId="12" fillId="0" borderId="0" xfId="0" applyFont="1" applyAlignment="1">
      <alignment horizontal="left"/>
    </xf>
    <xf numFmtId="0" fontId="4" fillId="0" borderId="10" xfId="0" applyFont="1" applyBorder="1"/>
    <xf numFmtId="0" fontId="19" fillId="0" borderId="0" xfId="0" applyFont="1"/>
    <xf numFmtId="178" fontId="4" fillId="0" borderId="24" xfId="2" applyNumberFormat="1" applyFont="1" applyBorder="1"/>
    <xf numFmtId="178" fontId="4" fillId="0" borderId="25" xfId="2" applyNumberFormat="1" applyFont="1" applyBorder="1"/>
    <xf numFmtId="178" fontId="4" fillId="0" borderId="23" xfId="2" applyNumberFormat="1" applyFont="1" applyBorder="1"/>
    <xf numFmtId="178" fontId="4" fillId="0" borderId="27" xfId="2" applyNumberFormat="1" applyFont="1" applyBorder="1"/>
    <xf numFmtId="178" fontId="4" fillId="0" borderId="33" xfId="2" applyNumberFormat="1" applyFont="1" applyBorder="1"/>
    <xf numFmtId="178" fontId="4" fillId="0" borderId="12" xfId="2" applyNumberFormat="1" applyFont="1" applyBorder="1"/>
    <xf numFmtId="178" fontId="4" fillId="0" borderId="13" xfId="2" applyNumberFormat="1" applyFont="1" applyBorder="1"/>
    <xf numFmtId="178" fontId="4" fillId="0" borderId="11" xfId="2" applyNumberFormat="1" applyFont="1" applyBorder="1"/>
    <xf numFmtId="0" fontId="4" fillId="0" borderId="56" xfId="0" applyFont="1" applyBorder="1"/>
    <xf numFmtId="0" fontId="4" fillId="0" borderId="57" xfId="0" applyFont="1" applyBorder="1"/>
    <xf numFmtId="178" fontId="4" fillId="0" borderId="23" xfId="2" applyNumberFormat="1" applyFont="1" applyFill="1" applyBorder="1"/>
    <xf numFmtId="178" fontId="4" fillId="0" borderId="17" xfId="2" applyNumberFormat="1" applyFont="1" applyFill="1" applyBorder="1"/>
    <xf numFmtId="0" fontId="4" fillId="0" borderId="13" xfId="0" applyFont="1" applyBorder="1"/>
    <xf numFmtId="178" fontId="4" fillId="0" borderId="28" xfId="2" applyNumberFormat="1" applyFont="1" applyFill="1" applyBorder="1"/>
    <xf numFmtId="178" fontId="4" fillId="0" borderId="60" xfId="2" applyNumberFormat="1" applyFont="1" applyFill="1" applyBorder="1"/>
    <xf numFmtId="0" fontId="4" fillId="0" borderId="49"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vertical="center"/>
    </xf>
    <xf numFmtId="0" fontId="4" fillId="0" borderId="75" xfId="0" applyFont="1" applyBorder="1" applyAlignment="1">
      <alignment vertical="center"/>
    </xf>
    <xf numFmtId="0" fontId="4" fillId="0" borderId="89" xfId="0" applyFont="1" applyBorder="1" applyAlignment="1">
      <alignment vertical="center"/>
    </xf>
    <xf numFmtId="0" fontId="4" fillId="0" borderId="89" xfId="0" applyFont="1" applyBorder="1" applyAlignment="1">
      <alignment horizontal="right" vertical="center"/>
    </xf>
    <xf numFmtId="0" fontId="4" fillId="0" borderId="19" xfId="0" applyFont="1" applyBorder="1" applyAlignment="1">
      <alignment vertical="center"/>
    </xf>
    <xf numFmtId="0" fontId="4" fillId="7" borderId="0" xfId="0" applyFont="1" applyFill="1" applyAlignment="1">
      <alignment vertical="center"/>
    </xf>
    <xf numFmtId="0" fontId="4" fillId="7" borderId="4" xfId="0" applyFont="1" applyFill="1" applyBorder="1" applyAlignment="1">
      <alignment vertical="center"/>
    </xf>
    <xf numFmtId="0" fontId="4" fillId="7" borderId="3" xfId="0" applyFont="1" applyFill="1" applyBorder="1" applyAlignment="1">
      <alignment vertical="center"/>
    </xf>
    <xf numFmtId="0" fontId="4" fillId="7" borderId="6" xfId="0" applyFont="1" applyFill="1" applyBorder="1" applyAlignment="1">
      <alignment vertical="center"/>
    </xf>
    <xf numFmtId="0" fontId="4" fillId="0" borderId="8" xfId="0" applyFont="1" applyBorder="1" applyAlignment="1">
      <alignment vertical="center"/>
    </xf>
    <xf numFmtId="0" fontId="4" fillId="0" borderId="13" xfId="0" applyFont="1" applyBorder="1" applyAlignment="1">
      <alignment vertical="center"/>
    </xf>
    <xf numFmtId="0" fontId="4" fillId="0" borderId="22" xfId="0" applyFont="1" applyBorder="1" applyAlignment="1">
      <alignment vertical="center"/>
    </xf>
    <xf numFmtId="0" fontId="4" fillId="2" borderId="90" xfId="0" applyFont="1" applyFill="1" applyBorder="1" applyAlignment="1">
      <alignment vertical="center"/>
    </xf>
    <xf numFmtId="0" fontId="4" fillId="2" borderId="73" xfId="0" applyFont="1" applyFill="1" applyBorder="1" applyAlignment="1">
      <alignment vertical="center"/>
    </xf>
    <xf numFmtId="0" fontId="4" fillId="2" borderId="91" xfId="0" applyFont="1" applyFill="1" applyBorder="1" applyAlignment="1">
      <alignment vertical="center"/>
    </xf>
    <xf numFmtId="0" fontId="4" fillId="0" borderId="8" xfId="0" applyFont="1" applyBorder="1" applyAlignment="1">
      <alignment horizontal="center" vertical="center" wrapText="1"/>
    </xf>
    <xf numFmtId="0" fontId="4" fillId="0" borderId="73" xfId="0" applyFont="1" applyBorder="1" applyAlignment="1">
      <alignment horizontal="center" vertical="center"/>
    </xf>
    <xf numFmtId="0" fontId="4" fillId="0" borderId="49" xfId="0" applyFont="1" applyBorder="1" applyAlignment="1">
      <alignment horizontal="center" vertical="center"/>
    </xf>
    <xf numFmtId="0" fontId="4" fillId="0" borderId="53" xfId="0" applyFont="1" applyBorder="1" applyAlignment="1">
      <alignment vertical="center"/>
    </xf>
    <xf numFmtId="0" fontId="4" fillId="6" borderId="1" xfId="0" applyFont="1" applyFill="1" applyBorder="1" applyAlignment="1">
      <alignment horizontal="center" vertical="center" wrapText="1"/>
    </xf>
    <xf numFmtId="0" fontId="4" fillId="6" borderId="48" xfId="0" applyFont="1" applyFill="1" applyBorder="1" applyAlignment="1">
      <alignment horizontal="center" vertical="center" wrapText="1"/>
    </xf>
    <xf numFmtId="0" fontId="4" fillId="0" borderId="93" xfId="0" applyFont="1" applyBorder="1" applyAlignment="1">
      <alignment vertical="center"/>
    </xf>
    <xf numFmtId="0" fontId="4" fillId="0" borderId="49" xfId="0" applyFont="1" applyBorder="1" applyAlignment="1">
      <alignment vertical="center"/>
    </xf>
    <xf numFmtId="0" fontId="4" fillId="0" borderId="11" xfId="0" applyFont="1" applyBorder="1" applyAlignment="1">
      <alignment vertical="center"/>
    </xf>
    <xf numFmtId="178" fontId="4" fillId="0" borderId="24" xfId="0" applyNumberFormat="1" applyFont="1" applyBorder="1" applyAlignment="1">
      <alignment vertical="center"/>
    </xf>
    <xf numFmtId="178" fontId="4" fillId="0" borderId="95" xfId="0" applyNumberFormat="1" applyFont="1" applyBorder="1" applyAlignment="1">
      <alignment vertical="center"/>
    </xf>
    <xf numFmtId="178" fontId="4" fillId="0" borderId="25" xfId="0" applyNumberFormat="1" applyFont="1" applyBorder="1" applyAlignment="1">
      <alignment vertical="center"/>
    </xf>
    <xf numFmtId="178" fontId="4" fillId="0" borderId="96" xfId="0" applyNumberFormat="1" applyFont="1" applyBorder="1" applyAlignment="1">
      <alignment vertical="center"/>
    </xf>
    <xf numFmtId="178" fontId="4" fillId="0" borderId="65" xfId="0" applyNumberFormat="1" applyFont="1" applyBorder="1" applyAlignment="1">
      <alignment vertical="center"/>
    </xf>
    <xf numFmtId="178" fontId="4" fillId="0" borderId="97" xfId="0" applyNumberFormat="1" applyFont="1" applyBorder="1" applyAlignment="1">
      <alignment vertical="center"/>
    </xf>
    <xf numFmtId="178" fontId="4" fillId="0" borderId="27" xfId="0" applyNumberFormat="1" applyFont="1" applyBorder="1" applyAlignment="1">
      <alignment vertical="center"/>
    </xf>
    <xf numFmtId="178" fontId="4" fillId="0" borderId="8" xfId="0" applyNumberFormat="1" applyFont="1" applyBorder="1" applyAlignment="1">
      <alignment vertical="center"/>
    </xf>
    <xf numFmtId="178" fontId="4" fillId="0" borderId="99" xfId="2" applyNumberFormat="1" applyFont="1" applyFill="1" applyBorder="1" applyAlignment="1">
      <alignment vertical="center"/>
    </xf>
    <xf numFmtId="178" fontId="4" fillId="0" borderId="37" xfId="2" applyNumberFormat="1" applyFont="1" applyFill="1" applyBorder="1" applyAlignment="1">
      <alignment vertical="center"/>
    </xf>
    <xf numFmtId="178" fontId="4" fillId="0" borderId="98" xfId="2" applyNumberFormat="1" applyFont="1" applyFill="1" applyBorder="1" applyAlignment="1">
      <alignment vertical="center"/>
    </xf>
    <xf numFmtId="178" fontId="4" fillId="0" borderId="70" xfId="2" applyNumberFormat="1" applyFont="1" applyFill="1" applyBorder="1" applyAlignment="1">
      <alignment vertical="center"/>
    </xf>
    <xf numFmtId="178" fontId="4" fillId="0" borderId="100" xfId="2" applyNumberFormat="1" applyFont="1" applyFill="1" applyBorder="1" applyAlignment="1">
      <alignment vertical="center"/>
    </xf>
    <xf numFmtId="178" fontId="4" fillId="0" borderId="82" xfId="2" applyNumberFormat="1" applyFont="1" applyFill="1" applyBorder="1" applyAlignment="1">
      <alignment vertical="center"/>
    </xf>
    <xf numFmtId="178" fontId="4" fillId="0" borderId="41" xfId="2" applyNumberFormat="1" applyFont="1" applyFill="1" applyBorder="1" applyAlignment="1">
      <alignment vertical="center"/>
    </xf>
    <xf numFmtId="178" fontId="4" fillId="0" borderId="8" xfId="2" applyNumberFormat="1" applyFont="1" applyFill="1" applyBorder="1" applyAlignment="1">
      <alignment vertical="center"/>
    </xf>
    <xf numFmtId="0" fontId="4" fillId="0" borderId="101" xfId="0" applyFont="1" applyBorder="1" applyAlignment="1">
      <alignment vertical="center"/>
    </xf>
    <xf numFmtId="0" fontId="4" fillId="0" borderId="12" xfId="0" applyFont="1" applyBorder="1" applyAlignment="1">
      <alignment vertical="center"/>
    </xf>
    <xf numFmtId="0" fontId="4" fillId="0" borderId="102" xfId="0" applyFont="1" applyBorder="1" applyAlignment="1">
      <alignment vertical="center"/>
    </xf>
    <xf numFmtId="178" fontId="4" fillId="0" borderId="101" xfId="2" applyNumberFormat="1" applyFont="1" applyFill="1" applyBorder="1" applyAlignment="1">
      <alignment vertical="center"/>
    </xf>
    <xf numFmtId="178" fontId="4" fillId="0" borderId="12" xfId="2" applyNumberFormat="1" applyFont="1" applyFill="1" applyBorder="1" applyAlignment="1">
      <alignment vertical="center"/>
    </xf>
    <xf numFmtId="178" fontId="4" fillId="0" borderId="103" xfId="2" applyNumberFormat="1" applyFont="1" applyFill="1" applyBorder="1" applyAlignment="1">
      <alignment vertical="center"/>
    </xf>
    <xf numFmtId="178" fontId="4" fillId="0" borderId="104" xfId="2" applyNumberFormat="1" applyFont="1" applyFill="1" applyBorder="1" applyAlignment="1">
      <alignment vertical="center"/>
    </xf>
    <xf numFmtId="178" fontId="4" fillId="0" borderId="11" xfId="2" applyNumberFormat="1" applyFont="1" applyFill="1" applyBorder="1" applyAlignment="1">
      <alignment vertical="center"/>
    </xf>
    <xf numFmtId="0" fontId="4" fillId="0" borderId="105" xfId="0" applyFont="1" applyBorder="1" applyAlignment="1">
      <alignment vertical="center"/>
    </xf>
    <xf numFmtId="0" fontId="4" fillId="0" borderId="106" xfId="0" applyFont="1" applyBorder="1" applyAlignment="1">
      <alignment vertical="center"/>
    </xf>
    <xf numFmtId="0" fontId="4" fillId="0" borderId="81" xfId="0" applyFont="1" applyBorder="1" applyAlignment="1">
      <alignment vertical="center"/>
    </xf>
    <xf numFmtId="178" fontId="4" fillId="0" borderId="107" xfId="2" applyNumberFormat="1" applyFont="1" applyFill="1" applyBorder="1" applyAlignment="1">
      <alignment vertical="center"/>
    </xf>
    <xf numFmtId="178" fontId="4" fillId="0" borderId="108" xfId="2" applyNumberFormat="1" applyFont="1" applyFill="1" applyBorder="1" applyAlignment="1">
      <alignment vertical="center"/>
    </xf>
    <xf numFmtId="178" fontId="4" fillId="0" borderId="109" xfId="2" applyNumberFormat="1" applyFont="1" applyFill="1" applyBorder="1" applyAlignment="1">
      <alignment vertical="center"/>
    </xf>
    <xf numFmtId="178" fontId="4" fillId="0" borderId="110" xfId="2" applyNumberFormat="1" applyFont="1" applyFill="1" applyBorder="1" applyAlignment="1">
      <alignment vertical="center"/>
    </xf>
    <xf numFmtId="178" fontId="4" fillId="0" borderId="66" xfId="2" applyNumberFormat="1" applyFont="1" applyFill="1" applyBorder="1" applyAlignment="1">
      <alignment vertical="center"/>
    </xf>
    <xf numFmtId="0" fontId="4" fillId="0" borderId="112" xfId="0" applyFont="1" applyBorder="1" applyAlignment="1">
      <alignment vertical="center"/>
    </xf>
    <xf numFmtId="0" fontId="4" fillId="0" borderId="113" xfId="0" applyFont="1" applyBorder="1" applyAlignment="1">
      <alignment vertical="center"/>
    </xf>
    <xf numFmtId="0" fontId="4" fillId="0" borderId="114" xfId="0" applyFont="1" applyBorder="1" applyAlignment="1">
      <alignment vertical="center"/>
    </xf>
    <xf numFmtId="178" fontId="4" fillId="0" borderId="116" xfId="2" applyNumberFormat="1" applyFont="1" applyFill="1" applyBorder="1" applyAlignment="1">
      <alignment vertical="center"/>
    </xf>
    <xf numFmtId="0" fontId="4" fillId="0" borderId="10" xfId="0" applyFont="1" applyBorder="1" applyAlignment="1">
      <alignment vertical="center" wrapText="1"/>
    </xf>
    <xf numFmtId="0" fontId="4" fillId="0" borderId="33" xfId="0" applyFont="1" applyBorder="1" applyAlignment="1">
      <alignment horizontal="right" vertical="center"/>
    </xf>
    <xf numFmtId="0" fontId="4" fillId="0" borderId="101" xfId="0" applyFont="1" applyBorder="1" applyAlignment="1">
      <alignment horizontal="right" vertical="center"/>
    </xf>
    <xf numFmtId="0" fontId="4" fillId="0" borderId="12" xfId="0" applyFont="1" applyBorder="1" applyAlignment="1">
      <alignment horizontal="right" vertical="center"/>
    </xf>
    <xf numFmtId="0" fontId="4" fillId="0" borderId="106" xfId="0" applyFont="1" applyBorder="1" applyAlignment="1">
      <alignment horizontal="right" vertical="center"/>
    </xf>
    <xf numFmtId="0" fontId="4" fillId="0" borderId="8" xfId="0" applyFont="1" applyBorder="1" applyAlignment="1">
      <alignment horizontal="right" vertical="center"/>
    </xf>
    <xf numFmtId="0" fontId="4" fillId="0" borderId="11" xfId="0" applyFont="1" applyBorder="1" applyAlignment="1">
      <alignment horizontal="right" vertical="center"/>
    </xf>
    <xf numFmtId="0" fontId="4" fillId="0" borderId="13" xfId="0" applyFont="1" applyBorder="1" applyAlignment="1">
      <alignment horizontal="center" vertical="center"/>
    </xf>
    <xf numFmtId="0" fontId="4" fillId="0" borderId="17" xfId="0" applyFont="1" applyBorder="1" applyAlignment="1">
      <alignment horizontal="center" vertical="center"/>
    </xf>
    <xf numFmtId="178" fontId="4" fillId="0" borderId="94" xfId="2" applyNumberFormat="1" applyFont="1" applyFill="1" applyBorder="1" applyAlignment="1">
      <alignment vertical="center"/>
    </xf>
    <xf numFmtId="178" fontId="4" fillId="0" borderId="16" xfId="2" applyNumberFormat="1" applyFont="1" applyFill="1" applyBorder="1" applyAlignment="1">
      <alignment vertical="center"/>
    </xf>
    <xf numFmtId="178" fontId="4" fillId="0" borderId="75" xfId="2" applyNumberFormat="1" applyFont="1" applyFill="1" applyBorder="1" applyAlignment="1">
      <alignment vertical="center"/>
    </xf>
    <xf numFmtId="178" fontId="4" fillId="0" borderId="67" xfId="2" applyNumberFormat="1" applyFont="1" applyFill="1" applyBorder="1" applyAlignment="1">
      <alignment vertical="center"/>
    </xf>
    <xf numFmtId="178" fontId="4" fillId="0" borderId="15" xfId="2" applyNumberFormat="1" applyFont="1" applyFill="1" applyBorder="1" applyAlignment="1">
      <alignment vertical="center"/>
    </xf>
    <xf numFmtId="178" fontId="4" fillId="0" borderId="18" xfId="2" applyNumberFormat="1" applyFont="1" applyFill="1" applyBorder="1" applyAlignment="1">
      <alignment vertical="center"/>
    </xf>
    <xf numFmtId="0" fontId="4" fillId="0" borderId="13" xfId="0" applyFont="1" applyBorder="1" applyAlignment="1">
      <alignment vertical="center" wrapText="1"/>
    </xf>
    <xf numFmtId="178" fontId="4" fillId="0" borderId="117" xfId="2" applyNumberFormat="1" applyFont="1" applyFill="1" applyBorder="1" applyAlignment="1">
      <alignment vertical="center"/>
    </xf>
    <xf numFmtId="178" fontId="4" fillId="0" borderId="43" xfId="2" applyNumberFormat="1" applyFont="1" applyFill="1" applyBorder="1" applyAlignment="1">
      <alignment vertical="center"/>
    </xf>
    <xf numFmtId="178" fontId="4" fillId="0" borderId="89" xfId="2" applyNumberFormat="1" applyFont="1" applyFill="1" applyBorder="1" applyAlignment="1">
      <alignment vertical="center"/>
    </xf>
    <xf numFmtId="178" fontId="4" fillId="0" borderId="68" xfId="2" applyNumberFormat="1" applyFont="1" applyFill="1" applyBorder="1" applyAlignment="1">
      <alignment vertical="center"/>
    </xf>
    <xf numFmtId="178" fontId="4" fillId="0" borderId="118" xfId="2" applyNumberFormat="1" applyFont="1" applyFill="1" applyBorder="1" applyAlignment="1">
      <alignment vertical="center"/>
    </xf>
    <xf numFmtId="178" fontId="4" fillId="0" borderId="45" xfId="2" applyNumberFormat="1" applyFont="1" applyFill="1" applyBorder="1" applyAlignment="1">
      <alignment vertical="center"/>
    </xf>
    <xf numFmtId="178" fontId="5" fillId="0" borderId="0" xfId="2" applyNumberFormat="1" applyFont="1" applyBorder="1" applyAlignment="1">
      <alignment vertical="center"/>
    </xf>
    <xf numFmtId="0" fontId="4" fillId="0" borderId="0" xfId="0" applyFont="1" applyAlignment="1">
      <alignment horizontal="left"/>
    </xf>
    <xf numFmtId="0" fontId="4" fillId="0" borderId="75" xfId="0" applyFont="1" applyBorder="1"/>
    <xf numFmtId="0" fontId="4" fillId="0" borderId="22" xfId="0" applyFont="1" applyBorder="1"/>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xf numFmtId="0" fontId="4" fillId="0" borderId="5" xfId="0" applyFont="1" applyBorder="1" applyAlignment="1">
      <alignment horizontal="center" vertical="center"/>
    </xf>
    <xf numFmtId="0" fontId="4" fillId="0" borderId="10" xfId="0" applyFont="1" applyBorder="1" applyAlignment="1">
      <alignment horizontal="center" vertical="top" wrapText="1"/>
    </xf>
    <xf numFmtId="0" fontId="4" fillId="0" borderId="75" xfId="0" applyFont="1" applyBorder="1" applyAlignment="1">
      <alignment horizontal="center" vertical="top" wrapText="1"/>
    </xf>
    <xf numFmtId="0" fontId="4" fillId="0" borderId="53" xfId="0" applyFont="1" applyBorder="1"/>
    <xf numFmtId="0" fontId="5" fillId="0" borderId="16" xfId="0" applyFont="1" applyBorder="1" applyAlignment="1">
      <alignment horizontal="center" vertical="center" wrapText="1"/>
    </xf>
    <xf numFmtId="0" fontId="5" fillId="0" borderId="48" xfId="0" applyFont="1" applyBorder="1" applyAlignment="1">
      <alignment horizontal="center" vertical="center" wrapText="1"/>
    </xf>
    <xf numFmtId="0" fontId="4" fillId="0" borderId="79" xfId="0" applyFont="1" applyBorder="1" applyAlignment="1">
      <alignment horizontal="right"/>
    </xf>
    <xf numFmtId="0" fontId="4" fillId="0" borderId="119" xfId="0" applyFont="1" applyBorder="1" applyAlignment="1">
      <alignment horizontal="right"/>
    </xf>
    <xf numFmtId="0" fontId="4" fillId="0" borderId="80" xfId="0" applyFont="1" applyBorder="1" applyAlignment="1">
      <alignment horizontal="right"/>
    </xf>
    <xf numFmtId="0" fontId="4" fillId="0" borderId="120" xfId="0" applyFont="1" applyBorder="1" applyAlignment="1">
      <alignment horizontal="right"/>
    </xf>
    <xf numFmtId="180" fontId="14" fillId="0" borderId="0" xfId="0" applyNumberFormat="1" applyFont="1"/>
    <xf numFmtId="178" fontId="4" fillId="0" borderId="63" xfId="0" applyNumberFormat="1" applyFont="1" applyBorder="1" applyAlignment="1">
      <alignment horizontal="right"/>
    </xf>
    <xf numFmtId="178" fontId="4" fillId="0" borderId="103" xfId="0" applyNumberFormat="1" applyFont="1" applyBorder="1" applyAlignment="1">
      <alignment horizontal="right"/>
    </xf>
    <xf numFmtId="178" fontId="4" fillId="0" borderId="36" xfId="0" applyNumberFormat="1" applyFont="1" applyBorder="1" applyAlignment="1">
      <alignment horizontal="right"/>
    </xf>
    <xf numFmtId="178" fontId="4" fillId="0" borderId="121" xfId="0" applyNumberFormat="1" applyFont="1" applyBorder="1" applyAlignment="1">
      <alignment horizontal="right"/>
    </xf>
    <xf numFmtId="0" fontId="20" fillId="0" borderId="0" xfId="0" applyFont="1"/>
    <xf numFmtId="0" fontId="4" fillId="0" borderId="69" xfId="0" applyFont="1" applyBorder="1" applyAlignment="1">
      <alignment horizontal="right"/>
    </xf>
    <xf numFmtId="0" fontId="4" fillId="0" borderId="86" xfId="0" applyFont="1" applyBorder="1"/>
    <xf numFmtId="0" fontId="4" fillId="0" borderId="87" xfId="0" applyFont="1" applyBorder="1"/>
    <xf numFmtId="0" fontId="4" fillId="0" borderId="69" xfId="0" applyFont="1" applyBorder="1"/>
    <xf numFmtId="0" fontId="4" fillId="0" borderId="86" xfId="0" applyFont="1" applyBorder="1" applyAlignment="1">
      <alignment horizontal="right"/>
    </xf>
    <xf numFmtId="0" fontId="4" fillId="0" borderId="122" xfId="0" applyFont="1" applyBorder="1"/>
    <xf numFmtId="0" fontId="4" fillId="0" borderId="123" xfId="0" applyFont="1" applyBorder="1" applyAlignment="1">
      <alignment horizontal="right"/>
    </xf>
    <xf numFmtId="0" fontId="4" fillId="0" borderId="124" xfId="0" applyFont="1" applyBorder="1" applyAlignment="1">
      <alignment horizontal="right"/>
    </xf>
    <xf numFmtId="0" fontId="4" fillId="0" borderId="83" xfId="0" applyFont="1" applyBorder="1"/>
    <xf numFmtId="0" fontId="4" fillId="0" borderId="84" xfId="0" applyFont="1" applyBorder="1"/>
    <xf numFmtId="0" fontId="4" fillId="0" borderId="124" xfId="0" applyFont="1" applyBorder="1"/>
    <xf numFmtId="0" fontId="4" fillId="0" borderId="83" xfId="0" applyFont="1" applyBorder="1" applyAlignment="1">
      <alignment horizontal="right"/>
    </xf>
    <xf numFmtId="0" fontId="4" fillId="0" borderId="125" xfId="0" applyFont="1" applyBorder="1"/>
    <xf numFmtId="0" fontId="4" fillId="0" borderId="36" xfId="0" applyFont="1" applyBorder="1" applyAlignment="1">
      <alignment horizontal="right"/>
    </xf>
    <xf numFmtId="178" fontId="4" fillId="0" borderId="30" xfId="0" applyNumberFormat="1" applyFont="1" applyBorder="1" applyAlignment="1">
      <alignment horizontal="right"/>
    </xf>
    <xf numFmtId="178" fontId="4" fillId="0" borderId="70" xfId="0" applyNumberFormat="1" applyFont="1" applyBorder="1" applyAlignment="1">
      <alignment horizontal="right"/>
    </xf>
    <xf numFmtId="178" fontId="4" fillId="0" borderId="38" xfId="0" applyNumberFormat="1" applyFont="1" applyBorder="1" applyAlignment="1">
      <alignment horizontal="right"/>
    </xf>
    <xf numFmtId="178" fontId="4" fillId="0" borderId="126" xfId="0" applyNumberFormat="1" applyFont="1" applyBorder="1" applyAlignment="1">
      <alignment horizontal="right"/>
    </xf>
    <xf numFmtId="178" fontId="4" fillId="0" borderId="127" xfId="0" applyNumberFormat="1" applyFont="1" applyBorder="1" applyAlignment="1">
      <alignment horizontal="right"/>
    </xf>
    <xf numFmtId="178" fontId="4" fillId="0" borderId="128" xfId="0" applyNumberFormat="1" applyFont="1" applyBorder="1" applyAlignment="1">
      <alignment horizontal="right"/>
    </xf>
    <xf numFmtId="178" fontId="4" fillId="0" borderId="123" xfId="0" applyNumberFormat="1" applyFont="1" applyBorder="1" applyAlignment="1">
      <alignment horizontal="right"/>
    </xf>
    <xf numFmtId="178" fontId="4" fillId="0" borderId="129" xfId="0" applyNumberFormat="1" applyFont="1" applyBorder="1" applyAlignment="1">
      <alignment horizontal="right"/>
    </xf>
    <xf numFmtId="0" fontId="4" fillId="0" borderId="31" xfId="0" applyFont="1" applyBorder="1" applyAlignment="1">
      <alignment horizontal="left" vertical="center" wrapText="1"/>
    </xf>
    <xf numFmtId="0" fontId="4" fillId="0" borderId="86" xfId="0" applyFont="1" applyBorder="1" applyAlignment="1">
      <alignment horizontal="right" wrapText="1"/>
    </xf>
    <xf numFmtId="0" fontId="4" fillId="0" borderId="69" xfId="0" applyFont="1" applyBorder="1" applyAlignment="1">
      <alignment horizontal="right" wrapText="1"/>
    </xf>
    <xf numFmtId="0" fontId="4" fillId="0" borderId="87" xfId="0" applyFont="1" applyBorder="1" applyAlignment="1">
      <alignment horizontal="right" wrapText="1"/>
    </xf>
    <xf numFmtId="0" fontId="4" fillId="0" borderId="122" xfId="0" applyFont="1" applyBorder="1" applyAlignment="1">
      <alignment horizontal="right" wrapText="1"/>
    </xf>
    <xf numFmtId="178" fontId="4" fillId="0" borderId="24" xfId="0" applyNumberFormat="1" applyFont="1" applyBorder="1" applyAlignment="1">
      <alignment horizontal="right"/>
    </xf>
    <xf numFmtId="178" fontId="4" fillId="0" borderId="25" xfId="0" applyNumberFormat="1" applyFont="1" applyBorder="1" applyAlignment="1">
      <alignment horizontal="right"/>
    </xf>
    <xf numFmtId="0" fontId="4" fillId="0" borderId="79" xfId="0" applyFont="1" applyBorder="1" applyAlignment="1">
      <alignment horizontal="right" wrapText="1"/>
    </xf>
    <xf numFmtId="0" fontId="4" fillId="0" borderId="119" xfId="0" applyFont="1" applyBorder="1" applyAlignment="1">
      <alignment horizontal="right" wrapText="1"/>
    </xf>
    <xf numFmtId="0" fontId="4" fillId="0" borderId="80" xfId="0" applyFont="1" applyBorder="1" applyAlignment="1">
      <alignment horizontal="right" wrapText="1"/>
    </xf>
    <xf numFmtId="0" fontId="4" fillId="0" borderId="120" xfId="0" applyFont="1" applyBorder="1" applyAlignment="1">
      <alignment horizontal="right" wrapText="1"/>
    </xf>
    <xf numFmtId="178" fontId="4" fillId="0" borderId="130" xfId="0" applyNumberFormat="1" applyFont="1" applyBorder="1" applyAlignment="1">
      <alignment horizontal="right"/>
    </xf>
    <xf numFmtId="178" fontId="4" fillId="0" borderId="131" xfId="0" applyNumberFormat="1" applyFont="1" applyBorder="1" applyAlignment="1">
      <alignment horizontal="right"/>
    </xf>
    <xf numFmtId="178" fontId="4" fillId="0" borderId="132" xfId="0" applyNumberFormat="1" applyFont="1" applyBorder="1" applyAlignment="1">
      <alignment horizontal="right"/>
    </xf>
    <xf numFmtId="178" fontId="4" fillId="0" borderId="133" xfId="0" applyNumberFormat="1" applyFont="1" applyBorder="1" applyAlignment="1">
      <alignment horizontal="right"/>
    </xf>
    <xf numFmtId="0" fontId="4" fillId="0" borderId="124" xfId="0" applyFont="1" applyBorder="1" applyAlignment="1">
      <alignment horizontal="right" wrapText="1"/>
    </xf>
    <xf numFmtId="0" fontId="4" fillId="0" borderId="83" xfId="0" applyFont="1" applyBorder="1" applyAlignment="1">
      <alignment horizontal="right" wrapText="1"/>
    </xf>
    <xf numFmtId="0" fontId="7" fillId="0" borderId="0" xfId="0" applyFont="1" applyAlignment="1">
      <alignment horizontal="left"/>
    </xf>
    <xf numFmtId="0" fontId="4" fillId="0" borderId="19" xfId="0" applyFont="1" applyBorder="1"/>
    <xf numFmtId="0" fontId="21" fillId="0" borderId="20" xfId="0" applyFont="1" applyBorder="1"/>
    <xf numFmtId="0" fontId="21" fillId="0" borderId="19" xfId="0" applyFont="1" applyBorder="1"/>
    <xf numFmtId="0" fontId="21" fillId="0" borderId="9" xfId="0" applyFont="1" applyBorder="1"/>
    <xf numFmtId="0" fontId="21" fillId="0" borderId="2" xfId="0" applyFont="1" applyBorder="1"/>
    <xf numFmtId="178" fontId="21" fillId="0" borderId="127" xfId="0" applyNumberFormat="1" applyFont="1" applyBorder="1"/>
    <xf numFmtId="178" fontId="21" fillId="0" borderId="137" xfId="0" applyNumberFormat="1" applyFont="1" applyBorder="1"/>
    <xf numFmtId="178" fontId="21" fillId="0" borderId="128" xfId="0" applyNumberFormat="1" applyFont="1" applyBorder="1"/>
    <xf numFmtId="178" fontId="21" fillId="0" borderId="123" xfId="0" applyNumberFormat="1" applyFont="1" applyBorder="1"/>
    <xf numFmtId="0" fontId="21" fillId="0" borderId="56" xfId="0" applyFont="1" applyBorder="1"/>
    <xf numFmtId="0" fontId="21" fillId="0" borderId="138" xfId="0" applyFont="1" applyBorder="1"/>
    <xf numFmtId="0" fontId="21" fillId="0" borderId="31" xfId="0" applyFont="1" applyBorder="1"/>
    <xf numFmtId="0" fontId="21" fillId="0" borderId="32" xfId="0" applyFont="1" applyBorder="1"/>
    <xf numFmtId="178" fontId="21" fillId="0" borderId="63" xfId="0" applyNumberFormat="1" applyFont="1" applyBorder="1"/>
    <xf numFmtId="178" fontId="21" fillId="0" borderId="139" xfId="0" applyNumberFormat="1" applyFont="1" applyBorder="1"/>
    <xf numFmtId="178" fontId="21" fillId="0" borderId="103" xfId="0" applyNumberFormat="1" applyFont="1" applyBorder="1"/>
    <xf numFmtId="178" fontId="21" fillId="0" borderId="36" xfId="0" applyNumberFormat="1" applyFont="1" applyBorder="1"/>
    <xf numFmtId="0" fontId="21" fillId="0" borderId="33" xfId="0" applyFont="1" applyBorder="1"/>
    <xf numFmtId="0" fontId="21" fillId="0" borderId="22" xfId="0" applyFont="1" applyBorder="1"/>
    <xf numFmtId="0" fontId="21" fillId="0" borderId="12" xfId="0" applyFont="1" applyBorder="1"/>
    <xf numFmtId="0" fontId="21" fillId="0" borderId="7" xfId="0" applyFont="1" applyBorder="1"/>
    <xf numFmtId="178" fontId="21" fillId="0" borderId="24" xfId="0" applyNumberFormat="1" applyFont="1" applyBorder="1"/>
    <xf numFmtId="178" fontId="21" fillId="0" borderId="140" xfId="0" applyNumberFormat="1" applyFont="1" applyBorder="1"/>
    <xf numFmtId="178" fontId="21" fillId="0" borderId="25" xfId="0" applyNumberFormat="1" applyFont="1" applyBorder="1"/>
    <xf numFmtId="178" fontId="21" fillId="0" borderId="26" xfId="0" applyNumberFormat="1" applyFont="1" applyBorder="1"/>
    <xf numFmtId="178" fontId="21" fillId="0" borderId="30" xfId="0" applyNumberFormat="1" applyFont="1" applyBorder="1"/>
    <xf numFmtId="178" fontId="21" fillId="0" borderId="141" xfId="0" applyNumberFormat="1" applyFont="1" applyBorder="1"/>
    <xf numFmtId="178" fontId="21" fillId="0" borderId="70" xfId="0" applyNumberFormat="1" applyFont="1" applyBorder="1"/>
    <xf numFmtId="178" fontId="21" fillId="0" borderId="38" xfId="0" applyNumberFormat="1" applyFont="1" applyBorder="1"/>
    <xf numFmtId="0" fontId="21" fillId="0" borderId="69" xfId="0" applyFont="1" applyBorder="1"/>
    <xf numFmtId="178" fontId="21" fillId="0" borderId="130" xfId="0" applyNumberFormat="1" applyFont="1" applyBorder="1"/>
    <xf numFmtId="178" fontId="21" fillId="0" borderId="142" xfId="0" applyNumberFormat="1" applyFont="1" applyBorder="1"/>
    <xf numFmtId="178" fontId="21" fillId="0" borderId="131" xfId="0" applyNumberFormat="1" applyFont="1" applyBorder="1"/>
    <xf numFmtId="178" fontId="21" fillId="0" borderId="132" xfId="0" applyNumberFormat="1" applyFont="1" applyBorder="1"/>
    <xf numFmtId="0" fontId="4" fillId="0" borderId="0" xfId="0" applyFont="1" applyAlignment="1">
      <alignment horizontal="center"/>
    </xf>
    <xf numFmtId="0" fontId="4" fillId="0" borderId="0" xfId="0" applyFont="1" applyAlignment="1">
      <alignment horizontal="right" vertical="center" justifyLastLine="1"/>
    </xf>
    <xf numFmtId="178" fontId="5" fillId="0" borderId="0" xfId="2" applyNumberFormat="1" applyFont="1" applyBorder="1"/>
    <xf numFmtId="178" fontId="4" fillId="0" borderId="33" xfId="2" applyNumberFormat="1" applyFont="1" applyFill="1" applyBorder="1"/>
    <xf numFmtId="0" fontId="0" fillId="0" borderId="48" xfId="0" applyBorder="1"/>
    <xf numFmtId="0" fontId="0" fillId="0" borderId="74" xfId="0" applyBorder="1"/>
    <xf numFmtId="0" fontId="22" fillId="0" borderId="74" xfId="3" applyBorder="1"/>
    <xf numFmtId="0" fontId="22" fillId="0" borderId="1" xfId="3" applyBorder="1"/>
    <xf numFmtId="0" fontId="22" fillId="0" borderId="74" xfId="3" quotePrefix="1" applyBorder="1"/>
    <xf numFmtId="0" fontId="22" fillId="0" borderId="0" xfId="3" quotePrefix="1"/>
    <xf numFmtId="0" fontId="22" fillId="0" borderId="73" xfId="3" applyBorder="1"/>
    <xf numFmtId="0" fontId="0" fillId="0" borderId="1" xfId="0" applyBorder="1"/>
    <xf numFmtId="0" fontId="22" fillId="0" borderId="73" xfId="3" quotePrefix="1" applyBorder="1"/>
    <xf numFmtId="0" fontId="22" fillId="0" borderId="1" xfId="3" quotePrefix="1" applyBorder="1"/>
    <xf numFmtId="0" fontId="23" fillId="0" borderId="0" xfId="0" applyFont="1" applyAlignment="1">
      <alignment horizontal="center"/>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3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7" xfId="0" applyFont="1" applyBorder="1" applyAlignment="1">
      <alignment horizontal="center" vertical="center" textRotation="255"/>
    </xf>
    <xf numFmtId="0" fontId="4" fillId="0" borderId="10" xfId="0" applyFont="1" applyBorder="1" applyAlignment="1">
      <alignment horizontal="center" vertical="center" justifyLastLine="1"/>
    </xf>
    <xf numFmtId="0" fontId="4" fillId="0" borderId="19" xfId="0" applyFont="1" applyBorder="1" applyAlignment="1">
      <alignment horizontal="center" vertical="center" justifyLastLine="1"/>
    </xf>
    <xf numFmtId="0" fontId="4" fillId="0" borderId="13" xfId="0" applyFont="1" applyBorder="1" applyAlignment="1">
      <alignment horizontal="center" vertical="center" justifyLastLine="1"/>
    </xf>
    <xf numFmtId="0" fontId="4" fillId="0" borderId="22" xfId="0" applyFont="1" applyBorder="1" applyAlignment="1">
      <alignment horizontal="center" vertical="center" justifyLastLine="1"/>
    </xf>
    <xf numFmtId="0" fontId="4" fillId="0" borderId="28" xfId="0" applyFont="1" applyBorder="1" applyAlignment="1">
      <alignment horizontal="center" vertical="center" justifyLastLine="1"/>
    </xf>
    <xf numFmtId="0" fontId="4" fillId="0" borderId="29" xfId="0" applyFont="1" applyBorder="1" applyAlignment="1">
      <alignment horizontal="center" vertical="center" justifyLastLine="1"/>
    </xf>
    <xf numFmtId="0" fontId="4" fillId="0" borderId="1" xfId="0" applyFont="1" applyBorder="1" applyAlignment="1">
      <alignment horizont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6"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3" xfId="0" applyFont="1" applyBorder="1" applyAlignment="1">
      <alignment horizontal="center" vertical="center" wrapText="1"/>
    </xf>
    <xf numFmtId="0" fontId="5" fillId="4" borderId="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8" xfId="0" applyFont="1" applyFill="1" applyBorder="1" applyAlignment="1">
      <alignment horizontal="center" vertical="center" wrapText="1"/>
    </xf>
    <xf numFmtId="38" fontId="4" fillId="0" borderId="33" xfId="1" applyFont="1" applyFill="1" applyBorder="1" applyAlignment="1">
      <alignment horizontal="right" vertical="center" wrapText="1"/>
    </xf>
    <xf numFmtId="38" fontId="4" fillId="0" borderId="42" xfId="1" applyFont="1" applyFill="1" applyBorder="1" applyAlignment="1">
      <alignment horizontal="right" vertical="center" wrapText="1"/>
    </xf>
    <xf numFmtId="38" fontId="4" fillId="0" borderId="12" xfId="1" applyFont="1" applyFill="1" applyBorder="1" applyAlignment="1">
      <alignment horizontal="right" vertical="center" wrapText="1"/>
    </xf>
    <xf numFmtId="38" fontId="4" fillId="0" borderId="43" xfId="1" applyFont="1" applyFill="1" applyBorder="1" applyAlignment="1">
      <alignment horizontal="right" vertical="center" wrapText="1"/>
    </xf>
    <xf numFmtId="38" fontId="4" fillId="0" borderId="9" xfId="1" applyFont="1" applyFill="1" applyBorder="1" applyAlignment="1">
      <alignment horizontal="right" vertical="center" wrapText="1"/>
    </xf>
    <xf numFmtId="38" fontId="4" fillId="0" borderId="16" xfId="1" applyFont="1" applyFill="1" applyBorder="1" applyAlignment="1">
      <alignment horizontal="right" vertical="center" wrapText="1"/>
    </xf>
    <xf numFmtId="38" fontId="4" fillId="0" borderId="20" xfId="1" applyFont="1" applyFill="1" applyBorder="1" applyAlignment="1">
      <alignment horizontal="right" vertical="center" wrapText="1"/>
    </xf>
    <xf numFmtId="38" fontId="4" fillId="0" borderId="35" xfId="1" applyFont="1" applyFill="1" applyBorder="1" applyAlignment="1">
      <alignment horizontal="right" vertical="center" wrapText="1"/>
    </xf>
    <xf numFmtId="0" fontId="4" fillId="0" borderId="9" xfId="0" applyFont="1" applyBorder="1" applyAlignment="1">
      <alignment horizontal="right" vertical="center" wrapText="1"/>
    </xf>
    <xf numFmtId="0" fontId="4" fillId="0" borderId="16" xfId="0" applyFont="1" applyBorder="1" applyAlignment="1">
      <alignment horizontal="right" vertical="center" wrapText="1"/>
    </xf>
    <xf numFmtId="38" fontId="4" fillId="0" borderId="2" xfId="0" applyNumberFormat="1" applyFont="1" applyBorder="1" applyAlignment="1">
      <alignment horizontal="right" vertical="center" wrapText="1"/>
    </xf>
    <xf numFmtId="0" fontId="4" fillId="0" borderId="14" xfId="0" applyFont="1" applyBorder="1" applyAlignment="1">
      <alignment horizontal="right" vertical="center" wrapText="1"/>
    </xf>
    <xf numFmtId="0" fontId="4" fillId="0" borderId="31" xfId="0" applyFont="1" applyBorder="1" applyAlignment="1">
      <alignment horizontal="right" vertical="center" wrapText="1"/>
    </xf>
    <xf numFmtId="0" fontId="4" fillId="0" borderId="32" xfId="0" applyFont="1" applyBorder="1" applyAlignment="1">
      <alignment horizontal="right" vertical="center" wrapText="1"/>
    </xf>
    <xf numFmtId="38" fontId="4" fillId="0" borderId="39" xfId="1" applyFont="1" applyFill="1" applyBorder="1" applyAlignment="1">
      <alignment horizontal="right" vertical="center" wrapText="1"/>
    </xf>
    <xf numFmtId="38" fontId="4" fillId="0" borderId="37" xfId="1" applyFont="1" applyFill="1" applyBorder="1" applyAlignment="1">
      <alignment horizontal="right" vertical="center" wrapText="1"/>
    </xf>
    <xf numFmtId="38" fontId="4" fillId="0" borderId="9" xfId="1" applyFont="1" applyFill="1" applyBorder="1" applyAlignment="1">
      <alignment horizontal="right" vertical="center"/>
    </xf>
    <xf numFmtId="38" fontId="4" fillId="0" borderId="37" xfId="1" applyFont="1" applyFill="1" applyBorder="1" applyAlignment="1">
      <alignment horizontal="right" vertical="center"/>
    </xf>
    <xf numFmtId="38" fontId="4" fillId="0" borderId="9" xfId="0" applyNumberFormat="1" applyFont="1" applyBorder="1" applyAlignment="1">
      <alignment horizontal="right" vertical="center" wrapText="1"/>
    </xf>
    <xf numFmtId="0" fontId="4" fillId="0" borderId="37" xfId="0" applyFont="1" applyBorder="1" applyAlignment="1">
      <alignment horizontal="right" vertical="center" wrapText="1"/>
    </xf>
    <xf numFmtId="0" fontId="4" fillId="0" borderId="40" xfId="0" applyFont="1" applyBorder="1" applyAlignment="1">
      <alignment horizontal="right" vertical="center" wrapText="1"/>
    </xf>
    <xf numFmtId="38" fontId="4" fillId="0" borderId="20" xfId="1" applyFont="1" applyFill="1" applyBorder="1" applyAlignment="1">
      <alignment horizontal="right" vertical="center"/>
    </xf>
    <xf numFmtId="38" fontId="4" fillId="0" borderId="39" xfId="1" applyFont="1" applyFill="1" applyBorder="1" applyAlignment="1">
      <alignment horizontal="right" vertical="center"/>
    </xf>
    <xf numFmtId="38" fontId="4" fillId="0" borderId="16" xfId="1" applyFont="1" applyFill="1" applyBorder="1" applyAlignment="1">
      <alignment horizontal="right" vertical="center"/>
    </xf>
    <xf numFmtId="38" fontId="4" fillId="0" borderId="35" xfId="1" applyFont="1" applyFill="1" applyBorder="1" applyAlignment="1">
      <alignment horizontal="right" vertical="center"/>
    </xf>
    <xf numFmtId="38" fontId="4" fillId="0" borderId="31" xfId="1" applyFont="1" applyFill="1" applyBorder="1" applyAlignment="1">
      <alignment horizontal="right" vertical="center"/>
    </xf>
    <xf numFmtId="38" fontId="4" fillId="0" borderId="56" xfId="1" applyFont="1" applyFill="1" applyBorder="1" applyAlignment="1">
      <alignment horizontal="right" vertical="center" wrapText="1"/>
    </xf>
    <xf numFmtId="38" fontId="4" fillId="0" borderId="31" xfId="1" applyFont="1" applyFill="1" applyBorder="1" applyAlignment="1">
      <alignment horizontal="right" vertical="center" wrapText="1"/>
    </xf>
    <xf numFmtId="38" fontId="4" fillId="0" borderId="1" xfId="1" applyFont="1" applyFill="1" applyBorder="1" applyAlignment="1">
      <alignment horizontal="right" vertical="center"/>
    </xf>
    <xf numFmtId="38" fontId="4" fillId="0" borderId="31" xfId="0" applyNumberFormat="1" applyFont="1" applyBorder="1" applyAlignment="1">
      <alignment horizontal="right" vertical="center" wrapText="1"/>
    </xf>
    <xf numFmtId="38" fontId="4" fillId="0" borderId="32" xfId="0" applyNumberFormat="1" applyFont="1" applyBorder="1" applyAlignment="1">
      <alignment horizontal="right" vertical="center" wrapText="1"/>
    </xf>
    <xf numFmtId="38" fontId="4" fillId="0" borderId="56" xfId="1" applyFont="1" applyFill="1" applyBorder="1" applyAlignment="1">
      <alignment horizontal="right" vertical="center"/>
    </xf>
    <xf numFmtId="38" fontId="4" fillId="0" borderId="85" xfId="1" applyFont="1" applyFill="1" applyBorder="1" applyAlignment="1">
      <alignment horizontal="right" vertical="center"/>
    </xf>
    <xf numFmtId="0" fontId="4" fillId="0" borderId="15" xfId="0" applyFont="1" applyBorder="1" applyAlignment="1">
      <alignment horizontal="center" vertical="center"/>
    </xf>
    <xf numFmtId="0" fontId="4" fillId="0" borderId="75" xfId="0" applyFont="1" applyBorder="1" applyAlignment="1">
      <alignment horizontal="center" vertical="center"/>
    </xf>
    <xf numFmtId="0" fontId="4" fillId="0" borderId="53" xfId="0" applyFont="1" applyBorder="1" applyAlignment="1">
      <alignment horizontal="center" vertical="center"/>
    </xf>
    <xf numFmtId="0" fontId="4" fillId="6" borderId="75" xfId="0" applyFont="1" applyFill="1" applyBorder="1" applyAlignment="1">
      <alignment horizontal="center" vertical="center"/>
    </xf>
    <xf numFmtId="0" fontId="4" fillId="6" borderId="76" xfId="0" applyFont="1" applyFill="1" applyBorder="1" applyAlignment="1">
      <alignment horizontal="center" vertical="center"/>
    </xf>
    <xf numFmtId="0" fontId="4" fillId="0" borderId="9" xfId="0" applyFont="1" applyBorder="1" applyAlignment="1">
      <alignment horizontal="right" vertical="center" justifyLastLine="1"/>
    </xf>
    <xf numFmtId="0" fontId="4" fillId="0" borderId="37" xfId="0" applyFont="1" applyBorder="1" applyAlignment="1">
      <alignment horizontal="right" vertical="center" justifyLastLine="1"/>
    </xf>
    <xf numFmtId="0" fontId="4" fillId="0" borderId="2" xfId="0" applyFont="1" applyBorder="1" applyAlignment="1">
      <alignment horizontal="right" vertical="center" justifyLastLine="1"/>
    </xf>
    <xf numFmtId="0" fontId="4" fillId="0" borderId="40" xfId="0" applyFont="1" applyBorder="1" applyAlignment="1">
      <alignment horizontal="right" vertical="center" justifyLastLine="1"/>
    </xf>
    <xf numFmtId="38" fontId="4" fillId="0" borderId="81" xfId="1" applyFont="1" applyFill="1" applyBorder="1" applyAlignment="1">
      <alignment horizontal="right" vertical="center"/>
    </xf>
    <xf numFmtId="38" fontId="4" fillId="0" borderId="82" xfId="1" applyFont="1" applyFill="1" applyBorder="1" applyAlignment="1">
      <alignment horizontal="right" vertical="center"/>
    </xf>
    <xf numFmtId="38" fontId="4" fillId="0" borderId="10" xfId="1" applyFont="1" applyFill="1" applyBorder="1" applyAlignment="1">
      <alignment horizontal="right" vertical="center"/>
    </xf>
    <xf numFmtId="38" fontId="4" fillId="0" borderId="28" xfId="1" applyFont="1" applyFill="1" applyBorder="1" applyAlignment="1">
      <alignment horizontal="right" vertical="center"/>
    </xf>
    <xf numFmtId="0" fontId="4" fillId="0" borderId="10" xfId="0" applyFont="1" applyBorder="1" applyAlignment="1">
      <alignment horizontal="center"/>
    </xf>
    <xf numFmtId="0" fontId="4" fillId="0" borderId="49" xfId="0" applyFont="1" applyBorder="1" applyAlignment="1">
      <alignment horizontal="center"/>
    </xf>
    <xf numFmtId="0" fontId="4" fillId="0" borderId="13" xfId="0" applyFont="1" applyBorder="1" applyAlignment="1">
      <alignment horizontal="center"/>
    </xf>
    <xf numFmtId="0" fontId="4" fillId="0" borderId="0" xfId="0" applyFont="1" applyAlignment="1">
      <alignment horizontal="center"/>
    </xf>
    <xf numFmtId="0" fontId="4" fillId="0" borderId="17" xfId="0" applyFont="1" applyBorder="1" applyAlignment="1">
      <alignment horizontal="center"/>
    </xf>
    <xf numFmtId="0" fontId="4" fillId="0" borderId="53" xfId="0" applyFont="1" applyBorder="1" applyAlignment="1">
      <alignment horizontal="center"/>
    </xf>
    <xf numFmtId="0" fontId="4" fillId="0" borderId="71" xfId="0" applyFont="1" applyBorder="1" applyAlignment="1">
      <alignment horizontal="center"/>
    </xf>
    <xf numFmtId="0" fontId="4" fillId="0" borderId="46" xfId="0" applyFont="1" applyBorder="1" applyAlignment="1">
      <alignment horizontal="center"/>
    </xf>
    <xf numFmtId="0" fontId="4" fillId="0" borderId="47" xfId="0" applyFont="1" applyBorder="1" applyAlignment="1">
      <alignment horizont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2" xfId="0" applyFont="1" applyBorder="1" applyAlignment="1">
      <alignment horizontal="right" vertical="center" wrapText="1"/>
    </xf>
    <xf numFmtId="0" fontId="4" fillId="6" borderId="48" xfId="0" applyFont="1" applyFill="1" applyBorder="1" applyAlignment="1">
      <alignment horizontal="center" vertical="center" wrapText="1"/>
    </xf>
    <xf numFmtId="0" fontId="4" fillId="6" borderId="73" xfId="0" applyFont="1" applyFill="1" applyBorder="1" applyAlignment="1">
      <alignment horizontal="center" vertical="center" wrapText="1"/>
    </xf>
    <xf numFmtId="0" fontId="4" fillId="6" borderId="88" xfId="0" applyFont="1" applyFill="1" applyBorder="1" applyAlignment="1">
      <alignment horizontal="center" vertical="center" wrapText="1"/>
    </xf>
    <xf numFmtId="0" fontId="4" fillId="6" borderId="48" xfId="0" applyFont="1" applyFill="1" applyBorder="1" applyAlignment="1">
      <alignment horizontal="center" vertical="center" wrapText="1" shrinkToFit="1"/>
    </xf>
    <xf numFmtId="0" fontId="4" fillId="6" borderId="73" xfId="0" applyFont="1" applyFill="1" applyBorder="1" applyAlignment="1">
      <alignment horizontal="center" vertical="center" shrinkToFit="1"/>
    </xf>
    <xf numFmtId="0" fontId="4" fillId="6" borderId="88" xfId="0" applyFont="1" applyFill="1" applyBorder="1" applyAlignment="1">
      <alignment horizontal="center" vertical="center" shrinkToFi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0" xfId="0" applyFont="1" applyAlignment="1">
      <alignment horizontal="left" vertical="center" wrapText="1"/>
    </xf>
    <xf numFmtId="0" fontId="4" fillId="6" borderId="6"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0" borderId="0" xfId="0" applyFont="1" applyAlignment="1">
      <alignment horizontal="left" vertical="center"/>
    </xf>
    <xf numFmtId="0" fontId="4" fillId="0" borderId="28" xfId="0" applyFont="1" applyBorder="1" applyAlignment="1">
      <alignment horizontal="center" vertical="center" wrapText="1"/>
    </xf>
    <xf numFmtId="0" fontId="4" fillId="0" borderId="111" xfId="0" applyFont="1" applyBorder="1" applyAlignment="1">
      <alignment horizontal="center" vertical="center"/>
    </xf>
    <xf numFmtId="0" fontId="4" fillId="0" borderId="17" xfId="0" applyFont="1" applyBorder="1" applyAlignment="1">
      <alignment horizontal="center" vertical="center"/>
    </xf>
    <xf numFmtId="0" fontId="4" fillId="0" borderId="48" xfId="0" applyFont="1" applyBorder="1" applyAlignment="1">
      <alignment horizontal="center" vertical="center"/>
    </xf>
    <xf numFmtId="0" fontId="4" fillId="0" borderId="10" xfId="0" applyFont="1" applyBorder="1" applyAlignment="1">
      <alignment horizontal="center" vertical="center"/>
    </xf>
    <xf numFmtId="0" fontId="4" fillId="0" borderId="115" xfId="0" applyFont="1" applyBorder="1" applyAlignment="1">
      <alignment horizontal="center" vertical="center"/>
    </xf>
    <xf numFmtId="0" fontId="4" fillId="0" borderId="57" xfId="0" applyFont="1" applyBorder="1" applyAlignment="1">
      <alignment horizontal="center" vertical="center" wrapText="1"/>
    </xf>
    <xf numFmtId="0" fontId="5" fillId="0" borderId="93"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67" xfId="0" applyFont="1" applyBorder="1" applyAlignment="1">
      <alignment horizontal="center" vertical="center" wrapText="1"/>
    </xf>
    <xf numFmtId="0" fontId="4" fillId="0" borderId="49" xfId="0" applyFont="1" applyBorder="1" applyAlignment="1">
      <alignment horizontal="center" vertical="center" justifyLastLine="1"/>
    </xf>
    <xf numFmtId="0" fontId="4" fillId="0" borderId="0" xfId="0" applyFont="1" applyAlignment="1">
      <alignment horizontal="center" vertical="center" justifyLastLine="1"/>
    </xf>
    <xf numFmtId="0" fontId="4" fillId="0" borderId="98" xfId="0" applyFont="1" applyBorder="1" applyAlignment="1">
      <alignment horizontal="center" vertical="center" justifyLastLine="1"/>
    </xf>
    <xf numFmtId="0" fontId="5" fillId="6" borderId="7"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75"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0" borderId="92" xfId="0" applyFont="1" applyBorder="1" applyAlignment="1">
      <alignment horizontal="center" vertical="center" wrapText="1"/>
    </xf>
    <xf numFmtId="0" fontId="4" fillId="0" borderId="94" xfId="0" applyFont="1" applyBorder="1"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4" fillId="0" borderId="8" xfId="0" applyFont="1" applyBorder="1" applyAlignment="1">
      <alignment horizontal="center" vertical="top" wrapText="1"/>
    </xf>
    <xf numFmtId="0" fontId="4" fillId="0" borderId="15" xfId="0" applyFont="1" applyBorder="1" applyAlignment="1">
      <alignment horizontal="center" vertical="top" wrapText="1"/>
    </xf>
    <xf numFmtId="0" fontId="4" fillId="0" borderId="2" xfId="0" applyFont="1" applyBorder="1" applyAlignment="1">
      <alignment horizontal="center" vertical="top" wrapText="1"/>
    </xf>
    <xf numFmtId="0" fontId="4" fillId="0" borderId="14" xfId="0" applyFont="1" applyBorder="1" applyAlignment="1">
      <alignment horizontal="center" vertical="top" wrapText="1"/>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wrapText="1"/>
    </xf>
    <xf numFmtId="0" fontId="0" fillId="0" borderId="75" xfId="0" applyBorder="1" applyAlignment="1">
      <alignment wrapText="1"/>
    </xf>
    <xf numFmtId="0" fontId="0" fillId="0" borderId="76" xfId="0" applyBorder="1" applyAlignment="1">
      <alignment wrapText="1"/>
    </xf>
    <xf numFmtId="0" fontId="4" fillId="0" borderId="2" xfId="0" applyFont="1" applyBorder="1" applyAlignment="1">
      <alignment horizontal="center" vertical="top"/>
    </xf>
    <xf numFmtId="0" fontId="4" fillId="0" borderId="14" xfId="0" applyFont="1" applyBorder="1" applyAlignment="1">
      <alignment horizontal="center" vertical="top"/>
    </xf>
    <xf numFmtId="0" fontId="4" fillId="0" borderId="10" xfId="0" applyFont="1" applyBorder="1" applyAlignment="1">
      <alignment horizontal="center" vertical="top" wrapText="1"/>
    </xf>
    <xf numFmtId="0" fontId="4" fillId="0" borderId="17" xfId="0" applyFont="1" applyBorder="1" applyAlignment="1">
      <alignment horizontal="center" vertical="top" wrapText="1"/>
    </xf>
    <xf numFmtId="0" fontId="0" fillId="0" borderId="75" xfId="0" applyBorder="1"/>
    <xf numFmtId="0" fontId="0" fillId="0" borderId="76" xfId="0" applyBorder="1"/>
    <xf numFmtId="0" fontId="4" fillId="0" borderId="0" xfId="0" applyFont="1" applyAlignment="1">
      <alignment horizontal="left"/>
    </xf>
    <xf numFmtId="0" fontId="0" fillId="0" borderId="75" xfId="0" applyBorder="1" applyAlignment="1">
      <alignment horizontal="center" vertical="center" wrapText="1"/>
    </xf>
    <xf numFmtId="0" fontId="0" fillId="0" borderId="76" xfId="0" applyBorder="1" applyAlignment="1">
      <alignment horizontal="center" vertical="center"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13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4" xfId="0" applyFont="1" applyBorder="1" applyAlignment="1">
      <alignment horizontal="center" vertical="center" wrapText="1"/>
    </xf>
    <xf numFmtId="0" fontId="1" fillId="0" borderId="33" xfId="0" applyFont="1" applyBorder="1"/>
    <xf numFmtId="0" fontId="1" fillId="0" borderId="35" xfId="0" applyFont="1" applyBorder="1"/>
    <xf numFmtId="0" fontId="4" fillId="0" borderId="135" xfId="0" applyFont="1" applyBorder="1" applyAlignment="1">
      <alignment horizontal="center" vertical="center" wrapText="1"/>
    </xf>
    <xf numFmtId="0" fontId="1" fillId="0" borderId="12" xfId="0" applyFont="1" applyBorder="1"/>
    <xf numFmtId="0" fontId="1" fillId="0" borderId="16" xfId="0" applyFont="1" applyBorder="1"/>
    <xf numFmtId="0" fontId="5" fillId="0" borderId="0" xfId="0" applyFont="1" applyAlignment="1">
      <alignment horizontal="left" vertical="center" wrapText="1"/>
    </xf>
    <xf numFmtId="0" fontId="5" fillId="4" borderId="6" xfId="0" applyFont="1" applyFill="1" applyBorder="1" applyAlignment="1">
      <alignment horizontal="center" vertical="center"/>
    </xf>
    <xf numFmtId="0" fontId="5" fillId="0" borderId="8" xfId="0" applyFont="1" applyBorder="1" applyAlignment="1">
      <alignment horizontal="center" vertical="center" wrapText="1"/>
    </xf>
    <xf numFmtId="0" fontId="6" fillId="5" borderId="90" xfId="0" applyFont="1" applyFill="1" applyBorder="1" applyAlignment="1">
      <alignment horizontal="center" vertical="center"/>
    </xf>
    <xf numFmtId="0" fontId="5" fillId="4" borderId="11" xfId="0" applyFont="1" applyFill="1" applyBorder="1" applyAlignment="1">
      <alignment horizontal="center" vertical="center"/>
    </xf>
    <xf numFmtId="0" fontId="5" fillId="0" borderId="92" xfId="0" applyFont="1" applyBorder="1" applyAlignment="1">
      <alignment horizontal="center" vertical="center" wrapText="1"/>
    </xf>
    <xf numFmtId="0" fontId="12" fillId="0" borderId="143" xfId="0" applyFont="1" applyBorder="1" applyAlignment="1">
      <alignment horizontal="center" vertical="center" wrapText="1"/>
    </xf>
    <xf numFmtId="0" fontId="12" fillId="0" borderId="144" xfId="0" applyFont="1" applyBorder="1" applyAlignment="1">
      <alignment horizontal="center" vertical="center" wrapText="1"/>
    </xf>
    <xf numFmtId="0" fontId="5" fillId="4" borderId="18" xfId="0" applyFont="1" applyFill="1" applyBorder="1" applyAlignment="1">
      <alignment horizontal="center" vertical="center"/>
    </xf>
    <xf numFmtId="179" fontId="4" fillId="0" borderId="8" xfId="0" applyNumberFormat="1" applyFont="1" applyBorder="1" applyAlignment="1">
      <alignment vertical="center"/>
    </xf>
    <xf numFmtId="0" fontId="5" fillId="0" borderId="0" xfId="0" applyFont="1" applyAlignment="1">
      <alignment vertical="center" wrapText="1"/>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fukuipref-my.sharepoint.com/personal/rousei_pref_fukui_lg_jp/Documents/&#21172;&#20685;&#25919;&#31574;&#35506;&#12288;OneDrive/&#9733;&#12471;&#12531;&#12539;&#21172;&#20685;&#29872;&#22659;&#65319;/23%20&#23601;&#26989;&#29872;&#22659;&#22522;&#30990;&#35519;&#26619;/&#65330;&#65303;&#12288;&#22522;&#30990;&#35519;&#26619;/09&#65306;&#22577;&#21578;/HP&#25522;&#36617;&#29992;/R7&#32113;&#35336;&#34920;(&#20840;&#20307;&#29256;).xlsx" TargetMode="External"/><Relationship Id="rId1" Type="http://schemas.openxmlformats.org/officeDocument/2006/relationships/externalLinkPath" Target="R7&#32113;&#35336;&#34920;(&#20840;&#20307;&#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表1"/>
      <sheetName val="表2"/>
      <sheetName val="表3‐1"/>
      <sheetName val="表3-2"/>
      <sheetName val="表3 形態別内訳(60歳以上 (3)"/>
      <sheetName val="表3-3"/>
      <sheetName val="表4"/>
      <sheetName val="表5-1"/>
      <sheetName val="表5-2"/>
      <sheetName val="表5-3"/>
      <sheetName val="表5-4"/>
      <sheetName val="表5-5"/>
      <sheetName val="表5-6"/>
      <sheetName val="表5-7"/>
      <sheetName val="表5-8"/>
      <sheetName val="表6"/>
      <sheetName val="表7"/>
      <sheetName val="表8"/>
      <sheetName val="表9"/>
      <sheetName val="表10"/>
      <sheetName val="表11"/>
      <sheetName val="表12-1"/>
      <sheetName val="表12-2"/>
      <sheetName val="表12-3"/>
      <sheetName val="表12-4"/>
      <sheetName val="表13"/>
      <sheetName val="表14"/>
      <sheetName val="表15-1"/>
      <sheetName val="表15-2"/>
      <sheetName val="表15-3"/>
      <sheetName val="表15-4"/>
      <sheetName val="表15-5"/>
      <sheetName val="表15-6"/>
      <sheetName val="表16-1"/>
      <sheetName val="表16-2"/>
      <sheetName val="表17"/>
      <sheetName val="表18-1"/>
      <sheetName val="表18-2"/>
      <sheetName val="表19"/>
      <sheetName val="表20"/>
      <sheetName val="表21-1"/>
      <sheetName val="表21-2"/>
      <sheetName val="表21-3"/>
      <sheetName val="表22"/>
      <sheetName val="表23"/>
      <sheetName val="表24-1"/>
      <sheetName val="表24-2"/>
      <sheetName val="表24-3"/>
      <sheetName val="表24-4"/>
      <sheetName val="表24-5"/>
      <sheetName val="表24-6"/>
      <sheetName val="表24-7"/>
      <sheetName val="表24-8"/>
      <sheetName val="表25"/>
      <sheetName val="表26"/>
      <sheetName val="表27-1"/>
      <sheetName val="表27-2"/>
      <sheetName val="表28-1"/>
      <sheetName val="表28-2"/>
      <sheetName val="表29"/>
      <sheetName val="表30-1"/>
      <sheetName val="表30-2"/>
      <sheetName val="表31-1"/>
      <sheetName val="表31-2"/>
      <sheetName val="表32-1"/>
      <sheetName val="表32-2"/>
      <sheetName val="表32-3"/>
      <sheetName val="表32-4"/>
      <sheetName val="表33-1"/>
      <sheetName val="表33-2"/>
      <sheetName val="表33-3"/>
      <sheetName val="表34-1"/>
      <sheetName val="表34-2"/>
      <sheetName val="表34-3"/>
      <sheetName val="表34-4"/>
      <sheetName val="表35-1"/>
      <sheetName val="表35-2"/>
      <sheetName val="表35-3"/>
      <sheetName val="表36"/>
      <sheetName val="表37-1"/>
      <sheetName val="表37-2"/>
      <sheetName val="表37-3"/>
      <sheetName val="表38-1"/>
      <sheetName val="表38-2"/>
      <sheetName val="表39-1"/>
      <sheetName val="表39-2"/>
      <sheetName val="表39-3"/>
      <sheetName val="表39-4"/>
      <sheetName val="表34-2 案②"/>
      <sheetName val="表34-2ボツ２"/>
      <sheetName val="表34-2(ボツ)"/>
    </sheetNames>
    <sheetDataSet>
      <sheetData sheetId="0" refreshError="1"/>
      <sheetData sheetId="1">
        <row r="14">
          <cell r="D14">
            <v>54</v>
          </cell>
        </row>
        <row r="17">
          <cell r="D17">
            <v>76</v>
          </cell>
        </row>
        <row r="20">
          <cell r="D20">
            <v>28</v>
          </cell>
        </row>
        <row r="23">
          <cell r="D23">
            <v>89</v>
          </cell>
        </row>
        <row r="26">
          <cell r="D26">
            <v>16</v>
          </cell>
        </row>
        <row r="29">
          <cell r="D29">
            <v>162</v>
          </cell>
        </row>
        <row r="32">
          <cell r="D32">
            <v>87</v>
          </cell>
        </row>
        <row r="35">
          <cell r="D35">
            <v>181</v>
          </cell>
        </row>
        <row r="38">
          <cell r="D38">
            <v>50</v>
          </cell>
        </row>
        <row r="41">
          <cell r="D41">
            <v>40</v>
          </cell>
        </row>
        <row r="44">
          <cell r="D44">
            <v>27</v>
          </cell>
        </row>
        <row r="47">
          <cell r="D47">
            <v>40</v>
          </cell>
        </row>
      </sheetData>
      <sheetData sheetId="2">
        <row r="18">
          <cell r="I18">
            <v>1314</v>
          </cell>
          <cell r="J18">
            <v>154</v>
          </cell>
          <cell r="O18">
            <v>14</v>
          </cell>
          <cell r="P18">
            <v>32</v>
          </cell>
        </row>
        <row r="21">
          <cell r="I21">
            <v>11772</v>
          </cell>
          <cell r="J21">
            <v>3620</v>
          </cell>
          <cell r="O21">
            <v>320</v>
          </cell>
          <cell r="P21">
            <v>390</v>
          </cell>
        </row>
        <row r="24">
          <cell r="I24">
            <v>1463</v>
          </cell>
          <cell r="J24">
            <v>305</v>
          </cell>
          <cell r="O24">
            <v>167</v>
          </cell>
          <cell r="P24">
            <v>70</v>
          </cell>
        </row>
        <row r="27">
          <cell r="I27">
            <v>1430</v>
          </cell>
          <cell r="J27">
            <v>637</v>
          </cell>
          <cell r="O27">
            <v>450</v>
          </cell>
          <cell r="P27">
            <v>889</v>
          </cell>
        </row>
        <row r="30">
          <cell r="I30">
            <v>1031</v>
          </cell>
          <cell r="J30">
            <v>1647</v>
          </cell>
          <cell r="O30">
            <v>17</v>
          </cell>
          <cell r="P30">
            <v>262</v>
          </cell>
        </row>
        <row r="33">
          <cell r="I33">
            <v>2909</v>
          </cell>
          <cell r="J33">
            <v>5751</v>
          </cell>
          <cell r="O33">
            <v>1065</v>
          </cell>
          <cell r="P33">
            <v>2810</v>
          </cell>
        </row>
        <row r="36">
          <cell r="I36">
            <v>209</v>
          </cell>
          <cell r="J36">
            <v>147</v>
          </cell>
          <cell r="O36">
            <v>45</v>
          </cell>
          <cell r="P36">
            <v>120</v>
          </cell>
        </row>
        <row r="39">
          <cell r="I39">
            <v>1238</v>
          </cell>
          <cell r="J39">
            <v>779</v>
          </cell>
          <cell r="O39">
            <v>235</v>
          </cell>
          <cell r="P39">
            <v>601</v>
          </cell>
        </row>
        <row r="42">
          <cell r="I42">
            <v>683</v>
          </cell>
          <cell r="J42">
            <v>534</v>
          </cell>
          <cell r="O42">
            <v>128</v>
          </cell>
          <cell r="P42">
            <v>424</v>
          </cell>
        </row>
        <row r="45">
          <cell r="I45">
            <v>976</v>
          </cell>
          <cell r="J45">
            <v>792</v>
          </cell>
          <cell r="O45">
            <v>345</v>
          </cell>
          <cell r="P45">
            <v>631</v>
          </cell>
        </row>
        <row r="48">
          <cell r="I48">
            <v>1554</v>
          </cell>
          <cell r="J48">
            <v>1136</v>
          </cell>
          <cell r="O48">
            <v>248</v>
          </cell>
          <cell r="P48">
            <v>532</v>
          </cell>
        </row>
        <row r="51">
          <cell r="I51">
            <v>15259</v>
          </cell>
          <cell r="J51">
            <v>8726</v>
          </cell>
          <cell r="O51">
            <v>1032</v>
          </cell>
          <cell r="P51">
            <v>2145</v>
          </cell>
        </row>
      </sheetData>
      <sheetData sheetId="3" refreshError="1"/>
      <sheetData sheetId="4" refreshError="1"/>
      <sheetData sheetId="5" refreshError="1"/>
      <sheetData sheetId="6" refreshError="1"/>
      <sheetData sheetId="7" refreshError="1"/>
      <sheetData sheetId="8">
        <row r="14">
          <cell r="D14">
            <v>54</v>
          </cell>
        </row>
        <row r="16">
          <cell r="D16">
            <v>76</v>
          </cell>
        </row>
        <row r="18">
          <cell r="D18">
            <v>28</v>
          </cell>
        </row>
        <row r="20">
          <cell r="D20">
            <v>89</v>
          </cell>
        </row>
        <row r="22">
          <cell r="D22">
            <v>16</v>
          </cell>
        </row>
        <row r="24">
          <cell r="D24">
            <v>162</v>
          </cell>
        </row>
        <row r="26">
          <cell r="D26">
            <v>87</v>
          </cell>
        </row>
        <row r="28">
          <cell r="D28">
            <v>181</v>
          </cell>
        </row>
        <row r="30">
          <cell r="D30">
            <v>50</v>
          </cell>
        </row>
        <row r="32">
          <cell r="D32">
            <v>40</v>
          </cell>
        </row>
        <row r="34">
          <cell r="D34">
            <v>27</v>
          </cell>
        </row>
        <row r="36">
          <cell r="D36">
            <v>40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5">
          <cell r="E15">
            <v>54</v>
          </cell>
          <cell r="R15">
            <v>20</v>
          </cell>
        </row>
        <row r="18">
          <cell r="E18">
            <v>69</v>
          </cell>
          <cell r="R18">
            <v>55</v>
          </cell>
        </row>
        <row r="21">
          <cell r="E21">
            <v>28</v>
          </cell>
          <cell r="R21">
            <v>15</v>
          </cell>
        </row>
        <row r="24">
          <cell r="E24">
            <v>72</v>
          </cell>
          <cell r="R24">
            <v>71</v>
          </cell>
        </row>
        <row r="27">
          <cell r="E27">
            <v>16</v>
          </cell>
          <cell r="R27">
            <v>6</v>
          </cell>
        </row>
        <row r="30">
          <cell r="E30">
            <v>131</v>
          </cell>
          <cell r="R30">
            <v>132</v>
          </cell>
        </row>
        <row r="33">
          <cell r="E33">
            <v>64</v>
          </cell>
          <cell r="R33">
            <v>43</v>
          </cell>
        </row>
        <row r="36">
          <cell r="E36">
            <v>155</v>
          </cell>
          <cell r="R36">
            <v>129</v>
          </cell>
        </row>
        <row r="39">
          <cell r="E39">
            <v>46</v>
          </cell>
          <cell r="R39">
            <v>38</v>
          </cell>
        </row>
        <row r="42">
          <cell r="E42">
            <v>38</v>
          </cell>
          <cell r="R42">
            <v>36</v>
          </cell>
        </row>
        <row r="45">
          <cell r="E45">
            <v>27</v>
          </cell>
          <cell r="R45">
            <v>24</v>
          </cell>
        </row>
        <row r="48">
          <cell r="E48">
            <v>40</v>
          </cell>
          <cell r="R48">
            <v>29</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7AA6E-38A1-4942-B1F7-8A60AF96EA37}">
  <sheetPr>
    <tabColor rgb="FFFFC000"/>
    <pageSetUpPr fitToPage="1"/>
  </sheetPr>
  <dimension ref="B1:D110"/>
  <sheetViews>
    <sheetView tabSelected="1" view="pageBreakPreview" zoomScale="110" zoomScaleNormal="100" zoomScaleSheetLayoutView="110" workbookViewId="0">
      <selection activeCell="C4" sqref="C4"/>
    </sheetView>
  </sheetViews>
  <sheetFormatPr defaultRowHeight="13.2" x14ac:dyDescent="0.2"/>
  <cols>
    <col min="1" max="1" width="1.44140625" customWidth="1"/>
    <col min="2" max="2" width="3.6640625" customWidth="1"/>
    <col min="3" max="3" width="11.33203125" customWidth="1"/>
    <col min="4" max="4" width="87.6640625" customWidth="1"/>
  </cols>
  <sheetData>
    <row r="1" spans="2:4" ht="24" customHeight="1" x14ac:dyDescent="0.2">
      <c r="B1" s="411" t="s">
        <v>211</v>
      </c>
      <c r="C1" s="411"/>
      <c r="D1" s="411"/>
    </row>
    <row r="2" spans="2:4" ht="10.95" customHeight="1" x14ac:dyDescent="0.2"/>
    <row r="3" spans="2:4" ht="18" customHeight="1" x14ac:dyDescent="0.2">
      <c r="B3" s="401" t="s">
        <v>212</v>
      </c>
      <c r="C3" s="401"/>
      <c r="D3" s="402"/>
    </row>
    <row r="4" spans="2:4" ht="18" customHeight="1" x14ac:dyDescent="0.2">
      <c r="B4" s="401"/>
      <c r="C4" s="403" t="s">
        <v>213</v>
      </c>
      <c r="D4" s="404" t="s">
        <v>214</v>
      </c>
    </row>
    <row r="5" spans="2:4" ht="18" customHeight="1" x14ac:dyDescent="0.2">
      <c r="B5" s="401"/>
      <c r="C5" s="403" t="s">
        <v>215</v>
      </c>
      <c r="D5" s="404" t="s">
        <v>216</v>
      </c>
    </row>
    <row r="6" spans="2:4" ht="18" customHeight="1" x14ac:dyDescent="0.2">
      <c r="B6" s="401"/>
      <c r="C6" s="403" t="s">
        <v>217</v>
      </c>
      <c r="D6" s="404" t="s">
        <v>218</v>
      </c>
    </row>
    <row r="7" spans="2:4" ht="18" customHeight="1" x14ac:dyDescent="0.2">
      <c r="B7" s="401"/>
      <c r="C7" s="403" t="s">
        <v>219</v>
      </c>
      <c r="D7" s="404" t="s">
        <v>220</v>
      </c>
    </row>
    <row r="8" spans="2:4" ht="18" customHeight="1" x14ac:dyDescent="0.2">
      <c r="B8" s="401"/>
      <c r="C8" s="403" t="s">
        <v>221</v>
      </c>
      <c r="D8" s="404" t="s">
        <v>222</v>
      </c>
    </row>
    <row r="9" spans="2:4" ht="18" customHeight="1" x14ac:dyDescent="0.2">
      <c r="B9" s="401"/>
      <c r="C9" s="403" t="s">
        <v>223</v>
      </c>
      <c r="D9" s="404" t="s">
        <v>224</v>
      </c>
    </row>
    <row r="10" spans="2:4" ht="18" customHeight="1" x14ac:dyDescent="0.2">
      <c r="B10" s="401"/>
      <c r="C10" s="403" t="s">
        <v>225</v>
      </c>
      <c r="D10" s="404" t="s">
        <v>226</v>
      </c>
    </row>
    <row r="11" spans="2:4" ht="18" customHeight="1" x14ac:dyDescent="0.2">
      <c r="B11" s="401"/>
      <c r="C11" s="403" t="s">
        <v>227</v>
      </c>
      <c r="D11" s="404" t="s">
        <v>228</v>
      </c>
    </row>
    <row r="12" spans="2:4" ht="18" customHeight="1" x14ac:dyDescent="0.2">
      <c r="B12" s="401"/>
      <c r="C12" s="403" t="s">
        <v>229</v>
      </c>
      <c r="D12" s="404" t="s">
        <v>230</v>
      </c>
    </row>
    <row r="13" spans="2:4" ht="18" customHeight="1" x14ac:dyDescent="0.2">
      <c r="B13" s="401"/>
      <c r="C13" s="403" t="s">
        <v>231</v>
      </c>
      <c r="D13" s="404" t="s">
        <v>232</v>
      </c>
    </row>
    <row r="14" spans="2:4" ht="18" customHeight="1" x14ac:dyDescent="0.2">
      <c r="B14" s="401"/>
      <c r="C14" s="405" t="s">
        <v>233</v>
      </c>
      <c r="D14" s="406" t="s">
        <v>234</v>
      </c>
    </row>
    <row r="15" spans="2:4" ht="18" customHeight="1" x14ac:dyDescent="0.2">
      <c r="B15" s="401"/>
      <c r="C15" s="403" t="s">
        <v>235</v>
      </c>
      <c r="D15" s="404" t="s">
        <v>236</v>
      </c>
    </row>
    <row r="16" spans="2:4" ht="18" customHeight="1" x14ac:dyDescent="0.2">
      <c r="B16" s="401"/>
      <c r="C16" s="403" t="s">
        <v>237</v>
      </c>
      <c r="D16" s="404" t="s">
        <v>238</v>
      </c>
    </row>
    <row r="17" spans="2:4" ht="18" customHeight="1" x14ac:dyDescent="0.2">
      <c r="B17" s="401"/>
      <c r="C17" s="403" t="s">
        <v>239</v>
      </c>
      <c r="D17" s="404" t="s">
        <v>240</v>
      </c>
    </row>
    <row r="18" spans="2:4" ht="18" customHeight="1" x14ac:dyDescent="0.2">
      <c r="B18" s="401" t="s">
        <v>241</v>
      </c>
      <c r="C18" s="401"/>
      <c r="D18" s="402"/>
    </row>
    <row r="19" spans="2:4" ht="18" customHeight="1" x14ac:dyDescent="0.2">
      <c r="B19" s="401"/>
      <c r="C19" s="403" t="s">
        <v>242</v>
      </c>
      <c r="D19" s="404" t="s">
        <v>243</v>
      </c>
    </row>
    <row r="20" spans="2:4" ht="18" customHeight="1" x14ac:dyDescent="0.2">
      <c r="B20" s="401" t="s">
        <v>244</v>
      </c>
      <c r="C20" s="401"/>
      <c r="D20" s="402"/>
    </row>
    <row r="21" spans="2:4" ht="18" customHeight="1" x14ac:dyDescent="0.2">
      <c r="B21" s="401"/>
      <c r="C21" s="403" t="s">
        <v>245</v>
      </c>
      <c r="D21" s="404" t="s">
        <v>246</v>
      </c>
    </row>
    <row r="22" spans="2:4" ht="18" customHeight="1" x14ac:dyDescent="0.2">
      <c r="B22" s="401"/>
      <c r="C22" s="403" t="s">
        <v>247</v>
      </c>
      <c r="D22" s="404" t="s">
        <v>248</v>
      </c>
    </row>
    <row r="23" spans="2:4" ht="18" customHeight="1" x14ac:dyDescent="0.2">
      <c r="B23" s="401"/>
      <c r="C23" s="403" t="s">
        <v>249</v>
      </c>
      <c r="D23" s="404" t="s">
        <v>250</v>
      </c>
    </row>
    <row r="24" spans="2:4" ht="18" customHeight="1" x14ac:dyDescent="0.2">
      <c r="B24" s="401"/>
      <c r="C24" s="403" t="s">
        <v>251</v>
      </c>
      <c r="D24" s="404" t="s">
        <v>252</v>
      </c>
    </row>
    <row r="25" spans="2:4" ht="18" customHeight="1" x14ac:dyDescent="0.2">
      <c r="B25" s="401"/>
      <c r="C25" s="403" t="s">
        <v>253</v>
      </c>
      <c r="D25" s="404" t="s">
        <v>254</v>
      </c>
    </row>
    <row r="26" spans="2:4" ht="18" customHeight="1" x14ac:dyDescent="0.2">
      <c r="B26" s="401" t="s">
        <v>255</v>
      </c>
      <c r="C26" s="401"/>
      <c r="D26" s="402"/>
    </row>
    <row r="27" spans="2:4" ht="18" customHeight="1" x14ac:dyDescent="0.2">
      <c r="B27" s="401"/>
      <c r="C27" s="407" t="s">
        <v>256</v>
      </c>
      <c r="D27" s="403" t="s">
        <v>257</v>
      </c>
    </row>
    <row r="28" spans="2:4" ht="18" customHeight="1" x14ac:dyDescent="0.2">
      <c r="B28" s="401"/>
      <c r="C28" s="403" t="s">
        <v>258</v>
      </c>
      <c r="D28" s="404" t="s">
        <v>259</v>
      </c>
    </row>
    <row r="29" spans="2:4" ht="18" customHeight="1" x14ac:dyDescent="0.2">
      <c r="B29" s="401"/>
      <c r="C29" s="403" t="s">
        <v>260</v>
      </c>
      <c r="D29" s="404" t="s">
        <v>261</v>
      </c>
    </row>
    <row r="30" spans="2:4" ht="18" customHeight="1" x14ac:dyDescent="0.2">
      <c r="B30" s="401"/>
      <c r="C30" s="403" t="s">
        <v>262</v>
      </c>
      <c r="D30" s="404" t="s">
        <v>263</v>
      </c>
    </row>
    <row r="31" spans="2:4" ht="18" customHeight="1" x14ac:dyDescent="0.2">
      <c r="B31" s="401" t="s">
        <v>264</v>
      </c>
      <c r="C31" s="401"/>
      <c r="D31" s="402"/>
    </row>
    <row r="32" spans="2:4" ht="18" customHeight="1" x14ac:dyDescent="0.2">
      <c r="B32" s="401"/>
      <c r="C32" s="403" t="s">
        <v>265</v>
      </c>
      <c r="D32" s="404" t="s">
        <v>266</v>
      </c>
    </row>
    <row r="33" spans="2:4" ht="18" customHeight="1" x14ac:dyDescent="0.2">
      <c r="B33" s="401"/>
      <c r="C33" s="403" t="s">
        <v>267</v>
      </c>
      <c r="D33" s="404" t="s">
        <v>268</v>
      </c>
    </row>
    <row r="34" spans="2:4" ht="18" customHeight="1" x14ac:dyDescent="0.2">
      <c r="B34" s="401"/>
      <c r="C34" s="403" t="s">
        <v>269</v>
      </c>
      <c r="D34" s="404" t="s">
        <v>270</v>
      </c>
    </row>
    <row r="35" spans="2:4" ht="18" customHeight="1" x14ac:dyDescent="0.2">
      <c r="B35" s="401"/>
      <c r="C35" s="403" t="s">
        <v>271</v>
      </c>
      <c r="D35" s="404" t="s">
        <v>272</v>
      </c>
    </row>
    <row r="36" spans="2:4" ht="18" customHeight="1" x14ac:dyDescent="0.2">
      <c r="B36" s="401"/>
      <c r="C36" s="403" t="s">
        <v>273</v>
      </c>
      <c r="D36" s="404" t="s">
        <v>274</v>
      </c>
    </row>
    <row r="37" spans="2:4" ht="18" customHeight="1" x14ac:dyDescent="0.2">
      <c r="B37" s="401"/>
      <c r="C37" s="403" t="s">
        <v>275</v>
      </c>
      <c r="D37" s="404" t="s">
        <v>276</v>
      </c>
    </row>
    <row r="38" spans="2:4" ht="18" customHeight="1" x14ac:dyDescent="0.2">
      <c r="B38" s="401"/>
      <c r="C38" s="403" t="s">
        <v>277</v>
      </c>
      <c r="D38" s="404" t="s">
        <v>278</v>
      </c>
    </row>
    <row r="39" spans="2:4" ht="18" customHeight="1" x14ac:dyDescent="0.2">
      <c r="B39" s="401"/>
      <c r="C39" s="403" t="s">
        <v>279</v>
      </c>
      <c r="D39" s="404" t="s">
        <v>280</v>
      </c>
    </row>
    <row r="40" spans="2:4" ht="18" customHeight="1" x14ac:dyDescent="0.2">
      <c r="B40" s="401"/>
      <c r="C40" s="403" t="s">
        <v>281</v>
      </c>
      <c r="D40" s="404" t="s">
        <v>282</v>
      </c>
    </row>
    <row r="41" spans="2:4" ht="18" customHeight="1" x14ac:dyDescent="0.2">
      <c r="B41" s="401"/>
      <c r="C41" s="403" t="s">
        <v>283</v>
      </c>
      <c r="D41" s="404" t="s">
        <v>284</v>
      </c>
    </row>
    <row r="42" spans="2:4" ht="18" customHeight="1" x14ac:dyDescent="0.2">
      <c r="B42" s="401"/>
      <c r="C42" s="403" t="s">
        <v>285</v>
      </c>
      <c r="D42" s="404" t="s">
        <v>286</v>
      </c>
    </row>
    <row r="43" spans="2:4" ht="18" customHeight="1" x14ac:dyDescent="0.2">
      <c r="B43" s="401"/>
      <c r="C43" s="403" t="s">
        <v>287</v>
      </c>
      <c r="D43" s="404" t="s">
        <v>288</v>
      </c>
    </row>
    <row r="44" spans="2:4" ht="18" customHeight="1" x14ac:dyDescent="0.2">
      <c r="B44" s="401"/>
      <c r="C44" s="403" t="s">
        <v>289</v>
      </c>
      <c r="D44" s="404" t="s">
        <v>290</v>
      </c>
    </row>
    <row r="45" spans="2:4" ht="18" customHeight="1" x14ac:dyDescent="0.2">
      <c r="B45" s="401"/>
      <c r="C45" s="403" t="s">
        <v>291</v>
      </c>
      <c r="D45" s="404" t="s">
        <v>292</v>
      </c>
    </row>
    <row r="46" spans="2:4" ht="18" customHeight="1" x14ac:dyDescent="0.2">
      <c r="B46" s="401"/>
      <c r="C46" s="403" t="s">
        <v>293</v>
      </c>
      <c r="D46" s="404" t="s">
        <v>294</v>
      </c>
    </row>
    <row r="47" spans="2:4" ht="18" customHeight="1" x14ac:dyDescent="0.2">
      <c r="B47" s="401"/>
      <c r="C47" s="403" t="s">
        <v>295</v>
      </c>
      <c r="D47" s="404" t="s">
        <v>296</v>
      </c>
    </row>
    <row r="48" spans="2:4" ht="18" customHeight="1" x14ac:dyDescent="0.2">
      <c r="B48" s="401"/>
      <c r="C48" s="403" t="s">
        <v>297</v>
      </c>
      <c r="D48" s="404" t="s">
        <v>298</v>
      </c>
    </row>
    <row r="49" spans="2:4" ht="18" customHeight="1" x14ac:dyDescent="0.2">
      <c r="B49" s="401"/>
      <c r="C49" s="403" t="s">
        <v>299</v>
      </c>
      <c r="D49" s="404" t="s">
        <v>300</v>
      </c>
    </row>
    <row r="50" spans="2:4" ht="18" customHeight="1" x14ac:dyDescent="0.2">
      <c r="B50" s="401"/>
      <c r="C50" s="403" t="s">
        <v>301</v>
      </c>
      <c r="D50" s="404" t="s">
        <v>302</v>
      </c>
    </row>
    <row r="51" spans="2:4" ht="18" customHeight="1" x14ac:dyDescent="0.2">
      <c r="B51" s="401"/>
      <c r="C51" s="403" t="s">
        <v>303</v>
      </c>
      <c r="D51" s="404" t="s">
        <v>304</v>
      </c>
    </row>
    <row r="52" spans="2:4" ht="18" customHeight="1" x14ac:dyDescent="0.2">
      <c r="B52" s="401" t="s">
        <v>305</v>
      </c>
      <c r="C52" s="401"/>
      <c r="D52" s="402"/>
    </row>
    <row r="53" spans="2:4" ht="18" customHeight="1" x14ac:dyDescent="0.2">
      <c r="B53" s="401"/>
      <c r="C53" s="403" t="s">
        <v>306</v>
      </c>
      <c r="D53" s="404" t="s">
        <v>307</v>
      </c>
    </row>
    <row r="54" spans="2:4" ht="18" customHeight="1" x14ac:dyDescent="0.2">
      <c r="B54" s="401"/>
      <c r="C54" s="403" t="s">
        <v>308</v>
      </c>
      <c r="D54" s="404" t="s">
        <v>309</v>
      </c>
    </row>
    <row r="55" spans="2:4" ht="18" customHeight="1" x14ac:dyDescent="0.2">
      <c r="B55" s="401"/>
      <c r="C55" s="403" t="s">
        <v>310</v>
      </c>
      <c r="D55" s="404" t="s">
        <v>311</v>
      </c>
    </row>
    <row r="56" spans="2:4" ht="18" customHeight="1" x14ac:dyDescent="0.2">
      <c r="B56" s="401"/>
      <c r="C56" s="403" t="s">
        <v>312</v>
      </c>
      <c r="D56" s="404" t="s">
        <v>313</v>
      </c>
    </row>
    <row r="57" spans="2:4" ht="18" customHeight="1" x14ac:dyDescent="0.2">
      <c r="B57" s="401"/>
      <c r="C57" s="403" t="s">
        <v>314</v>
      </c>
      <c r="D57" s="404" t="s">
        <v>315</v>
      </c>
    </row>
    <row r="58" spans="2:4" ht="18" customHeight="1" x14ac:dyDescent="0.2">
      <c r="B58" s="401"/>
      <c r="C58" s="403" t="s">
        <v>316</v>
      </c>
      <c r="D58" s="404" t="s">
        <v>317</v>
      </c>
    </row>
    <row r="59" spans="2:4" ht="18" customHeight="1" x14ac:dyDescent="0.2">
      <c r="B59" s="401"/>
      <c r="C59" s="403" t="s">
        <v>318</v>
      </c>
      <c r="D59" s="404" t="s">
        <v>319</v>
      </c>
    </row>
    <row r="60" spans="2:4" ht="18" customHeight="1" x14ac:dyDescent="0.2">
      <c r="B60" s="401"/>
      <c r="C60" s="403" t="s">
        <v>320</v>
      </c>
      <c r="D60" s="404" t="s">
        <v>321</v>
      </c>
    </row>
    <row r="61" spans="2:4" ht="18" customHeight="1" x14ac:dyDescent="0.2">
      <c r="B61" s="401"/>
      <c r="C61" s="403" t="s">
        <v>322</v>
      </c>
      <c r="D61" s="404" t="s">
        <v>323</v>
      </c>
    </row>
    <row r="62" spans="2:4" ht="18" customHeight="1" x14ac:dyDescent="0.2">
      <c r="B62" s="401"/>
      <c r="C62" s="403" t="s">
        <v>324</v>
      </c>
      <c r="D62" s="404" t="s">
        <v>325</v>
      </c>
    </row>
    <row r="63" spans="2:4" ht="18" customHeight="1" x14ac:dyDescent="0.2">
      <c r="B63" s="401"/>
      <c r="C63" s="403" t="s">
        <v>326</v>
      </c>
      <c r="D63" s="404" t="s">
        <v>327</v>
      </c>
    </row>
    <row r="64" spans="2:4" ht="18" customHeight="1" x14ac:dyDescent="0.2">
      <c r="B64" s="401"/>
      <c r="C64" s="403" t="s">
        <v>328</v>
      </c>
      <c r="D64" s="404" t="s">
        <v>329</v>
      </c>
    </row>
    <row r="65" spans="2:4" ht="18" customHeight="1" x14ac:dyDescent="0.2">
      <c r="B65" s="401"/>
      <c r="C65" s="403" t="s">
        <v>330</v>
      </c>
      <c r="D65" s="404" t="s">
        <v>331</v>
      </c>
    </row>
    <row r="66" spans="2:4" ht="18" customHeight="1" x14ac:dyDescent="0.2">
      <c r="B66" s="401"/>
      <c r="C66" s="403" t="s">
        <v>332</v>
      </c>
      <c r="D66" s="404" t="s">
        <v>333</v>
      </c>
    </row>
    <row r="67" spans="2:4" ht="18" customHeight="1" x14ac:dyDescent="0.2">
      <c r="B67" s="401"/>
      <c r="C67" s="403" t="s">
        <v>334</v>
      </c>
      <c r="D67" s="404" t="s">
        <v>335</v>
      </c>
    </row>
    <row r="68" spans="2:4" ht="18" customHeight="1" x14ac:dyDescent="0.2">
      <c r="B68" s="401"/>
      <c r="C68" s="403" t="s">
        <v>336</v>
      </c>
      <c r="D68" s="404" t="s">
        <v>337</v>
      </c>
    </row>
    <row r="69" spans="2:4" ht="18" customHeight="1" x14ac:dyDescent="0.2">
      <c r="B69" s="401"/>
      <c r="C69" s="403" t="s">
        <v>338</v>
      </c>
      <c r="D69" s="404" t="s">
        <v>339</v>
      </c>
    </row>
    <row r="70" spans="2:4" ht="18" customHeight="1" x14ac:dyDescent="0.2">
      <c r="B70" s="401"/>
      <c r="C70" s="403" t="s">
        <v>340</v>
      </c>
      <c r="D70" s="404" t="s">
        <v>341</v>
      </c>
    </row>
    <row r="71" spans="2:4" ht="18" customHeight="1" x14ac:dyDescent="0.2">
      <c r="B71" s="401"/>
      <c r="C71" s="403" t="s">
        <v>342</v>
      </c>
      <c r="D71" s="404" t="s">
        <v>343</v>
      </c>
    </row>
    <row r="72" spans="2:4" ht="18" customHeight="1" x14ac:dyDescent="0.2">
      <c r="B72" s="401" t="s">
        <v>344</v>
      </c>
      <c r="C72" s="401"/>
      <c r="D72" s="402"/>
    </row>
    <row r="73" spans="2:4" ht="18" customHeight="1" x14ac:dyDescent="0.2">
      <c r="B73" s="401"/>
      <c r="C73" s="403" t="s">
        <v>345</v>
      </c>
      <c r="D73" s="404" t="s">
        <v>346</v>
      </c>
    </row>
    <row r="74" spans="2:4" ht="18" customHeight="1" x14ac:dyDescent="0.2">
      <c r="B74" s="401"/>
      <c r="C74" s="403" t="s">
        <v>347</v>
      </c>
      <c r="D74" s="404" t="s">
        <v>348</v>
      </c>
    </row>
    <row r="75" spans="2:4" ht="18" customHeight="1" x14ac:dyDescent="0.2">
      <c r="B75" s="401" t="s">
        <v>349</v>
      </c>
      <c r="C75" s="401"/>
      <c r="D75" s="402"/>
    </row>
    <row r="76" spans="2:4" ht="18" customHeight="1" x14ac:dyDescent="0.2">
      <c r="B76" s="401"/>
      <c r="C76" s="403" t="s">
        <v>350</v>
      </c>
      <c r="D76" s="404" t="s">
        <v>351</v>
      </c>
    </row>
    <row r="77" spans="2:4" ht="18" customHeight="1" x14ac:dyDescent="0.2">
      <c r="B77" s="401"/>
      <c r="C77" s="403" t="s">
        <v>352</v>
      </c>
      <c r="D77" s="404" t="s">
        <v>353</v>
      </c>
    </row>
    <row r="78" spans="2:4" ht="18" customHeight="1" x14ac:dyDescent="0.2">
      <c r="B78" s="401" t="s">
        <v>354</v>
      </c>
      <c r="C78" s="401"/>
      <c r="D78" s="402"/>
    </row>
    <row r="79" spans="2:4" ht="18" customHeight="1" x14ac:dyDescent="0.2">
      <c r="B79" s="401"/>
      <c r="C79" s="403" t="s">
        <v>355</v>
      </c>
      <c r="D79" s="404" t="s">
        <v>356</v>
      </c>
    </row>
    <row r="80" spans="2:4" ht="18" customHeight="1" x14ac:dyDescent="0.2">
      <c r="B80" s="401"/>
      <c r="C80" s="403" t="s">
        <v>357</v>
      </c>
      <c r="D80" s="404" t="s">
        <v>358</v>
      </c>
    </row>
    <row r="81" spans="2:4" ht="18" customHeight="1" x14ac:dyDescent="0.2">
      <c r="B81" s="401"/>
      <c r="C81" s="403" t="s">
        <v>359</v>
      </c>
      <c r="D81" s="404" t="s">
        <v>360</v>
      </c>
    </row>
    <row r="82" spans="2:4" ht="18" customHeight="1" x14ac:dyDescent="0.2">
      <c r="B82" s="401"/>
      <c r="C82" s="403" t="s">
        <v>361</v>
      </c>
      <c r="D82" s="404" t="s">
        <v>362</v>
      </c>
    </row>
    <row r="83" spans="2:4" ht="18" customHeight="1" x14ac:dyDescent="0.2">
      <c r="B83" s="401"/>
      <c r="C83" s="403" t="s">
        <v>363</v>
      </c>
      <c r="D83" s="404" t="s">
        <v>364</v>
      </c>
    </row>
    <row r="84" spans="2:4" ht="18" customHeight="1" x14ac:dyDescent="0.2">
      <c r="B84" s="401" t="s">
        <v>365</v>
      </c>
      <c r="C84" s="401"/>
      <c r="D84" s="408"/>
    </row>
    <row r="85" spans="2:4" ht="18" customHeight="1" x14ac:dyDescent="0.2">
      <c r="B85" s="401"/>
      <c r="C85" s="403" t="s">
        <v>366</v>
      </c>
      <c r="D85" s="404" t="s">
        <v>367</v>
      </c>
    </row>
    <row r="86" spans="2:4" ht="18" customHeight="1" x14ac:dyDescent="0.2">
      <c r="B86" s="401"/>
      <c r="C86" s="403" t="s">
        <v>368</v>
      </c>
      <c r="D86" s="404" t="s">
        <v>369</v>
      </c>
    </row>
    <row r="87" spans="2:4" ht="18" customHeight="1" x14ac:dyDescent="0.2">
      <c r="B87" s="401"/>
      <c r="C87" s="409" t="s">
        <v>370</v>
      </c>
      <c r="D87" s="410" t="s">
        <v>371</v>
      </c>
    </row>
    <row r="88" spans="2:4" ht="18" customHeight="1" x14ac:dyDescent="0.2">
      <c r="B88" s="401"/>
      <c r="C88" s="409" t="s">
        <v>372</v>
      </c>
      <c r="D88" s="410" t="s">
        <v>373</v>
      </c>
    </row>
    <row r="89" spans="2:4" ht="18" customHeight="1" x14ac:dyDescent="0.2">
      <c r="B89" s="401" t="s">
        <v>374</v>
      </c>
      <c r="C89" s="401"/>
      <c r="D89" s="408"/>
    </row>
    <row r="90" spans="2:4" ht="18" customHeight="1" x14ac:dyDescent="0.2">
      <c r="B90" s="401"/>
      <c r="C90" s="403" t="s">
        <v>375</v>
      </c>
      <c r="D90" s="404" t="s">
        <v>376</v>
      </c>
    </row>
    <row r="91" spans="2:4" ht="18" customHeight="1" x14ac:dyDescent="0.2">
      <c r="B91" s="401"/>
      <c r="C91" s="403" t="s">
        <v>377</v>
      </c>
      <c r="D91" s="404" t="s">
        <v>378</v>
      </c>
    </row>
    <row r="92" spans="2:4" ht="18" customHeight="1" x14ac:dyDescent="0.2">
      <c r="B92" s="401"/>
      <c r="C92" s="403" t="s">
        <v>379</v>
      </c>
      <c r="D92" s="404" t="s">
        <v>380</v>
      </c>
    </row>
    <row r="93" spans="2:4" ht="18" customHeight="1" x14ac:dyDescent="0.2">
      <c r="B93" s="401"/>
      <c r="C93" s="403" t="s">
        <v>381</v>
      </c>
      <c r="D93" s="404" t="s">
        <v>382</v>
      </c>
    </row>
    <row r="94" spans="2:4" ht="18" customHeight="1" x14ac:dyDescent="0.2">
      <c r="B94" s="401"/>
      <c r="C94" s="409" t="s">
        <v>383</v>
      </c>
      <c r="D94" s="410" t="s">
        <v>384</v>
      </c>
    </row>
    <row r="95" spans="2:4" ht="18" customHeight="1" x14ac:dyDescent="0.2">
      <c r="B95" s="401"/>
      <c r="C95" s="409" t="s">
        <v>385</v>
      </c>
      <c r="D95" s="410" t="s">
        <v>386</v>
      </c>
    </row>
    <row r="96" spans="2:4" ht="18" customHeight="1" x14ac:dyDescent="0.2">
      <c r="B96" s="401"/>
      <c r="C96" s="409" t="s">
        <v>387</v>
      </c>
      <c r="D96" s="410" t="s">
        <v>388</v>
      </c>
    </row>
    <row r="97" spans="2:4" ht="18" customHeight="1" x14ac:dyDescent="0.2">
      <c r="B97" s="401"/>
      <c r="C97" s="409" t="s">
        <v>389</v>
      </c>
      <c r="D97" s="410" t="s">
        <v>390</v>
      </c>
    </row>
    <row r="98" spans="2:4" ht="18" customHeight="1" x14ac:dyDescent="0.2">
      <c r="B98" s="401"/>
      <c r="C98" s="409" t="s">
        <v>391</v>
      </c>
      <c r="D98" s="410" t="s">
        <v>392</v>
      </c>
    </row>
    <row r="99" spans="2:4" ht="18" customHeight="1" x14ac:dyDescent="0.2">
      <c r="B99" s="401"/>
      <c r="C99" s="409" t="s">
        <v>393</v>
      </c>
      <c r="D99" s="410" t="s">
        <v>394</v>
      </c>
    </row>
    <row r="100" spans="2:4" ht="18" customHeight="1" x14ac:dyDescent="0.2">
      <c r="B100" s="401"/>
      <c r="C100" s="409" t="s">
        <v>395</v>
      </c>
      <c r="D100" s="410" t="s">
        <v>396</v>
      </c>
    </row>
    <row r="101" spans="2:4" ht="18" customHeight="1" x14ac:dyDescent="0.2">
      <c r="B101" s="401"/>
      <c r="C101" s="409" t="s">
        <v>397</v>
      </c>
      <c r="D101" s="410" t="s">
        <v>398</v>
      </c>
    </row>
    <row r="102" spans="2:4" ht="18" customHeight="1" x14ac:dyDescent="0.2">
      <c r="B102" s="401"/>
      <c r="C102" s="409" t="s">
        <v>399</v>
      </c>
      <c r="D102" s="410" t="s">
        <v>400</v>
      </c>
    </row>
    <row r="103" spans="2:4" ht="18" customHeight="1" x14ac:dyDescent="0.2">
      <c r="B103" s="401"/>
      <c r="C103" s="409" t="s">
        <v>401</v>
      </c>
      <c r="D103" s="410" t="s">
        <v>402</v>
      </c>
    </row>
    <row r="104" spans="2:4" ht="18" customHeight="1" x14ac:dyDescent="0.2">
      <c r="B104" s="401" t="s">
        <v>403</v>
      </c>
      <c r="C104" s="401"/>
      <c r="D104" s="408"/>
    </row>
    <row r="105" spans="2:4" ht="18" customHeight="1" x14ac:dyDescent="0.2">
      <c r="B105" s="401"/>
      <c r="C105" s="403" t="s">
        <v>404</v>
      </c>
      <c r="D105" s="404" t="s">
        <v>428</v>
      </c>
    </row>
    <row r="106" spans="2:4" ht="18" customHeight="1" x14ac:dyDescent="0.2">
      <c r="B106" s="401"/>
      <c r="C106" s="403" t="s">
        <v>405</v>
      </c>
      <c r="D106" s="404" t="s">
        <v>406</v>
      </c>
    </row>
    <row r="107" spans="2:4" ht="18" customHeight="1" x14ac:dyDescent="0.2">
      <c r="B107" s="401"/>
      <c r="C107" s="403" t="s">
        <v>407</v>
      </c>
      <c r="D107" s="404" t="s">
        <v>408</v>
      </c>
    </row>
    <row r="108" spans="2:4" ht="18" customHeight="1" x14ac:dyDescent="0.2">
      <c r="B108" s="401"/>
      <c r="C108" s="403" t="s">
        <v>409</v>
      </c>
      <c r="D108" s="404" t="s">
        <v>410</v>
      </c>
    </row>
    <row r="109" spans="2:4" ht="18" customHeight="1" x14ac:dyDescent="0.2">
      <c r="B109" s="401"/>
      <c r="C109" s="403" t="s">
        <v>411</v>
      </c>
      <c r="D109" s="404" t="s">
        <v>412</v>
      </c>
    </row>
    <row r="110" spans="2:4" ht="18" customHeight="1" x14ac:dyDescent="0.2">
      <c r="B110" s="401"/>
      <c r="C110" s="403" t="s">
        <v>413</v>
      </c>
      <c r="D110" s="404" t="s">
        <v>414</v>
      </c>
    </row>
  </sheetData>
  <mergeCells count="1">
    <mergeCell ref="B1:D1"/>
  </mergeCells>
  <phoneticPr fontId="3"/>
  <hyperlinks>
    <hyperlink ref="C4" location="表1!A1" display="表１" xr:uid="{35728553-AAA4-429D-8C8E-564A25BF146C}"/>
    <hyperlink ref="C4:D4" location="表1!A1" display="表１" xr:uid="{35FBC196-3EDA-4335-8D54-E21630283EB2}"/>
    <hyperlink ref="C5:D5" location="表2!A1" display="表２" xr:uid="{F92F9682-17DD-4FCD-8620-7FFA3C44E968}"/>
    <hyperlink ref="C6:D6" location="表3‐1!A1" display="表３－１" xr:uid="{ACEDDD03-4E62-4354-99D3-CCCCE042BE4C}"/>
    <hyperlink ref="C7:D7" location="'表3-2'!A1" display="表３－２" xr:uid="{20196DD7-D1D4-44A7-B705-BF025D499B39}"/>
    <hyperlink ref="C8:D8" location="'表3-3'!A1" display="表３－３" xr:uid="{BD1B471B-F32B-45E5-B21A-3CE852A8B603}"/>
    <hyperlink ref="C9:D9" location="表4!A1" display="表４" xr:uid="{4384BD61-CE3E-4D72-A8E6-72BEDAAD98D5}"/>
    <hyperlink ref="C10:D10" location="'表5-1'!A1" display="表５－１" xr:uid="{FB506E46-9F2D-48EB-AF17-28B98B7BC7B9}"/>
    <hyperlink ref="C11:D11" location="'表5-2'!A1" display="表５－２" xr:uid="{24875395-41F5-49D0-967D-69F3684B31E4}"/>
    <hyperlink ref="C16:D16" location="'表5-3'!A1" display="表５－３" xr:uid="{31CABE87-9439-493F-A4AA-A06B93327202}"/>
    <hyperlink ref="C19:D19" location="表6!A1" display="表６" xr:uid="{8DEA3BDC-DB0E-4D21-ACAD-4EC83E014ADB}"/>
    <hyperlink ref="C21:D21" location="表7!A1" display="表７" xr:uid="{0B5105F4-B568-4510-A0B6-C57DC1CD7E72}"/>
    <hyperlink ref="C22:D22" location="表8!A1" display="表８" xr:uid="{A0D18E58-CD96-44AD-A2DC-D1D4FB527D51}"/>
    <hyperlink ref="C23:D23" location="表9!A1" display="表９" xr:uid="{E7A67E8F-CF95-443C-9B87-74CFB5A8DF4F}"/>
    <hyperlink ref="C24:D24" location="表10!Print_Area" display="表１０" xr:uid="{33B0CA3D-42D7-47EF-BF4C-9F129BD78796}"/>
    <hyperlink ref="C25:D25" location="表11!Print_Area" display="表１１" xr:uid="{8F7DDA19-BCA0-4827-94FF-EF3FEDF91654}"/>
    <hyperlink ref="C28:D28" location="'表12-1'!A1" display="表１２－１" xr:uid="{077EA0B6-915F-4F3A-A2CC-C184B02CADCE}"/>
    <hyperlink ref="C32:D32" location="表13!A1" display="表１３－１" xr:uid="{677A2BBA-FA95-420A-81CF-5749FB1FD555}"/>
    <hyperlink ref="C33:D33" location="表13!A1" display="表１３－２" xr:uid="{21CA2FEF-9891-4BE4-839E-EC8AB4DF00A3}"/>
    <hyperlink ref="C34:D34" location="表14!A1" display="表１４" xr:uid="{310A86F4-FF41-4872-B96E-2170385A0DFD}"/>
    <hyperlink ref="C35:D35" location="'表15-1'!A1" display="表１５－１" xr:uid="{5FA5FF34-7D46-468F-8EFC-8CE8B1D9A9E2}"/>
    <hyperlink ref="C36:D36" location="'表15-2'!A1" display="表１５－２" xr:uid="{7A6E72CC-FBEE-4D1A-998C-6B7C61E4E982}"/>
    <hyperlink ref="C37:D37" location="'表15-3'!A1" display="表１５－３" xr:uid="{5B78A798-C45C-4A10-9345-6114279F45A9}"/>
    <hyperlink ref="C41:D41" location="'表16-1'!A1" display="表１６－１" xr:uid="{D462097B-7F9A-4506-B53C-F79729E82D9F}"/>
    <hyperlink ref="C42:D42" location="'表16-2'!A1" display="表１６－２" xr:uid="{18346477-6566-439E-9FC6-711885FB0D75}"/>
    <hyperlink ref="C43:D43" location="表17!A1" display="表１７" xr:uid="{92BE2173-E23E-495E-B59B-A2172D1DF49F}"/>
    <hyperlink ref="C44:D44" location="'表18-1'!A1" display="表１８－１" xr:uid="{E44877A3-9B10-4196-95FF-2A6DD31AFC41}"/>
    <hyperlink ref="C45:D45" location="'表18-2'!A1" display="表１８－２" xr:uid="{375E5FDE-1CED-4393-B42C-410D237F243E}"/>
    <hyperlink ref="C46:D47" location="表20!A1" display="表２０－１" xr:uid="{B6E3BACF-BB81-4BFB-B428-604D82EC46A5}"/>
    <hyperlink ref="C48:D48" location="表20!A1" display="表２０" xr:uid="{4B3910F6-E873-41EF-9ED0-47409D6E39F5}"/>
    <hyperlink ref="C49:D49" location="'表21-1'!A1" display="表２１－１" xr:uid="{04B884BB-5D5F-448E-8AF4-8D515A40927F}"/>
    <hyperlink ref="C50:D50" location="'表21-2'!A1" display="表２１－２" xr:uid="{A12BA7E6-049F-4E46-930C-231B05FFAFCB}"/>
    <hyperlink ref="C51:D51" location="'表21-3'!A1" display="表２１－３" xr:uid="{C5046034-9D0A-43FD-A11A-4D480072C90D}"/>
    <hyperlink ref="C53:D53" location="表22!A1" display="表２２" xr:uid="{8DA172CF-CED7-4B67-87F5-37BCF5C408DF}"/>
    <hyperlink ref="C54:D54" location="表23!A1" display="表２３－１" xr:uid="{A6601C58-009E-4924-896F-BECF351185F6}"/>
    <hyperlink ref="C55:D61" location="表24!A1" display="表２４－２" xr:uid="{50C77CC3-6F41-432D-9359-F6CB4B37F85F}"/>
    <hyperlink ref="C62:D62" location="'表24-1'!A1" display="表２４－１" xr:uid="{1DA1B8D9-4B15-46D7-8125-77CC22B6C1D2}"/>
    <hyperlink ref="C63:D63" location="'表24-2'!A1" display="表２４－２" xr:uid="{07B60386-BFD0-45F1-AE20-8CEB1A4BB5CF}"/>
    <hyperlink ref="C64:D64" location="'表24-3'!Print_Area" display="表２４－３" xr:uid="{33757766-A483-4383-9485-C0E47B487245}"/>
    <hyperlink ref="C65:D65" location="'表24-4'!A1" display="表２４－４" xr:uid="{C45578F6-0B60-4D4E-9C43-7A8E03C937BE}"/>
    <hyperlink ref="C66:D66" location="'表24-5'!A1" display="表２４－５" xr:uid="{7B1DF942-1FDF-4458-9B65-98AE0BC88A89}"/>
    <hyperlink ref="C67:D67" location="'表24-6'!A1" display="表２４－６" xr:uid="{BBA470E1-48CB-4A61-8372-725BAA50BB42}"/>
    <hyperlink ref="C68:D68" location="'表24-7'!A1" display="表２４－７" xr:uid="{3BD81561-AA4F-4483-92D8-50E4E15445D5}"/>
    <hyperlink ref="C70:D70" location="表25!A1" display="表２５" xr:uid="{15DC0FA8-728C-40DC-BEF9-D2090D949447}"/>
    <hyperlink ref="C71:D71" location="表26!A1" display="表２６" xr:uid="{4493CDC3-EC08-4446-BD92-A9E36176E443}"/>
    <hyperlink ref="C73:D73" location="'表27-1'!A1" display="表２７－１" xr:uid="{888A57B3-B6E5-44EB-8B62-B27D4CE7134F}"/>
    <hyperlink ref="C74:D74" location="'表27-2'!A1" display="表２７－２" xr:uid="{A8AFCE48-D9EA-4B43-A31D-B004EE433013}"/>
    <hyperlink ref="C76:D76" location="'表28-1'!A1" display="表２８－１" xr:uid="{0AD499DA-3F66-4F93-948D-1B33A5C1D6AD}"/>
    <hyperlink ref="C77:D77" location="'表28-2'!A1" display="表２８－２" xr:uid="{00D1360F-5AC8-4101-A7F3-DB876C05B8E0}"/>
    <hyperlink ref="C79:D79" location="表29!A1" display="表２９" xr:uid="{992FEDFE-84B3-488B-AE98-BFD2DF509962}"/>
    <hyperlink ref="C80:D80" location="'表30-1'!A1" display="表３０－１" xr:uid="{D768EED9-E2AC-49D4-A4F9-EED9FC3FCCB4}"/>
    <hyperlink ref="C81:D81" location="'表30-2'!A1" display="表３０－２" xr:uid="{4A258D43-B0E8-43C8-AF88-B68458001241}"/>
    <hyperlink ref="C82:D82" location="'表31-1'!A1" display="表３１－１" xr:uid="{3755D974-FBCB-48B3-8200-48261F15F4B9}"/>
    <hyperlink ref="C83:D83" location="'表31-2'!A1" display="表３１－２" xr:uid="{D3604367-C3B0-4D88-9224-976B44B03064}"/>
    <hyperlink ref="C85:D85" location="'表32-1'!A1" display="表３２－１" xr:uid="{03C7BCD2-AE4C-40E6-8CBB-4BD9921E8948}"/>
    <hyperlink ref="C86:D86" location="'表32-2'!A1" display="表３２－２" xr:uid="{AD64FBEA-DEFE-414F-A4FC-25917F195EFA}"/>
    <hyperlink ref="C90:D90" location="'表33-1'!A1" display="表３３－１" xr:uid="{310C50E3-5C79-40B8-8A28-9E78011F8BB2}"/>
    <hyperlink ref="C91:D91" location="'表33-2'!A1" display="表３３－２" xr:uid="{3FCFD474-E793-4C4E-8952-E741B4B1EA01}"/>
    <hyperlink ref="C92:D92" location="'表33-3'!A1" display="表３３－３" xr:uid="{E2D00DEE-4E68-4F34-9093-06A0AE241420}"/>
    <hyperlink ref="C93:D93" location="'表33-4'!A1" display="表３３－４" xr:uid="{6799D897-6632-4D9D-97BD-4D70BA5E9582}"/>
    <hyperlink ref="C105:D105" location="'表34-1'!A1" display="表３４－１" xr:uid="{B394AFC2-3260-4D1C-88D2-6BE588C9705D}"/>
    <hyperlink ref="C106:D106" location="'表34-2'!A1" display="表３４－２" xr:uid="{4DC391DD-FAFE-4915-A7B3-B06581128012}"/>
    <hyperlink ref="C107:D107" location="表35!A1" display="表３５" xr:uid="{1C201984-09C4-4AA8-8BC2-F4C71733DE68}"/>
    <hyperlink ref="C108:D108" location="表36!A1" display="表３６" xr:uid="{25D1BE55-64CA-4CB3-8001-8C9BFBF77E4D}"/>
    <hyperlink ref="C28" location="'表12-2'!A1" display="表１２－２" xr:uid="{B8B18DA6-AA2A-470E-831C-3EC39B482075}"/>
    <hyperlink ref="C32" location="表13!A1" display="表１３－１" xr:uid="{25C55F59-F1B1-4E14-9F6C-9D95C62BFBAA}"/>
    <hyperlink ref="C33" location="表13!A1" display="表１３－２" xr:uid="{A4DE46C7-0931-4E91-8A25-0FB61F7E995E}"/>
    <hyperlink ref="C34" location="表14!A1" display="表１４" xr:uid="{C4783FA0-69EA-4A06-8D90-CE29A3D24574}"/>
    <hyperlink ref="C35" location="'表15-1'!A1" display="表１５－１" xr:uid="{3648A9E9-30DE-48B8-8CC5-05651F51DCE0}"/>
    <hyperlink ref="C36" location="'表15-2'!A1" display="表１５－２" xr:uid="{9562D376-2170-42FF-813A-C9DFDD362D9E}"/>
    <hyperlink ref="C37" location="'表15-3'!A1" display="表１５－３" xr:uid="{CD675AC6-1B56-43C0-AE32-2C1E096CC5C4}"/>
    <hyperlink ref="C41" location="'表16-1'!A1" display="表１６－１" xr:uid="{0C1F7DEC-7044-4B75-82BC-64F6232F62B9}"/>
    <hyperlink ref="C42" location="'表16-2'!A1" display="表１６－２" xr:uid="{692C6BE8-536F-4E4A-8109-6D354B10D375}"/>
    <hyperlink ref="C46:D46" location="表19!A1" display="表１９－１" xr:uid="{DCB241B8-7362-4283-B883-D3F060BDF917}"/>
    <hyperlink ref="C47:D47" location="表19!A1" display="表１９－２" xr:uid="{78A6BEFB-9525-4C95-8BF9-06841169F84E}"/>
    <hyperlink ref="C55:D55" location="表23!A60" display="表２３－２" xr:uid="{743DB384-4BBE-4A0C-BD96-233BC098BECD}"/>
    <hyperlink ref="C56:D56" location="表23!A118" display="表２３－３" xr:uid="{B8DF546E-9E68-484A-BF78-77F423ED6878}"/>
    <hyperlink ref="C57:D57" location="表23!A176" display="表２３－４" xr:uid="{DF245CF8-A3CF-4180-A85F-DA336598A063}"/>
    <hyperlink ref="C58:D58" location="表23!A234" display="表２３－５" xr:uid="{C2A72FB6-3BE8-4A48-AB80-2BF473A2693A}"/>
    <hyperlink ref="C59:D59" location="表23!A292" display="表２３－６" xr:uid="{D5DE9E35-81FA-4CB2-8D4E-946DF60A25F2}"/>
    <hyperlink ref="C60:D60" location="表23!A350" display="表２３－７" xr:uid="{05029B51-6718-4404-A9A7-ACCBEBFA1E27}"/>
    <hyperlink ref="C61:D61" location="表23!A408" display="表２３－８" xr:uid="{FB9213E7-3259-4D25-AB0E-CC8144C4F183}"/>
    <hyperlink ref="D107" location="'表39-1'!A1" display="賃上げ実施の有無" xr:uid="{1AD75D3B-0996-4A6C-A6B3-BF6EC9EB2950}"/>
    <hyperlink ref="C107" location="'表39-1'!A1" display="表３９－１" xr:uid="{270427A9-AE19-452B-B335-17077A9578E1}"/>
    <hyperlink ref="C108" location="'表39-2'!A1" display="表３９－２" xr:uid="{8776779E-5B5C-4B71-A57F-9F802911C3A7}"/>
    <hyperlink ref="D108" location="'表39-2'!A1" display="賃上げ実施事業所における賃上げ幅の昨年度比較" xr:uid="{5D90F3FF-47AB-4270-930D-972EFFF89E8F}"/>
    <hyperlink ref="C109:D109" location="表37!A1" display="表３７" xr:uid="{8C5D4E65-DA2D-446F-AED9-19FDAE064AFD}"/>
    <hyperlink ref="C110:D110" location="表38!A1" display="表３８" xr:uid="{422733F2-8FC5-443C-AE00-4DB2B38351F9}"/>
    <hyperlink ref="D109" location="'表39-3'!A1" display="賃上げ実施事業所における実施理由" xr:uid="{08675419-7A47-461F-B2DF-EFB8FD39F0E0}"/>
    <hyperlink ref="C109" location="'表39-3'!A1" display="表３９－３" xr:uid="{F21F90BE-B9C6-4965-B4D1-159A120D6D53}"/>
    <hyperlink ref="C110" location="'表39-4'!A1" display="表３９－４" xr:uid="{8CB4F133-6E71-4CA0-BBD3-2C2CD08F0F2B}"/>
    <hyperlink ref="D110" location="'表39-4'!A1" display="賃上げの課題" xr:uid="{B5E36001-548D-4EAC-98E2-78D1117CF9A5}"/>
    <hyperlink ref="D35" location="'表15-1'!A1" display="育児休業を開始した者(開始予定の者も含む)の取得期間別内訳（男女計）" xr:uid="{866E9717-A544-425E-9CF1-6025B6879B0F}"/>
    <hyperlink ref="C38:C40" location="'表15-3'!A1" display="表１５－３" xr:uid="{852979B4-9780-42A5-AC9E-2F5502AF3BB9}"/>
    <hyperlink ref="C38:D38" location="'表15-4'!A1" display="表１５－４" xr:uid="{8D91A060-29B7-4485-8040-FDA76A9F5594}"/>
    <hyperlink ref="C39:D39" location="'表15-5'!A1" display="表１５－５" xr:uid="{A7CA2FF2-7868-4707-A28E-F173FB45B752}"/>
    <hyperlink ref="C40:D40" location="'表15-6'!A1" display="表１５－６" xr:uid="{0608796B-8A6A-4FDD-81F1-901E2A33AC90}"/>
    <hyperlink ref="C29:C30" location="表12!A1" display="表１２" xr:uid="{A78011E2-602D-456C-88B1-885E03BA189C}"/>
    <hyperlink ref="D29:D30" location="表12!A1" display="表１２" xr:uid="{1A3E17A2-DFD6-4E49-848F-D0D69EE0E208}"/>
    <hyperlink ref="C29:D29" location="'表12-2'!A1" display="表１２－２" xr:uid="{FE812A81-8F10-400D-A5AF-5F9A1F9514D7}"/>
    <hyperlink ref="C30:D30" location="'表12-3'!A1" display="表１２－３" xr:uid="{57734C53-BA6B-4350-99CA-1A14337C3AF6}"/>
    <hyperlink ref="C12:D12" location="'表5-1'!A1" display="表５－１" xr:uid="{456BFDC8-FFF1-4272-9B26-0767ED012E30}"/>
    <hyperlink ref="C13:D13" location="'表5-2'!A1" display="表５－２" xr:uid="{D09A5B32-5DFE-4C97-A5E4-1F124401A5A5}"/>
    <hyperlink ref="C14:D14" location="'表5-2'!A1" display="表５－２" xr:uid="{4F2D91C6-6F89-4ACE-B6AE-375D420B34A6}"/>
    <hyperlink ref="C15:D15" location="'表5-2'!A1" display="表５－２" xr:uid="{50DA0CAF-D879-420C-B7E4-D890392B544D}"/>
    <hyperlink ref="C17" location="'表5-8'!A1" display="表５－８" xr:uid="{6F000C30-401E-4FE9-9BBA-43F293B147FC}"/>
    <hyperlink ref="D17" location="'表5-8'!A1" display="平均勤続年数の状況" xr:uid="{18483322-03EE-485B-B3BE-1CBA86C5331B}"/>
    <hyperlink ref="C12" location="'表5-3'!A1" display="表５－３" xr:uid="{8C62BEEB-EF12-44E3-89D5-AF4031C221B6}"/>
    <hyperlink ref="D12" location="'表5-3'!A1" display="新たに管理職となった女性の状況" xr:uid="{AD389850-0C6D-4FF7-864A-37E2EA8E5531}"/>
    <hyperlink ref="C13" location="'表5-4'!A1" display="表５－４" xr:uid="{8618A8EF-DC91-4E2E-8584-9834F1DC943F}"/>
    <hyperlink ref="D13" location="'表5-4'!A1" display="新たにリーダーとなった女性の状況" xr:uid="{30128657-1F30-49FC-B732-A9673C2A9711}"/>
    <hyperlink ref="C15" location="'表5-6'!A1" display="表５－５" xr:uid="{59A949E7-3ED1-4956-B647-E485A03758D8}"/>
    <hyperlink ref="D15" location="'表5-6'!A1" display="女性管理職およびリーダーを増やすための方法" xr:uid="{918406F9-7D37-4D78-9C7D-A3B922689E80}"/>
    <hyperlink ref="C16" location="'表5-7'!A1" display="表５－６" xr:uid="{1D721E99-6E3A-4A83-A532-6C28EAC0DCA7}"/>
    <hyperlink ref="D16" location="'表5-7'!A1" display="女性管理職およびリーダーが少ない理由" xr:uid="{7270EECA-A56A-453D-B922-92F0FE23AFFC}"/>
    <hyperlink ref="D14" location="'表5-5'!A1" display="'表5-5'!A1" xr:uid="{9E83AA53-0301-47FC-B495-EA711C4192DC}"/>
    <hyperlink ref="C14" location="'表5-5'!A1" display="'表5-5'!A1" xr:uid="{8C3938D3-98F8-4E77-A4A8-73474996BBE3}"/>
    <hyperlink ref="C87" location="'表32-3'!A1" display="'表32-3'!A1" xr:uid="{B712C396-E86C-4ACA-931E-66075D4B97BB}"/>
    <hyperlink ref="D87" location="'表32-3'!A1" display="'表32-3'!A1" xr:uid="{14DDDC91-8D25-455E-928C-A3ACBDD35FF4}"/>
    <hyperlink ref="C88" location="'表32-４'!A1" display="'表32-４'!A1" xr:uid="{412442D0-0F78-4B6C-8573-ABA14D02E0ED}"/>
    <hyperlink ref="D88" location="'表32-４'!A1" display="'表32-４'!A1" xr:uid="{BFBFC950-79E9-4726-95A9-B600305B8B9D}"/>
    <hyperlink ref="C90" location="'表33-1'!A1" display="表３３－１" xr:uid="{CC8C6D60-CC35-41A3-8117-1C57EE59AD92}"/>
    <hyperlink ref="D90" location="'表33-1'!A1" display="テレワーク（在宅勤務）導入の有無" xr:uid="{61FA665E-8AAD-41FA-84BE-F74F5292F944}"/>
    <hyperlink ref="C91" location="'表33-2'!A1" display="表３３－２" xr:uid="{DBB26A0A-127D-4220-B7D1-2C3AB82EC910}"/>
    <hyperlink ref="D91" location="'表33-2'!A1" display="導入を検討している、検討したいと考える働き方" xr:uid="{F9C4DF9D-DDE2-4551-8D13-56309FDDBA84}"/>
    <hyperlink ref="C92" location="'表33-3'!A1" display="表３３－３" xr:uid="{C9EF5C99-4AD4-4EA7-AF41-0F78086DE09E}"/>
    <hyperlink ref="D92" location="'表33-3'!A1" display="多様な働き方の導入における課題" xr:uid="{03EFE108-233B-4E25-A4A6-F4502C06FF4D}"/>
    <hyperlink ref="C93" location="'表34-1'!A1" display="表３３－４" xr:uid="{F1BA78B8-B366-4FBB-902F-F3F306A59991}"/>
    <hyperlink ref="D93" location="'表34-1'!A1" display="導入を検討している、検討したいと考える働き方" xr:uid="{AD61F517-EBB2-4773-B27A-DC507D9A66F1}"/>
    <hyperlink ref="C94" location="'表34-2'!A1" display="'表34-2'!A1" xr:uid="{75E4CF91-D214-4C5A-9EB8-BD4D77D2AF81}"/>
    <hyperlink ref="D94" location="'表34-2'!A1" display="所定労働時間、勤務地、職種・職務を限定した勤務の利用状況（短時間正社員）" xr:uid="{3CC00C8F-EAB2-4938-8509-D2832251350E}"/>
    <hyperlink ref="C97" location="'表35-1'!A1" display="'表35-1'!A1" xr:uid="{318B9E67-5E18-46F5-947D-852051A14776}"/>
    <hyperlink ref="C98" location="'表35-2'!A1" display="'表35-2'!A1" xr:uid="{0D9D56DD-5526-4C0B-90D6-FBC5ED43F3BF}"/>
    <hyperlink ref="C99" location="'表35-3'!A1" display="'表35-3'!A1" xr:uid="{432268DF-18E3-47CE-B2A9-DB94BB9FF122}"/>
    <hyperlink ref="C100" location="表36!A1" display="表36!A1" xr:uid="{5BB88D69-9F85-470C-9E1F-18BBDC304EAB}"/>
    <hyperlink ref="D97" location="'表35-1'!A1" display="'表35-1'!A1" xr:uid="{D0CE766E-DF2B-4057-9D4B-31E9ABFDC19B}"/>
    <hyperlink ref="D98" location="'表35-2'!A1" display="'表35-2'!A1" xr:uid="{5E37B13B-5B64-424E-A025-D18C283651F6}"/>
    <hyperlink ref="D99" location="'表35-3'!A1" display="'表35-3'!A1" xr:uid="{1ED30579-DA9E-40AF-B299-6FC6E555997D}"/>
    <hyperlink ref="D100" location="表36!A1" display="表36!A1" xr:uid="{779B5728-73E5-492B-817A-AEB4A012A83A}"/>
    <hyperlink ref="C105" location="'表38-1'!A1" display="表３８－１" xr:uid="{F05BA956-E873-4459-8636-609D43DF8406}"/>
    <hyperlink ref="D105" location="'表38-1'!A1" display="公正採用選考人権啓発推進員の有無" xr:uid="{FC1DC8A7-FC6F-44E1-B106-DA0165492EC2}"/>
    <hyperlink ref="C106" location="'表38-2'!A1" display="表３８－２" xr:uid="{105FF277-FF66-4C5C-A98C-91A554EC1A17}"/>
    <hyperlink ref="D106" location="'表38-2'!A1" display="公正採用選考人権啓発推進員選任に関する研修会への参加の有無" xr:uid="{625AB044-B615-4B5F-A435-3DA7559801D6}"/>
    <hyperlink ref="C27" location="'表12-1'!A1" display="表１２－１" xr:uid="{4785A1F3-057F-40BE-8D69-450823B200E7}"/>
    <hyperlink ref="D27" location="'表12-1'!A1" display="無期転換ルールに該当する非正規従業員の人数" xr:uid="{910894DE-9522-4656-9659-3018951EC291}"/>
    <hyperlink ref="D28" location="'表12-2'!A1" display="非正規従業員の正規従業員への転換実績（パートタイム労働者）" xr:uid="{A624536D-304B-442F-96BD-8A7A6592C499}"/>
    <hyperlink ref="D29" location="'表12-3'!A1" display="非正規従業員の正規従業員への転換実績（派遣労働者）" xr:uid="{EE952CB6-D10B-495B-9629-DE58ACFD93D1}"/>
    <hyperlink ref="C29" location="'表12-3'!A1" display="表１２－３" xr:uid="{5423406E-5935-4A6B-A64D-4ECE03491BE2}"/>
    <hyperlink ref="D30" location="'表12-4'!A1" display="非正規従業員の正規従業員への転換実績（その他）" xr:uid="{7E664DD1-8E3F-4959-A150-9C10C4EAF035}"/>
    <hyperlink ref="C30" location="'表12-4'!A1" display="表１２－４" xr:uid="{0CEC205C-FA0E-48AD-BC54-FD358CD70F40}"/>
    <hyperlink ref="C95" location="'表34-3'!A1" display="表３４－３" xr:uid="{59472EF6-48FD-4222-A956-F77294942367}"/>
    <hyperlink ref="D95" location="'表34-3'!A1" display="所定労働時間、勤務地、職種・職務を限定した勤務の利用状況（勤務地限定正社員）" xr:uid="{A8E80905-4DFE-4BC9-A52C-7B90C660B1F0}"/>
    <hyperlink ref="C96" location="'表34-4'!A1" display="表３４－４" xr:uid="{3E327552-A7B2-4F4B-A7F3-AD530699C830}"/>
    <hyperlink ref="D96" location="'表34-4'!A1" display="所定労働時間、勤務地、職種・職務を限定した勤務の利用状況（職種・職務限定正社員）" xr:uid="{801E6D5F-53FD-4FF1-A795-415DE64622B1}"/>
    <hyperlink ref="C101" location="'表37-1'!A1" display="表３７－１" xr:uid="{C2911748-8AC1-44F4-8DA5-7E14D456CCCB}"/>
    <hyperlink ref="C102" location="'表37-2'!A1" display="表３７－２" xr:uid="{17601C3B-8975-4C8F-A3C5-648A923948D2}"/>
    <hyperlink ref="C103" location="'表37-3'!A1" display="表３７－３" xr:uid="{EB6A8F9A-5FBD-4DF0-928F-8CF85146C526}"/>
    <hyperlink ref="D101" location="'表37-1'!A1" display="カスタマーハラスメント発生の有無" xr:uid="{FB882714-D3A9-4629-B8B2-E0820FB7BAC1}"/>
    <hyperlink ref="D102" location="'表37-2'!A1" display="カスタマーハラスメント対策の実施状況" xr:uid="{7D7D6985-88C0-4ABC-91CB-CA7F7C3A5DAF}"/>
    <hyperlink ref="D103" location="'表37-3'!A1" display="カスタマーハラスメント対策を実施している事業所の対策内容" xr:uid="{B6804E8D-BAB8-4BBF-B3DD-6AF80AB73E68}"/>
    <hyperlink ref="C69" location="'表24-8'!A1" display="表２４－８" xr:uid="{5D39EC14-F604-452E-A42D-047D2F315B86}"/>
    <hyperlink ref="D69" location="'表24-8'!A1" display="育児のための勤務時間短縮等措置の利用状況（１歳以上の子の育休）" xr:uid="{DCAEDB1C-70B5-4EEE-A661-A3FDDC96381D}"/>
  </hyperlinks>
  <pageMargins left="0.7" right="0.7" top="0.75" bottom="0.75" header="0.3" footer="0.3"/>
  <pageSetup paperSize="9" scale="3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61B49-8DB7-4D26-98F1-C3BAB77FC705}">
  <sheetPr>
    <tabColor rgb="FF00B0F0"/>
    <pageSetUpPr fitToPage="1"/>
  </sheetPr>
  <dimension ref="B2:AJ65"/>
  <sheetViews>
    <sheetView view="pageBreakPreview" zoomScaleNormal="100" zoomScaleSheetLayoutView="100" workbookViewId="0">
      <pane xSplit="3" ySplit="9" topLeftCell="D10" activePane="bottomRight" state="frozen"/>
      <selection pane="topRight"/>
      <selection pane="bottomLeft"/>
      <selection pane="bottomRight"/>
    </sheetView>
  </sheetViews>
  <sheetFormatPr defaultColWidth="9" defaultRowHeight="13.2" x14ac:dyDescent="0.2"/>
  <cols>
    <col min="1" max="2" width="4.6640625" style="2" customWidth="1"/>
    <col min="3" max="3" width="19.33203125" style="2" customWidth="1"/>
    <col min="4" max="10" width="8.6640625" style="2" customWidth="1"/>
    <col min="11" max="11" width="8.6640625" style="4" customWidth="1"/>
    <col min="12" max="16" width="8.6640625" style="2" customWidth="1"/>
    <col min="17" max="22" width="8.6640625" style="4" customWidth="1"/>
    <col min="23" max="23" width="8.6640625" style="2" customWidth="1"/>
    <col min="24" max="24" width="8" style="4" customWidth="1"/>
    <col min="25" max="25" width="8" style="2" customWidth="1"/>
    <col min="26" max="26" width="6.33203125" style="2" customWidth="1"/>
    <col min="27" max="27" width="8.33203125" style="2" customWidth="1"/>
    <col min="28" max="30" width="6.33203125" style="2" customWidth="1"/>
    <col min="31" max="36" width="6.109375" style="2" customWidth="1"/>
    <col min="37" max="49" width="8.6640625" style="2" customWidth="1"/>
    <col min="50" max="69" width="4.6640625" style="2" customWidth="1"/>
    <col min="70" max="16384" width="9" style="2"/>
  </cols>
  <sheetData>
    <row r="2" spans="2:36" ht="14.4" x14ac:dyDescent="0.2">
      <c r="B2" s="1" t="s">
        <v>105</v>
      </c>
    </row>
    <row r="4" spans="2:36" ht="13.8" thickBot="1" x14ac:dyDescent="0.25">
      <c r="W4" s="5" t="s">
        <v>81</v>
      </c>
    </row>
    <row r="5" spans="2:36" ht="21.6" customHeight="1" x14ac:dyDescent="0.2">
      <c r="B5" s="506"/>
      <c r="C5" s="507"/>
      <c r="D5" s="412" t="s">
        <v>82</v>
      </c>
      <c r="E5" s="448" t="s">
        <v>83</v>
      </c>
      <c r="F5" s="512" t="s">
        <v>84</v>
      </c>
      <c r="G5" s="513"/>
      <c r="H5" s="513"/>
      <c r="I5" s="513"/>
      <c r="J5" s="513"/>
      <c r="K5" s="514"/>
      <c r="L5" s="512" t="s">
        <v>85</v>
      </c>
      <c r="M5" s="513"/>
      <c r="N5" s="513"/>
      <c r="O5" s="513"/>
      <c r="P5" s="513"/>
      <c r="Q5" s="514"/>
      <c r="R5" s="512" t="s">
        <v>86</v>
      </c>
      <c r="S5" s="513"/>
      <c r="T5" s="513"/>
      <c r="U5" s="513"/>
      <c r="V5" s="513"/>
      <c r="W5" s="514"/>
    </row>
    <row r="6" spans="2:36" s="165" customFormat="1" ht="39" customHeight="1" x14ac:dyDescent="0.2">
      <c r="B6" s="508"/>
      <c r="C6" s="509"/>
      <c r="D6" s="413"/>
      <c r="E6" s="450"/>
      <c r="F6" s="515" t="s">
        <v>87</v>
      </c>
      <c r="G6" s="516"/>
      <c r="H6" s="517"/>
      <c r="I6" s="522" t="s">
        <v>106</v>
      </c>
      <c r="J6" s="523"/>
      <c r="K6" s="524"/>
      <c r="L6" s="515" t="s">
        <v>87</v>
      </c>
      <c r="M6" s="516"/>
      <c r="N6" s="517"/>
      <c r="O6" s="522" t="s">
        <v>106</v>
      </c>
      <c r="P6" s="523"/>
      <c r="Q6" s="524"/>
      <c r="R6" s="493" t="s">
        <v>87</v>
      </c>
      <c r="S6" s="494"/>
      <c r="T6" s="495"/>
      <c r="U6" s="522" t="s">
        <v>106</v>
      </c>
      <c r="V6" s="523"/>
      <c r="W6" s="524"/>
    </row>
    <row r="7" spans="2:36" ht="21.6" customHeight="1" x14ac:dyDescent="0.2">
      <c r="B7" s="510"/>
      <c r="C7" s="511"/>
      <c r="D7" s="419"/>
      <c r="E7" s="452"/>
      <c r="F7" s="166" t="s">
        <v>89</v>
      </c>
      <c r="G7" s="167" t="s">
        <v>90</v>
      </c>
      <c r="H7" s="168" t="s">
        <v>19</v>
      </c>
      <c r="I7" s="169" t="s">
        <v>91</v>
      </c>
      <c r="J7" s="169" t="s">
        <v>92</v>
      </c>
      <c r="K7" s="170" t="s">
        <v>93</v>
      </c>
      <c r="L7" s="171" t="s">
        <v>89</v>
      </c>
      <c r="M7" s="167" t="s">
        <v>90</v>
      </c>
      <c r="N7" s="168" t="s">
        <v>19</v>
      </c>
      <c r="O7" s="169" t="s">
        <v>91</v>
      </c>
      <c r="P7" s="169" t="s">
        <v>92</v>
      </c>
      <c r="Q7" s="170" t="s">
        <v>93</v>
      </c>
      <c r="R7" s="171" t="s">
        <v>89</v>
      </c>
      <c r="S7" s="167" t="s">
        <v>90</v>
      </c>
      <c r="T7" s="168" t="s">
        <v>19</v>
      </c>
      <c r="U7" s="169" t="s">
        <v>91</v>
      </c>
      <c r="V7" s="169" t="s">
        <v>92</v>
      </c>
      <c r="W7" s="170" t="s">
        <v>93</v>
      </c>
      <c r="X7" s="2"/>
      <c r="AE7" s="9"/>
    </row>
    <row r="8" spans="2:36" ht="21.6" customHeight="1" x14ac:dyDescent="0.2">
      <c r="B8" s="421" t="s">
        <v>59</v>
      </c>
      <c r="C8" s="422"/>
      <c r="D8" s="498">
        <f>SUM(D10:D21)</f>
        <v>370</v>
      </c>
      <c r="E8" s="500">
        <f>SUM(E10:E21)</f>
        <v>299</v>
      </c>
      <c r="F8" s="481">
        <f t="shared" ref="F8:W8" si="0">F10+F12+F14+F16+F18+F20</f>
        <v>32033</v>
      </c>
      <c r="G8" s="476">
        <f t="shared" si="0"/>
        <v>6486</v>
      </c>
      <c r="H8" s="476">
        <f t="shared" si="0"/>
        <v>38519</v>
      </c>
      <c r="I8" s="172">
        <f t="shared" si="0"/>
        <v>179</v>
      </c>
      <c r="J8" s="172">
        <f t="shared" si="0"/>
        <v>2</v>
      </c>
      <c r="K8" s="173">
        <f t="shared" si="0"/>
        <v>181</v>
      </c>
      <c r="L8" s="502">
        <f>SUM(L10:L21)</f>
        <v>19919</v>
      </c>
      <c r="M8" s="504">
        <f t="shared" ref="M8" si="1">SUM(M10:M21)</f>
        <v>2033</v>
      </c>
      <c r="N8" s="476">
        <f>SUM(N10:N21)</f>
        <v>21952</v>
      </c>
      <c r="O8" s="172">
        <f t="shared" si="0"/>
        <v>135</v>
      </c>
      <c r="P8" s="172">
        <f t="shared" si="0"/>
        <v>0</v>
      </c>
      <c r="Q8" s="173">
        <f t="shared" si="0"/>
        <v>135</v>
      </c>
      <c r="R8" s="502">
        <f>SUM(R10:R21)</f>
        <v>12114</v>
      </c>
      <c r="S8" s="504">
        <f t="shared" ref="S8" si="2">SUM(S10:S21)</f>
        <v>4453</v>
      </c>
      <c r="T8" s="476">
        <f>SUM(T10:T21)</f>
        <v>16567</v>
      </c>
      <c r="U8" s="172">
        <f t="shared" si="0"/>
        <v>44</v>
      </c>
      <c r="V8" s="172">
        <f t="shared" si="0"/>
        <v>2</v>
      </c>
      <c r="W8" s="173">
        <f t="shared" si="0"/>
        <v>46</v>
      </c>
      <c r="X8" s="2"/>
      <c r="Y8" s="71"/>
      <c r="Z8" s="71"/>
      <c r="AA8" s="71"/>
      <c r="AB8" s="71"/>
      <c r="AC8" s="71"/>
      <c r="AD8" s="71"/>
      <c r="AE8" s="174"/>
      <c r="AF8" s="174"/>
      <c r="AG8" s="174"/>
      <c r="AH8" s="174"/>
      <c r="AI8" s="174"/>
      <c r="AJ8" s="174"/>
    </row>
    <row r="9" spans="2:36" ht="21.6" customHeight="1" thickBot="1" x14ac:dyDescent="0.25">
      <c r="B9" s="425"/>
      <c r="C9" s="426"/>
      <c r="D9" s="499"/>
      <c r="E9" s="501"/>
      <c r="F9" s="482"/>
      <c r="G9" s="477"/>
      <c r="H9" s="477"/>
      <c r="I9" s="177">
        <f>I8/F8</f>
        <v>5.5879873880061185E-3</v>
      </c>
      <c r="J9" s="177">
        <f>J8/G8</f>
        <v>3.083564600678384E-4</v>
      </c>
      <c r="K9" s="178">
        <f>K8/H8</f>
        <v>4.6989797242919075E-3</v>
      </c>
      <c r="L9" s="503"/>
      <c r="M9" s="505"/>
      <c r="N9" s="477"/>
      <c r="O9" s="177">
        <f>O8/L8</f>
        <v>6.777448667101762E-3</v>
      </c>
      <c r="P9" s="177">
        <f>P8/M8</f>
        <v>0</v>
      </c>
      <c r="Q9" s="178">
        <f>Q8/N8</f>
        <v>6.149781341107872E-3</v>
      </c>
      <c r="R9" s="503"/>
      <c r="S9" s="505"/>
      <c r="T9" s="477"/>
      <c r="U9" s="177">
        <f>U8/R8</f>
        <v>3.6321611358758462E-3</v>
      </c>
      <c r="V9" s="177">
        <f>V8/S8</f>
        <v>4.4913541432741973E-4</v>
      </c>
      <c r="W9" s="178">
        <f>W8/T8</f>
        <v>2.7766040924729883E-3</v>
      </c>
      <c r="X9" s="2"/>
      <c r="AB9" s="21"/>
      <c r="AC9" s="21"/>
      <c r="AD9" s="21"/>
      <c r="AE9" s="179"/>
      <c r="AF9" s="179"/>
      <c r="AG9" s="179"/>
      <c r="AH9" s="174"/>
      <c r="AI9" s="174"/>
      <c r="AJ9" s="174"/>
    </row>
    <row r="10" spans="2:36" ht="21.6" customHeight="1" thickTop="1" x14ac:dyDescent="0.2">
      <c r="B10" s="415" t="s">
        <v>20</v>
      </c>
      <c r="C10" s="413" t="s">
        <v>60</v>
      </c>
      <c r="D10" s="472">
        <f>[1]表13!E15</f>
        <v>54</v>
      </c>
      <c r="E10" s="473">
        <f>[1]表13!R15</f>
        <v>20</v>
      </c>
      <c r="F10" s="491">
        <f t="shared" ref="F10:K10" si="3">L10+R10</f>
        <v>1468</v>
      </c>
      <c r="G10" s="485">
        <f t="shared" si="3"/>
        <v>46</v>
      </c>
      <c r="H10" s="485">
        <f t="shared" si="3"/>
        <v>1514</v>
      </c>
      <c r="I10" s="180">
        <f t="shared" si="3"/>
        <v>0</v>
      </c>
      <c r="J10" s="180">
        <f t="shared" si="3"/>
        <v>0</v>
      </c>
      <c r="K10" s="181">
        <f t="shared" si="3"/>
        <v>0</v>
      </c>
      <c r="L10" s="486">
        <f>[1]表2!I18</f>
        <v>1314</v>
      </c>
      <c r="M10" s="487">
        <f>[1]表2!O18</f>
        <v>14</v>
      </c>
      <c r="N10" s="492">
        <f>L10+M10</f>
        <v>1328</v>
      </c>
      <c r="O10" s="180">
        <v>0</v>
      </c>
      <c r="P10" s="180">
        <v>0</v>
      </c>
      <c r="Q10" s="181">
        <f>O10+P10</f>
        <v>0</v>
      </c>
      <c r="R10" s="486">
        <f>[1]表2!J18</f>
        <v>154</v>
      </c>
      <c r="S10" s="487">
        <f>[1]表2!P18</f>
        <v>32</v>
      </c>
      <c r="T10" s="492">
        <f>R10+S10</f>
        <v>186</v>
      </c>
      <c r="U10" s="180">
        <v>0</v>
      </c>
      <c r="V10" s="180">
        <v>0</v>
      </c>
      <c r="W10" s="181">
        <f>U10+V10</f>
        <v>0</v>
      </c>
      <c r="X10" s="2"/>
      <c r="Y10" s="71"/>
      <c r="Z10" s="71"/>
      <c r="AA10" s="71"/>
      <c r="AB10" s="71"/>
      <c r="AC10" s="71"/>
      <c r="AD10" s="71"/>
      <c r="AE10" s="174"/>
      <c r="AF10" s="174"/>
      <c r="AG10" s="174"/>
      <c r="AH10" s="174"/>
      <c r="AI10" s="174"/>
      <c r="AJ10" s="174"/>
    </row>
    <row r="11" spans="2:36" ht="21.6" customHeight="1" x14ac:dyDescent="0.2">
      <c r="B11" s="416"/>
      <c r="C11" s="413"/>
      <c r="D11" s="469"/>
      <c r="E11" s="471"/>
      <c r="F11" s="484"/>
      <c r="G11" s="483"/>
      <c r="H11" s="483"/>
      <c r="I11" s="182">
        <f>I10/F10</f>
        <v>0</v>
      </c>
      <c r="J11" s="182">
        <f>J10/G10</f>
        <v>0</v>
      </c>
      <c r="K11" s="183">
        <f>K10/H10</f>
        <v>0</v>
      </c>
      <c r="L11" s="467"/>
      <c r="M11" s="465"/>
      <c r="N11" s="488"/>
      <c r="O11" s="182">
        <f>O10/L10</f>
        <v>0</v>
      </c>
      <c r="P11" s="182">
        <f>P10/M10</f>
        <v>0</v>
      </c>
      <c r="Q11" s="183">
        <f>Q10/N10</f>
        <v>0</v>
      </c>
      <c r="R11" s="467"/>
      <c r="S11" s="465"/>
      <c r="T11" s="488"/>
      <c r="U11" s="182">
        <f>U10/R10</f>
        <v>0</v>
      </c>
      <c r="V11" s="182">
        <f>V10/S10</f>
        <v>0</v>
      </c>
      <c r="W11" s="183">
        <f>W10/T10</f>
        <v>0</v>
      </c>
      <c r="X11" s="2"/>
      <c r="AB11" s="21"/>
      <c r="AC11" s="21"/>
      <c r="AD11" s="21"/>
      <c r="AE11" s="179"/>
      <c r="AF11" s="179"/>
      <c r="AG11" s="179"/>
      <c r="AH11" s="174"/>
      <c r="AI11" s="174"/>
      <c r="AJ11" s="174"/>
    </row>
    <row r="12" spans="2:36" ht="21.6" customHeight="1" x14ac:dyDescent="0.2">
      <c r="B12" s="416"/>
      <c r="C12" s="412" t="s">
        <v>61</v>
      </c>
      <c r="D12" s="468">
        <f>[1]表13!E18</f>
        <v>69</v>
      </c>
      <c r="E12" s="518">
        <f>[1]表13!R18</f>
        <v>55</v>
      </c>
      <c r="F12" s="481">
        <f t="shared" ref="F12:K12" si="4">L12+R12</f>
        <v>15392</v>
      </c>
      <c r="G12" s="476">
        <f t="shared" si="4"/>
        <v>710</v>
      </c>
      <c r="H12" s="476">
        <f t="shared" si="4"/>
        <v>16102</v>
      </c>
      <c r="I12" s="172">
        <f t="shared" si="4"/>
        <v>0</v>
      </c>
      <c r="J12" s="172">
        <f t="shared" si="4"/>
        <v>0</v>
      </c>
      <c r="K12" s="173">
        <f t="shared" si="4"/>
        <v>0</v>
      </c>
      <c r="L12" s="466">
        <f>[1]表2!I21</f>
        <v>11772</v>
      </c>
      <c r="M12" s="464">
        <f>[1]表2!O21</f>
        <v>320</v>
      </c>
      <c r="N12" s="488">
        <f>L12+M12</f>
        <v>12092</v>
      </c>
      <c r="O12" s="172">
        <v>0</v>
      </c>
      <c r="P12" s="172">
        <v>0</v>
      </c>
      <c r="Q12" s="173">
        <f t="shared" ref="Q12" si="5">O12+P12</f>
        <v>0</v>
      </c>
      <c r="R12" s="466">
        <f>[1]表2!J21</f>
        <v>3620</v>
      </c>
      <c r="S12" s="464">
        <f>[1]表2!P21</f>
        <v>390</v>
      </c>
      <c r="T12" s="488">
        <f>R12+S12</f>
        <v>4010</v>
      </c>
      <c r="U12" s="172">
        <v>0</v>
      </c>
      <c r="V12" s="172">
        <v>0</v>
      </c>
      <c r="W12" s="173">
        <f t="shared" ref="W12" si="6">U12+V12</f>
        <v>0</v>
      </c>
      <c r="X12" s="2"/>
      <c r="Y12" s="71"/>
      <c r="Z12" s="71"/>
      <c r="AA12" s="71"/>
      <c r="AB12" s="71"/>
      <c r="AC12" s="71"/>
      <c r="AD12" s="71"/>
      <c r="AE12" s="174"/>
      <c r="AF12" s="174"/>
      <c r="AG12" s="174"/>
      <c r="AH12" s="174"/>
      <c r="AI12" s="174"/>
      <c r="AJ12" s="174"/>
    </row>
    <row r="13" spans="2:36" ht="21.6" customHeight="1" x14ac:dyDescent="0.2">
      <c r="B13" s="416"/>
      <c r="C13" s="413"/>
      <c r="D13" s="469"/>
      <c r="E13" s="471"/>
      <c r="F13" s="484"/>
      <c r="G13" s="483"/>
      <c r="H13" s="483"/>
      <c r="I13" s="182">
        <f t="shared" ref="I13:K13" si="7">I12/F12</f>
        <v>0</v>
      </c>
      <c r="J13" s="182">
        <f t="shared" si="7"/>
        <v>0</v>
      </c>
      <c r="K13" s="183">
        <f t="shared" si="7"/>
        <v>0</v>
      </c>
      <c r="L13" s="467"/>
      <c r="M13" s="465"/>
      <c r="N13" s="488"/>
      <c r="O13" s="182">
        <f t="shared" ref="O13:Q13" si="8">O12/L12</f>
        <v>0</v>
      </c>
      <c r="P13" s="182">
        <f t="shared" si="8"/>
        <v>0</v>
      </c>
      <c r="Q13" s="183">
        <f t="shared" si="8"/>
        <v>0</v>
      </c>
      <c r="R13" s="467"/>
      <c r="S13" s="465"/>
      <c r="T13" s="488"/>
      <c r="U13" s="182">
        <f t="shared" ref="U13:W13" si="9">U12/R12</f>
        <v>0</v>
      </c>
      <c r="V13" s="182">
        <f t="shared" si="9"/>
        <v>0</v>
      </c>
      <c r="W13" s="183">
        <f t="shared" si="9"/>
        <v>0</v>
      </c>
      <c r="X13" s="2"/>
      <c r="AB13" s="21"/>
      <c r="AC13" s="21"/>
      <c r="AD13" s="21"/>
      <c r="AE13" s="179"/>
      <c r="AF13" s="179"/>
      <c r="AG13" s="179"/>
      <c r="AH13" s="174"/>
      <c r="AI13" s="174"/>
      <c r="AJ13" s="174"/>
    </row>
    <row r="14" spans="2:36" ht="21.6" customHeight="1" x14ac:dyDescent="0.2">
      <c r="B14" s="416"/>
      <c r="C14" s="412" t="s">
        <v>23</v>
      </c>
      <c r="D14" s="468">
        <f>[1]表13!E21</f>
        <v>28</v>
      </c>
      <c r="E14" s="518">
        <f>[1]表13!R21</f>
        <v>15</v>
      </c>
      <c r="F14" s="481">
        <f t="shared" ref="F14:K14" si="10">L14+R14</f>
        <v>1768</v>
      </c>
      <c r="G14" s="476">
        <f t="shared" si="10"/>
        <v>237</v>
      </c>
      <c r="H14" s="476">
        <f t="shared" si="10"/>
        <v>2005</v>
      </c>
      <c r="I14" s="172">
        <f t="shared" si="10"/>
        <v>2</v>
      </c>
      <c r="J14" s="172">
        <f t="shared" si="10"/>
        <v>0</v>
      </c>
      <c r="K14" s="173">
        <f t="shared" si="10"/>
        <v>2</v>
      </c>
      <c r="L14" s="466">
        <f>[1]表2!I24</f>
        <v>1463</v>
      </c>
      <c r="M14" s="464">
        <f>[1]表2!O24</f>
        <v>167</v>
      </c>
      <c r="N14" s="488">
        <f t="shared" ref="N14" si="11">L14+M14</f>
        <v>1630</v>
      </c>
      <c r="O14" s="172">
        <v>1</v>
      </c>
      <c r="P14" s="172">
        <v>0</v>
      </c>
      <c r="Q14" s="173">
        <f t="shared" ref="Q14" si="12">O14+P14</f>
        <v>1</v>
      </c>
      <c r="R14" s="466">
        <f>[1]表2!J24</f>
        <v>305</v>
      </c>
      <c r="S14" s="464">
        <f>[1]表2!P24</f>
        <v>70</v>
      </c>
      <c r="T14" s="488">
        <f t="shared" ref="T14" si="13">R14+S14</f>
        <v>375</v>
      </c>
      <c r="U14" s="172">
        <v>1</v>
      </c>
      <c r="V14" s="172">
        <v>0</v>
      </c>
      <c r="W14" s="173">
        <f t="shared" ref="W14" si="14">U14+V14</f>
        <v>1</v>
      </c>
      <c r="X14" s="2"/>
      <c r="Y14" s="71"/>
      <c r="Z14" s="71"/>
      <c r="AA14" s="71"/>
      <c r="AB14" s="71"/>
      <c r="AC14" s="71"/>
      <c r="AD14" s="71"/>
      <c r="AE14" s="174"/>
      <c r="AF14" s="174"/>
      <c r="AG14" s="174"/>
      <c r="AH14" s="174"/>
      <c r="AI14" s="174"/>
      <c r="AJ14" s="174"/>
    </row>
    <row r="15" spans="2:36" ht="21.6" customHeight="1" x14ac:dyDescent="0.2">
      <c r="B15" s="416"/>
      <c r="C15" s="419"/>
      <c r="D15" s="469"/>
      <c r="E15" s="471"/>
      <c r="F15" s="484"/>
      <c r="G15" s="483"/>
      <c r="H15" s="483"/>
      <c r="I15" s="182">
        <f t="shared" ref="I15:K15" si="15">I14/F14</f>
        <v>1.1312217194570137E-3</v>
      </c>
      <c r="J15" s="182">
        <f t="shared" si="15"/>
        <v>0</v>
      </c>
      <c r="K15" s="183">
        <f t="shared" si="15"/>
        <v>9.9750623441396502E-4</v>
      </c>
      <c r="L15" s="467"/>
      <c r="M15" s="465"/>
      <c r="N15" s="488"/>
      <c r="O15" s="182">
        <f t="shared" ref="O15:Q15" si="16">O14/L14</f>
        <v>6.8352699931647305E-4</v>
      </c>
      <c r="P15" s="182">
        <f t="shared" si="16"/>
        <v>0</v>
      </c>
      <c r="Q15" s="183">
        <f t="shared" si="16"/>
        <v>6.1349693251533746E-4</v>
      </c>
      <c r="R15" s="467"/>
      <c r="S15" s="465"/>
      <c r="T15" s="488"/>
      <c r="U15" s="182">
        <f t="shared" ref="U15:W15" si="17">U14/R14</f>
        <v>3.2786885245901639E-3</v>
      </c>
      <c r="V15" s="182">
        <f t="shared" si="17"/>
        <v>0</v>
      </c>
      <c r="W15" s="183">
        <f t="shared" si="17"/>
        <v>2.6666666666666666E-3</v>
      </c>
      <c r="X15" s="2"/>
      <c r="AB15" s="21"/>
      <c r="AC15" s="21"/>
      <c r="AD15" s="21"/>
      <c r="AE15" s="179"/>
      <c r="AF15" s="179"/>
      <c r="AG15" s="179"/>
      <c r="AH15" s="174"/>
      <c r="AI15" s="174"/>
      <c r="AJ15" s="174"/>
    </row>
    <row r="16" spans="2:36" ht="21.6" customHeight="1" x14ac:dyDescent="0.2">
      <c r="B16" s="416"/>
      <c r="C16" s="412" t="s">
        <v>62</v>
      </c>
      <c r="D16" s="468">
        <f>[1]表13!E24</f>
        <v>72</v>
      </c>
      <c r="E16" s="518">
        <f>[1]表13!R24</f>
        <v>71</v>
      </c>
      <c r="F16" s="481">
        <f>L16+R16</f>
        <v>2067</v>
      </c>
      <c r="G16" s="476">
        <f t="shared" ref="G16:K16" si="18">M16+S16</f>
        <v>1339</v>
      </c>
      <c r="H16" s="476">
        <f t="shared" si="18"/>
        <v>3406</v>
      </c>
      <c r="I16" s="172">
        <f t="shared" si="18"/>
        <v>0</v>
      </c>
      <c r="J16" s="172">
        <f t="shared" si="18"/>
        <v>0</v>
      </c>
      <c r="K16" s="173">
        <f t="shared" si="18"/>
        <v>0</v>
      </c>
      <c r="L16" s="466">
        <f>[1]表2!I27</f>
        <v>1430</v>
      </c>
      <c r="M16" s="464">
        <f>[1]表2!O27</f>
        <v>450</v>
      </c>
      <c r="N16" s="488">
        <f t="shared" ref="N16" si="19">L16+M16</f>
        <v>1880</v>
      </c>
      <c r="O16" s="172">
        <v>0</v>
      </c>
      <c r="P16" s="172">
        <v>0</v>
      </c>
      <c r="Q16" s="173">
        <f t="shared" ref="Q16" si="20">O16+P16</f>
        <v>0</v>
      </c>
      <c r="R16" s="466">
        <f>[1]表2!J27</f>
        <v>637</v>
      </c>
      <c r="S16" s="464">
        <f>[1]表2!P27</f>
        <v>889</v>
      </c>
      <c r="T16" s="488">
        <f t="shared" ref="T16" si="21">R16+S16</f>
        <v>1526</v>
      </c>
      <c r="U16" s="172">
        <v>0</v>
      </c>
      <c r="V16" s="172">
        <v>0</v>
      </c>
      <c r="W16" s="173">
        <f t="shared" ref="W16" si="22">U16+V16</f>
        <v>0</v>
      </c>
      <c r="X16" s="2"/>
      <c r="Y16" s="71"/>
      <c r="Z16" s="71"/>
      <c r="AA16" s="71"/>
      <c r="AB16" s="71"/>
      <c r="AC16" s="71"/>
      <c r="AD16" s="71"/>
      <c r="AE16" s="174"/>
      <c r="AF16" s="174"/>
      <c r="AG16" s="174"/>
      <c r="AH16" s="174"/>
      <c r="AI16" s="174"/>
      <c r="AJ16" s="174"/>
    </row>
    <row r="17" spans="2:36" ht="21.6" customHeight="1" x14ac:dyDescent="0.2">
      <c r="B17" s="416"/>
      <c r="C17" s="413"/>
      <c r="D17" s="469"/>
      <c r="E17" s="471"/>
      <c r="F17" s="484"/>
      <c r="G17" s="483"/>
      <c r="H17" s="483"/>
      <c r="I17" s="182">
        <f t="shared" ref="I17:K17" si="23">I16/F16</f>
        <v>0</v>
      </c>
      <c r="J17" s="182">
        <f t="shared" si="23"/>
        <v>0</v>
      </c>
      <c r="K17" s="183">
        <f t="shared" si="23"/>
        <v>0</v>
      </c>
      <c r="L17" s="467"/>
      <c r="M17" s="465"/>
      <c r="N17" s="488"/>
      <c r="O17" s="182">
        <f t="shared" ref="O17:Q17" si="24">O16/L16</f>
        <v>0</v>
      </c>
      <c r="P17" s="182">
        <f t="shared" si="24"/>
        <v>0</v>
      </c>
      <c r="Q17" s="183">
        <f t="shared" si="24"/>
        <v>0</v>
      </c>
      <c r="R17" s="467"/>
      <c r="S17" s="465"/>
      <c r="T17" s="488"/>
      <c r="U17" s="182">
        <f t="shared" ref="U17:W17" si="25">U16/R16</f>
        <v>0</v>
      </c>
      <c r="V17" s="182">
        <f t="shared" si="25"/>
        <v>0</v>
      </c>
      <c r="W17" s="183">
        <f t="shared" si="25"/>
        <v>0</v>
      </c>
      <c r="X17" s="2"/>
      <c r="AB17" s="21"/>
      <c r="AC17" s="21"/>
      <c r="AD17" s="21"/>
      <c r="AE17" s="179"/>
      <c r="AF17" s="179"/>
      <c r="AG17" s="179"/>
      <c r="AH17" s="174"/>
      <c r="AI17" s="174"/>
      <c r="AJ17" s="174"/>
    </row>
    <row r="18" spans="2:36" ht="21.6" customHeight="1" x14ac:dyDescent="0.2">
      <c r="B18" s="416"/>
      <c r="C18" s="412" t="s">
        <v>63</v>
      </c>
      <c r="D18" s="468">
        <f>[1]表13!E27</f>
        <v>16</v>
      </c>
      <c r="E18" s="518">
        <f>[1]表13!R27</f>
        <v>6</v>
      </c>
      <c r="F18" s="481">
        <f t="shared" ref="F18:K18" si="26">L18+R18</f>
        <v>2678</v>
      </c>
      <c r="G18" s="476">
        <f t="shared" si="26"/>
        <v>279</v>
      </c>
      <c r="H18" s="476">
        <f t="shared" si="26"/>
        <v>2957</v>
      </c>
      <c r="I18" s="172">
        <f t="shared" si="26"/>
        <v>150</v>
      </c>
      <c r="J18" s="172">
        <f t="shared" si="26"/>
        <v>0</v>
      </c>
      <c r="K18" s="173">
        <f t="shared" si="26"/>
        <v>150</v>
      </c>
      <c r="L18" s="466">
        <f>[1]表2!I30</f>
        <v>1031</v>
      </c>
      <c r="M18" s="464">
        <f>[1]表2!O30</f>
        <v>17</v>
      </c>
      <c r="N18" s="488">
        <f t="shared" ref="N18" si="27">L18+M18</f>
        <v>1048</v>
      </c>
      <c r="O18" s="172">
        <v>127</v>
      </c>
      <c r="P18" s="172">
        <v>0</v>
      </c>
      <c r="Q18" s="173">
        <f t="shared" ref="Q18" si="28">O18+P18</f>
        <v>127</v>
      </c>
      <c r="R18" s="466">
        <f>[1]表2!J30</f>
        <v>1647</v>
      </c>
      <c r="S18" s="464">
        <f>[1]表2!P30</f>
        <v>262</v>
      </c>
      <c r="T18" s="488">
        <f t="shared" ref="T18" si="29">R18+S18</f>
        <v>1909</v>
      </c>
      <c r="U18" s="172">
        <v>23</v>
      </c>
      <c r="V18" s="172">
        <v>0</v>
      </c>
      <c r="W18" s="173">
        <f t="shared" ref="W18" si="30">U18+V18</f>
        <v>23</v>
      </c>
      <c r="X18" s="2"/>
      <c r="Y18" s="71"/>
      <c r="Z18" s="71"/>
      <c r="AA18" s="71"/>
      <c r="AB18" s="71"/>
      <c r="AC18" s="71"/>
      <c r="AD18" s="71"/>
      <c r="AE18" s="174"/>
      <c r="AF18" s="174"/>
      <c r="AG18" s="174"/>
      <c r="AH18" s="174"/>
      <c r="AI18" s="174"/>
      <c r="AJ18" s="174"/>
    </row>
    <row r="19" spans="2:36" ht="21.6" customHeight="1" x14ac:dyDescent="0.2">
      <c r="B19" s="416"/>
      <c r="C19" s="413"/>
      <c r="D19" s="469"/>
      <c r="E19" s="471"/>
      <c r="F19" s="484"/>
      <c r="G19" s="483"/>
      <c r="H19" s="483"/>
      <c r="I19" s="182">
        <f t="shared" ref="I19:K19" si="31">I18/F18</f>
        <v>5.6011949215832711E-2</v>
      </c>
      <c r="J19" s="182">
        <f t="shared" si="31"/>
        <v>0</v>
      </c>
      <c r="K19" s="183">
        <f t="shared" si="31"/>
        <v>5.0727088265133578E-2</v>
      </c>
      <c r="L19" s="467"/>
      <c r="M19" s="465"/>
      <c r="N19" s="488"/>
      <c r="O19" s="182">
        <f t="shared" ref="O19:Q19" si="32">O18/L18</f>
        <v>0.12318137730358875</v>
      </c>
      <c r="P19" s="182">
        <f t="shared" si="32"/>
        <v>0</v>
      </c>
      <c r="Q19" s="183">
        <f t="shared" si="32"/>
        <v>0.12118320610687022</v>
      </c>
      <c r="R19" s="467"/>
      <c r="S19" s="465"/>
      <c r="T19" s="488"/>
      <c r="U19" s="182">
        <f t="shared" ref="U19:W19" si="33">U18/R18</f>
        <v>1.3964784456587736E-2</v>
      </c>
      <c r="V19" s="182">
        <f t="shared" si="33"/>
        <v>0</v>
      </c>
      <c r="W19" s="183">
        <f t="shared" si="33"/>
        <v>1.2048192771084338E-2</v>
      </c>
      <c r="X19" s="2"/>
      <c r="AB19" s="21"/>
      <c r="AC19" s="21"/>
      <c r="AD19" s="21"/>
      <c r="AE19" s="179"/>
      <c r="AF19" s="179"/>
      <c r="AG19" s="179"/>
      <c r="AH19" s="174"/>
      <c r="AI19" s="174"/>
      <c r="AJ19" s="174"/>
    </row>
    <row r="20" spans="2:36" ht="21.6" customHeight="1" x14ac:dyDescent="0.2">
      <c r="B20" s="416"/>
      <c r="C20" s="412" t="s">
        <v>64</v>
      </c>
      <c r="D20" s="468">
        <f>[1]表13!E30</f>
        <v>131</v>
      </c>
      <c r="E20" s="518">
        <f>[1]表13!R30</f>
        <v>132</v>
      </c>
      <c r="F20" s="481">
        <f t="shared" ref="F20:K20" si="34">L20+R20</f>
        <v>8660</v>
      </c>
      <c r="G20" s="476">
        <f t="shared" si="34"/>
        <v>3875</v>
      </c>
      <c r="H20" s="476">
        <f t="shared" si="34"/>
        <v>12535</v>
      </c>
      <c r="I20" s="172">
        <f t="shared" si="34"/>
        <v>27</v>
      </c>
      <c r="J20" s="172">
        <f t="shared" si="34"/>
        <v>2</v>
      </c>
      <c r="K20" s="173">
        <f t="shared" si="34"/>
        <v>29</v>
      </c>
      <c r="L20" s="466">
        <f>[1]表2!I33</f>
        <v>2909</v>
      </c>
      <c r="M20" s="464">
        <f>[1]表2!O33</f>
        <v>1065</v>
      </c>
      <c r="N20" s="488">
        <f t="shared" ref="N20" si="35">L20+M20</f>
        <v>3974</v>
      </c>
      <c r="O20" s="172">
        <v>7</v>
      </c>
      <c r="P20" s="172">
        <v>0</v>
      </c>
      <c r="Q20" s="173">
        <f t="shared" ref="Q20" si="36">O20+P20</f>
        <v>7</v>
      </c>
      <c r="R20" s="466">
        <f>[1]表2!J33</f>
        <v>5751</v>
      </c>
      <c r="S20" s="464">
        <f>[1]表2!P33</f>
        <v>2810</v>
      </c>
      <c r="T20" s="488">
        <f t="shared" ref="T20" si="37">R20+S20</f>
        <v>8561</v>
      </c>
      <c r="U20" s="172">
        <v>20</v>
      </c>
      <c r="V20" s="172">
        <v>2</v>
      </c>
      <c r="W20" s="173">
        <f t="shared" ref="W20" si="38">U20+V20</f>
        <v>22</v>
      </c>
      <c r="X20" s="2"/>
      <c r="Y20" s="71"/>
      <c r="Z20" s="71"/>
      <c r="AA20" s="71"/>
      <c r="AB20" s="71"/>
      <c r="AC20" s="71"/>
      <c r="AD20" s="71"/>
      <c r="AE20" s="174"/>
      <c r="AF20" s="174"/>
      <c r="AG20" s="174"/>
      <c r="AH20" s="174"/>
      <c r="AI20" s="174"/>
      <c r="AJ20" s="174"/>
    </row>
    <row r="21" spans="2:36" ht="21.6" customHeight="1" thickBot="1" x14ac:dyDescent="0.25">
      <c r="B21" s="420"/>
      <c r="C21" s="414"/>
      <c r="D21" s="479"/>
      <c r="E21" s="480"/>
      <c r="F21" s="484"/>
      <c r="G21" s="483"/>
      <c r="H21" s="483"/>
      <c r="I21" s="182">
        <f t="shared" ref="I21:K21" si="39">I20/F20</f>
        <v>3.1177829099307158E-3</v>
      </c>
      <c r="J21" s="182">
        <f t="shared" si="39"/>
        <v>5.1612903225806454E-4</v>
      </c>
      <c r="K21" s="183">
        <f t="shared" si="39"/>
        <v>2.3135221380135621E-3</v>
      </c>
      <c r="L21" s="467"/>
      <c r="M21" s="465"/>
      <c r="N21" s="488"/>
      <c r="O21" s="182">
        <f t="shared" ref="O21:Q21" si="40">O20/L20</f>
        <v>2.4063251976624267E-3</v>
      </c>
      <c r="P21" s="182">
        <f t="shared" si="40"/>
        <v>0</v>
      </c>
      <c r="Q21" s="183">
        <f t="shared" si="40"/>
        <v>1.7614494212380473E-3</v>
      </c>
      <c r="R21" s="467"/>
      <c r="S21" s="465"/>
      <c r="T21" s="488"/>
      <c r="U21" s="182">
        <f t="shared" ref="U21:W21" si="41">U20/R20</f>
        <v>3.4776560598156841E-3</v>
      </c>
      <c r="V21" s="182">
        <f t="shared" si="41"/>
        <v>7.1174377224199293E-4</v>
      </c>
      <c r="W21" s="183">
        <f t="shared" si="41"/>
        <v>2.5697932484522838E-3</v>
      </c>
      <c r="X21" s="2"/>
      <c r="AB21" s="21"/>
      <c r="AC21" s="21"/>
      <c r="AD21" s="21"/>
      <c r="AE21" s="179"/>
      <c r="AF21" s="179"/>
      <c r="AG21" s="179"/>
      <c r="AH21" s="174"/>
      <c r="AI21" s="174"/>
      <c r="AJ21" s="174"/>
    </row>
    <row r="22" spans="2:36" ht="21.6" customHeight="1" thickTop="1" x14ac:dyDescent="0.2">
      <c r="B22" s="415" t="s">
        <v>94</v>
      </c>
      <c r="C22" s="413" t="s">
        <v>28</v>
      </c>
      <c r="D22" s="472">
        <f>[1]表13!E33</f>
        <v>64</v>
      </c>
      <c r="E22" s="473">
        <f>[1]表13!R33</f>
        <v>43</v>
      </c>
      <c r="F22" s="491">
        <f t="shared" ref="F22:K22" si="42">L22+R22</f>
        <v>356</v>
      </c>
      <c r="G22" s="485">
        <f t="shared" si="42"/>
        <v>165</v>
      </c>
      <c r="H22" s="485">
        <f t="shared" si="42"/>
        <v>521</v>
      </c>
      <c r="I22" s="184">
        <f t="shared" si="42"/>
        <v>0</v>
      </c>
      <c r="J22" s="184">
        <f t="shared" si="42"/>
        <v>0</v>
      </c>
      <c r="K22" s="185">
        <f t="shared" si="42"/>
        <v>0</v>
      </c>
      <c r="L22" s="486">
        <f>[1]表2!I36</f>
        <v>209</v>
      </c>
      <c r="M22" s="487">
        <f>[1]表2!O36</f>
        <v>45</v>
      </c>
      <c r="N22" s="485">
        <f>L22+M22</f>
        <v>254</v>
      </c>
      <c r="O22" s="184">
        <v>0</v>
      </c>
      <c r="P22" s="184">
        <v>0</v>
      </c>
      <c r="Q22" s="185">
        <f t="shared" ref="Q22" si="43">O22+P22</f>
        <v>0</v>
      </c>
      <c r="R22" s="486">
        <f>[1]表2!J36</f>
        <v>147</v>
      </c>
      <c r="S22" s="487">
        <f>[1]表2!P36</f>
        <v>120</v>
      </c>
      <c r="T22" s="485">
        <f>R22+S22</f>
        <v>267</v>
      </c>
      <c r="U22" s="184">
        <v>0</v>
      </c>
      <c r="V22" s="184">
        <v>0</v>
      </c>
      <c r="W22" s="185">
        <f t="shared" ref="W22" si="44">U22+V22</f>
        <v>0</v>
      </c>
      <c r="X22" s="2"/>
      <c r="Y22" s="71"/>
      <c r="Z22" s="71"/>
      <c r="AA22" s="71"/>
      <c r="AB22" s="71"/>
      <c r="AC22" s="71"/>
      <c r="AD22" s="71"/>
      <c r="AE22" s="174"/>
      <c r="AF22" s="174"/>
      <c r="AG22" s="174"/>
      <c r="AH22" s="174"/>
      <c r="AI22" s="174"/>
      <c r="AJ22" s="174"/>
    </row>
    <row r="23" spans="2:36" ht="21.6" customHeight="1" x14ac:dyDescent="0.2">
      <c r="B23" s="416"/>
      <c r="C23" s="413"/>
      <c r="D23" s="469"/>
      <c r="E23" s="471"/>
      <c r="F23" s="484"/>
      <c r="G23" s="483"/>
      <c r="H23" s="483"/>
      <c r="I23" s="182">
        <f t="shared" ref="I23:K23" si="45">I22/F22</f>
        <v>0</v>
      </c>
      <c r="J23" s="182">
        <f t="shared" si="45"/>
        <v>0</v>
      </c>
      <c r="K23" s="183">
        <f t="shared" si="45"/>
        <v>0</v>
      </c>
      <c r="L23" s="467"/>
      <c r="M23" s="465"/>
      <c r="N23" s="483"/>
      <c r="O23" s="182">
        <f t="shared" ref="O23:Q23" si="46">O22/L22</f>
        <v>0</v>
      </c>
      <c r="P23" s="182">
        <f t="shared" si="46"/>
        <v>0</v>
      </c>
      <c r="Q23" s="183">
        <f t="shared" si="46"/>
        <v>0</v>
      </c>
      <c r="R23" s="467"/>
      <c r="S23" s="465"/>
      <c r="T23" s="483"/>
      <c r="U23" s="182">
        <f t="shared" ref="U23:W23" si="47">U22/R22</f>
        <v>0</v>
      </c>
      <c r="V23" s="182">
        <f t="shared" si="47"/>
        <v>0</v>
      </c>
      <c r="W23" s="183">
        <f t="shared" si="47"/>
        <v>0</v>
      </c>
      <c r="X23" s="2"/>
      <c r="AB23" s="21"/>
      <c r="AC23" s="21"/>
      <c r="AD23" s="21"/>
      <c r="AE23" s="179"/>
      <c r="AF23" s="179"/>
      <c r="AG23" s="179"/>
      <c r="AH23" s="174"/>
      <c r="AI23" s="174"/>
      <c r="AJ23" s="174"/>
    </row>
    <row r="24" spans="2:36" ht="21.6" customHeight="1" x14ac:dyDescent="0.2">
      <c r="B24" s="416"/>
      <c r="C24" s="412" t="s">
        <v>29</v>
      </c>
      <c r="D24" s="468">
        <f>[1]表13!E36</f>
        <v>155</v>
      </c>
      <c r="E24" s="518">
        <f>[1]表13!R36</f>
        <v>129</v>
      </c>
      <c r="F24" s="481">
        <f t="shared" ref="F24:K24" si="48">L24+R24</f>
        <v>2017</v>
      </c>
      <c r="G24" s="476">
        <f t="shared" si="48"/>
        <v>836</v>
      </c>
      <c r="H24" s="476">
        <f t="shared" si="48"/>
        <v>2853</v>
      </c>
      <c r="I24" s="172">
        <f t="shared" si="48"/>
        <v>2</v>
      </c>
      <c r="J24" s="172">
        <f t="shared" si="48"/>
        <v>0</v>
      </c>
      <c r="K24" s="173">
        <f t="shared" si="48"/>
        <v>2</v>
      </c>
      <c r="L24" s="466">
        <f>[1]表2!I39</f>
        <v>1238</v>
      </c>
      <c r="M24" s="464">
        <f>[1]表2!O39</f>
        <v>235</v>
      </c>
      <c r="N24" s="476">
        <f>L24+M24</f>
        <v>1473</v>
      </c>
      <c r="O24" s="172">
        <v>1</v>
      </c>
      <c r="P24" s="172">
        <v>0</v>
      </c>
      <c r="Q24" s="173">
        <f t="shared" ref="Q24" si="49">O24+P24</f>
        <v>1</v>
      </c>
      <c r="R24" s="466">
        <f>[1]表2!J39</f>
        <v>779</v>
      </c>
      <c r="S24" s="464">
        <f>[1]表2!P39</f>
        <v>601</v>
      </c>
      <c r="T24" s="476">
        <f>R24+S24</f>
        <v>1380</v>
      </c>
      <c r="U24" s="172">
        <v>1</v>
      </c>
      <c r="V24" s="172">
        <v>0</v>
      </c>
      <c r="W24" s="173">
        <f t="shared" ref="W24" si="50">U24+V24</f>
        <v>1</v>
      </c>
      <c r="X24" s="2"/>
      <c r="Y24" s="71"/>
      <c r="Z24" s="71"/>
      <c r="AA24" s="71"/>
      <c r="AB24" s="71"/>
      <c r="AC24" s="71"/>
      <c r="AD24" s="71"/>
      <c r="AE24" s="174"/>
      <c r="AF24" s="174"/>
      <c r="AG24" s="174"/>
      <c r="AH24" s="174"/>
      <c r="AI24" s="174"/>
      <c r="AJ24" s="174"/>
    </row>
    <row r="25" spans="2:36" ht="21.6" customHeight="1" x14ac:dyDescent="0.2">
      <c r="B25" s="416"/>
      <c r="C25" s="413"/>
      <c r="D25" s="469"/>
      <c r="E25" s="471"/>
      <c r="F25" s="484"/>
      <c r="G25" s="483"/>
      <c r="H25" s="483"/>
      <c r="I25" s="182">
        <f t="shared" ref="I25:K25" si="51">I24/F24</f>
        <v>9.9157164105106587E-4</v>
      </c>
      <c r="J25" s="182">
        <f t="shared" si="51"/>
        <v>0</v>
      </c>
      <c r="K25" s="183">
        <f t="shared" si="51"/>
        <v>7.010164738871364E-4</v>
      </c>
      <c r="L25" s="467"/>
      <c r="M25" s="465"/>
      <c r="N25" s="483"/>
      <c r="O25" s="182">
        <f t="shared" ref="O25:Q25" si="52">O24/L24</f>
        <v>8.0775444264943462E-4</v>
      </c>
      <c r="P25" s="182">
        <f t="shared" si="52"/>
        <v>0</v>
      </c>
      <c r="Q25" s="183">
        <f t="shared" si="52"/>
        <v>6.7888662593346908E-4</v>
      </c>
      <c r="R25" s="467"/>
      <c r="S25" s="465"/>
      <c r="T25" s="483"/>
      <c r="U25" s="182">
        <f t="shared" ref="U25:W25" si="53">U24/R24</f>
        <v>1.2836970474967907E-3</v>
      </c>
      <c r="V25" s="182">
        <f t="shared" si="53"/>
        <v>0</v>
      </c>
      <c r="W25" s="183">
        <f t="shared" si="53"/>
        <v>7.246376811594203E-4</v>
      </c>
      <c r="X25" s="2"/>
      <c r="AB25" s="21"/>
      <c r="AC25" s="21"/>
      <c r="AD25" s="21"/>
      <c r="AE25" s="179"/>
      <c r="AF25" s="179"/>
      <c r="AG25" s="179"/>
      <c r="AH25" s="174"/>
      <c r="AI25" s="174"/>
      <c r="AJ25" s="174"/>
    </row>
    <row r="26" spans="2:36" ht="21.6" customHeight="1" x14ac:dyDescent="0.2">
      <c r="B26" s="416"/>
      <c r="C26" s="412" t="s">
        <v>30</v>
      </c>
      <c r="D26" s="468">
        <f>[1]表13!E39</f>
        <v>46</v>
      </c>
      <c r="E26" s="518">
        <f>[1]表13!R39</f>
        <v>38</v>
      </c>
      <c r="F26" s="481">
        <f t="shared" ref="F26:K26" si="54">L26+R26</f>
        <v>1217</v>
      </c>
      <c r="G26" s="476">
        <f t="shared" si="54"/>
        <v>552</v>
      </c>
      <c r="H26" s="476">
        <f t="shared" si="54"/>
        <v>1769</v>
      </c>
      <c r="I26" s="172">
        <f t="shared" si="54"/>
        <v>0</v>
      </c>
      <c r="J26" s="172">
        <f t="shared" si="54"/>
        <v>0</v>
      </c>
      <c r="K26" s="173">
        <f t="shared" si="54"/>
        <v>0</v>
      </c>
      <c r="L26" s="466">
        <f>[1]表2!I42</f>
        <v>683</v>
      </c>
      <c r="M26" s="464">
        <f>[1]表2!O42</f>
        <v>128</v>
      </c>
      <c r="N26" s="476">
        <f t="shared" ref="N26" si="55">L26+M26</f>
        <v>811</v>
      </c>
      <c r="O26" s="172">
        <v>0</v>
      </c>
      <c r="P26" s="172">
        <v>0</v>
      </c>
      <c r="Q26" s="173">
        <f t="shared" ref="Q26" si="56">O26+P26</f>
        <v>0</v>
      </c>
      <c r="R26" s="466">
        <f>[1]表2!J42</f>
        <v>534</v>
      </c>
      <c r="S26" s="464">
        <f>[1]表2!P42</f>
        <v>424</v>
      </c>
      <c r="T26" s="476">
        <f t="shared" ref="T26" si="57">R26+S26</f>
        <v>958</v>
      </c>
      <c r="U26" s="172">
        <v>0</v>
      </c>
      <c r="V26" s="172">
        <v>0</v>
      </c>
      <c r="W26" s="173">
        <f t="shared" ref="W26" si="58">U26+V26</f>
        <v>0</v>
      </c>
      <c r="X26" s="2"/>
      <c r="Y26" s="71"/>
      <c r="Z26" s="71"/>
      <c r="AA26" s="71"/>
      <c r="AB26" s="71"/>
      <c r="AC26" s="71"/>
      <c r="AD26" s="71"/>
      <c r="AE26" s="174"/>
      <c r="AF26" s="174"/>
      <c r="AG26" s="174"/>
      <c r="AH26" s="174"/>
      <c r="AI26" s="174"/>
      <c r="AJ26" s="174"/>
    </row>
    <row r="27" spans="2:36" ht="21.6" customHeight="1" x14ac:dyDescent="0.2">
      <c r="B27" s="416"/>
      <c r="C27" s="413"/>
      <c r="D27" s="469"/>
      <c r="E27" s="471"/>
      <c r="F27" s="484"/>
      <c r="G27" s="483"/>
      <c r="H27" s="483"/>
      <c r="I27" s="182">
        <f t="shared" ref="I27:K27" si="59">I26/F26</f>
        <v>0</v>
      </c>
      <c r="J27" s="182">
        <f t="shared" si="59"/>
        <v>0</v>
      </c>
      <c r="K27" s="183">
        <f t="shared" si="59"/>
        <v>0</v>
      </c>
      <c r="L27" s="467"/>
      <c r="M27" s="465"/>
      <c r="N27" s="483"/>
      <c r="O27" s="182">
        <f t="shared" ref="O27:Q27" si="60">O26/L26</f>
        <v>0</v>
      </c>
      <c r="P27" s="182">
        <f t="shared" si="60"/>
        <v>0</v>
      </c>
      <c r="Q27" s="183">
        <f t="shared" si="60"/>
        <v>0</v>
      </c>
      <c r="R27" s="467"/>
      <c r="S27" s="465"/>
      <c r="T27" s="483"/>
      <c r="U27" s="182">
        <f t="shared" ref="U27:W27" si="61">U26/R26</f>
        <v>0</v>
      </c>
      <c r="V27" s="182">
        <f t="shared" si="61"/>
        <v>0</v>
      </c>
      <c r="W27" s="183">
        <f t="shared" si="61"/>
        <v>0</v>
      </c>
      <c r="X27" s="2"/>
      <c r="AB27" s="21"/>
      <c r="AC27" s="21"/>
      <c r="AD27" s="21"/>
      <c r="AE27" s="179"/>
      <c r="AF27" s="179"/>
      <c r="AG27" s="179"/>
      <c r="AH27" s="174"/>
      <c r="AI27" s="174"/>
      <c r="AJ27" s="174"/>
    </row>
    <row r="28" spans="2:36" ht="21.6" customHeight="1" x14ac:dyDescent="0.2">
      <c r="B28" s="416"/>
      <c r="C28" s="412" t="s">
        <v>31</v>
      </c>
      <c r="D28" s="468">
        <f>[1]表13!E42</f>
        <v>38</v>
      </c>
      <c r="E28" s="518">
        <f>[1]表13!R42</f>
        <v>36</v>
      </c>
      <c r="F28" s="481">
        <f t="shared" ref="F28:K28" si="62">L28+R28</f>
        <v>1768</v>
      </c>
      <c r="G28" s="476">
        <f t="shared" si="62"/>
        <v>976</v>
      </c>
      <c r="H28" s="476">
        <f t="shared" si="62"/>
        <v>2744</v>
      </c>
      <c r="I28" s="172">
        <f t="shared" si="62"/>
        <v>5</v>
      </c>
      <c r="J28" s="172">
        <f t="shared" si="62"/>
        <v>2</v>
      </c>
      <c r="K28" s="173">
        <f t="shared" si="62"/>
        <v>7</v>
      </c>
      <c r="L28" s="466">
        <f>[1]表2!I45</f>
        <v>976</v>
      </c>
      <c r="M28" s="464">
        <f>[1]表2!O45</f>
        <v>345</v>
      </c>
      <c r="N28" s="476">
        <f t="shared" ref="N28" si="63">L28+M28</f>
        <v>1321</v>
      </c>
      <c r="O28" s="172">
        <v>1</v>
      </c>
      <c r="P28" s="172">
        <v>0</v>
      </c>
      <c r="Q28" s="173">
        <f t="shared" ref="Q28" si="64">O28+P28</f>
        <v>1</v>
      </c>
      <c r="R28" s="466">
        <f>[1]表2!J45</f>
        <v>792</v>
      </c>
      <c r="S28" s="464">
        <f>[1]表2!P45</f>
        <v>631</v>
      </c>
      <c r="T28" s="476">
        <f t="shared" ref="T28" si="65">R28+S28</f>
        <v>1423</v>
      </c>
      <c r="U28" s="172">
        <v>4</v>
      </c>
      <c r="V28" s="172">
        <v>2</v>
      </c>
      <c r="W28" s="173">
        <f t="shared" ref="W28" si="66">U28+V28</f>
        <v>6</v>
      </c>
      <c r="X28" s="2"/>
      <c r="Y28" s="71"/>
      <c r="Z28" s="71"/>
      <c r="AA28" s="71"/>
      <c r="AB28" s="71"/>
      <c r="AC28" s="71"/>
      <c r="AD28" s="71"/>
      <c r="AE28" s="174"/>
      <c r="AF28" s="174"/>
      <c r="AG28" s="174"/>
      <c r="AH28" s="174"/>
      <c r="AI28" s="174"/>
      <c r="AJ28" s="174"/>
    </row>
    <row r="29" spans="2:36" ht="21.6" customHeight="1" x14ac:dyDescent="0.2">
      <c r="B29" s="416"/>
      <c r="C29" s="413"/>
      <c r="D29" s="469"/>
      <c r="E29" s="471"/>
      <c r="F29" s="484"/>
      <c r="G29" s="483"/>
      <c r="H29" s="483"/>
      <c r="I29" s="182">
        <f t="shared" ref="I29:K29" si="67">I28/F28</f>
        <v>2.8280542986425339E-3</v>
      </c>
      <c r="J29" s="182">
        <f t="shared" si="67"/>
        <v>2.0491803278688526E-3</v>
      </c>
      <c r="K29" s="183">
        <f t="shared" si="67"/>
        <v>2.5510204081632651E-3</v>
      </c>
      <c r="L29" s="467"/>
      <c r="M29" s="465"/>
      <c r="N29" s="483"/>
      <c r="O29" s="182">
        <f t="shared" ref="O29:Q29" si="68">O28/L28</f>
        <v>1.0245901639344263E-3</v>
      </c>
      <c r="P29" s="182">
        <f t="shared" si="68"/>
        <v>0</v>
      </c>
      <c r="Q29" s="183">
        <f t="shared" si="68"/>
        <v>7.5700227100681302E-4</v>
      </c>
      <c r="R29" s="467"/>
      <c r="S29" s="465"/>
      <c r="T29" s="483"/>
      <c r="U29" s="182">
        <f t="shared" ref="U29:W29" si="69">U28/R28</f>
        <v>5.0505050505050509E-3</v>
      </c>
      <c r="V29" s="182">
        <f t="shared" si="69"/>
        <v>3.1695721077654518E-3</v>
      </c>
      <c r="W29" s="183">
        <f t="shared" si="69"/>
        <v>4.216444132115249E-3</v>
      </c>
      <c r="X29" s="2"/>
      <c r="AB29" s="21"/>
      <c r="AC29" s="21"/>
      <c r="AD29" s="21"/>
      <c r="AE29" s="179"/>
      <c r="AF29" s="179"/>
      <c r="AG29" s="179"/>
      <c r="AH29" s="174"/>
      <c r="AI29" s="174"/>
      <c r="AJ29" s="174"/>
    </row>
    <row r="30" spans="2:36" ht="21.6" customHeight="1" x14ac:dyDescent="0.2">
      <c r="B30" s="416"/>
      <c r="C30" s="412" t="s">
        <v>32</v>
      </c>
      <c r="D30" s="468">
        <f>[1]表13!E45</f>
        <v>27</v>
      </c>
      <c r="E30" s="518">
        <f>[1]表13!R45</f>
        <v>24</v>
      </c>
      <c r="F30" s="481">
        <f t="shared" ref="F30:K30" si="70">L30+R30</f>
        <v>2690</v>
      </c>
      <c r="G30" s="476">
        <f t="shared" si="70"/>
        <v>780</v>
      </c>
      <c r="H30" s="476">
        <f t="shared" si="70"/>
        <v>3470</v>
      </c>
      <c r="I30" s="172">
        <f t="shared" si="70"/>
        <v>0</v>
      </c>
      <c r="J30" s="172">
        <f t="shared" si="70"/>
        <v>0</v>
      </c>
      <c r="K30" s="173">
        <f t="shared" si="70"/>
        <v>0</v>
      </c>
      <c r="L30" s="466">
        <f>[1]表2!I48</f>
        <v>1554</v>
      </c>
      <c r="M30" s="464">
        <f>[1]表2!O48</f>
        <v>248</v>
      </c>
      <c r="N30" s="476">
        <f t="shared" ref="N30" si="71">L30+M30</f>
        <v>1802</v>
      </c>
      <c r="O30" s="172">
        <v>0</v>
      </c>
      <c r="P30" s="172">
        <v>0</v>
      </c>
      <c r="Q30" s="173">
        <f t="shared" ref="Q30" si="72">O30+P30</f>
        <v>0</v>
      </c>
      <c r="R30" s="466">
        <f>[1]表2!J48</f>
        <v>1136</v>
      </c>
      <c r="S30" s="464">
        <f>[1]表2!P48</f>
        <v>532</v>
      </c>
      <c r="T30" s="476">
        <f t="shared" ref="T30" si="73">R30+S30</f>
        <v>1668</v>
      </c>
      <c r="U30" s="172">
        <v>0</v>
      </c>
      <c r="V30" s="172">
        <v>0</v>
      </c>
      <c r="W30" s="173">
        <f t="shared" ref="W30" si="74">U30+V30</f>
        <v>0</v>
      </c>
      <c r="X30" s="2"/>
      <c r="Y30" s="71"/>
      <c r="Z30" s="71"/>
      <c r="AA30" s="71"/>
      <c r="AB30" s="71"/>
      <c r="AC30" s="71"/>
      <c r="AD30" s="71"/>
      <c r="AE30" s="174"/>
      <c r="AF30" s="174"/>
      <c r="AG30" s="174"/>
      <c r="AH30" s="174"/>
      <c r="AI30" s="174"/>
      <c r="AJ30" s="174"/>
    </row>
    <row r="31" spans="2:36" ht="21.6" customHeight="1" x14ac:dyDescent="0.2">
      <c r="B31" s="416"/>
      <c r="C31" s="419"/>
      <c r="D31" s="469"/>
      <c r="E31" s="471"/>
      <c r="F31" s="484"/>
      <c r="G31" s="483"/>
      <c r="H31" s="483"/>
      <c r="I31" s="182">
        <f t="shared" ref="I31:K31" si="75">I30/F30</f>
        <v>0</v>
      </c>
      <c r="J31" s="182">
        <f t="shared" si="75"/>
        <v>0</v>
      </c>
      <c r="K31" s="183">
        <f t="shared" si="75"/>
        <v>0</v>
      </c>
      <c r="L31" s="467"/>
      <c r="M31" s="465"/>
      <c r="N31" s="483"/>
      <c r="O31" s="182">
        <f t="shared" ref="O31:Q31" si="76">O30/L30</f>
        <v>0</v>
      </c>
      <c r="P31" s="182">
        <f t="shared" si="76"/>
        <v>0</v>
      </c>
      <c r="Q31" s="183">
        <f t="shared" si="76"/>
        <v>0</v>
      </c>
      <c r="R31" s="467"/>
      <c r="S31" s="465"/>
      <c r="T31" s="483"/>
      <c r="U31" s="182">
        <f t="shared" ref="U31:W31" si="77">U30/R30</f>
        <v>0</v>
      </c>
      <c r="V31" s="182">
        <f t="shared" si="77"/>
        <v>0</v>
      </c>
      <c r="W31" s="183">
        <f t="shared" si="77"/>
        <v>0</v>
      </c>
      <c r="X31" s="2"/>
      <c r="AB31" s="21"/>
      <c r="AC31" s="21"/>
      <c r="AD31" s="21"/>
      <c r="AE31" s="179"/>
      <c r="AF31" s="179"/>
      <c r="AG31" s="179"/>
      <c r="AH31" s="174"/>
      <c r="AI31" s="174"/>
      <c r="AJ31" s="174"/>
    </row>
    <row r="32" spans="2:36" ht="21.6" customHeight="1" x14ac:dyDescent="0.2">
      <c r="B32" s="416"/>
      <c r="C32" s="413" t="s">
        <v>33</v>
      </c>
      <c r="D32" s="468">
        <f>[1]表13!E48</f>
        <v>40</v>
      </c>
      <c r="E32" s="518">
        <f>[1]表13!R48</f>
        <v>29</v>
      </c>
      <c r="F32" s="481">
        <f t="shared" ref="F32:K32" si="78">L32+R32</f>
        <v>23985</v>
      </c>
      <c r="G32" s="476">
        <f t="shared" si="78"/>
        <v>3177</v>
      </c>
      <c r="H32" s="476">
        <f t="shared" si="78"/>
        <v>27162</v>
      </c>
      <c r="I32" s="172">
        <f t="shared" si="78"/>
        <v>172</v>
      </c>
      <c r="J32" s="172">
        <f t="shared" si="78"/>
        <v>0</v>
      </c>
      <c r="K32" s="173">
        <f t="shared" si="78"/>
        <v>172</v>
      </c>
      <c r="L32" s="466">
        <f>[1]表2!I51</f>
        <v>15259</v>
      </c>
      <c r="M32" s="464">
        <f>[1]表2!O51</f>
        <v>1032</v>
      </c>
      <c r="N32" s="476">
        <f>L32+M32</f>
        <v>16291</v>
      </c>
      <c r="O32" s="172">
        <v>133</v>
      </c>
      <c r="P32" s="172">
        <v>0</v>
      </c>
      <c r="Q32" s="173">
        <f t="shared" ref="Q32" si="79">O32+P32</f>
        <v>133</v>
      </c>
      <c r="R32" s="466">
        <f>[1]表2!J51</f>
        <v>8726</v>
      </c>
      <c r="S32" s="464">
        <f>[1]表2!P51</f>
        <v>2145</v>
      </c>
      <c r="T32" s="476">
        <f>R32+S32</f>
        <v>10871</v>
      </c>
      <c r="U32" s="172">
        <v>39</v>
      </c>
      <c r="V32" s="172">
        <v>0</v>
      </c>
      <c r="W32" s="173">
        <f t="shared" ref="W32" si="80">U32+V32</f>
        <v>39</v>
      </c>
      <c r="X32" s="2"/>
      <c r="Y32" s="71"/>
      <c r="Z32" s="71"/>
      <c r="AA32" s="71"/>
      <c r="AB32" s="71"/>
      <c r="AC32" s="71"/>
      <c r="AD32" s="71"/>
      <c r="AE32" s="174"/>
      <c r="AF32" s="174"/>
      <c r="AG32" s="174"/>
      <c r="AH32" s="174"/>
      <c r="AI32" s="174"/>
      <c r="AJ32" s="174"/>
    </row>
    <row r="33" spans="2:36" ht="21.6" customHeight="1" thickBot="1" x14ac:dyDescent="0.25">
      <c r="B33" s="416"/>
      <c r="C33" s="414"/>
      <c r="D33" s="479"/>
      <c r="E33" s="480"/>
      <c r="F33" s="482"/>
      <c r="G33" s="477"/>
      <c r="H33" s="477"/>
      <c r="I33" s="177">
        <f t="shared" ref="I33:K33" si="81">I32/F32</f>
        <v>7.1711486345632687E-3</v>
      </c>
      <c r="J33" s="177">
        <f t="shared" si="81"/>
        <v>0</v>
      </c>
      <c r="K33" s="178">
        <f t="shared" si="81"/>
        <v>6.3323761136882409E-3</v>
      </c>
      <c r="L33" s="474"/>
      <c r="M33" s="475"/>
      <c r="N33" s="477"/>
      <c r="O33" s="177">
        <f t="shared" ref="O33:Q33" si="82">O32/L32</f>
        <v>8.7161675077003734E-3</v>
      </c>
      <c r="P33" s="177">
        <f t="shared" si="82"/>
        <v>0</v>
      </c>
      <c r="Q33" s="178">
        <f t="shared" si="82"/>
        <v>8.1640169418697433E-3</v>
      </c>
      <c r="R33" s="474"/>
      <c r="S33" s="475"/>
      <c r="T33" s="477"/>
      <c r="U33" s="177">
        <f t="shared" ref="U33:W33" si="83">U32/R32</f>
        <v>4.4694017877607147E-3</v>
      </c>
      <c r="V33" s="177">
        <f t="shared" si="83"/>
        <v>0</v>
      </c>
      <c r="W33" s="178">
        <f t="shared" si="83"/>
        <v>3.5875264465090608E-3</v>
      </c>
      <c r="X33" s="2"/>
      <c r="AB33" s="21"/>
      <c r="AC33" s="21"/>
      <c r="AD33" s="21"/>
      <c r="AE33" s="179"/>
      <c r="AF33" s="179"/>
      <c r="AG33" s="179"/>
      <c r="AH33" s="174"/>
      <c r="AI33" s="174"/>
      <c r="AJ33" s="174"/>
    </row>
    <row r="34" spans="2:36" ht="21.6" customHeight="1" thickTop="1" x14ac:dyDescent="0.2">
      <c r="B34" s="416"/>
      <c r="C34" s="51" t="s">
        <v>34</v>
      </c>
      <c r="D34" s="472">
        <f>D24+D26+D28+D30</f>
        <v>266</v>
      </c>
      <c r="E34" s="473">
        <f>E24+E26+E28+E30</f>
        <v>227</v>
      </c>
      <c r="F34" s="466">
        <f t="shared" ref="F34:W34" si="84">F24+F26+F28+F30</f>
        <v>7692</v>
      </c>
      <c r="G34" s="464">
        <f t="shared" si="84"/>
        <v>3144</v>
      </c>
      <c r="H34" s="464">
        <f t="shared" si="84"/>
        <v>10836</v>
      </c>
      <c r="I34" s="172">
        <f t="shared" si="84"/>
        <v>7</v>
      </c>
      <c r="J34" s="172">
        <f t="shared" si="84"/>
        <v>2</v>
      </c>
      <c r="K34" s="173">
        <f t="shared" si="84"/>
        <v>9</v>
      </c>
      <c r="L34" s="466">
        <f t="shared" si="84"/>
        <v>4451</v>
      </c>
      <c r="M34" s="464">
        <f t="shared" si="84"/>
        <v>956</v>
      </c>
      <c r="N34" s="464">
        <f>L34+M34</f>
        <v>5407</v>
      </c>
      <c r="O34" s="172">
        <f t="shared" si="84"/>
        <v>2</v>
      </c>
      <c r="P34" s="172">
        <f t="shared" si="84"/>
        <v>0</v>
      </c>
      <c r="Q34" s="173">
        <f t="shared" si="84"/>
        <v>2</v>
      </c>
      <c r="R34" s="466">
        <f t="shared" si="84"/>
        <v>3241</v>
      </c>
      <c r="S34" s="464">
        <f t="shared" si="84"/>
        <v>2188</v>
      </c>
      <c r="T34" s="464">
        <f>R34+S34</f>
        <v>5429</v>
      </c>
      <c r="U34" s="172">
        <f t="shared" si="84"/>
        <v>5</v>
      </c>
      <c r="V34" s="172">
        <f t="shared" si="84"/>
        <v>2</v>
      </c>
      <c r="W34" s="173">
        <f t="shared" si="84"/>
        <v>7</v>
      </c>
      <c r="Y34" s="71"/>
      <c r="Z34" s="71"/>
      <c r="AA34" s="71"/>
      <c r="AB34" s="71"/>
      <c r="AC34" s="71"/>
      <c r="AD34" s="71"/>
      <c r="AE34" s="174"/>
      <c r="AF34" s="174"/>
      <c r="AG34" s="174"/>
      <c r="AH34" s="174"/>
      <c r="AI34" s="174"/>
      <c r="AJ34" s="174"/>
    </row>
    <row r="35" spans="2:36" ht="21.6" customHeight="1" x14ac:dyDescent="0.2">
      <c r="B35" s="416"/>
      <c r="C35" s="55" t="s">
        <v>35</v>
      </c>
      <c r="D35" s="469"/>
      <c r="E35" s="471"/>
      <c r="F35" s="467"/>
      <c r="G35" s="465"/>
      <c r="H35" s="465"/>
      <c r="I35" s="182">
        <f>I34/F34</f>
        <v>9.100364014560582E-4</v>
      </c>
      <c r="J35" s="182">
        <f>J34/G34</f>
        <v>6.3613231552162855E-4</v>
      </c>
      <c r="K35" s="183">
        <f>K34/H34</f>
        <v>8.3056478405315617E-4</v>
      </c>
      <c r="L35" s="467"/>
      <c r="M35" s="465"/>
      <c r="N35" s="465"/>
      <c r="O35" s="182">
        <f>O34/L34</f>
        <v>4.4933722758930576E-4</v>
      </c>
      <c r="P35" s="182">
        <f>P34/M34</f>
        <v>0</v>
      </c>
      <c r="Q35" s="183">
        <f>Q34/N34</f>
        <v>3.6989088218975403E-4</v>
      </c>
      <c r="R35" s="467"/>
      <c r="S35" s="465"/>
      <c r="T35" s="465"/>
      <c r="U35" s="182">
        <f>U34/R34</f>
        <v>1.5427337241592102E-3</v>
      </c>
      <c r="V35" s="182">
        <f>V34/S34</f>
        <v>9.1407678244972577E-4</v>
      </c>
      <c r="W35" s="183">
        <f>W34/T34</f>
        <v>1.2893718916927612E-3</v>
      </c>
      <c r="AB35" s="21"/>
      <c r="AC35" s="21"/>
      <c r="AD35" s="21"/>
      <c r="AE35" s="179"/>
      <c r="AF35" s="179"/>
      <c r="AG35" s="179"/>
      <c r="AH35" s="174"/>
      <c r="AI35" s="174"/>
      <c r="AJ35" s="174"/>
    </row>
    <row r="36" spans="2:36" ht="21.6" customHeight="1" x14ac:dyDescent="0.2">
      <c r="B36" s="416"/>
      <c r="C36" s="51" t="s">
        <v>34</v>
      </c>
      <c r="D36" s="468">
        <f>D26+D28+D30+D32</f>
        <v>151</v>
      </c>
      <c r="E36" s="518">
        <f>E26+E28+E30+E32</f>
        <v>127</v>
      </c>
      <c r="F36" s="460">
        <f t="shared" ref="F36:W36" si="85">F26+F28+F30+F32</f>
        <v>29660</v>
      </c>
      <c r="G36" s="462">
        <f t="shared" si="85"/>
        <v>5485</v>
      </c>
      <c r="H36" s="462">
        <f t="shared" si="85"/>
        <v>35145</v>
      </c>
      <c r="I36" s="180">
        <f t="shared" si="85"/>
        <v>177</v>
      </c>
      <c r="J36" s="180">
        <f t="shared" si="85"/>
        <v>2</v>
      </c>
      <c r="K36" s="181">
        <f t="shared" si="85"/>
        <v>179</v>
      </c>
      <c r="L36" s="460">
        <f t="shared" si="85"/>
        <v>18472</v>
      </c>
      <c r="M36" s="462">
        <f t="shared" si="85"/>
        <v>1753</v>
      </c>
      <c r="N36" s="462">
        <f>L36+M36</f>
        <v>20225</v>
      </c>
      <c r="O36" s="180">
        <f t="shared" si="85"/>
        <v>134</v>
      </c>
      <c r="P36" s="180">
        <f t="shared" si="85"/>
        <v>0</v>
      </c>
      <c r="Q36" s="181">
        <f t="shared" si="85"/>
        <v>134</v>
      </c>
      <c r="R36" s="460">
        <f t="shared" si="85"/>
        <v>11188</v>
      </c>
      <c r="S36" s="462">
        <f t="shared" si="85"/>
        <v>3732</v>
      </c>
      <c r="T36" s="462">
        <f>R36+S36</f>
        <v>14920</v>
      </c>
      <c r="U36" s="180">
        <f t="shared" si="85"/>
        <v>43</v>
      </c>
      <c r="V36" s="180">
        <f t="shared" si="85"/>
        <v>2</v>
      </c>
      <c r="W36" s="181">
        <f t="shared" si="85"/>
        <v>45</v>
      </c>
      <c r="Y36" s="71"/>
      <c r="Z36" s="71"/>
      <c r="AA36" s="71"/>
      <c r="AB36" s="71"/>
      <c r="AC36" s="71"/>
      <c r="AD36" s="71"/>
      <c r="AE36" s="174"/>
      <c r="AF36" s="174"/>
      <c r="AG36" s="174"/>
      <c r="AH36" s="174"/>
      <c r="AI36" s="174"/>
      <c r="AJ36" s="174"/>
    </row>
    <row r="37" spans="2:36" ht="21.6" customHeight="1" thickBot="1" x14ac:dyDescent="0.25">
      <c r="B37" s="417"/>
      <c r="C37" s="55" t="s">
        <v>36</v>
      </c>
      <c r="D37" s="469"/>
      <c r="E37" s="471"/>
      <c r="F37" s="461"/>
      <c r="G37" s="463"/>
      <c r="H37" s="463"/>
      <c r="I37" s="186">
        <f>I36/F36</f>
        <v>5.9676331759946051E-3</v>
      </c>
      <c r="J37" s="186">
        <f>J36/G36</f>
        <v>3.6463081130355516E-4</v>
      </c>
      <c r="K37" s="187">
        <f>K36/H36</f>
        <v>5.0931853748755161E-3</v>
      </c>
      <c r="L37" s="461"/>
      <c r="M37" s="463"/>
      <c r="N37" s="463"/>
      <c r="O37" s="186">
        <f>O36/L36</f>
        <v>7.2542226071892592E-3</v>
      </c>
      <c r="P37" s="186">
        <f>P36/M36</f>
        <v>0</v>
      </c>
      <c r="Q37" s="187">
        <f>Q36/N36</f>
        <v>6.6254635352286772E-3</v>
      </c>
      <c r="R37" s="461"/>
      <c r="S37" s="463"/>
      <c r="T37" s="463"/>
      <c r="U37" s="186">
        <f>U36/R36</f>
        <v>3.8434036467643903E-3</v>
      </c>
      <c r="V37" s="186">
        <f>V36/S36</f>
        <v>5.3590568060021436E-4</v>
      </c>
      <c r="W37" s="187">
        <f>W36/T36</f>
        <v>3.0160857908847183E-3</v>
      </c>
      <c r="AB37" s="21"/>
      <c r="AC37" s="21"/>
      <c r="AD37" s="21"/>
      <c r="AH37" s="188"/>
      <c r="AI37" s="188"/>
      <c r="AJ37" s="188"/>
    </row>
    <row r="38" spans="2:36" x14ac:dyDescent="0.2">
      <c r="K38" s="2"/>
      <c r="Q38" s="2"/>
      <c r="R38" s="2"/>
      <c r="S38" s="2"/>
      <c r="T38" s="2"/>
      <c r="U38" s="2"/>
      <c r="V38" s="2"/>
      <c r="Y38" s="4"/>
      <c r="Z38" s="4"/>
      <c r="AA38" s="4"/>
      <c r="AB38" s="4"/>
      <c r="AC38" s="4"/>
      <c r="AD38" s="4"/>
      <c r="AE38" s="4"/>
    </row>
    <row r="39" spans="2:36" x14ac:dyDescent="0.2">
      <c r="K39" s="2"/>
      <c r="Q39" s="2"/>
      <c r="R39" s="2"/>
      <c r="S39" s="2"/>
      <c r="T39" s="2"/>
      <c r="U39" s="2"/>
      <c r="V39" s="2"/>
      <c r="Y39" s="4"/>
      <c r="Z39" s="4"/>
      <c r="AA39" s="4"/>
      <c r="AB39" s="4"/>
      <c r="AC39" s="4"/>
      <c r="AD39" s="4"/>
      <c r="AE39" s="4"/>
    </row>
    <row r="40" spans="2:36" x14ac:dyDescent="0.2">
      <c r="B40"/>
      <c r="I40" s="21"/>
      <c r="J40" s="21"/>
      <c r="K40" s="21"/>
      <c r="L40" s="21"/>
      <c r="M40" s="21"/>
      <c r="N40" s="21"/>
      <c r="O40" s="21"/>
      <c r="P40" s="21"/>
      <c r="Q40" s="21"/>
      <c r="R40" s="21"/>
      <c r="S40" s="21"/>
      <c r="T40" s="21"/>
      <c r="U40" s="21"/>
      <c r="V40" s="21"/>
      <c r="W40" s="21"/>
      <c r="Y40" s="4"/>
      <c r="Z40" s="4"/>
      <c r="AA40" s="4"/>
      <c r="AB40" s="4"/>
      <c r="AC40" s="4"/>
      <c r="AD40" s="4"/>
      <c r="AE40" s="4"/>
    </row>
    <row r="41" spans="2:36" x14ac:dyDescent="0.2">
      <c r="B41"/>
      <c r="Y41" s="4"/>
      <c r="Z41" s="4"/>
      <c r="AA41" s="4"/>
      <c r="AB41" s="4"/>
      <c r="AC41" s="4"/>
      <c r="AD41" s="4"/>
      <c r="AE41" s="4"/>
    </row>
    <row r="42" spans="2:36" x14ac:dyDescent="0.2">
      <c r="B42"/>
      <c r="K42" s="2"/>
      <c r="Q42" s="2"/>
      <c r="R42" s="2"/>
      <c r="S42" s="2"/>
      <c r="T42" s="2"/>
      <c r="U42" s="2"/>
      <c r="V42" s="2"/>
      <c r="Y42" s="4"/>
      <c r="Z42" s="4"/>
      <c r="AA42" s="4"/>
      <c r="AB42" s="4"/>
      <c r="AC42" s="4"/>
      <c r="AD42" s="4"/>
      <c r="AE42" s="4"/>
    </row>
    <row r="43" spans="2:36" x14ac:dyDescent="0.2">
      <c r="B43"/>
      <c r="K43" s="2"/>
      <c r="Q43" s="2"/>
      <c r="R43" s="2"/>
      <c r="S43" s="2"/>
      <c r="T43" s="2"/>
      <c r="U43" s="2"/>
      <c r="V43" s="2"/>
      <c r="Y43" s="4"/>
      <c r="Z43" s="4"/>
      <c r="AA43" s="4"/>
      <c r="AB43" s="4"/>
      <c r="AC43" s="4"/>
      <c r="AD43" s="4"/>
      <c r="AE43" s="4"/>
    </row>
    <row r="44" spans="2:36" x14ac:dyDescent="0.2">
      <c r="B44"/>
      <c r="Y44" s="4"/>
      <c r="Z44" s="4"/>
      <c r="AA44" s="4"/>
      <c r="AB44" s="4"/>
      <c r="AC44" s="4"/>
      <c r="AD44" s="4"/>
      <c r="AE44" s="4"/>
    </row>
    <row r="45" spans="2:36" x14ac:dyDescent="0.2">
      <c r="B45" s="195"/>
      <c r="D45" s="196"/>
      <c r="E45" s="196"/>
      <c r="F45" s="196"/>
      <c r="G45" s="196"/>
      <c r="H45" s="196"/>
      <c r="I45" s="196"/>
      <c r="J45" s="196"/>
      <c r="K45" s="196"/>
      <c r="L45" s="196"/>
      <c r="M45" s="196"/>
      <c r="N45" s="196"/>
      <c r="O45" s="196"/>
      <c r="P45" s="196"/>
      <c r="Q45" s="196"/>
      <c r="R45" s="196"/>
      <c r="S45" s="196"/>
      <c r="T45" s="196"/>
      <c r="U45" s="196"/>
      <c r="V45" s="196"/>
      <c r="W45" s="196"/>
      <c r="Y45" s="4"/>
      <c r="Z45" s="4"/>
      <c r="AA45" s="4"/>
      <c r="AB45" s="4"/>
      <c r="AC45" s="4"/>
      <c r="AD45" s="4"/>
      <c r="AE45" s="4"/>
    </row>
    <row r="46" spans="2:36" x14ac:dyDescent="0.2">
      <c r="D46" s="196"/>
      <c r="E46" s="196"/>
      <c r="F46" s="196"/>
      <c r="G46" s="196"/>
      <c r="H46" s="196"/>
      <c r="I46" s="196"/>
      <c r="J46" s="196"/>
      <c r="K46" s="196"/>
      <c r="L46" s="196"/>
      <c r="M46" s="196"/>
      <c r="N46" s="196"/>
      <c r="O46" s="196"/>
      <c r="P46" s="196"/>
      <c r="Q46" s="196"/>
      <c r="R46" s="196"/>
      <c r="S46" s="196"/>
      <c r="T46" s="196"/>
      <c r="U46" s="196"/>
      <c r="V46" s="196"/>
      <c r="W46" s="196"/>
      <c r="Y46" s="4"/>
      <c r="Z46" s="4"/>
      <c r="AA46" s="4"/>
      <c r="AB46" s="4"/>
      <c r="AC46" s="4"/>
      <c r="AD46" s="4"/>
      <c r="AE46" s="4"/>
    </row>
    <row r="47" spans="2:36" x14ac:dyDescent="0.2">
      <c r="D47" s="196"/>
      <c r="E47" s="196"/>
      <c r="F47" s="196"/>
      <c r="G47" s="196"/>
      <c r="H47" s="196"/>
      <c r="I47" s="196"/>
      <c r="J47" s="196"/>
      <c r="K47" s="196"/>
      <c r="L47" s="196"/>
      <c r="M47" s="196"/>
      <c r="N47" s="196"/>
      <c r="O47" s="196"/>
      <c r="P47" s="196"/>
      <c r="Q47" s="196"/>
      <c r="R47" s="196"/>
      <c r="S47" s="196"/>
      <c r="T47" s="196"/>
      <c r="U47" s="196"/>
      <c r="V47" s="196"/>
      <c r="W47" s="196"/>
      <c r="Y47" s="4"/>
      <c r="Z47" s="4"/>
      <c r="AA47" s="4"/>
      <c r="AB47" s="4"/>
      <c r="AC47" s="4"/>
      <c r="AD47" s="4"/>
      <c r="AE47" s="4"/>
    </row>
    <row r="48" spans="2:36" x14ac:dyDescent="0.2">
      <c r="D48" s="196"/>
      <c r="E48" s="196"/>
      <c r="F48" s="196"/>
      <c r="G48" s="196"/>
      <c r="H48" s="196"/>
      <c r="I48" s="196"/>
      <c r="J48" s="196"/>
      <c r="K48" s="196"/>
      <c r="L48" s="196"/>
      <c r="M48" s="196"/>
      <c r="N48" s="196"/>
      <c r="O48" s="196"/>
      <c r="P48" s="196"/>
      <c r="Q48" s="196"/>
      <c r="R48" s="196"/>
      <c r="S48" s="196"/>
      <c r="T48" s="196"/>
      <c r="U48" s="196"/>
      <c r="V48" s="196"/>
      <c r="W48" s="196"/>
      <c r="Y48" s="4"/>
      <c r="Z48" s="4"/>
      <c r="AA48" s="4"/>
      <c r="AB48" s="4"/>
      <c r="AC48" s="4"/>
      <c r="AD48" s="4"/>
      <c r="AE48" s="4"/>
    </row>
    <row r="49" spans="3:31" x14ac:dyDescent="0.2">
      <c r="D49" s="196"/>
      <c r="E49" s="196"/>
      <c r="F49" s="196"/>
      <c r="G49" s="196"/>
      <c r="H49" s="196"/>
      <c r="I49" s="196"/>
      <c r="J49" s="196"/>
      <c r="K49" s="196"/>
      <c r="L49" s="196"/>
      <c r="M49" s="196"/>
      <c r="N49" s="196"/>
      <c r="O49" s="196"/>
      <c r="P49" s="196"/>
      <c r="Q49" s="196"/>
      <c r="R49" s="196"/>
      <c r="S49" s="196"/>
      <c r="T49" s="196"/>
      <c r="U49" s="196"/>
      <c r="V49" s="196"/>
      <c r="W49" s="196"/>
      <c r="Y49" s="4"/>
      <c r="Z49" s="4"/>
      <c r="AA49" s="4"/>
      <c r="AB49" s="4"/>
      <c r="AC49" s="4"/>
      <c r="AD49" s="4"/>
      <c r="AE49" s="4"/>
    </row>
    <row r="50" spans="3:31" x14ac:dyDescent="0.2">
      <c r="Y50" s="4"/>
      <c r="Z50" s="4"/>
      <c r="AA50" s="4"/>
      <c r="AB50" s="4"/>
      <c r="AC50" s="4"/>
      <c r="AD50" s="4"/>
      <c r="AE50" s="4"/>
    </row>
    <row r="51" spans="3:31" x14ac:dyDescent="0.2">
      <c r="Y51" s="4"/>
      <c r="Z51" s="4"/>
      <c r="AA51" s="4"/>
      <c r="AB51" s="4"/>
      <c r="AC51" s="4"/>
      <c r="AD51" s="4"/>
      <c r="AE51" s="4"/>
    </row>
    <row r="52" spans="3:31" x14ac:dyDescent="0.2">
      <c r="Y52" s="4"/>
      <c r="Z52" s="4"/>
      <c r="AA52" s="4"/>
      <c r="AB52" s="4"/>
      <c r="AC52" s="4"/>
      <c r="AD52" s="4"/>
      <c r="AE52" s="4"/>
    </row>
    <row r="53" spans="3:31" x14ac:dyDescent="0.2">
      <c r="Y53" s="4"/>
      <c r="Z53" s="4"/>
      <c r="AA53" s="4"/>
      <c r="AB53" s="4"/>
      <c r="AC53" s="4"/>
      <c r="AD53" s="4"/>
      <c r="AE53" s="4"/>
    </row>
    <row r="54" spans="3:31" x14ac:dyDescent="0.2">
      <c r="Y54" s="4"/>
      <c r="Z54" s="4"/>
      <c r="AA54" s="4"/>
      <c r="AB54" s="4"/>
      <c r="AC54" s="4"/>
      <c r="AD54" s="4"/>
      <c r="AE54" s="4"/>
    </row>
    <row r="55" spans="3:31" x14ac:dyDescent="0.2">
      <c r="Y55" s="4"/>
      <c r="Z55" s="4"/>
      <c r="AA55" s="4"/>
      <c r="AB55" s="4"/>
      <c r="AC55" s="4"/>
      <c r="AD55" s="4"/>
      <c r="AE55" s="4"/>
    </row>
    <row r="56" spans="3:31" x14ac:dyDescent="0.2">
      <c r="Y56" s="4"/>
      <c r="Z56" s="4"/>
      <c r="AA56" s="4"/>
      <c r="AB56" s="4"/>
      <c r="AC56" s="4"/>
      <c r="AD56" s="4"/>
      <c r="AE56" s="4"/>
    </row>
    <row r="57" spans="3:31" x14ac:dyDescent="0.2">
      <c r="Y57" s="4"/>
      <c r="Z57" s="4"/>
      <c r="AA57" s="4"/>
      <c r="AB57" s="4"/>
      <c r="AC57" s="4"/>
      <c r="AD57" s="4"/>
      <c r="AE57" s="4"/>
    </row>
    <row r="58" spans="3:31" x14ac:dyDescent="0.2">
      <c r="Y58" s="4"/>
      <c r="Z58" s="4"/>
      <c r="AA58" s="4"/>
      <c r="AB58" s="4"/>
      <c r="AC58" s="4"/>
      <c r="AD58" s="4"/>
      <c r="AE58" s="4"/>
    </row>
    <row r="59" spans="3:31" x14ac:dyDescent="0.2">
      <c r="Y59" s="4"/>
      <c r="Z59" s="4"/>
      <c r="AA59" s="4"/>
      <c r="AB59" s="4"/>
      <c r="AC59" s="4"/>
      <c r="AD59" s="4"/>
      <c r="AE59" s="4"/>
    </row>
    <row r="60" spans="3:31" x14ac:dyDescent="0.2">
      <c r="Y60" s="4"/>
      <c r="Z60" s="4"/>
      <c r="AA60" s="4"/>
      <c r="AB60" s="4"/>
      <c r="AC60" s="4"/>
      <c r="AD60" s="4"/>
      <c r="AE60" s="4"/>
    </row>
    <row r="61" spans="3:31" x14ac:dyDescent="0.2">
      <c r="Y61" s="4"/>
      <c r="Z61" s="4"/>
      <c r="AA61" s="4"/>
      <c r="AB61" s="4"/>
      <c r="AC61" s="4"/>
      <c r="AD61" s="4"/>
      <c r="AE61" s="4"/>
    </row>
    <row r="62" spans="3:31" x14ac:dyDescent="0.2">
      <c r="Y62" s="4"/>
      <c r="Z62" s="4"/>
      <c r="AA62" s="4"/>
      <c r="AB62" s="4"/>
      <c r="AC62" s="4"/>
      <c r="AD62" s="4"/>
      <c r="AE62" s="4"/>
    </row>
    <row r="63" spans="3:31" x14ac:dyDescent="0.2">
      <c r="Y63" s="4"/>
      <c r="Z63" s="4"/>
      <c r="AA63" s="4"/>
      <c r="AB63" s="4"/>
      <c r="AC63" s="4"/>
      <c r="AD63" s="4"/>
      <c r="AE63" s="4"/>
    </row>
    <row r="64" spans="3:31" x14ac:dyDescent="0.2">
      <c r="C64" s="194"/>
      <c r="H64" s="194"/>
      <c r="N64" s="194"/>
      <c r="W64" s="4"/>
      <c r="X64" s="2"/>
      <c r="Y64" s="4"/>
      <c r="Z64" s="4"/>
      <c r="AA64" s="4"/>
      <c r="AB64" s="4"/>
      <c r="AC64" s="4"/>
      <c r="AD64" s="4"/>
      <c r="AE64" s="4"/>
    </row>
    <row r="65" spans="9:31" x14ac:dyDescent="0.2">
      <c r="I65" s="2" t="e">
        <f>SUM(#REF!)</f>
        <v>#REF!</v>
      </c>
      <c r="J65" s="2" t="e">
        <f>SUM(#REF!)</f>
        <v>#REF!</v>
      </c>
      <c r="K65" s="2" t="e">
        <f>SUM(#REF!)</f>
        <v>#REF!</v>
      </c>
      <c r="O65" s="2" t="e">
        <f>SUM(#REF!)</f>
        <v>#REF!</v>
      </c>
      <c r="P65" s="2" t="e">
        <f>SUM(#REF!)</f>
        <v>#REF!</v>
      </c>
      <c r="Q65" s="2" t="e">
        <f>SUM(#REF!)</f>
        <v>#REF!</v>
      </c>
      <c r="R65" s="2"/>
      <c r="S65" s="2"/>
      <c r="T65" s="2"/>
      <c r="U65" s="2" t="e">
        <f>SUM(#REF!)</f>
        <v>#REF!</v>
      </c>
      <c r="V65" s="2"/>
      <c r="X65" s="2"/>
      <c r="Y65" s="4"/>
      <c r="Z65" s="4"/>
      <c r="AA65" s="4"/>
      <c r="AB65" s="4"/>
      <c r="AC65" s="4"/>
      <c r="AD65" s="4"/>
      <c r="AE65" s="4"/>
    </row>
  </sheetData>
  <mergeCells count="192">
    <mergeCell ref="R6:T6"/>
    <mergeCell ref="U6:W6"/>
    <mergeCell ref="B8:C9"/>
    <mergeCell ref="D8:D9"/>
    <mergeCell ref="E8:E9"/>
    <mergeCell ref="F8:F9"/>
    <mergeCell ref="G8:G9"/>
    <mergeCell ref="H8:H9"/>
    <mergeCell ref="L8:L9"/>
    <mergeCell ref="M8:M9"/>
    <mergeCell ref="B5:C7"/>
    <mergeCell ref="D5:D7"/>
    <mergeCell ref="E5:E7"/>
    <mergeCell ref="F5:K5"/>
    <mergeCell ref="L5:Q5"/>
    <mergeCell ref="R5:W5"/>
    <mergeCell ref="F6:H6"/>
    <mergeCell ref="I6:K6"/>
    <mergeCell ref="L6:N6"/>
    <mergeCell ref="O6:Q6"/>
    <mergeCell ref="N8:N9"/>
    <mergeCell ref="R8:R9"/>
    <mergeCell ref="S8:S9"/>
    <mergeCell ref="T8:T9"/>
    <mergeCell ref="B10:B21"/>
    <mergeCell ref="C10:C11"/>
    <mergeCell ref="D10:D11"/>
    <mergeCell ref="E10:E11"/>
    <mergeCell ref="F10:F11"/>
    <mergeCell ref="G10:G11"/>
    <mergeCell ref="T10:T11"/>
    <mergeCell ref="C12:C13"/>
    <mergeCell ref="D12:D13"/>
    <mergeCell ref="E12:E13"/>
    <mergeCell ref="F12:F13"/>
    <mergeCell ref="G12:G13"/>
    <mergeCell ref="H12:H13"/>
    <mergeCell ref="L12:L13"/>
    <mergeCell ref="M12:M13"/>
    <mergeCell ref="N12:N13"/>
    <mergeCell ref="H10:H11"/>
    <mergeCell ref="L10:L11"/>
    <mergeCell ref="M10:M11"/>
    <mergeCell ref="N10:N11"/>
    <mergeCell ref="R10:R11"/>
    <mergeCell ref="S10:S11"/>
    <mergeCell ref="R12:R13"/>
    <mergeCell ref="S12:S13"/>
    <mergeCell ref="T12:T13"/>
    <mergeCell ref="C14:C15"/>
    <mergeCell ref="D14:D15"/>
    <mergeCell ref="E14:E15"/>
    <mergeCell ref="F14:F15"/>
    <mergeCell ref="G14:G15"/>
    <mergeCell ref="H14:H15"/>
    <mergeCell ref="L14:L15"/>
    <mergeCell ref="M14:M15"/>
    <mergeCell ref="N14:N15"/>
    <mergeCell ref="R14:R15"/>
    <mergeCell ref="S14:S15"/>
    <mergeCell ref="T14:T15"/>
    <mergeCell ref="C16:C17"/>
    <mergeCell ref="D16:D17"/>
    <mergeCell ref="E16:E17"/>
    <mergeCell ref="F16:F17"/>
    <mergeCell ref="G16:G17"/>
    <mergeCell ref="T16:T17"/>
    <mergeCell ref="C18:C19"/>
    <mergeCell ref="D18:D19"/>
    <mergeCell ref="E18:E19"/>
    <mergeCell ref="F18:F19"/>
    <mergeCell ref="G18:G19"/>
    <mergeCell ref="H18:H19"/>
    <mergeCell ref="L18:L19"/>
    <mergeCell ref="M18:M19"/>
    <mergeCell ref="N18:N19"/>
    <mergeCell ref="H16:H17"/>
    <mergeCell ref="L16:L17"/>
    <mergeCell ref="M16:M17"/>
    <mergeCell ref="N16:N17"/>
    <mergeCell ref="R16:R17"/>
    <mergeCell ref="S16:S17"/>
    <mergeCell ref="R18:R19"/>
    <mergeCell ref="S18:S19"/>
    <mergeCell ref="T18:T19"/>
    <mergeCell ref="C20:C21"/>
    <mergeCell ref="D20:D21"/>
    <mergeCell ref="E20:E21"/>
    <mergeCell ref="F20:F21"/>
    <mergeCell ref="G20:G21"/>
    <mergeCell ref="H20:H21"/>
    <mergeCell ref="L20:L21"/>
    <mergeCell ref="M20:M21"/>
    <mergeCell ref="N20:N21"/>
    <mergeCell ref="R20:R21"/>
    <mergeCell ref="S20:S21"/>
    <mergeCell ref="T20:T21"/>
    <mergeCell ref="B22:B37"/>
    <mergeCell ref="C22:C23"/>
    <mergeCell ref="D22:D23"/>
    <mergeCell ref="E22:E23"/>
    <mergeCell ref="F22:F23"/>
    <mergeCell ref="C26:C27"/>
    <mergeCell ref="D26:D27"/>
    <mergeCell ref="E26:E27"/>
    <mergeCell ref="F26:F27"/>
    <mergeCell ref="G26:G27"/>
    <mergeCell ref="H26:H27"/>
    <mergeCell ref="S22:S23"/>
    <mergeCell ref="T22:T23"/>
    <mergeCell ref="C24:C25"/>
    <mergeCell ref="D24:D25"/>
    <mergeCell ref="E24:E25"/>
    <mergeCell ref="F24:F25"/>
    <mergeCell ref="G24:G25"/>
    <mergeCell ref="H24:H25"/>
    <mergeCell ref="L24:L25"/>
    <mergeCell ref="M24:M25"/>
    <mergeCell ref="G22:G23"/>
    <mergeCell ref="H22:H23"/>
    <mergeCell ref="L22:L23"/>
    <mergeCell ref="M22:M23"/>
    <mergeCell ref="N22:N23"/>
    <mergeCell ref="R22:R23"/>
    <mergeCell ref="L26:L27"/>
    <mergeCell ref="M26:M27"/>
    <mergeCell ref="N26:N27"/>
    <mergeCell ref="R26:R27"/>
    <mergeCell ref="S26:S27"/>
    <mergeCell ref="T26:T27"/>
    <mergeCell ref="N24:N25"/>
    <mergeCell ref="R24:R25"/>
    <mergeCell ref="S24:S25"/>
    <mergeCell ref="T24:T25"/>
    <mergeCell ref="L28:L29"/>
    <mergeCell ref="M28:M29"/>
    <mergeCell ref="N28:N29"/>
    <mergeCell ref="R28:R29"/>
    <mergeCell ref="S28:S29"/>
    <mergeCell ref="T28:T29"/>
    <mergeCell ref="C28:C29"/>
    <mergeCell ref="D28:D29"/>
    <mergeCell ref="E28:E29"/>
    <mergeCell ref="F28:F29"/>
    <mergeCell ref="G28:G29"/>
    <mergeCell ref="H28:H29"/>
    <mergeCell ref="L30:L31"/>
    <mergeCell ref="M30:M31"/>
    <mergeCell ref="N30:N31"/>
    <mergeCell ref="R30:R31"/>
    <mergeCell ref="S30:S31"/>
    <mergeCell ref="T30:T31"/>
    <mergeCell ref="C30:C31"/>
    <mergeCell ref="D30:D31"/>
    <mergeCell ref="E30:E31"/>
    <mergeCell ref="F30:F31"/>
    <mergeCell ref="G30:G31"/>
    <mergeCell ref="H30:H31"/>
    <mergeCell ref="L32:L33"/>
    <mergeCell ref="M32:M33"/>
    <mergeCell ref="N32:N33"/>
    <mergeCell ref="R32:R33"/>
    <mergeCell ref="S32:S33"/>
    <mergeCell ref="T32:T33"/>
    <mergeCell ref="C32:C33"/>
    <mergeCell ref="D32:D33"/>
    <mergeCell ref="E32:E33"/>
    <mergeCell ref="F32:F33"/>
    <mergeCell ref="G32:G33"/>
    <mergeCell ref="H32:H33"/>
    <mergeCell ref="D36:D37"/>
    <mergeCell ref="E36:E37"/>
    <mergeCell ref="F36:F37"/>
    <mergeCell ref="G36:G37"/>
    <mergeCell ref="H36:H37"/>
    <mergeCell ref="D34:D35"/>
    <mergeCell ref="E34:E35"/>
    <mergeCell ref="F34:F35"/>
    <mergeCell ref="G34:G35"/>
    <mergeCell ref="H34:H35"/>
    <mergeCell ref="L36:L37"/>
    <mergeCell ref="M36:M37"/>
    <mergeCell ref="N36:N37"/>
    <mergeCell ref="R36:R37"/>
    <mergeCell ref="S36:S37"/>
    <mergeCell ref="T36:T37"/>
    <mergeCell ref="M34:M35"/>
    <mergeCell ref="N34:N35"/>
    <mergeCell ref="R34:R35"/>
    <mergeCell ref="S34:S35"/>
    <mergeCell ref="T34:T35"/>
    <mergeCell ref="L34:L35"/>
  </mergeCells>
  <phoneticPr fontId="3"/>
  <pageMargins left="0.82677165354330717" right="0.51181102362204722" top="0.9055118110236221" bottom="0.98425196850393704" header="0.51181102362204722" footer="0.51181102362204722"/>
  <pageSetup paperSize="9" scale="6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480A7-FF22-436D-88F6-A246694BE949}">
  <sheetPr>
    <tabColor rgb="FF00B0F0"/>
    <pageSetUpPr fitToPage="1"/>
  </sheetPr>
  <dimension ref="B2:AJ65"/>
  <sheetViews>
    <sheetView view="pageBreakPreview" zoomScaleNormal="100" zoomScaleSheetLayoutView="100" workbookViewId="0">
      <pane xSplit="3" ySplit="9" topLeftCell="D10" activePane="bottomRight" state="frozen"/>
      <selection pane="topRight"/>
      <selection pane="bottomLeft"/>
      <selection pane="bottomRight"/>
    </sheetView>
  </sheetViews>
  <sheetFormatPr defaultColWidth="9" defaultRowHeight="13.2" x14ac:dyDescent="0.2"/>
  <cols>
    <col min="1" max="2" width="4.6640625" style="2" customWidth="1"/>
    <col min="3" max="3" width="19.33203125" style="2" customWidth="1"/>
    <col min="4" max="10" width="8.6640625" style="2" customWidth="1"/>
    <col min="11" max="11" width="8.6640625" style="4" customWidth="1"/>
    <col min="12" max="16" width="8.6640625" style="2" customWidth="1"/>
    <col min="17" max="22" width="8.6640625" style="4" customWidth="1"/>
    <col min="23" max="23" width="8.6640625" style="2" customWidth="1"/>
    <col min="24" max="24" width="8" style="4" customWidth="1"/>
    <col min="25" max="25" width="8" style="2" customWidth="1"/>
    <col min="26" max="26" width="6.33203125" style="2" customWidth="1"/>
    <col min="27" max="27" width="8.33203125" style="2" customWidth="1"/>
    <col min="28" max="30" width="6.33203125" style="2" customWidth="1"/>
    <col min="31" max="36" width="6.109375" style="2" customWidth="1"/>
    <col min="37" max="49" width="8.6640625" style="2" customWidth="1"/>
    <col min="50" max="69" width="4.6640625" style="2" customWidth="1"/>
    <col min="70" max="16384" width="9" style="2"/>
  </cols>
  <sheetData>
    <row r="2" spans="2:36" ht="14.4" x14ac:dyDescent="0.2">
      <c r="B2" s="1" t="s">
        <v>107</v>
      </c>
    </row>
    <row r="4" spans="2:36" ht="13.8" thickBot="1" x14ac:dyDescent="0.25">
      <c r="W4" s="5" t="s">
        <v>81</v>
      </c>
    </row>
    <row r="5" spans="2:36" ht="21.6" customHeight="1" x14ac:dyDescent="0.2">
      <c r="B5" s="506"/>
      <c r="C5" s="507"/>
      <c r="D5" s="412" t="s">
        <v>82</v>
      </c>
      <c r="E5" s="448" t="s">
        <v>83</v>
      </c>
      <c r="F5" s="512" t="s">
        <v>84</v>
      </c>
      <c r="G5" s="513"/>
      <c r="H5" s="513"/>
      <c r="I5" s="513"/>
      <c r="J5" s="513"/>
      <c r="K5" s="514"/>
      <c r="L5" s="512" t="s">
        <v>85</v>
      </c>
      <c r="M5" s="513"/>
      <c r="N5" s="513"/>
      <c r="O5" s="513"/>
      <c r="P5" s="513"/>
      <c r="Q5" s="514"/>
      <c r="R5" s="512" t="s">
        <v>86</v>
      </c>
      <c r="S5" s="513"/>
      <c r="T5" s="513"/>
      <c r="U5" s="513"/>
      <c r="V5" s="513"/>
      <c r="W5" s="514"/>
    </row>
    <row r="6" spans="2:36" s="165" customFormat="1" ht="39" customHeight="1" x14ac:dyDescent="0.2">
      <c r="B6" s="508"/>
      <c r="C6" s="509"/>
      <c r="D6" s="413"/>
      <c r="E6" s="450"/>
      <c r="F6" s="515" t="s">
        <v>87</v>
      </c>
      <c r="G6" s="516"/>
      <c r="H6" s="517"/>
      <c r="I6" s="522" t="s">
        <v>108</v>
      </c>
      <c r="J6" s="523"/>
      <c r="K6" s="524"/>
      <c r="L6" s="515" t="s">
        <v>87</v>
      </c>
      <c r="M6" s="516"/>
      <c r="N6" s="517"/>
      <c r="O6" s="522" t="s">
        <v>109</v>
      </c>
      <c r="P6" s="523"/>
      <c r="Q6" s="524"/>
      <c r="R6" s="493" t="s">
        <v>87</v>
      </c>
      <c r="S6" s="494"/>
      <c r="T6" s="495"/>
      <c r="U6" s="522" t="s">
        <v>109</v>
      </c>
      <c r="V6" s="523"/>
      <c r="W6" s="524"/>
    </row>
    <row r="7" spans="2:36" ht="21.6" customHeight="1" x14ac:dyDescent="0.2">
      <c r="B7" s="510"/>
      <c r="C7" s="511"/>
      <c r="D7" s="419"/>
      <c r="E7" s="452"/>
      <c r="F7" s="166" t="s">
        <v>89</v>
      </c>
      <c r="G7" s="167" t="s">
        <v>90</v>
      </c>
      <c r="H7" s="168" t="s">
        <v>19</v>
      </c>
      <c r="I7" s="169" t="s">
        <v>91</v>
      </c>
      <c r="J7" s="169" t="s">
        <v>92</v>
      </c>
      <c r="K7" s="170" t="s">
        <v>93</v>
      </c>
      <c r="L7" s="171" t="s">
        <v>89</v>
      </c>
      <c r="M7" s="167" t="s">
        <v>90</v>
      </c>
      <c r="N7" s="168" t="s">
        <v>19</v>
      </c>
      <c r="O7" s="169" t="s">
        <v>91</v>
      </c>
      <c r="P7" s="169" t="s">
        <v>92</v>
      </c>
      <c r="Q7" s="170" t="s">
        <v>93</v>
      </c>
      <c r="R7" s="171" t="s">
        <v>89</v>
      </c>
      <c r="S7" s="167" t="s">
        <v>90</v>
      </c>
      <c r="T7" s="168" t="s">
        <v>19</v>
      </c>
      <c r="U7" s="169" t="s">
        <v>91</v>
      </c>
      <c r="V7" s="169" t="s">
        <v>92</v>
      </c>
      <c r="W7" s="170" t="s">
        <v>93</v>
      </c>
      <c r="X7" s="2"/>
      <c r="AE7" s="9"/>
    </row>
    <row r="8" spans="2:36" ht="21.6" customHeight="1" x14ac:dyDescent="0.2">
      <c r="B8" s="421" t="s">
        <v>59</v>
      </c>
      <c r="C8" s="422"/>
      <c r="D8" s="498">
        <f>SUM(D10:D21)</f>
        <v>370</v>
      </c>
      <c r="E8" s="500">
        <f>SUM(E10:E21)</f>
        <v>299</v>
      </c>
      <c r="F8" s="481">
        <f t="shared" ref="F8:W8" si="0">F10+F12+F14+F16+F18+F20</f>
        <v>32033</v>
      </c>
      <c r="G8" s="476">
        <f t="shared" si="0"/>
        <v>6486</v>
      </c>
      <c r="H8" s="476">
        <f t="shared" si="0"/>
        <v>38519</v>
      </c>
      <c r="I8" s="172">
        <f t="shared" si="0"/>
        <v>37</v>
      </c>
      <c r="J8" s="172">
        <f t="shared" si="0"/>
        <v>1</v>
      </c>
      <c r="K8" s="173">
        <f t="shared" si="0"/>
        <v>38</v>
      </c>
      <c r="L8" s="502">
        <f>SUM(L10:L21)</f>
        <v>19919</v>
      </c>
      <c r="M8" s="504">
        <f t="shared" ref="M8" si="1">SUM(M10:M21)</f>
        <v>2033</v>
      </c>
      <c r="N8" s="476">
        <f>SUM(N10:N21)</f>
        <v>21952</v>
      </c>
      <c r="O8" s="172">
        <f t="shared" si="0"/>
        <v>1</v>
      </c>
      <c r="P8" s="172">
        <f t="shared" si="0"/>
        <v>0</v>
      </c>
      <c r="Q8" s="173">
        <f t="shared" si="0"/>
        <v>1</v>
      </c>
      <c r="R8" s="502">
        <f>SUM(R10:R21)</f>
        <v>12114</v>
      </c>
      <c r="S8" s="504">
        <f t="shared" ref="S8" si="2">SUM(S10:S21)</f>
        <v>4453</v>
      </c>
      <c r="T8" s="476">
        <f>SUM(T10:T21)</f>
        <v>16567</v>
      </c>
      <c r="U8" s="172">
        <f t="shared" si="0"/>
        <v>36</v>
      </c>
      <c r="V8" s="172">
        <f t="shared" si="0"/>
        <v>1</v>
      </c>
      <c r="W8" s="173">
        <f t="shared" si="0"/>
        <v>37</v>
      </c>
      <c r="X8" s="2"/>
      <c r="Y8" s="71"/>
      <c r="Z8" s="71"/>
      <c r="AA8" s="71"/>
      <c r="AB8" s="71"/>
      <c r="AC8" s="71"/>
      <c r="AD8" s="71"/>
      <c r="AE8" s="174"/>
      <c r="AF8" s="174"/>
      <c r="AG8" s="174"/>
      <c r="AH8" s="174"/>
      <c r="AI8" s="174"/>
      <c r="AJ8" s="174"/>
    </row>
    <row r="9" spans="2:36" ht="21.6" customHeight="1" thickBot="1" x14ac:dyDescent="0.25">
      <c r="B9" s="425"/>
      <c r="C9" s="426"/>
      <c r="D9" s="499"/>
      <c r="E9" s="501"/>
      <c r="F9" s="482"/>
      <c r="G9" s="477"/>
      <c r="H9" s="477"/>
      <c r="I9" s="177">
        <f>I8/F8</f>
        <v>1.1550588455655107E-3</v>
      </c>
      <c r="J9" s="177">
        <f>J8/G8</f>
        <v>1.541782300339192E-4</v>
      </c>
      <c r="K9" s="178">
        <f>K8/H8</f>
        <v>9.8652612996183702E-4</v>
      </c>
      <c r="L9" s="503"/>
      <c r="M9" s="505"/>
      <c r="N9" s="477"/>
      <c r="O9" s="177">
        <f>O8/L8</f>
        <v>5.0203323460013054E-5</v>
      </c>
      <c r="P9" s="177">
        <f>P8/M8</f>
        <v>0</v>
      </c>
      <c r="Q9" s="178">
        <f>Q8/N8</f>
        <v>4.5553935860058308E-5</v>
      </c>
      <c r="R9" s="503"/>
      <c r="S9" s="505"/>
      <c r="T9" s="477"/>
      <c r="U9" s="177">
        <f>U8/R8</f>
        <v>2.9717682020802376E-3</v>
      </c>
      <c r="V9" s="177">
        <f>V8/S8</f>
        <v>2.2456770716370987E-4</v>
      </c>
      <c r="W9" s="178">
        <f>W8/T8</f>
        <v>2.2333554656847952E-3</v>
      </c>
      <c r="X9" s="2"/>
      <c r="AB9" s="21"/>
      <c r="AC9" s="21"/>
      <c r="AD9" s="21"/>
      <c r="AE9" s="179"/>
      <c r="AF9" s="179"/>
      <c r="AG9" s="179"/>
      <c r="AH9" s="174"/>
      <c r="AI9" s="174"/>
      <c r="AJ9" s="174"/>
    </row>
    <row r="10" spans="2:36" ht="21.6" customHeight="1" thickTop="1" x14ac:dyDescent="0.2">
      <c r="B10" s="415" t="s">
        <v>20</v>
      </c>
      <c r="C10" s="413" t="s">
        <v>60</v>
      </c>
      <c r="D10" s="472">
        <f>[1]表13!E15</f>
        <v>54</v>
      </c>
      <c r="E10" s="473">
        <f>[1]表13!R15</f>
        <v>20</v>
      </c>
      <c r="F10" s="491">
        <f t="shared" ref="F10:K10" si="3">L10+R10</f>
        <v>1468</v>
      </c>
      <c r="G10" s="485">
        <f t="shared" si="3"/>
        <v>46</v>
      </c>
      <c r="H10" s="485">
        <f t="shared" si="3"/>
        <v>1514</v>
      </c>
      <c r="I10" s="180">
        <f t="shared" si="3"/>
        <v>0</v>
      </c>
      <c r="J10" s="180">
        <f t="shared" si="3"/>
        <v>1</v>
      </c>
      <c r="K10" s="181">
        <f t="shared" si="3"/>
        <v>1</v>
      </c>
      <c r="L10" s="486">
        <f>[1]表2!I18</f>
        <v>1314</v>
      </c>
      <c r="M10" s="487">
        <f>[1]表2!O18</f>
        <v>14</v>
      </c>
      <c r="N10" s="492">
        <f>L10+M10</f>
        <v>1328</v>
      </c>
      <c r="O10" s="180">
        <v>0</v>
      </c>
      <c r="P10" s="180">
        <v>0</v>
      </c>
      <c r="Q10" s="181">
        <f>O10+P10</f>
        <v>0</v>
      </c>
      <c r="R10" s="486">
        <f>[1]表2!J18</f>
        <v>154</v>
      </c>
      <c r="S10" s="487">
        <f>[1]表2!P18</f>
        <v>32</v>
      </c>
      <c r="T10" s="492">
        <f>R10+S10</f>
        <v>186</v>
      </c>
      <c r="U10" s="180">
        <v>0</v>
      </c>
      <c r="V10" s="180">
        <v>1</v>
      </c>
      <c r="W10" s="181">
        <f>U10+V10</f>
        <v>1</v>
      </c>
      <c r="X10" s="2"/>
      <c r="Y10" s="71"/>
      <c r="Z10" s="71"/>
      <c r="AA10" s="71"/>
      <c r="AB10" s="71"/>
      <c r="AC10" s="71"/>
      <c r="AD10" s="71"/>
      <c r="AE10" s="174"/>
      <c r="AF10" s="174"/>
      <c r="AG10" s="174"/>
      <c r="AH10" s="174"/>
      <c r="AI10" s="174"/>
      <c r="AJ10" s="174"/>
    </row>
    <row r="11" spans="2:36" ht="21.6" customHeight="1" x14ac:dyDescent="0.2">
      <c r="B11" s="416"/>
      <c r="C11" s="413"/>
      <c r="D11" s="469"/>
      <c r="E11" s="471"/>
      <c r="F11" s="484"/>
      <c r="G11" s="483"/>
      <c r="H11" s="483"/>
      <c r="I11" s="182">
        <f>I10/F10</f>
        <v>0</v>
      </c>
      <c r="J11" s="182">
        <f>J10/G10</f>
        <v>2.1739130434782608E-2</v>
      </c>
      <c r="K11" s="183">
        <f>K10/H10</f>
        <v>6.6050198150594452E-4</v>
      </c>
      <c r="L11" s="467"/>
      <c r="M11" s="465"/>
      <c r="N11" s="488"/>
      <c r="O11" s="182">
        <f>O10/L10</f>
        <v>0</v>
      </c>
      <c r="P11" s="182">
        <f>P10/M10</f>
        <v>0</v>
      </c>
      <c r="Q11" s="183">
        <f>Q10/N10</f>
        <v>0</v>
      </c>
      <c r="R11" s="467"/>
      <c r="S11" s="465"/>
      <c r="T11" s="488"/>
      <c r="U11" s="182">
        <f>U10/R10</f>
        <v>0</v>
      </c>
      <c r="V11" s="182">
        <f>V10/S10</f>
        <v>3.125E-2</v>
      </c>
      <c r="W11" s="183">
        <f>W10/T10</f>
        <v>5.3763440860215058E-3</v>
      </c>
      <c r="X11" s="2"/>
      <c r="AB11" s="21"/>
      <c r="AC11" s="21"/>
      <c r="AD11" s="21"/>
      <c r="AE11" s="179"/>
      <c r="AF11" s="179"/>
      <c r="AG11" s="179"/>
      <c r="AH11" s="174"/>
      <c r="AI11" s="174"/>
      <c r="AJ11" s="174"/>
    </row>
    <row r="12" spans="2:36" ht="21.6" customHeight="1" x14ac:dyDescent="0.2">
      <c r="B12" s="416"/>
      <c r="C12" s="412" t="s">
        <v>61</v>
      </c>
      <c r="D12" s="468">
        <f>[1]表13!E18</f>
        <v>69</v>
      </c>
      <c r="E12" s="518">
        <f>[1]表13!R18</f>
        <v>55</v>
      </c>
      <c r="F12" s="481">
        <f t="shared" ref="F12:K12" si="4">L12+R12</f>
        <v>15392</v>
      </c>
      <c r="G12" s="476">
        <f t="shared" si="4"/>
        <v>710</v>
      </c>
      <c r="H12" s="476">
        <f t="shared" si="4"/>
        <v>16102</v>
      </c>
      <c r="I12" s="172">
        <f t="shared" si="4"/>
        <v>3</v>
      </c>
      <c r="J12" s="172">
        <f t="shared" si="4"/>
        <v>0</v>
      </c>
      <c r="K12" s="173">
        <f t="shared" si="4"/>
        <v>3</v>
      </c>
      <c r="L12" s="466">
        <f>[1]表2!I21</f>
        <v>11772</v>
      </c>
      <c r="M12" s="464">
        <f>[1]表2!O21</f>
        <v>320</v>
      </c>
      <c r="N12" s="488">
        <f>L12+M12</f>
        <v>12092</v>
      </c>
      <c r="O12" s="172">
        <v>0</v>
      </c>
      <c r="P12" s="172">
        <v>0</v>
      </c>
      <c r="Q12" s="173">
        <f t="shared" ref="Q12" si="5">O12+P12</f>
        <v>0</v>
      </c>
      <c r="R12" s="466">
        <f>[1]表2!J21</f>
        <v>3620</v>
      </c>
      <c r="S12" s="464">
        <f>[1]表2!P21</f>
        <v>390</v>
      </c>
      <c r="T12" s="488">
        <f>R12+S12</f>
        <v>4010</v>
      </c>
      <c r="U12" s="172">
        <v>3</v>
      </c>
      <c r="V12" s="172">
        <v>0</v>
      </c>
      <c r="W12" s="173">
        <f t="shared" ref="W12" si="6">U12+V12</f>
        <v>3</v>
      </c>
      <c r="X12" s="2"/>
      <c r="Y12" s="71"/>
      <c r="Z12" s="71"/>
      <c r="AA12" s="71"/>
      <c r="AB12" s="71"/>
      <c r="AC12" s="71"/>
      <c r="AD12" s="71"/>
      <c r="AE12" s="174"/>
      <c r="AF12" s="174"/>
      <c r="AG12" s="174"/>
      <c r="AH12" s="174"/>
      <c r="AI12" s="174"/>
      <c r="AJ12" s="174"/>
    </row>
    <row r="13" spans="2:36" ht="21.6" customHeight="1" x14ac:dyDescent="0.2">
      <c r="B13" s="416"/>
      <c r="C13" s="413"/>
      <c r="D13" s="469"/>
      <c r="E13" s="471"/>
      <c r="F13" s="484"/>
      <c r="G13" s="483"/>
      <c r="H13" s="483"/>
      <c r="I13" s="182">
        <f t="shared" ref="I13:K13" si="7">I12/F12</f>
        <v>1.9490644490644492E-4</v>
      </c>
      <c r="J13" s="182">
        <f t="shared" si="7"/>
        <v>0</v>
      </c>
      <c r="K13" s="183">
        <f t="shared" si="7"/>
        <v>1.8631225934666502E-4</v>
      </c>
      <c r="L13" s="467"/>
      <c r="M13" s="465"/>
      <c r="N13" s="488"/>
      <c r="O13" s="182">
        <f t="shared" ref="O13:Q13" si="8">O12/L12</f>
        <v>0</v>
      </c>
      <c r="P13" s="182">
        <f t="shared" si="8"/>
        <v>0</v>
      </c>
      <c r="Q13" s="183">
        <f t="shared" si="8"/>
        <v>0</v>
      </c>
      <c r="R13" s="467"/>
      <c r="S13" s="465"/>
      <c r="T13" s="488"/>
      <c r="U13" s="182">
        <f t="shared" ref="U13:W13" si="9">U12/R12</f>
        <v>8.2872928176795581E-4</v>
      </c>
      <c r="V13" s="182">
        <f t="shared" si="9"/>
        <v>0</v>
      </c>
      <c r="W13" s="183">
        <f t="shared" si="9"/>
        <v>7.4812967581047382E-4</v>
      </c>
      <c r="X13" s="2"/>
      <c r="AB13" s="21"/>
      <c r="AC13" s="21"/>
      <c r="AD13" s="21"/>
      <c r="AE13" s="179"/>
      <c r="AF13" s="179"/>
      <c r="AG13" s="179"/>
      <c r="AH13" s="174"/>
      <c r="AI13" s="174"/>
      <c r="AJ13" s="174"/>
    </row>
    <row r="14" spans="2:36" ht="21.6" customHeight="1" x14ac:dyDescent="0.2">
      <c r="B14" s="416"/>
      <c r="C14" s="412" t="s">
        <v>23</v>
      </c>
      <c r="D14" s="468">
        <f>[1]表13!E21</f>
        <v>28</v>
      </c>
      <c r="E14" s="518">
        <f>[1]表13!R21</f>
        <v>15</v>
      </c>
      <c r="F14" s="481">
        <f t="shared" ref="F14:K14" si="10">L14+R14</f>
        <v>1768</v>
      </c>
      <c r="G14" s="476">
        <f t="shared" si="10"/>
        <v>237</v>
      </c>
      <c r="H14" s="476">
        <f t="shared" si="10"/>
        <v>2005</v>
      </c>
      <c r="I14" s="172">
        <f t="shared" si="10"/>
        <v>8</v>
      </c>
      <c r="J14" s="172">
        <f t="shared" si="10"/>
        <v>0</v>
      </c>
      <c r="K14" s="173">
        <f t="shared" si="10"/>
        <v>8</v>
      </c>
      <c r="L14" s="466">
        <f>[1]表2!I24</f>
        <v>1463</v>
      </c>
      <c r="M14" s="464">
        <f>[1]表2!O24</f>
        <v>167</v>
      </c>
      <c r="N14" s="488">
        <f t="shared" ref="N14" si="11">L14+M14</f>
        <v>1630</v>
      </c>
      <c r="O14" s="172">
        <v>1</v>
      </c>
      <c r="P14" s="172">
        <v>0</v>
      </c>
      <c r="Q14" s="173">
        <f t="shared" ref="Q14" si="12">O14+P14</f>
        <v>1</v>
      </c>
      <c r="R14" s="466">
        <f>[1]表2!J24</f>
        <v>305</v>
      </c>
      <c r="S14" s="464">
        <f>[1]表2!P24</f>
        <v>70</v>
      </c>
      <c r="T14" s="488">
        <f t="shared" ref="T14" si="13">R14+S14</f>
        <v>375</v>
      </c>
      <c r="U14" s="172">
        <v>7</v>
      </c>
      <c r="V14" s="172">
        <v>0</v>
      </c>
      <c r="W14" s="173">
        <f t="shared" ref="W14" si="14">U14+V14</f>
        <v>7</v>
      </c>
      <c r="X14" s="2"/>
      <c r="Y14" s="71"/>
      <c r="Z14" s="71"/>
      <c r="AA14" s="71"/>
      <c r="AB14" s="71"/>
      <c r="AC14" s="71"/>
      <c r="AD14" s="71"/>
      <c r="AE14" s="174"/>
      <c r="AF14" s="174"/>
      <c r="AG14" s="174"/>
      <c r="AH14" s="174"/>
      <c r="AI14" s="174"/>
      <c r="AJ14" s="174"/>
    </row>
    <row r="15" spans="2:36" ht="21.6" customHeight="1" x14ac:dyDescent="0.2">
      <c r="B15" s="416"/>
      <c r="C15" s="419"/>
      <c r="D15" s="469"/>
      <c r="E15" s="471"/>
      <c r="F15" s="484"/>
      <c r="G15" s="483"/>
      <c r="H15" s="483"/>
      <c r="I15" s="182">
        <f t="shared" ref="I15:K15" si="15">I14/F14</f>
        <v>4.5248868778280547E-3</v>
      </c>
      <c r="J15" s="182">
        <f t="shared" si="15"/>
        <v>0</v>
      </c>
      <c r="K15" s="183">
        <f t="shared" si="15"/>
        <v>3.9900249376558601E-3</v>
      </c>
      <c r="L15" s="467"/>
      <c r="M15" s="465"/>
      <c r="N15" s="488"/>
      <c r="O15" s="182">
        <f t="shared" ref="O15:Q15" si="16">O14/L14</f>
        <v>6.8352699931647305E-4</v>
      </c>
      <c r="P15" s="182">
        <f t="shared" si="16"/>
        <v>0</v>
      </c>
      <c r="Q15" s="183">
        <f t="shared" si="16"/>
        <v>6.1349693251533746E-4</v>
      </c>
      <c r="R15" s="467"/>
      <c r="S15" s="465"/>
      <c r="T15" s="488"/>
      <c r="U15" s="182">
        <f t="shared" ref="U15:W15" si="17">U14/R14</f>
        <v>2.2950819672131147E-2</v>
      </c>
      <c r="V15" s="182">
        <f t="shared" si="17"/>
        <v>0</v>
      </c>
      <c r="W15" s="183">
        <f t="shared" si="17"/>
        <v>1.8666666666666668E-2</v>
      </c>
      <c r="X15" s="2"/>
      <c r="AB15" s="21"/>
      <c r="AC15" s="21"/>
      <c r="AD15" s="21"/>
      <c r="AE15" s="179"/>
      <c r="AF15" s="179"/>
      <c r="AG15" s="179"/>
      <c r="AH15" s="174"/>
      <c r="AI15" s="174"/>
      <c r="AJ15" s="174"/>
    </row>
    <row r="16" spans="2:36" ht="21.6" customHeight="1" x14ac:dyDescent="0.2">
      <c r="B16" s="416"/>
      <c r="C16" s="412" t="s">
        <v>62</v>
      </c>
      <c r="D16" s="468">
        <f>[1]表13!E24</f>
        <v>72</v>
      </c>
      <c r="E16" s="518">
        <f>[1]表13!R24</f>
        <v>71</v>
      </c>
      <c r="F16" s="481">
        <f>L16+R16</f>
        <v>2067</v>
      </c>
      <c r="G16" s="476">
        <f t="shared" ref="G16:K16" si="18">M16+S16</f>
        <v>1339</v>
      </c>
      <c r="H16" s="476">
        <f t="shared" si="18"/>
        <v>3406</v>
      </c>
      <c r="I16" s="172">
        <f t="shared" si="18"/>
        <v>0</v>
      </c>
      <c r="J16" s="172">
        <f t="shared" si="18"/>
        <v>0</v>
      </c>
      <c r="K16" s="173">
        <f t="shared" si="18"/>
        <v>0</v>
      </c>
      <c r="L16" s="466">
        <f>[1]表2!I27</f>
        <v>1430</v>
      </c>
      <c r="M16" s="464">
        <f>[1]表2!O27</f>
        <v>450</v>
      </c>
      <c r="N16" s="488">
        <f t="shared" ref="N16" si="19">L16+M16</f>
        <v>1880</v>
      </c>
      <c r="O16" s="172">
        <v>0</v>
      </c>
      <c r="P16" s="172">
        <v>0</v>
      </c>
      <c r="Q16" s="173">
        <f t="shared" ref="Q16" si="20">O16+P16</f>
        <v>0</v>
      </c>
      <c r="R16" s="466">
        <f>[1]表2!J27</f>
        <v>637</v>
      </c>
      <c r="S16" s="464">
        <f>[1]表2!P27</f>
        <v>889</v>
      </c>
      <c r="T16" s="488">
        <f t="shared" ref="T16" si="21">R16+S16</f>
        <v>1526</v>
      </c>
      <c r="U16" s="172">
        <v>0</v>
      </c>
      <c r="V16" s="172">
        <v>0</v>
      </c>
      <c r="W16" s="173">
        <f t="shared" ref="W16" si="22">U16+V16</f>
        <v>0</v>
      </c>
      <c r="X16" s="2"/>
      <c r="Y16" s="71"/>
      <c r="Z16" s="71"/>
      <c r="AA16" s="71"/>
      <c r="AB16" s="71"/>
      <c r="AC16" s="71"/>
      <c r="AD16" s="71"/>
      <c r="AE16" s="174"/>
      <c r="AF16" s="174"/>
      <c r="AG16" s="174"/>
      <c r="AH16" s="174"/>
      <c r="AI16" s="174"/>
      <c r="AJ16" s="174"/>
    </row>
    <row r="17" spans="2:36" ht="21.6" customHeight="1" x14ac:dyDescent="0.2">
      <c r="B17" s="416"/>
      <c r="C17" s="413"/>
      <c r="D17" s="469"/>
      <c r="E17" s="471"/>
      <c r="F17" s="484"/>
      <c r="G17" s="483"/>
      <c r="H17" s="483"/>
      <c r="I17" s="182">
        <f t="shared" ref="I17:K17" si="23">I16/F16</f>
        <v>0</v>
      </c>
      <c r="J17" s="182">
        <f t="shared" si="23"/>
        <v>0</v>
      </c>
      <c r="K17" s="183">
        <f t="shared" si="23"/>
        <v>0</v>
      </c>
      <c r="L17" s="467"/>
      <c r="M17" s="465"/>
      <c r="N17" s="488"/>
      <c r="O17" s="182">
        <f t="shared" ref="O17:Q17" si="24">O16/L16</f>
        <v>0</v>
      </c>
      <c r="P17" s="182">
        <f t="shared" si="24"/>
        <v>0</v>
      </c>
      <c r="Q17" s="183">
        <f t="shared" si="24"/>
        <v>0</v>
      </c>
      <c r="R17" s="467"/>
      <c r="S17" s="465"/>
      <c r="T17" s="488"/>
      <c r="U17" s="182">
        <f t="shared" ref="U17:W17" si="25">U16/R16</f>
        <v>0</v>
      </c>
      <c r="V17" s="182">
        <f t="shared" si="25"/>
        <v>0</v>
      </c>
      <c r="W17" s="183">
        <f t="shared" si="25"/>
        <v>0</v>
      </c>
      <c r="X17" s="2"/>
      <c r="AB17" s="21"/>
      <c r="AC17" s="21"/>
      <c r="AD17" s="21"/>
      <c r="AE17" s="179"/>
      <c r="AF17" s="179"/>
      <c r="AG17" s="179"/>
      <c r="AH17" s="174"/>
      <c r="AI17" s="174"/>
      <c r="AJ17" s="174"/>
    </row>
    <row r="18" spans="2:36" ht="21.6" customHeight="1" x14ac:dyDescent="0.2">
      <c r="B18" s="416"/>
      <c r="C18" s="412" t="s">
        <v>63</v>
      </c>
      <c r="D18" s="468">
        <f>[1]表13!E27</f>
        <v>16</v>
      </c>
      <c r="E18" s="518">
        <f>[1]表13!R27</f>
        <v>6</v>
      </c>
      <c r="F18" s="481">
        <f t="shared" ref="F18:K18" si="26">L18+R18</f>
        <v>2678</v>
      </c>
      <c r="G18" s="476">
        <f t="shared" si="26"/>
        <v>279</v>
      </c>
      <c r="H18" s="476">
        <f t="shared" si="26"/>
        <v>2957</v>
      </c>
      <c r="I18" s="172">
        <f t="shared" si="26"/>
        <v>16</v>
      </c>
      <c r="J18" s="172">
        <f t="shared" si="26"/>
        <v>0</v>
      </c>
      <c r="K18" s="173">
        <f t="shared" si="26"/>
        <v>16</v>
      </c>
      <c r="L18" s="466">
        <f>[1]表2!I30</f>
        <v>1031</v>
      </c>
      <c r="M18" s="464">
        <f>[1]表2!O30</f>
        <v>17</v>
      </c>
      <c r="N18" s="488">
        <f t="shared" ref="N18" si="27">L18+M18</f>
        <v>1048</v>
      </c>
      <c r="O18" s="172">
        <v>0</v>
      </c>
      <c r="P18" s="172">
        <v>0</v>
      </c>
      <c r="Q18" s="173">
        <f t="shared" ref="Q18" si="28">O18+P18</f>
        <v>0</v>
      </c>
      <c r="R18" s="466">
        <f>[1]表2!J30</f>
        <v>1647</v>
      </c>
      <c r="S18" s="464">
        <f>[1]表2!P30</f>
        <v>262</v>
      </c>
      <c r="T18" s="488">
        <f t="shared" ref="T18" si="29">R18+S18</f>
        <v>1909</v>
      </c>
      <c r="U18" s="172">
        <v>16</v>
      </c>
      <c r="V18" s="172">
        <v>0</v>
      </c>
      <c r="W18" s="173">
        <f t="shared" ref="W18" si="30">U18+V18</f>
        <v>16</v>
      </c>
      <c r="X18" s="2"/>
      <c r="Y18" s="71"/>
      <c r="Z18" s="71"/>
      <c r="AA18" s="71"/>
      <c r="AB18" s="71"/>
      <c r="AC18" s="71"/>
      <c r="AD18" s="71"/>
      <c r="AE18" s="174"/>
      <c r="AF18" s="174"/>
      <c r="AG18" s="174"/>
      <c r="AH18" s="174"/>
      <c r="AI18" s="174"/>
      <c r="AJ18" s="174"/>
    </row>
    <row r="19" spans="2:36" ht="21.6" customHeight="1" x14ac:dyDescent="0.2">
      <c r="B19" s="416"/>
      <c r="C19" s="413"/>
      <c r="D19" s="469"/>
      <c r="E19" s="471"/>
      <c r="F19" s="484"/>
      <c r="G19" s="483"/>
      <c r="H19" s="483"/>
      <c r="I19" s="182">
        <f t="shared" ref="I19:K19" si="31">I18/F18</f>
        <v>5.9746079163554896E-3</v>
      </c>
      <c r="J19" s="182">
        <f t="shared" si="31"/>
        <v>0</v>
      </c>
      <c r="K19" s="183">
        <f t="shared" si="31"/>
        <v>5.4108894149475818E-3</v>
      </c>
      <c r="L19" s="467"/>
      <c r="M19" s="465"/>
      <c r="N19" s="488"/>
      <c r="O19" s="182">
        <f t="shared" ref="O19:Q19" si="32">O18/L18</f>
        <v>0</v>
      </c>
      <c r="P19" s="182">
        <f t="shared" si="32"/>
        <v>0</v>
      </c>
      <c r="Q19" s="183">
        <f t="shared" si="32"/>
        <v>0</v>
      </c>
      <c r="R19" s="467"/>
      <c r="S19" s="465"/>
      <c r="T19" s="488"/>
      <c r="U19" s="182">
        <f t="shared" ref="U19:W19" si="33">U18/R18</f>
        <v>9.7146326654523382E-3</v>
      </c>
      <c r="V19" s="182">
        <f t="shared" si="33"/>
        <v>0</v>
      </c>
      <c r="W19" s="183">
        <f t="shared" si="33"/>
        <v>8.3813514929282351E-3</v>
      </c>
      <c r="X19" s="2"/>
      <c r="AB19" s="21"/>
      <c r="AC19" s="21"/>
      <c r="AD19" s="21"/>
      <c r="AE19" s="179"/>
      <c r="AF19" s="179"/>
      <c r="AG19" s="179"/>
      <c r="AH19" s="174"/>
      <c r="AI19" s="174"/>
      <c r="AJ19" s="174"/>
    </row>
    <row r="20" spans="2:36" ht="21.6" customHeight="1" x14ac:dyDescent="0.2">
      <c r="B20" s="416"/>
      <c r="C20" s="412" t="s">
        <v>64</v>
      </c>
      <c r="D20" s="468">
        <f>[1]表13!E30</f>
        <v>131</v>
      </c>
      <c r="E20" s="518">
        <f>[1]表13!R30</f>
        <v>132</v>
      </c>
      <c r="F20" s="481">
        <f t="shared" ref="F20:K20" si="34">L20+R20</f>
        <v>8660</v>
      </c>
      <c r="G20" s="476">
        <f t="shared" si="34"/>
        <v>3875</v>
      </c>
      <c r="H20" s="476">
        <f t="shared" si="34"/>
        <v>12535</v>
      </c>
      <c r="I20" s="172">
        <f t="shared" si="34"/>
        <v>10</v>
      </c>
      <c r="J20" s="172">
        <f t="shared" si="34"/>
        <v>0</v>
      </c>
      <c r="K20" s="173">
        <f t="shared" si="34"/>
        <v>10</v>
      </c>
      <c r="L20" s="466">
        <f>[1]表2!I33</f>
        <v>2909</v>
      </c>
      <c r="M20" s="464">
        <f>[1]表2!O33</f>
        <v>1065</v>
      </c>
      <c r="N20" s="488">
        <f t="shared" ref="N20" si="35">L20+M20</f>
        <v>3974</v>
      </c>
      <c r="O20" s="172">
        <v>0</v>
      </c>
      <c r="P20" s="172">
        <v>0</v>
      </c>
      <c r="Q20" s="173">
        <f t="shared" ref="Q20" si="36">O20+P20</f>
        <v>0</v>
      </c>
      <c r="R20" s="466">
        <f>[1]表2!J33</f>
        <v>5751</v>
      </c>
      <c r="S20" s="464">
        <f>[1]表2!P33</f>
        <v>2810</v>
      </c>
      <c r="T20" s="488">
        <f t="shared" ref="T20" si="37">R20+S20</f>
        <v>8561</v>
      </c>
      <c r="U20" s="172">
        <v>10</v>
      </c>
      <c r="V20" s="172">
        <v>0</v>
      </c>
      <c r="W20" s="173">
        <f t="shared" ref="W20" si="38">U20+V20</f>
        <v>10</v>
      </c>
      <c r="X20" s="2"/>
      <c r="Y20" s="71"/>
      <c r="Z20" s="71"/>
      <c r="AA20" s="71"/>
      <c r="AB20" s="71"/>
      <c r="AC20" s="71"/>
      <c r="AD20" s="71"/>
      <c r="AE20" s="174"/>
      <c r="AF20" s="174"/>
      <c r="AG20" s="174"/>
      <c r="AH20" s="174"/>
      <c r="AI20" s="174"/>
      <c r="AJ20" s="174"/>
    </row>
    <row r="21" spans="2:36" ht="21.6" customHeight="1" thickBot="1" x14ac:dyDescent="0.25">
      <c r="B21" s="420"/>
      <c r="C21" s="414"/>
      <c r="D21" s="479"/>
      <c r="E21" s="480"/>
      <c r="F21" s="484"/>
      <c r="G21" s="483"/>
      <c r="H21" s="483"/>
      <c r="I21" s="182">
        <f t="shared" ref="I21:K21" si="39">I20/F20</f>
        <v>1.1547344110854503E-3</v>
      </c>
      <c r="J21" s="182">
        <f t="shared" si="39"/>
        <v>0</v>
      </c>
      <c r="K21" s="183">
        <f t="shared" si="39"/>
        <v>7.9776625448743513E-4</v>
      </c>
      <c r="L21" s="467"/>
      <c r="M21" s="465"/>
      <c r="N21" s="488"/>
      <c r="O21" s="182">
        <f t="shared" ref="O21:Q21" si="40">O20/L20</f>
        <v>0</v>
      </c>
      <c r="P21" s="182">
        <f t="shared" si="40"/>
        <v>0</v>
      </c>
      <c r="Q21" s="183">
        <f t="shared" si="40"/>
        <v>0</v>
      </c>
      <c r="R21" s="467"/>
      <c r="S21" s="465"/>
      <c r="T21" s="488"/>
      <c r="U21" s="182">
        <f t="shared" ref="U21:W21" si="41">U20/R20</f>
        <v>1.738828029907842E-3</v>
      </c>
      <c r="V21" s="182">
        <f t="shared" si="41"/>
        <v>0</v>
      </c>
      <c r="W21" s="183">
        <f t="shared" si="41"/>
        <v>1.1680878402055834E-3</v>
      </c>
      <c r="X21" s="2"/>
      <c r="AB21" s="21"/>
      <c r="AC21" s="21"/>
      <c r="AD21" s="21"/>
      <c r="AE21" s="179"/>
      <c r="AF21" s="179"/>
      <c r="AG21" s="179"/>
      <c r="AH21" s="174"/>
      <c r="AI21" s="174"/>
      <c r="AJ21" s="174"/>
    </row>
    <row r="22" spans="2:36" ht="21.6" customHeight="1" thickTop="1" x14ac:dyDescent="0.2">
      <c r="B22" s="415" t="s">
        <v>94</v>
      </c>
      <c r="C22" s="413" t="s">
        <v>28</v>
      </c>
      <c r="D22" s="472">
        <f>[1]表13!E33</f>
        <v>64</v>
      </c>
      <c r="E22" s="473">
        <f>[1]表13!R33</f>
        <v>43</v>
      </c>
      <c r="F22" s="491">
        <f t="shared" ref="F22:K22" si="42">L22+R22</f>
        <v>356</v>
      </c>
      <c r="G22" s="485">
        <f t="shared" si="42"/>
        <v>165</v>
      </c>
      <c r="H22" s="485">
        <f t="shared" si="42"/>
        <v>521</v>
      </c>
      <c r="I22" s="184">
        <f t="shared" si="42"/>
        <v>0</v>
      </c>
      <c r="J22" s="184">
        <f t="shared" si="42"/>
        <v>0</v>
      </c>
      <c r="K22" s="185">
        <f t="shared" si="42"/>
        <v>0</v>
      </c>
      <c r="L22" s="486">
        <f>[1]表2!I36</f>
        <v>209</v>
      </c>
      <c r="M22" s="487">
        <f>[1]表2!O36</f>
        <v>45</v>
      </c>
      <c r="N22" s="485">
        <f>L22+M22</f>
        <v>254</v>
      </c>
      <c r="O22" s="184">
        <v>0</v>
      </c>
      <c r="P22" s="184">
        <v>0</v>
      </c>
      <c r="Q22" s="185">
        <f t="shared" ref="Q22" si="43">O22+P22</f>
        <v>0</v>
      </c>
      <c r="R22" s="486">
        <f>[1]表2!J36</f>
        <v>147</v>
      </c>
      <c r="S22" s="487">
        <f>[1]表2!P36</f>
        <v>120</v>
      </c>
      <c r="T22" s="485">
        <f>R22+S22</f>
        <v>267</v>
      </c>
      <c r="U22" s="184">
        <v>0</v>
      </c>
      <c r="V22" s="184">
        <v>0</v>
      </c>
      <c r="W22" s="185">
        <f t="shared" ref="W22" si="44">U22+V22</f>
        <v>0</v>
      </c>
      <c r="X22" s="2"/>
      <c r="Y22" s="71"/>
      <c r="Z22" s="71"/>
      <c r="AA22" s="71"/>
      <c r="AB22" s="71"/>
      <c r="AC22" s="71"/>
      <c r="AD22" s="71"/>
      <c r="AE22" s="174"/>
      <c r="AF22" s="174"/>
      <c r="AG22" s="174"/>
      <c r="AH22" s="174"/>
      <c r="AI22" s="174"/>
      <c r="AJ22" s="174"/>
    </row>
    <row r="23" spans="2:36" ht="21.6" customHeight="1" x14ac:dyDescent="0.2">
      <c r="B23" s="416"/>
      <c r="C23" s="413"/>
      <c r="D23" s="469"/>
      <c r="E23" s="471"/>
      <c r="F23" s="484"/>
      <c r="G23" s="483"/>
      <c r="H23" s="483"/>
      <c r="I23" s="182">
        <f t="shared" ref="I23:K23" si="45">I22/F22</f>
        <v>0</v>
      </c>
      <c r="J23" s="182">
        <f t="shared" si="45"/>
        <v>0</v>
      </c>
      <c r="K23" s="183">
        <f t="shared" si="45"/>
        <v>0</v>
      </c>
      <c r="L23" s="467"/>
      <c r="M23" s="465"/>
      <c r="N23" s="483"/>
      <c r="O23" s="182">
        <f t="shared" ref="O23:Q23" si="46">O22/L22</f>
        <v>0</v>
      </c>
      <c r="P23" s="182">
        <f t="shared" si="46"/>
        <v>0</v>
      </c>
      <c r="Q23" s="183">
        <f t="shared" si="46"/>
        <v>0</v>
      </c>
      <c r="R23" s="467"/>
      <c r="S23" s="465"/>
      <c r="T23" s="483"/>
      <c r="U23" s="182">
        <f t="shared" ref="U23:W23" si="47">U22/R22</f>
        <v>0</v>
      </c>
      <c r="V23" s="182">
        <f t="shared" si="47"/>
        <v>0</v>
      </c>
      <c r="W23" s="183">
        <f t="shared" si="47"/>
        <v>0</v>
      </c>
      <c r="X23" s="2"/>
      <c r="AB23" s="21"/>
      <c r="AC23" s="21"/>
      <c r="AD23" s="21"/>
      <c r="AE23" s="179"/>
      <c r="AF23" s="179"/>
      <c r="AG23" s="179"/>
      <c r="AH23" s="174"/>
      <c r="AI23" s="174"/>
      <c r="AJ23" s="174"/>
    </row>
    <row r="24" spans="2:36" ht="21.6" customHeight="1" x14ac:dyDescent="0.2">
      <c r="B24" s="416"/>
      <c r="C24" s="412" t="s">
        <v>29</v>
      </c>
      <c r="D24" s="468">
        <f>[1]表13!E36</f>
        <v>155</v>
      </c>
      <c r="E24" s="518">
        <f>[1]表13!R36</f>
        <v>129</v>
      </c>
      <c r="F24" s="481">
        <f t="shared" ref="F24:K24" si="48">L24+R24</f>
        <v>2017</v>
      </c>
      <c r="G24" s="476">
        <f t="shared" si="48"/>
        <v>836</v>
      </c>
      <c r="H24" s="476">
        <f t="shared" si="48"/>
        <v>2853</v>
      </c>
      <c r="I24" s="172">
        <f t="shared" si="48"/>
        <v>6</v>
      </c>
      <c r="J24" s="172">
        <f t="shared" si="48"/>
        <v>0</v>
      </c>
      <c r="K24" s="173">
        <f t="shared" si="48"/>
        <v>6</v>
      </c>
      <c r="L24" s="466">
        <f>[1]表2!I39</f>
        <v>1238</v>
      </c>
      <c r="M24" s="464">
        <f>[1]表2!O39</f>
        <v>235</v>
      </c>
      <c r="N24" s="476">
        <f>L24+M24</f>
        <v>1473</v>
      </c>
      <c r="O24" s="172">
        <v>1</v>
      </c>
      <c r="P24" s="172">
        <v>0</v>
      </c>
      <c r="Q24" s="173">
        <f t="shared" ref="Q24" si="49">O24+P24</f>
        <v>1</v>
      </c>
      <c r="R24" s="466">
        <f>[1]表2!J39</f>
        <v>779</v>
      </c>
      <c r="S24" s="464">
        <f>[1]表2!P39</f>
        <v>601</v>
      </c>
      <c r="T24" s="476">
        <f>R24+S24</f>
        <v>1380</v>
      </c>
      <c r="U24" s="172">
        <v>5</v>
      </c>
      <c r="V24" s="172">
        <v>0</v>
      </c>
      <c r="W24" s="173">
        <f t="shared" ref="W24" si="50">U24+V24</f>
        <v>5</v>
      </c>
      <c r="X24" s="2"/>
      <c r="Y24" s="71"/>
      <c r="Z24" s="71"/>
      <c r="AA24" s="71"/>
      <c r="AB24" s="71"/>
      <c r="AC24" s="71"/>
      <c r="AD24" s="71"/>
      <c r="AE24" s="174"/>
      <c r="AF24" s="174"/>
      <c r="AG24" s="174"/>
      <c r="AH24" s="174"/>
      <c r="AI24" s="174"/>
      <c r="AJ24" s="174"/>
    </row>
    <row r="25" spans="2:36" ht="21.6" customHeight="1" x14ac:dyDescent="0.2">
      <c r="B25" s="416"/>
      <c r="C25" s="413"/>
      <c r="D25" s="469"/>
      <c r="E25" s="471"/>
      <c r="F25" s="484"/>
      <c r="G25" s="483"/>
      <c r="H25" s="483"/>
      <c r="I25" s="182">
        <f t="shared" ref="I25:K25" si="51">I24/F24</f>
        <v>2.9747149231531978E-3</v>
      </c>
      <c r="J25" s="182">
        <f t="shared" si="51"/>
        <v>0</v>
      </c>
      <c r="K25" s="183">
        <f t="shared" si="51"/>
        <v>2.103049421661409E-3</v>
      </c>
      <c r="L25" s="467"/>
      <c r="M25" s="465"/>
      <c r="N25" s="483"/>
      <c r="O25" s="182">
        <f t="shared" ref="O25:Q25" si="52">O24/L24</f>
        <v>8.0775444264943462E-4</v>
      </c>
      <c r="P25" s="182">
        <f t="shared" si="52"/>
        <v>0</v>
      </c>
      <c r="Q25" s="183">
        <f t="shared" si="52"/>
        <v>6.7888662593346908E-4</v>
      </c>
      <c r="R25" s="467"/>
      <c r="S25" s="465"/>
      <c r="T25" s="483"/>
      <c r="U25" s="182">
        <f t="shared" ref="U25:W25" si="53">U24/R24</f>
        <v>6.4184852374839542E-3</v>
      </c>
      <c r="V25" s="182">
        <f t="shared" si="53"/>
        <v>0</v>
      </c>
      <c r="W25" s="183">
        <f t="shared" si="53"/>
        <v>3.6231884057971015E-3</v>
      </c>
      <c r="X25" s="2"/>
      <c r="AB25" s="21"/>
      <c r="AC25" s="21"/>
      <c r="AD25" s="21"/>
      <c r="AE25" s="179"/>
      <c r="AF25" s="179"/>
      <c r="AG25" s="179"/>
      <c r="AH25" s="174"/>
      <c r="AI25" s="174"/>
      <c r="AJ25" s="174"/>
    </row>
    <row r="26" spans="2:36" ht="21.6" customHeight="1" x14ac:dyDescent="0.2">
      <c r="B26" s="416"/>
      <c r="C26" s="412" t="s">
        <v>30</v>
      </c>
      <c r="D26" s="468">
        <f>[1]表13!E39</f>
        <v>46</v>
      </c>
      <c r="E26" s="518">
        <f>[1]表13!R39</f>
        <v>38</v>
      </c>
      <c r="F26" s="481">
        <f t="shared" ref="F26:K26" si="54">L26+R26</f>
        <v>1217</v>
      </c>
      <c r="G26" s="476">
        <f t="shared" si="54"/>
        <v>552</v>
      </c>
      <c r="H26" s="476">
        <f t="shared" si="54"/>
        <v>1769</v>
      </c>
      <c r="I26" s="172">
        <f t="shared" si="54"/>
        <v>0</v>
      </c>
      <c r="J26" s="172">
        <f t="shared" si="54"/>
        <v>1</v>
      </c>
      <c r="K26" s="173">
        <f t="shared" si="54"/>
        <v>1</v>
      </c>
      <c r="L26" s="466">
        <f>[1]表2!I42</f>
        <v>683</v>
      </c>
      <c r="M26" s="464">
        <f>[1]表2!O42</f>
        <v>128</v>
      </c>
      <c r="N26" s="476">
        <f t="shared" ref="N26" si="55">L26+M26</f>
        <v>811</v>
      </c>
      <c r="O26" s="172">
        <v>0</v>
      </c>
      <c r="P26" s="172">
        <v>0</v>
      </c>
      <c r="Q26" s="173">
        <f t="shared" ref="Q26" si="56">O26+P26</f>
        <v>0</v>
      </c>
      <c r="R26" s="466">
        <f>[1]表2!J42</f>
        <v>534</v>
      </c>
      <c r="S26" s="464">
        <f>[1]表2!P42</f>
        <v>424</v>
      </c>
      <c r="T26" s="476">
        <f t="shared" ref="T26" si="57">R26+S26</f>
        <v>958</v>
      </c>
      <c r="U26" s="172">
        <v>0</v>
      </c>
      <c r="V26" s="172">
        <v>1</v>
      </c>
      <c r="W26" s="173">
        <f t="shared" ref="W26" si="58">U26+V26</f>
        <v>1</v>
      </c>
      <c r="X26" s="2"/>
      <c r="Y26" s="71"/>
      <c r="Z26" s="71"/>
      <c r="AA26" s="71"/>
      <c r="AB26" s="71"/>
      <c r="AC26" s="71"/>
      <c r="AD26" s="71"/>
      <c r="AE26" s="174"/>
      <c r="AF26" s="174"/>
      <c r="AG26" s="174"/>
      <c r="AH26" s="174"/>
      <c r="AI26" s="174"/>
      <c r="AJ26" s="174"/>
    </row>
    <row r="27" spans="2:36" ht="21.6" customHeight="1" x14ac:dyDescent="0.2">
      <c r="B27" s="416"/>
      <c r="C27" s="413"/>
      <c r="D27" s="469"/>
      <c r="E27" s="471"/>
      <c r="F27" s="484"/>
      <c r="G27" s="483"/>
      <c r="H27" s="483"/>
      <c r="I27" s="182">
        <f t="shared" ref="I27:K27" si="59">I26/F26</f>
        <v>0</v>
      </c>
      <c r="J27" s="182">
        <f t="shared" si="59"/>
        <v>1.8115942028985507E-3</v>
      </c>
      <c r="K27" s="183">
        <f t="shared" si="59"/>
        <v>5.6529112492933857E-4</v>
      </c>
      <c r="L27" s="467"/>
      <c r="M27" s="465"/>
      <c r="N27" s="483"/>
      <c r="O27" s="182">
        <f t="shared" ref="O27:Q27" si="60">O26/L26</f>
        <v>0</v>
      </c>
      <c r="P27" s="182">
        <f t="shared" si="60"/>
        <v>0</v>
      </c>
      <c r="Q27" s="183">
        <f t="shared" si="60"/>
        <v>0</v>
      </c>
      <c r="R27" s="467"/>
      <c r="S27" s="465"/>
      <c r="T27" s="483"/>
      <c r="U27" s="182">
        <f t="shared" ref="U27:W27" si="61">U26/R26</f>
        <v>0</v>
      </c>
      <c r="V27" s="182">
        <f t="shared" si="61"/>
        <v>2.3584905660377358E-3</v>
      </c>
      <c r="W27" s="183">
        <f t="shared" si="61"/>
        <v>1.0438413361169101E-3</v>
      </c>
      <c r="X27" s="2"/>
      <c r="AB27" s="21"/>
      <c r="AC27" s="21"/>
      <c r="AD27" s="21"/>
      <c r="AE27" s="179"/>
      <c r="AF27" s="179"/>
      <c r="AG27" s="179"/>
      <c r="AH27" s="174"/>
      <c r="AI27" s="174"/>
      <c r="AJ27" s="174"/>
    </row>
    <row r="28" spans="2:36" ht="21.6" customHeight="1" x14ac:dyDescent="0.2">
      <c r="B28" s="416"/>
      <c r="C28" s="412" t="s">
        <v>31</v>
      </c>
      <c r="D28" s="468">
        <f>[1]表13!E42</f>
        <v>38</v>
      </c>
      <c r="E28" s="518">
        <f>[1]表13!R42</f>
        <v>36</v>
      </c>
      <c r="F28" s="481">
        <f t="shared" ref="F28:K28" si="62">L28+R28</f>
        <v>1768</v>
      </c>
      <c r="G28" s="476">
        <f t="shared" si="62"/>
        <v>976</v>
      </c>
      <c r="H28" s="476">
        <f t="shared" si="62"/>
        <v>2744</v>
      </c>
      <c r="I28" s="172">
        <f t="shared" si="62"/>
        <v>0</v>
      </c>
      <c r="J28" s="172">
        <f t="shared" si="62"/>
        <v>0</v>
      </c>
      <c r="K28" s="173">
        <f t="shared" si="62"/>
        <v>0</v>
      </c>
      <c r="L28" s="466">
        <f>[1]表2!I45</f>
        <v>976</v>
      </c>
      <c r="M28" s="464">
        <f>[1]表2!O45</f>
        <v>345</v>
      </c>
      <c r="N28" s="476">
        <f t="shared" ref="N28" si="63">L28+M28</f>
        <v>1321</v>
      </c>
      <c r="O28" s="172">
        <v>0</v>
      </c>
      <c r="P28" s="172">
        <v>0</v>
      </c>
      <c r="Q28" s="173">
        <f t="shared" ref="Q28" si="64">O28+P28</f>
        <v>0</v>
      </c>
      <c r="R28" s="466">
        <f>[1]表2!J45</f>
        <v>792</v>
      </c>
      <c r="S28" s="464">
        <f>[1]表2!P45</f>
        <v>631</v>
      </c>
      <c r="T28" s="476">
        <f t="shared" ref="T28" si="65">R28+S28</f>
        <v>1423</v>
      </c>
      <c r="U28" s="172">
        <v>0</v>
      </c>
      <c r="V28" s="172">
        <v>0</v>
      </c>
      <c r="W28" s="173">
        <f t="shared" ref="W28" si="66">U28+V28</f>
        <v>0</v>
      </c>
      <c r="X28" s="2"/>
      <c r="Y28" s="71"/>
      <c r="Z28" s="71"/>
      <c r="AA28" s="71"/>
      <c r="AB28" s="71"/>
      <c r="AC28" s="71"/>
      <c r="AD28" s="71"/>
      <c r="AE28" s="174"/>
      <c r="AF28" s="174"/>
      <c r="AG28" s="174"/>
      <c r="AH28" s="174"/>
      <c r="AI28" s="174"/>
      <c r="AJ28" s="174"/>
    </row>
    <row r="29" spans="2:36" ht="21.6" customHeight="1" x14ac:dyDescent="0.2">
      <c r="B29" s="416"/>
      <c r="C29" s="413"/>
      <c r="D29" s="469"/>
      <c r="E29" s="471"/>
      <c r="F29" s="484"/>
      <c r="G29" s="483"/>
      <c r="H29" s="483"/>
      <c r="I29" s="182">
        <f t="shared" ref="I29:K29" si="67">I28/F28</f>
        <v>0</v>
      </c>
      <c r="J29" s="182">
        <f t="shared" si="67"/>
        <v>0</v>
      </c>
      <c r="K29" s="183">
        <f t="shared" si="67"/>
        <v>0</v>
      </c>
      <c r="L29" s="467"/>
      <c r="M29" s="465"/>
      <c r="N29" s="483"/>
      <c r="O29" s="182">
        <f t="shared" ref="O29:Q29" si="68">O28/L28</f>
        <v>0</v>
      </c>
      <c r="P29" s="182">
        <f t="shared" si="68"/>
        <v>0</v>
      </c>
      <c r="Q29" s="183">
        <f t="shared" si="68"/>
        <v>0</v>
      </c>
      <c r="R29" s="467"/>
      <c r="S29" s="465"/>
      <c r="T29" s="483"/>
      <c r="U29" s="182">
        <f t="shared" ref="U29:W29" si="69">U28/R28</f>
        <v>0</v>
      </c>
      <c r="V29" s="182">
        <f t="shared" si="69"/>
        <v>0</v>
      </c>
      <c r="W29" s="183">
        <f t="shared" si="69"/>
        <v>0</v>
      </c>
      <c r="X29" s="2"/>
      <c r="AB29" s="21"/>
      <c r="AC29" s="21"/>
      <c r="AD29" s="21"/>
      <c r="AE29" s="179"/>
      <c r="AF29" s="179"/>
      <c r="AG29" s="179"/>
      <c r="AH29" s="174"/>
      <c r="AI29" s="174"/>
      <c r="AJ29" s="174"/>
    </row>
    <row r="30" spans="2:36" ht="21.6" customHeight="1" x14ac:dyDescent="0.2">
      <c r="B30" s="416"/>
      <c r="C30" s="412" t="s">
        <v>32</v>
      </c>
      <c r="D30" s="468">
        <f>[1]表13!E45</f>
        <v>27</v>
      </c>
      <c r="E30" s="518">
        <f>[1]表13!R45</f>
        <v>24</v>
      </c>
      <c r="F30" s="481">
        <f t="shared" ref="F30:K30" si="70">L30+R30</f>
        <v>2690</v>
      </c>
      <c r="G30" s="476">
        <f t="shared" si="70"/>
        <v>780</v>
      </c>
      <c r="H30" s="476">
        <f t="shared" si="70"/>
        <v>3470</v>
      </c>
      <c r="I30" s="172">
        <f t="shared" si="70"/>
        <v>6</v>
      </c>
      <c r="J30" s="172">
        <f t="shared" si="70"/>
        <v>0</v>
      </c>
      <c r="K30" s="173">
        <f t="shared" si="70"/>
        <v>6</v>
      </c>
      <c r="L30" s="466">
        <f>[1]表2!I48</f>
        <v>1554</v>
      </c>
      <c r="M30" s="464">
        <f>[1]表2!O48</f>
        <v>248</v>
      </c>
      <c r="N30" s="476">
        <f t="shared" ref="N30" si="71">L30+M30</f>
        <v>1802</v>
      </c>
      <c r="O30" s="172">
        <v>0</v>
      </c>
      <c r="P30" s="172">
        <v>0</v>
      </c>
      <c r="Q30" s="173">
        <f t="shared" ref="Q30" si="72">O30+P30</f>
        <v>0</v>
      </c>
      <c r="R30" s="466">
        <f>[1]表2!J48</f>
        <v>1136</v>
      </c>
      <c r="S30" s="464">
        <f>[1]表2!P48</f>
        <v>532</v>
      </c>
      <c r="T30" s="476">
        <f t="shared" ref="T30" si="73">R30+S30</f>
        <v>1668</v>
      </c>
      <c r="U30" s="172">
        <v>6</v>
      </c>
      <c r="V30" s="172">
        <v>0</v>
      </c>
      <c r="W30" s="173">
        <f t="shared" ref="W30" si="74">U30+V30</f>
        <v>6</v>
      </c>
      <c r="X30" s="2"/>
      <c r="Y30" s="71"/>
      <c r="Z30" s="71"/>
      <c r="AA30" s="71"/>
      <c r="AB30" s="71"/>
      <c r="AC30" s="71"/>
      <c r="AD30" s="71"/>
      <c r="AE30" s="174"/>
      <c r="AF30" s="174"/>
      <c r="AG30" s="174"/>
      <c r="AH30" s="174"/>
      <c r="AI30" s="174"/>
      <c r="AJ30" s="174"/>
    </row>
    <row r="31" spans="2:36" ht="21.6" customHeight="1" x14ac:dyDescent="0.2">
      <c r="B31" s="416"/>
      <c r="C31" s="419"/>
      <c r="D31" s="469"/>
      <c r="E31" s="471"/>
      <c r="F31" s="484"/>
      <c r="G31" s="483"/>
      <c r="H31" s="483"/>
      <c r="I31" s="182">
        <f t="shared" ref="I31:K31" si="75">I30/F30</f>
        <v>2.2304832713754648E-3</v>
      </c>
      <c r="J31" s="182">
        <f t="shared" si="75"/>
        <v>0</v>
      </c>
      <c r="K31" s="183">
        <f t="shared" si="75"/>
        <v>1.7291066282420749E-3</v>
      </c>
      <c r="L31" s="467"/>
      <c r="M31" s="465"/>
      <c r="N31" s="483"/>
      <c r="O31" s="182">
        <f t="shared" ref="O31:Q31" si="76">O30/L30</f>
        <v>0</v>
      </c>
      <c r="P31" s="182">
        <f t="shared" si="76"/>
        <v>0</v>
      </c>
      <c r="Q31" s="183">
        <f t="shared" si="76"/>
        <v>0</v>
      </c>
      <c r="R31" s="467"/>
      <c r="S31" s="465"/>
      <c r="T31" s="483"/>
      <c r="U31" s="182">
        <f t="shared" ref="U31:W31" si="77">U30/R30</f>
        <v>5.2816901408450703E-3</v>
      </c>
      <c r="V31" s="182">
        <f t="shared" si="77"/>
        <v>0</v>
      </c>
      <c r="W31" s="183">
        <f t="shared" si="77"/>
        <v>3.5971223021582736E-3</v>
      </c>
      <c r="X31" s="2"/>
      <c r="AB31" s="21"/>
      <c r="AC31" s="21"/>
      <c r="AD31" s="21"/>
      <c r="AE31" s="179"/>
      <c r="AF31" s="179"/>
      <c r="AG31" s="179"/>
      <c r="AH31" s="174"/>
      <c r="AI31" s="174"/>
      <c r="AJ31" s="174"/>
    </row>
    <row r="32" spans="2:36" ht="21.6" customHeight="1" x14ac:dyDescent="0.2">
      <c r="B32" s="416"/>
      <c r="C32" s="413" t="s">
        <v>33</v>
      </c>
      <c r="D32" s="468">
        <f>[1]表13!E48</f>
        <v>40</v>
      </c>
      <c r="E32" s="518">
        <f>[1]表13!R48</f>
        <v>29</v>
      </c>
      <c r="F32" s="481">
        <f t="shared" ref="F32:K32" si="78">L32+R32</f>
        <v>23985</v>
      </c>
      <c r="G32" s="476">
        <f t="shared" si="78"/>
        <v>3177</v>
      </c>
      <c r="H32" s="476">
        <f t="shared" si="78"/>
        <v>27162</v>
      </c>
      <c r="I32" s="172">
        <f t="shared" si="78"/>
        <v>25</v>
      </c>
      <c r="J32" s="172">
        <f t="shared" si="78"/>
        <v>0</v>
      </c>
      <c r="K32" s="173">
        <f t="shared" si="78"/>
        <v>25</v>
      </c>
      <c r="L32" s="466">
        <f>[1]表2!I51</f>
        <v>15259</v>
      </c>
      <c r="M32" s="464">
        <f>[1]表2!O51</f>
        <v>1032</v>
      </c>
      <c r="N32" s="476">
        <f>L32+M32</f>
        <v>16291</v>
      </c>
      <c r="O32" s="172">
        <v>0</v>
      </c>
      <c r="P32" s="172">
        <v>0</v>
      </c>
      <c r="Q32" s="173">
        <f t="shared" ref="Q32" si="79">O32+P32</f>
        <v>0</v>
      </c>
      <c r="R32" s="466">
        <f>[1]表2!J51</f>
        <v>8726</v>
      </c>
      <c r="S32" s="464">
        <f>[1]表2!P51</f>
        <v>2145</v>
      </c>
      <c r="T32" s="476">
        <f>R32+S32</f>
        <v>10871</v>
      </c>
      <c r="U32" s="172">
        <v>25</v>
      </c>
      <c r="V32" s="172">
        <v>0</v>
      </c>
      <c r="W32" s="173">
        <f t="shared" ref="W32" si="80">U32+V32</f>
        <v>25</v>
      </c>
      <c r="X32" s="2"/>
      <c r="Y32" s="71"/>
      <c r="Z32" s="71"/>
      <c r="AA32" s="71"/>
      <c r="AB32" s="71"/>
      <c r="AC32" s="71"/>
      <c r="AD32" s="71"/>
      <c r="AE32" s="174"/>
      <c r="AF32" s="174"/>
      <c r="AG32" s="174"/>
      <c r="AH32" s="174"/>
      <c r="AI32" s="174"/>
      <c r="AJ32" s="174"/>
    </row>
    <row r="33" spans="2:36" ht="21.6" customHeight="1" thickBot="1" x14ac:dyDescent="0.25">
      <c r="B33" s="416"/>
      <c r="C33" s="414"/>
      <c r="D33" s="479"/>
      <c r="E33" s="480"/>
      <c r="F33" s="482"/>
      <c r="G33" s="477"/>
      <c r="H33" s="477"/>
      <c r="I33" s="177">
        <f t="shared" ref="I33:K33" si="81">I32/F32</f>
        <v>1.0423181154888472E-3</v>
      </c>
      <c r="J33" s="177">
        <f t="shared" si="81"/>
        <v>0</v>
      </c>
      <c r="K33" s="178">
        <f t="shared" si="81"/>
        <v>9.2040350489654664E-4</v>
      </c>
      <c r="L33" s="474"/>
      <c r="M33" s="475"/>
      <c r="N33" s="477"/>
      <c r="O33" s="177">
        <f t="shared" ref="O33:Q33" si="82">O32/L32</f>
        <v>0</v>
      </c>
      <c r="P33" s="177">
        <f t="shared" si="82"/>
        <v>0</v>
      </c>
      <c r="Q33" s="178">
        <f t="shared" si="82"/>
        <v>0</v>
      </c>
      <c r="R33" s="474"/>
      <c r="S33" s="475"/>
      <c r="T33" s="477"/>
      <c r="U33" s="177">
        <f t="shared" ref="U33:W33" si="83">U32/R32</f>
        <v>2.8650011460004585E-3</v>
      </c>
      <c r="V33" s="177">
        <f t="shared" si="83"/>
        <v>0</v>
      </c>
      <c r="W33" s="178">
        <f t="shared" si="83"/>
        <v>2.2996964400699106E-3</v>
      </c>
      <c r="X33" s="2"/>
      <c r="AB33" s="21"/>
      <c r="AC33" s="21"/>
      <c r="AD33" s="21"/>
      <c r="AE33" s="179"/>
      <c r="AF33" s="179"/>
      <c r="AG33" s="179"/>
      <c r="AH33" s="174"/>
      <c r="AI33" s="174"/>
      <c r="AJ33" s="174"/>
    </row>
    <row r="34" spans="2:36" ht="21.6" customHeight="1" thickTop="1" x14ac:dyDescent="0.2">
      <c r="B34" s="416"/>
      <c r="C34" s="51" t="s">
        <v>34</v>
      </c>
      <c r="D34" s="472">
        <f>D24+D26+D28+D30</f>
        <v>266</v>
      </c>
      <c r="E34" s="473">
        <f>E24+E26+E28+E30</f>
        <v>227</v>
      </c>
      <c r="F34" s="466">
        <f t="shared" ref="F34:W34" si="84">F24+F26+F28+F30</f>
        <v>7692</v>
      </c>
      <c r="G34" s="464">
        <f t="shared" si="84"/>
        <v>3144</v>
      </c>
      <c r="H34" s="464">
        <f t="shared" si="84"/>
        <v>10836</v>
      </c>
      <c r="I34" s="172">
        <f t="shared" si="84"/>
        <v>12</v>
      </c>
      <c r="J34" s="172">
        <f t="shared" si="84"/>
        <v>1</v>
      </c>
      <c r="K34" s="173">
        <f t="shared" si="84"/>
        <v>13</v>
      </c>
      <c r="L34" s="466">
        <f t="shared" si="84"/>
        <v>4451</v>
      </c>
      <c r="M34" s="464">
        <f t="shared" si="84"/>
        <v>956</v>
      </c>
      <c r="N34" s="464">
        <f>L34+M34</f>
        <v>5407</v>
      </c>
      <c r="O34" s="172">
        <f t="shared" si="84"/>
        <v>1</v>
      </c>
      <c r="P34" s="172">
        <f t="shared" si="84"/>
        <v>0</v>
      </c>
      <c r="Q34" s="173">
        <f t="shared" si="84"/>
        <v>1</v>
      </c>
      <c r="R34" s="466">
        <f t="shared" si="84"/>
        <v>3241</v>
      </c>
      <c r="S34" s="464">
        <f t="shared" si="84"/>
        <v>2188</v>
      </c>
      <c r="T34" s="464">
        <f>R34+S34</f>
        <v>5429</v>
      </c>
      <c r="U34" s="172">
        <f t="shared" si="84"/>
        <v>11</v>
      </c>
      <c r="V34" s="172">
        <f t="shared" si="84"/>
        <v>1</v>
      </c>
      <c r="W34" s="173">
        <f t="shared" si="84"/>
        <v>12</v>
      </c>
      <c r="Y34" s="71"/>
      <c r="Z34" s="71"/>
      <c r="AA34" s="71"/>
      <c r="AB34" s="71"/>
      <c r="AC34" s="71"/>
      <c r="AD34" s="71"/>
      <c r="AE34" s="174"/>
      <c r="AF34" s="174"/>
      <c r="AG34" s="174"/>
      <c r="AH34" s="174"/>
      <c r="AI34" s="174"/>
      <c r="AJ34" s="174"/>
    </row>
    <row r="35" spans="2:36" ht="21.6" customHeight="1" x14ac:dyDescent="0.2">
      <c r="B35" s="416"/>
      <c r="C35" s="55" t="s">
        <v>35</v>
      </c>
      <c r="D35" s="469"/>
      <c r="E35" s="471"/>
      <c r="F35" s="467"/>
      <c r="G35" s="465"/>
      <c r="H35" s="465"/>
      <c r="I35" s="182">
        <f>I34/F34</f>
        <v>1.5600624024960999E-3</v>
      </c>
      <c r="J35" s="182">
        <f>J34/G34</f>
        <v>3.1806615776081427E-4</v>
      </c>
      <c r="K35" s="183">
        <f>K34/H34</f>
        <v>1.1997046880767811E-3</v>
      </c>
      <c r="L35" s="467"/>
      <c r="M35" s="465"/>
      <c r="N35" s="465"/>
      <c r="O35" s="182">
        <f>O34/L34</f>
        <v>2.2466861379465288E-4</v>
      </c>
      <c r="P35" s="182">
        <f>P34/M34</f>
        <v>0</v>
      </c>
      <c r="Q35" s="183">
        <f>Q34/N34</f>
        <v>1.8494544109487701E-4</v>
      </c>
      <c r="R35" s="467"/>
      <c r="S35" s="465"/>
      <c r="T35" s="465"/>
      <c r="U35" s="182">
        <f>U34/R34</f>
        <v>3.3940141931502622E-3</v>
      </c>
      <c r="V35" s="182">
        <f>V34/S34</f>
        <v>4.5703839122486289E-4</v>
      </c>
      <c r="W35" s="183">
        <f>W34/T34</f>
        <v>2.2103518143304474E-3</v>
      </c>
      <c r="AB35" s="21"/>
      <c r="AC35" s="21"/>
      <c r="AD35" s="21"/>
      <c r="AE35" s="179"/>
      <c r="AF35" s="179"/>
      <c r="AG35" s="179"/>
      <c r="AH35" s="174"/>
      <c r="AI35" s="174"/>
      <c r="AJ35" s="174"/>
    </row>
    <row r="36" spans="2:36" ht="21.6" customHeight="1" x14ac:dyDescent="0.2">
      <c r="B36" s="416"/>
      <c r="C36" s="51" t="s">
        <v>34</v>
      </c>
      <c r="D36" s="468">
        <f>D26+D28+D30+D32</f>
        <v>151</v>
      </c>
      <c r="E36" s="518">
        <f>E26+E28+E30+E32</f>
        <v>127</v>
      </c>
      <c r="F36" s="460">
        <f t="shared" ref="F36:W36" si="85">F26+F28+F30+F32</f>
        <v>29660</v>
      </c>
      <c r="G36" s="462">
        <f t="shared" si="85"/>
        <v>5485</v>
      </c>
      <c r="H36" s="462">
        <f t="shared" si="85"/>
        <v>35145</v>
      </c>
      <c r="I36" s="180">
        <f t="shared" si="85"/>
        <v>31</v>
      </c>
      <c r="J36" s="180">
        <f t="shared" si="85"/>
        <v>1</v>
      </c>
      <c r="K36" s="181">
        <f t="shared" si="85"/>
        <v>32</v>
      </c>
      <c r="L36" s="460">
        <f t="shared" si="85"/>
        <v>18472</v>
      </c>
      <c r="M36" s="462">
        <f t="shared" si="85"/>
        <v>1753</v>
      </c>
      <c r="N36" s="462">
        <f>L36+M36</f>
        <v>20225</v>
      </c>
      <c r="O36" s="180">
        <f t="shared" si="85"/>
        <v>0</v>
      </c>
      <c r="P36" s="180">
        <f t="shared" si="85"/>
        <v>0</v>
      </c>
      <c r="Q36" s="181">
        <f t="shared" si="85"/>
        <v>0</v>
      </c>
      <c r="R36" s="460">
        <f t="shared" si="85"/>
        <v>11188</v>
      </c>
      <c r="S36" s="462">
        <f t="shared" si="85"/>
        <v>3732</v>
      </c>
      <c r="T36" s="462">
        <f>R36+S36</f>
        <v>14920</v>
      </c>
      <c r="U36" s="180">
        <f t="shared" si="85"/>
        <v>31</v>
      </c>
      <c r="V36" s="180">
        <f t="shared" si="85"/>
        <v>1</v>
      </c>
      <c r="W36" s="181">
        <f t="shared" si="85"/>
        <v>32</v>
      </c>
      <c r="Y36" s="71"/>
      <c r="Z36" s="71"/>
      <c r="AA36" s="71"/>
      <c r="AB36" s="71"/>
      <c r="AC36" s="71"/>
      <c r="AD36" s="71"/>
      <c r="AE36" s="174"/>
      <c r="AF36" s="174"/>
      <c r="AG36" s="174"/>
      <c r="AH36" s="174"/>
      <c r="AI36" s="174"/>
      <c r="AJ36" s="174"/>
    </row>
    <row r="37" spans="2:36" ht="21.6" customHeight="1" thickBot="1" x14ac:dyDescent="0.25">
      <c r="B37" s="417"/>
      <c r="C37" s="55" t="s">
        <v>36</v>
      </c>
      <c r="D37" s="469"/>
      <c r="E37" s="471"/>
      <c r="F37" s="461"/>
      <c r="G37" s="463"/>
      <c r="H37" s="463"/>
      <c r="I37" s="186">
        <f>I36/F36</f>
        <v>1.0451786918408631E-3</v>
      </c>
      <c r="J37" s="186">
        <f>J36/G36</f>
        <v>1.8231540565177758E-4</v>
      </c>
      <c r="K37" s="187">
        <f>K36/H36</f>
        <v>9.1051358656992463E-4</v>
      </c>
      <c r="L37" s="461"/>
      <c r="M37" s="463"/>
      <c r="N37" s="463"/>
      <c r="O37" s="186">
        <f>O36/L36</f>
        <v>0</v>
      </c>
      <c r="P37" s="186">
        <f>P36/M36</f>
        <v>0</v>
      </c>
      <c r="Q37" s="187">
        <f>Q36/N36</f>
        <v>0</v>
      </c>
      <c r="R37" s="461"/>
      <c r="S37" s="463"/>
      <c r="T37" s="463"/>
      <c r="U37" s="186">
        <f>U36/R36</f>
        <v>2.7708258848766535E-3</v>
      </c>
      <c r="V37" s="186">
        <f>V36/S36</f>
        <v>2.6795284030010718E-4</v>
      </c>
      <c r="W37" s="187">
        <f>W36/T36</f>
        <v>2.1447721179624667E-3</v>
      </c>
      <c r="AB37" s="21"/>
      <c r="AC37" s="21"/>
      <c r="AD37" s="21"/>
      <c r="AH37" s="188"/>
      <c r="AI37" s="188"/>
      <c r="AJ37" s="188"/>
    </row>
    <row r="38" spans="2:36" x14ac:dyDescent="0.2">
      <c r="K38" s="2"/>
      <c r="Q38" s="2"/>
      <c r="R38" s="2"/>
      <c r="S38" s="2"/>
      <c r="T38" s="2"/>
      <c r="U38" s="2"/>
      <c r="V38" s="2"/>
      <c r="Y38" s="4"/>
      <c r="Z38" s="4"/>
      <c r="AA38" s="4"/>
      <c r="AB38" s="4"/>
      <c r="AC38" s="4"/>
      <c r="AD38" s="4"/>
      <c r="AE38" s="4"/>
    </row>
    <row r="39" spans="2:36" x14ac:dyDescent="0.2">
      <c r="K39" s="2"/>
      <c r="Q39" s="2"/>
      <c r="R39" s="2"/>
      <c r="S39" s="2"/>
      <c r="T39" s="2"/>
      <c r="U39" s="2"/>
      <c r="V39" s="2"/>
      <c r="Y39" s="4"/>
      <c r="Z39" s="4"/>
      <c r="AA39" s="4"/>
      <c r="AB39" s="4"/>
      <c r="AC39" s="4"/>
      <c r="AD39" s="4"/>
      <c r="AE39" s="4"/>
    </row>
    <row r="40" spans="2:36" x14ac:dyDescent="0.2">
      <c r="B40"/>
      <c r="I40" s="21"/>
      <c r="J40" s="21"/>
      <c r="K40" s="21"/>
      <c r="L40" s="21"/>
      <c r="M40" s="21"/>
      <c r="N40" s="21"/>
      <c r="O40" s="21"/>
      <c r="P40" s="21"/>
      <c r="Q40" s="21"/>
      <c r="R40" s="21"/>
      <c r="S40" s="21"/>
      <c r="T40" s="21"/>
      <c r="U40" s="21"/>
      <c r="V40" s="21"/>
      <c r="W40" s="21"/>
      <c r="Y40" s="4"/>
      <c r="Z40" s="4"/>
      <c r="AA40" s="4"/>
      <c r="AB40" s="4"/>
      <c r="AC40" s="4"/>
      <c r="AD40" s="4"/>
      <c r="AE40" s="4"/>
    </row>
    <row r="41" spans="2:36" x14ac:dyDescent="0.2">
      <c r="B41"/>
      <c r="Y41" s="4"/>
      <c r="Z41" s="4"/>
      <c r="AA41" s="4"/>
      <c r="AB41" s="4"/>
      <c r="AC41" s="4"/>
      <c r="AD41" s="4"/>
      <c r="AE41" s="4"/>
    </row>
    <row r="42" spans="2:36" x14ac:dyDescent="0.2">
      <c r="B42"/>
      <c r="K42" s="2"/>
      <c r="Q42" s="2"/>
      <c r="R42" s="2"/>
      <c r="S42" s="2"/>
      <c r="T42" s="2"/>
      <c r="U42" s="2"/>
      <c r="V42" s="2"/>
      <c r="Y42" s="4"/>
      <c r="Z42" s="4"/>
      <c r="AA42" s="4"/>
      <c r="AB42" s="4"/>
      <c r="AC42" s="4"/>
      <c r="AD42" s="4"/>
      <c r="AE42" s="4"/>
    </row>
    <row r="43" spans="2:36" x14ac:dyDescent="0.2">
      <c r="B43"/>
      <c r="K43" s="2"/>
      <c r="Q43" s="2"/>
      <c r="R43" s="2"/>
      <c r="S43" s="2"/>
      <c r="T43" s="2"/>
      <c r="U43" s="2"/>
      <c r="V43" s="2"/>
      <c r="Y43" s="4"/>
      <c r="Z43" s="4"/>
      <c r="AA43" s="4"/>
      <c r="AB43" s="4"/>
      <c r="AC43" s="4"/>
      <c r="AD43" s="4"/>
      <c r="AE43" s="4"/>
    </row>
    <row r="44" spans="2:36" x14ac:dyDescent="0.2">
      <c r="B44"/>
      <c r="Y44" s="4"/>
      <c r="Z44" s="4"/>
      <c r="AA44" s="4"/>
      <c r="AB44" s="4"/>
      <c r="AC44" s="4"/>
      <c r="AD44" s="4"/>
      <c r="AE44" s="4"/>
    </row>
    <row r="45" spans="2:36" x14ac:dyDescent="0.2">
      <c r="B45" s="195"/>
      <c r="D45" s="196"/>
      <c r="E45" s="196"/>
      <c r="F45" s="196"/>
      <c r="G45" s="196"/>
      <c r="H45" s="196"/>
      <c r="I45" s="196"/>
      <c r="J45" s="196"/>
      <c r="K45" s="196"/>
      <c r="L45" s="196"/>
      <c r="M45" s="196"/>
      <c r="N45" s="196"/>
      <c r="O45" s="196"/>
      <c r="P45" s="196"/>
      <c r="Q45" s="196"/>
      <c r="R45" s="196"/>
      <c r="S45" s="196"/>
      <c r="T45" s="196"/>
      <c r="U45" s="196"/>
      <c r="V45" s="196"/>
      <c r="W45" s="196"/>
      <c r="Y45" s="4"/>
      <c r="Z45" s="4"/>
      <c r="AA45" s="4"/>
      <c r="AB45" s="4"/>
      <c r="AC45" s="4"/>
      <c r="AD45" s="4"/>
      <c r="AE45" s="4"/>
    </row>
    <row r="46" spans="2:36" x14ac:dyDescent="0.2">
      <c r="D46" s="196"/>
      <c r="E46" s="196"/>
      <c r="F46" s="196"/>
      <c r="G46" s="196"/>
      <c r="H46" s="196"/>
      <c r="I46" s="196"/>
      <c r="J46" s="196"/>
      <c r="K46" s="196"/>
      <c r="L46" s="196"/>
      <c r="M46" s="196"/>
      <c r="N46" s="196"/>
      <c r="O46" s="196"/>
      <c r="P46" s="196"/>
      <c r="Q46" s="196"/>
      <c r="R46" s="196"/>
      <c r="S46" s="196"/>
      <c r="T46" s="196"/>
      <c r="U46" s="196"/>
      <c r="V46" s="196"/>
      <c r="W46" s="196"/>
      <c r="Y46" s="4"/>
      <c r="Z46" s="4"/>
      <c r="AA46" s="4"/>
      <c r="AB46" s="4"/>
      <c r="AC46" s="4"/>
      <c r="AD46" s="4"/>
      <c r="AE46" s="4"/>
    </row>
    <row r="47" spans="2:36" x14ac:dyDescent="0.2">
      <c r="D47" s="196"/>
      <c r="E47" s="196"/>
      <c r="F47" s="196"/>
      <c r="G47" s="196"/>
      <c r="H47" s="196"/>
      <c r="I47" s="196"/>
      <c r="J47" s="196"/>
      <c r="K47" s="196"/>
      <c r="L47" s="196"/>
      <c r="M47" s="196"/>
      <c r="N47" s="196"/>
      <c r="O47" s="196"/>
      <c r="P47" s="196"/>
      <c r="Q47" s="196"/>
      <c r="R47" s="196"/>
      <c r="S47" s="196"/>
      <c r="T47" s="196"/>
      <c r="U47" s="196"/>
      <c r="V47" s="196"/>
      <c r="W47" s="196"/>
      <c r="Y47" s="4"/>
      <c r="Z47" s="4"/>
      <c r="AA47" s="4"/>
      <c r="AB47" s="4"/>
      <c r="AC47" s="4"/>
      <c r="AD47" s="4"/>
      <c r="AE47" s="4"/>
    </row>
    <row r="48" spans="2:36" x14ac:dyDescent="0.2">
      <c r="D48" s="196"/>
      <c r="E48" s="196"/>
      <c r="F48" s="196"/>
      <c r="G48" s="196"/>
      <c r="H48" s="196"/>
      <c r="I48" s="196"/>
      <c r="J48" s="196"/>
      <c r="K48" s="196"/>
      <c r="L48" s="196"/>
      <c r="M48" s="196"/>
      <c r="N48" s="196"/>
      <c r="O48" s="196"/>
      <c r="P48" s="196"/>
      <c r="Q48" s="196"/>
      <c r="R48" s="196"/>
      <c r="S48" s="196"/>
      <c r="T48" s="196"/>
      <c r="U48" s="196"/>
      <c r="V48" s="196"/>
      <c r="W48" s="196"/>
      <c r="Y48" s="4"/>
      <c r="Z48" s="4"/>
      <c r="AA48" s="4"/>
      <c r="AB48" s="4"/>
      <c r="AC48" s="4"/>
      <c r="AD48" s="4"/>
      <c r="AE48" s="4"/>
    </row>
    <row r="49" spans="3:31" x14ac:dyDescent="0.2">
      <c r="D49" s="196"/>
      <c r="E49" s="196"/>
      <c r="F49" s="196"/>
      <c r="G49" s="196"/>
      <c r="H49" s="196"/>
      <c r="I49" s="196"/>
      <c r="J49" s="196"/>
      <c r="K49" s="196"/>
      <c r="L49" s="196"/>
      <c r="M49" s="196"/>
      <c r="N49" s="196"/>
      <c r="O49" s="196"/>
      <c r="P49" s="196"/>
      <c r="Q49" s="196"/>
      <c r="R49" s="196"/>
      <c r="S49" s="196"/>
      <c r="T49" s="196"/>
      <c r="U49" s="196"/>
      <c r="V49" s="196"/>
      <c r="W49" s="196"/>
      <c r="Y49" s="4"/>
      <c r="Z49" s="4"/>
      <c r="AA49" s="4"/>
      <c r="AB49" s="4"/>
      <c r="AC49" s="4"/>
      <c r="AD49" s="4"/>
      <c r="AE49" s="4"/>
    </row>
    <row r="50" spans="3:31" x14ac:dyDescent="0.2">
      <c r="Y50" s="4"/>
      <c r="Z50" s="4"/>
      <c r="AA50" s="4"/>
      <c r="AB50" s="4"/>
      <c r="AC50" s="4"/>
      <c r="AD50" s="4"/>
      <c r="AE50" s="4"/>
    </row>
    <row r="51" spans="3:31" x14ac:dyDescent="0.2">
      <c r="Y51" s="4"/>
      <c r="Z51" s="4"/>
      <c r="AA51" s="4"/>
      <c r="AB51" s="4"/>
      <c r="AC51" s="4"/>
      <c r="AD51" s="4"/>
      <c r="AE51" s="4"/>
    </row>
    <row r="52" spans="3:31" x14ac:dyDescent="0.2">
      <c r="Y52" s="4"/>
      <c r="Z52" s="4"/>
      <c r="AA52" s="4"/>
      <c r="AB52" s="4"/>
      <c r="AC52" s="4"/>
      <c r="AD52" s="4"/>
      <c r="AE52" s="4"/>
    </row>
    <row r="53" spans="3:31" x14ac:dyDescent="0.2">
      <c r="Y53" s="4"/>
      <c r="Z53" s="4"/>
      <c r="AA53" s="4"/>
      <c r="AB53" s="4"/>
      <c r="AC53" s="4"/>
      <c r="AD53" s="4"/>
      <c r="AE53" s="4"/>
    </row>
    <row r="54" spans="3:31" x14ac:dyDescent="0.2">
      <c r="Y54" s="4"/>
      <c r="Z54" s="4"/>
      <c r="AA54" s="4"/>
      <c r="AB54" s="4"/>
      <c r="AC54" s="4"/>
      <c r="AD54" s="4"/>
      <c r="AE54" s="4"/>
    </row>
    <row r="55" spans="3:31" x14ac:dyDescent="0.2">
      <c r="Y55" s="4"/>
      <c r="Z55" s="4"/>
      <c r="AA55" s="4"/>
      <c r="AB55" s="4"/>
      <c r="AC55" s="4"/>
      <c r="AD55" s="4"/>
      <c r="AE55" s="4"/>
    </row>
    <row r="56" spans="3:31" x14ac:dyDescent="0.2">
      <c r="Y56" s="4"/>
      <c r="Z56" s="4"/>
      <c r="AA56" s="4"/>
      <c r="AB56" s="4"/>
      <c r="AC56" s="4"/>
      <c r="AD56" s="4"/>
      <c r="AE56" s="4"/>
    </row>
    <row r="57" spans="3:31" x14ac:dyDescent="0.2">
      <c r="Y57" s="4"/>
      <c r="Z57" s="4"/>
      <c r="AA57" s="4"/>
      <c r="AB57" s="4"/>
      <c r="AC57" s="4"/>
      <c r="AD57" s="4"/>
      <c r="AE57" s="4"/>
    </row>
    <row r="58" spans="3:31" x14ac:dyDescent="0.2">
      <c r="Y58" s="4"/>
      <c r="Z58" s="4"/>
      <c r="AA58" s="4"/>
      <c r="AB58" s="4"/>
      <c r="AC58" s="4"/>
      <c r="AD58" s="4"/>
      <c r="AE58" s="4"/>
    </row>
    <row r="59" spans="3:31" x14ac:dyDescent="0.2">
      <c r="Y59" s="4"/>
      <c r="Z59" s="4"/>
      <c r="AA59" s="4"/>
      <c r="AB59" s="4"/>
      <c r="AC59" s="4"/>
      <c r="AD59" s="4"/>
      <c r="AE59" s="4"/>
    </row>
    <row r="60" spans="3:31" x14ac:dyDescent="0.2">
      <c r="Y60" s="4"/>
      <c r="Z60" s="4"/>
      <c r="AA60" s="4"/>
      <c r="AB60" s="4"/>
      <c r="AC60" s="4"/>
      <c r="AD60" s="4"/>
      <c r="AE60" s="4"/>
    </row>
    <row r="61" spans="3:31" x14ac:dyDescent="0.2">
      <c r="Y61" s="4"/>
      <c r="Z61" s="4"/>
      <c r="AA61" s="4"/>
      <c r="AB61" s="4"/>
      <c r="AC61" s="4"/>
      <c r="AD61" s="4"/>
      <c r="AE61" s="4"/>
    </row>
    <row r="62" spans="3:31" x14ac:dyDescent="0.2">
      <c r="Y62" s="4"/>
      <c r="Z62" s="4"/>
      <c r="AA62" s="4"/>
      <c r="AB62" s="4"/>
      <c r="AC62" s="4"/>
      <c r="AD62" s="4"/>
      <c r="AE62" s="4"/>
    </row>
    <row r="63" spans="3:31" x14ac:dyDescent="0.2">
      <c r="Y63" s="4"/>
      <c r="Z63" s="4"/>
      <c r="AA63" s="4"/>
      <c r="AB63" s="4"/>
      <c r="AC63" s="4"/>
      <c r="AD63" s="4"/>
      <c r="AE63" s="4"/>
    </row>
    <row r="64" spans="3:31" x14ac:dyDescent="0.2">
      <c r="C64" s="194"/>
      <c r="H64" s="194"/>
      <c r="N64" s="194"/>
      <c r="W64" s="4"/>
      <c r="X64" s="2"/>
      <c r="Y64" s="4"/>
      <c r="Z64" s="4"/>
      <c r="AA64" s="4"/>
      <c r="AB64" s="4"/>
      <c r="AC64" s="4"/>
      <c r="AD64" s="4"/>
      <c r="AE64" s="4"/>
    </row>
    <row r="65" spans="9:31" x14ac:dyDescent="0.2">
      <c r="I65" s="2" t="e">
        <f>SUM(#REF!)</f>
        <v>#REF!</v>
      </c>
      <c r="J65" s="2" t="e">
        <f>SUM(#REF!)</f>
        <v>#REF!</v>
      </c>
      <c r="K65" s="2" t="e">
        <f>SUM(#REF!)</f>
        <v>#REF!</v>
      </c>
      <c r="O65" s="2" t="e">
        <f>SUM(#REF!)</f>
        <v>#REF!</v>
      </c>
      <c r="P65" s="2" t="e">
        <f>SUM(#REF!)</f>
        <v>#REF!</v>
      </c>
      <c r="Q65" s="2" t="e">
        <f>SUM(#REF!)</f>
        <v>#REF!</v>
      </c>
      <c r="R65" s="2"/>
      <c r="S65" s="2"/>
      <c r="T65" s="2"/>
      <c r="U65" s="2" t="e">
        <f>SUM(#REF!)</f>
        <v>#REF!</v>
      </c>
      <c r="V65" s="2"/>
      <c r="X65" s="2"/>
      <c r="Y65" s="4"/>
      <c r="Z65" s="4"/>
      <c r="AA65" s="4"/>
      <c r="AB65" s="4"/>
      <c r="AC65" s="4"/>
      <c r="AD65" s="4"/>
      <c r="AE65" s="4"/>
    </row>
  </sheetData>
  <mergeCells count="192">
    <mergeCell ref="R6:T6"/>
    <mergeCell ref="U6:W6"/>
    <mergeCell ref="B8:C9"/>
    <mergeCell ref="D8:D9"/>
    <mergeCell ref="E8:E9"/>
    <mergeCell ref="F8:F9"/>
    <mergeCell ref="G8:G9"/>
    <mergeCell ref="H8:H9"/>
    <mergeCell ref="L8:L9"/>
    <mergeCell ref="M8:M9"/>
    <mergeCell ref="B5:C7"/>
    <mergeCell ref="D5:D7"/>
    <mergeCell ref="E5:E7"/>
    <mergeCell ref="F5:K5"/>
    <mergeCell ref="L5:Q5"/>
    <mergeCell ref="R5:W5"/>
    <mergeCell ref="F6:H6"/>
    <mergeCell ref="I6:K6"/>
    <mergeCell ref="L6:N6"/>
    <mergeCell ref="O6:Q6"/>
    <mergeCell ref="N8:N9"/>
    <mergeCell ref="R8:R9"/>
    <mergeCell ref="S8:S9"/>
    <mergeCell ref="T8:T9"/>
    <mergeCell ref="B10:B21"/>
    <mergeCell ref="C10:C11"/>
    <mergeCell ref="D10:D11"/>
    <mergeCell ref="E10:E11"/>
    <mergeCell ref="F10:F11"/>
    <mergeCell ref="G10:G11"/>
    <mergeCell ref="T10:T11"/>
    <mergeCell ref="C12:C13"/>
    <mergeCell ref="D12:D13"/>
    <mergeCell ref="E12:E13"/>
    <mergeCell ref="F12:F13"/>
    <mergeCell ref="G12:G13"/>
    <mergeCell ref="H12:H13"/>
    <mergeCell ref="L12:L13"/>
    <mergeCell ref="M12:M13"/>
    <mergeCell ref="N12:N13"/>
    <mergeCell ref="H10:H11"/>
    <mergeCell ref="L10:L11"/>
    <mergeCell ref="M10:M11"/>
    <mergeCell ref="N10:N11"/>
    <mergeCell ref="R10:R11"/>
    <mergeCell ref="S10:S11"/>
    <mergeCell ref="R12:R13"/>
    <mergeCell ref="S12:S13"/>
    <mergeCell ref="T12:T13"/>
    <mergeCell ref="C14:C15"/>
    <mergeCell ref="D14:D15"/>
    <mergeCell ref="E14:E15"/>
    <mergeCell ref="F14:F15"/>
    <mergeCell ref="G14:G15"/>
    <mergeCell ref="H14:H15"/>
    <mergeCell ref="L14:L15"/>
    <mergeCell ref="M14:M15"/>
    <mergeCell ref="N14:N15"/>
    <mergeCell ref="R14:R15"/>
    <mergeCell ref="S14:S15"/>
    <mergeCell ref="T14:T15"/>
    <mergeCell ref="C16:C17"/>
    <mergeCell ref="D16:D17"/>
    <mergeCell ref="E16:E17"/>
    <mergeCell ref="F16:F17"/>
    <mergeCell ref="G16:G17"/>
    <mergeCell ref="T16:T17"/>
    <mergeCell ref="C18:C19"/>
    <mergeCell ref="D18:D19"/>
    <mergeCell ref="E18:E19"/>
    <mergeCell ref="F18:F19"/>
    <mergeCell ref="G18:G19"/>
    <mergeCell ref="H18:H19"/>
    <mergeCell ref="L18:L19"/>
    <mergeCell ref="M18:M19"/>
    <mergeCell ref="N18:N19"/>
    <mergeCell ref="H16:H17"/>
    <mergeCell ref="L16:L17"/>
    <mergeCell ref="M16:M17"/>
    <mergeCell ref="N16:N17"/>
    <mergeCell ref="R16:R17"/>
    <mergeCell ref="S16:S17"/>
    <mergeCell ref="R18:R19"/>
    <mergeCell ref="S18:S19"/>
    <mergeCell ref="T18:T19"/>
    <mergeCell ref="C20:C21"/>
    <mergeCell ref="D20:D21"/>
    <mergeCell ref="E20:E21"/>
    <mergeCell ref="F20:F21"/>
    <mergeCell ref="G20:G21"/>
    <mergeCell ref="H20:H21"/>
    <mergeCell ref="L20:L21"/>
    <mergeCell ref="M20:M21"/>
    <mergeCell ref="N20:N21"/>
    <mergeCell ref="R20:R21"/>
    <mergeCell ref="S20:S21"/>
    <mergeCell ref="T20:T21"/>
    <mergeCell ref="B22:B37"/>
    <mergeCell ref="C22:C23"/>
    <mergeCell ref="D22:D23"/>
    <mergeCell ref="E22:E23"/>
    <mergeCell ref="F22:F23"/>
    <mergeCell ref="C26:C27"/>
    <mergeCell ref="D26:D27"/>
    <mergeCell ref="E26:E27"/>
    <mergeCell ref="F26:F27"/>
    <mergeCell ref="G26:G27"/>
    <mergeCell ref="H26:H27"/>
    <mergeCell ref="S22:S23"/>
    <mergeCell ref="T22:T23"/>
    <mergeCell ref="C24:C25"/>
    <mergeCell ref="D24:D25"/>
    <mergeCell ref="E24:E25"/>
    <mergeCell ref="F24:F25"/>
    <mergeCell ref="G24:G25"/>
    <mergeCell ref="H24:H25"/>
    <mergeCell ref="L24:L25"/>
    <mergeCell ref="M24:M25"/>
    <mergeCell ref="G22:G23"/>
    <mergeCell ref="H22:H23"/>
    <mergeCell ref="L22:L23"/>
    <mergeCell ref="M22:M23"/>
    <mergeCell ref="N22:N23"/>
    <mergeCell ref="R22:R23"/>
    <mergeCell ref="L26:L27"/>
    <mergeCell ref="M26:M27"/>
    <mergeCell ref="N26:N27"/>
    <mergeCell ref="R26:R27"/>
    <mergeCell ref="S26:S27"/>
    <mergeCell ref="T26:T27"/>
    <mergeCell ref="N24:N25"/>
    <mergeCell ref="R24:R25"/>
    <mergeCell ref="S24:S25"/>
    <mergeCell ref="T24:T25"/>
    <mergeCell ref="L28:L29"/>
    <mergeCell ref="M28:M29"/>
    <mergeCell ref="N28:N29"/>
    <mergeCell ref="R28:R29"/>
    <mergeCell ref="S28:S29"/>
    <mergeCell ref="T28:T29"/>
    <mergeCell ref="C28:C29"/>
    <mergeCell ref="D28:D29"/>
    <mergeCell ref="E28:E29"/>
    <mergeCell ref="F28:F29"/>
    <mergeCell ref="G28:G29"/>
    <mergeCell ref="H28:H29"/>
    <mergeCell ref="L30:L31"/>
    <mergeCell ref="M30:M31"/>
    <mergeCell ref="N30:N31"/>
    <mergeCell ref="R30:R31"/>
    <mergeCell ref="S30:S31"/>
    <mergeCell ref="T30:T31"/>
    <mergeCell ref="C30:C31"/>
    <mergeCell ref="D30:D31"/>
    <mergeCell ref="E30:E31"/>
    <mergeCell ref="F30:F31"/>
    <mergeCell ref="G30:G31"/>
    <mergeCell ref="H30:H31"/>
    <mergeCell ref="L32:L33"/>
    <mergeCell ref="M32:M33"/>
    <mergeCell ref="N32:N33"/>
    <mergeCell ref="R32:R33"/>
    <mergeCell ref="S32:S33"/>
    <mergeCell ref="T32:T33"/>
    <mergeCell ref="C32:C33"/>
    <mergeCell ref="D32:D33"/>
    <mergeCell ref="E32:E33"/>
    <mergeCell ref="F32:F33"/>
    <mergeCell ref="G32:G33"/>
    <mergeCell ref="H32:H33"/>
    <mergeCell ref="D36:D37"/>
    <mergeCell ref="E36:E37"/>
    <mergeCell ref="F36:F37"/>
    <mergeCell ref="G36:G37"/>
    <mergeCell ref="H36:H37"/>
    <mergeCell ref="D34:D35"/>
    <mergeCell ref="E34:E35"/>
    <mergeCell ref="F34:F35"/>
    <mergeCell ref="G34:G35"/>
    <mergeCell ref="H34:H35"/>
    <mergeCell ref="L36:L37"/>
    <mergeCell ref="M36:M37"/>
    <mergeCell ref="N36:N37"/>
    <mergeCell ref="R36:R37"/>
    <mergeCell ref="S36:S37"/>
    <mergeCell ref="T36:T37"/>
    <mergeCell ref="M34:M35"/>
    <mergeCell ref="N34:N35"/>
    <mergeCell ref="R34:R35"/>
    <mergeCell ref="S34:S35"/>
    <mergeCell ref="T34:T35"/>
    <mergeCell ref="L34:L35"/>
  </mergeCells>
  <phoneticPr fontId="3"/>
  <pageMargins left="0.82677165354330717" right="0.51181102362204722" top="0.9055118110236221" bottom="0.98425196850393704" header="0.51181102362204722" footer="0.51181102362204722"/>
  <pageSetup paperSize="9" scale="6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7F057-8F4F-41C3-81E0-07DC72AB225C}">
  <sheetPr>
    <tabColor rgb="FF00B0F0"/>
  </sheetPr>
  <dimension ref="B2:S94"/>
  <sheetViews>
    <sheetView view="pageBreakPreview" zoomScaleNormal="75" zoomScaleSheetLayoutView="100" workbookViewId="0"/>
  </sheetViews>
  <sheetFormatPr defaultColWidth="9" defaultRowHeight="13.2" x14ac:dyDescent="0.2"/>
  <cols>
    <col min="1" max="1" width="4.6640625" style="2" customWidth="1"/>
    <col min="2" max="2" width="4.6640625" style="4" customWidth="1"/>
    <col min="3" max="3" width="16.6640625" style="2" customWidth="1"/>
    <col min="4" max="4" width="9.33203125" style="2" customWidth="1"/>
    <col min="5" max="11" width="9" style="2"/>
    <col min="12" max="12" width="8.88671875" style="2" customWidth="1"/>
    <col min="13" max="14" width="9" style="2"/>
    <col min="15" max="16" width="9.6640625" style="2" customWidth="1"/>
    <col min="17" max="17" width="8.6640625" style="2" customWidth="1"/>
    <col min="18" max="16384" width="9" style="2"/>
  </cols>
  <sheetData>
    <row r="2" spans="2:19" x14ac:dyDescent="0.2">
      <c r="B2" s="2" t="s">
        <v>110</v>
      </c>
    </row>
    <row r="3" spans="2:19" x14ac:dyDescent="0.2">
      <c r="B3" s="2"/>
    </row>
    <row r="4" spans="2:19" x14ac:dyDescent="0.2">
      <c r="B4" s="2"/>
      <c r="K4" s="197" t="s">
        <v>1</v>
      </c>
    </row>
    <row r="5" spans="2:19" ht="13.5" customHeight="1" x14ac:dyDescent="0.2">
      <c r="B5" s="2"/>
      <c r="K5" s="197" t="s">
        <v>2</v>
      </c>
    </row>
    <row r="6" spans="2:19" ht="15.75" customHeight="1" x14ac:dyDescent="0.2">
      <c r="B6" s="2"/>
      <c r="K6" s="197" t="s">
        <v>111</v>
      </c>
    </row>
    <row r="7" spans="2:19" ht="15.75" customHeight="1" x14ac:dyDescent="0.2">
      <c r="B7" s="2"/>
      <c r="K7" s="197"/>
    </row>
    <row r="8" spans="2:19" ht="21.75" customHeight="1" thickBot="1" x14ac:dyDescent="0.25">
      <c r="B8" s="2"/>
      <c r="O8" s="5"/>
      <c r="P8" s="5" t="s">
        <v>5</v>
      </c>
    </row>
    <row r="9" spans="2:19" ht="15.75" customHeight="1" x14ac:dyDescent="0.2">
      <c r="B9" s="427"/>
      <c r="C9" s="427"/>
      <c r="D9" s="448" t="s">
        <v>6</v>
      </c>
      <c r="E9" s="525" t="s">
        <v>112</v>
      </c>
      <c r="F9" s="6"/>
      <c r="G9" s="6"/>
      <c r="H9" s="6"/>
      <c r="I9" s="6"/>
      <c r="J9" s="6"/>
      <c r="K9" s="6"/>
      <c r="L9" s="7"/>
      <c r="M9" s="7"/>
      <c r="N9" s="7"/>
      <c r="O9" s="529" t="s">
        <v>113</v>
      </c>
      <c r="P9" s="529" t="s">
        <v>49</v>
      </c>
    </row>
    <row r="10" spans="2:19" ht="15.75" customHeight="1" x14ac:dyDescent="0.2">
      <c r="B10" s="427"/>
      <c r="C10" s="427"/>
      <c r="D10" s="450"/>
      <c r="E10" s="526"/>
      <c r="F10" s="437" t="s">
        <v>114</v>
      </c>
      <c r="G10" s="437" t="s">
        <v>115</v>
      </c>
      <c r="H10" s="437" t="s">
        <v>116</v>
      </c>
      <c r="I10" s="437" t="s">
        <v>117</v>
      </c>
      <c r="J10" s="437" t="s">
        <v>118</v>
      </c>
      <c r="K10" s="437" t="s">
        <v>119</v>
      </c>
      <c r="L10" s="437" t="s">
        <v>120</v>
      </c>
      <c r="M10" s="440" t="s">
        <v>121</v>
      </c>
      <c r="N10" s="440" t="s">
        <v>122</v>
      </c>
      <c r="O10" s="530"/>
      <c r="P10" s="530"/>
    </row>
    <row r="11" spans="2:19" ht="15.75" customHeight="1" x14ac:dyDescent="0.2">
      <c r="B11" s="427"/>
      <c r="C11" s="427"/>
      <c r="D11" s="450"/>
      <c r="E11" s="526"/>
      <c r="F11" s="438"/>
      <c r="G11" s="438"/>
      <c r="H11" s="438"/>
      <c r="I11" s="438"/>
      <c r="J11" s="438"/>
      <c r="K11" s="438"/>
      <c r="L11" s="438"/>
      <c r="M11" s="441"/>
      <c r="N11" s="441"/>
      <c r="O11" s="530"/>
      <c r="P11" s="530"/>
    </row>
    <row r="12" spans="2:19" ht="65.25" customHeight="1" x14ac:dyDescent="0.2">
      <c r="B12" s="427"/>
      <c r="C12" s="427"/>
      <c r="D12" s="452"/>
      <c r="E12" s="527"/>
      <c r="F12" s="439"/>
      <c r="G12" s="439"/>
      <c r="H12" s="439"/>
      <c r="I12" s="439"/>
      <c r="J12" s="439"/>
      <c r="K12" s="439"/>
      <c r="L12" s="439"/>
      <c r="M12" s="442"/>
      <c r="N12" s="442"/>
      <c r="O12" s="531"/>
      <c r="P12" s="531"/>
      <c r="S12" s="9"/>
    </row>
    <row r="13" spans="2:19" s="199" customFormat="1" ht="15.75" customHeight="1" x14ac:dyDescent="0.2">
      <c r="B13" s="421" t="s">
        <v>19</v>
      </c>
      <c r="C13" s="422"/>
      <c r="D13" s="10">
        <f>D16+D19+D22+D25+D28+D31</f>
        <v>425</v>
      </c>
      <c r="E13" s="11">
        <f>E16+E19+E22+E25+E28+E31</f>
        <v>211</v>
      </c>
      <c r="F13" s="12">
        <f t="shared" ref="F13:M13" si="0">F16+F19+F22+F25+F28+F31</f>
        <v>51</v>
      </c>
      <c r="G13" s="12">
        <f t="shared" si="0"/>
        <v>80</v>
      </c>
      <c r="H13" s="12">
        <f t="shared" si="0"/>
        <v>68</v>
      </c>
      <c r="I13" s="12">
        <f t="shared" si="0"/>
        <v>20</v>
      </c>
      <c r="J13" s="12">
        <f t="shared" si="0"/>
        <v>15</v>
      </c>
      <c r="K13" s="12">
        <f t="shared" si="0"/>
        <v>23</v>
      </c>
      <c r="L13" s="12">
        <f t="shared" si="0"/>
        <v>78</v>
      </c>
      <c r="M13" s="12">
        <f t="shared" si="0"/>
        <v>7</v>
      </c>
      <c r="N13" s="198">
        <f>N16+N19+N22+N25+N28+N31</f>
        <v>17</v>
      </c>
      <c r="O13" s="14">
        <f>O16+O19+O22+O25+O28+O31</f>
        <v>186</v>
      </c>
      <c r="P13" s="14">
        <f>P16+P19+P22+P25+P28+P31</f>
        <v>28</v>
      </c>
      <c r="R13" s="2"/>
      <c r="S13" s="196"/>
    </row>
    <row r="14" spans="2:19" s="199" customFormat="1" ht="15.75" customHeight="1" x14ac:dyDescent="0.2">
      <c r="B14" s="423"/>
      <c r="C14" s="424"/>
      <c r="D14" s="16"/>
      <c r="E14" s="200">
        <f>E13/D13</f>
        <v>0.49647058823529411</v>
      </c>
      <c r="F14" s="201">
        <f>F13/D13</f>
        <v>0.12</v>
      </c>
      <c r="G14" s="201">
        <f>G13/D13</f>
        <v>0.18823529411764706</v>
      </c>
      <c r="H14" s="201">
        <f>H13/D13</f>
        <v>0.16</v>
      </c>
      <c r="I14" s="201">
        <f>I13/D13</f>
        <v>4.7058823529411764E-2</v>
      </c>
      <c r="J14" s="201">
        <f>J13/D13</f>
        <v>3.5294117647058823E-2</v>
      </c>
      <c r="K14" s="201">
        <f>K13/D13</f>
        <v>5.4117647058823527E-2</v>
      </c>
      <c r="L14" s="201">
        <f>L13/D13</f>
        <v>0.18352941176470589</v>
      </c>
      <c r="M14" s="201">
        <f>M13/D13</f>
        <v>1.6470588235294119E-2</v>
      </c>
      <c r="N14" s="202">
        <f>N13/D13</f>
        <v>0.04</v>
      </c>
      <c r="O14" s="203">
        <f>O13/D13</f>
        <v>0.43764705882352939</v>
      </c>
      <c r="P14" s="203">
        <f>P13/D13</f>
        <v>6.5882352941176475E-2</v>
      </c>
      <c r="Q14" s="2"/>
      <c r="R14" s="21"/>
      <c r="S14" s="196"/>
    </row>
    <row r="15" spans="2:19" s="199" customFormat="1" ht="15.75" customHeight="1" thickBot="1" x14ac:dyDescent="0.25">
      <c r="B15" s="425"/>
      <c r="C15" s="426"/>
      <c r="D15" s="22"/>
      <c r="E15" s="204"/>
      <c r="F15" s="205">
        <f>F13/E13</f>
        <v>0.24170616113744076</v>
      </c>
      <c r="G15" s="205">
        <f>G13/E13</f>
        <v>0.37914691943127959</v>
      </c>
      <c r="H15" s="205">
        <f>H13/E13</f>
        <v>0.32227488151658767</v>
      </c>
      <c r="I15" s="205">
        <f>I13/E13</f>
        <v>9.4786729857819899E-2</v>
      </c>
      <c r="J15" s="205">
        <f>J13/E13</f>
        <v>7.1090047393364927E-2</v>
      </c>
      <c r="K15" s="205">
        <f>K13/E13</f>
        <v>0.10900473933649289</v>
      </c>
      <c r="L15" s="205">
        <f>L13/E13</f>
        <v>0.36966824644549762</v>
      </c>
      <c r="M15" s="205">
        <f>M13/E13</f>
        <v>3.3175355450236969E-2</v>
      </c>
      <c r="N15" s="206">
        <f>N13/E13</f>
        <v>8.0568720379146919E-2</v>
      </c>
      <c r="O15" s="207"/>
      <c r="P15" s="207"/>
      <c r="Q15" s="2"/>
    </row>
    <row r="16" spans="2:19" s="199" customFormat="1" ht="15.75" customHeight="1" thickTop="1" x14ac:dyDescent="0.2">
      <c r="B16" s="415" t="s">
        <v>20</v>
      </c>
      <c r="C16" s="418" t="s">
        <v>21</v>
      </c>
      <c r="D16" s="27">
        <f>[1]表1!D14</f>
        <v>54</v>
      </c>
      <c r="E16" s="208">
        <f>D16-O16-P16</f>
        <v>23</v>
      </c>
      <c r="F16" s="29">
        <v>9</v>
      </c>
      <c r="G16" s="29">
        <v>6</v>
      </c>
      <c r="H16" s="29">
        <v>5</v>
      </c>
      <c r="I16" s="29">
        <v>5</v>
      </c>
      <c r="J16" s="29">
        <v>3</v>
      </c>
      <c r="K16" s="29">
        <v>1</v>
      </c>
      <c r="L16" s="29">
        <v>6</v>
      </c>
      <c r="M16" s="29">
        <v>1</v>
      </c>
      <c r="N16" s="209">
        <v>2</v>
      </c>
      <c r="O16" s="31">
        <v>31</v>
      </c>
      <c r="P16" s="31">
        <v>0</v>
      </c>
      <c r="R16" s="2"/>
      <c r="S16" s="196"/>
    </row>
    <row r="17" spans="2:19" s="199" customFormat="1" ht="15.75" customHeight="1" x14ac:dyDescent="0.2">
      <c r="B17" s="416"/>
      <c r="C17" s="413"/>
      <c r="D17" s="32"/>
      <c r="E17" s="17">
        <f>E16/D16</f>
        <v>0.42592592592592593</v>
      </c>
      <c r="F17" s="18">
        <f>F16/D16</f>
        <v>0.16666666666666666</v>
      </c>
      <c r="G17" s="18">
        <f>G16/D16</f>
        <v>0.1111111111111111</v>
      </c>
      <c r="H17" s="18">
        <f>H16/D16</f>
        <v>9.2592592592592587E-2</v>
      </c>
      <c r="I17" s="18">
        <f>I16/D16</f>
        <v>9.2592592592592587E-2</v>
      </c>
      <c r="J17" s="18">
        <f>J16/D16</f>
        <v>5.5555555555555552E-2</v>
      </c>
      <c r="K17" s="18">
        <f>K16/D16</f>
        <v>1.8518518518518517E-2</v>
      </c>
      <c r="L17" s="18">
        <f>L16/D16</f>
        <v>0.1111111111111111</v>
      </c>
      <c r="M17" s="18">
        <f>M16/D16</f>
        <v>1.8518518518518517E-2</v>
      </c>
      <c r="N17" s="210">
        <f>N16/D16</f>
        <v>3.7037037037037035E-2</v>
      </c>
      <c r="O17" s="20">
        <f>O16/D16</f>
        <v>0.57407407407407407</v>
      </c>
      <c r="P17" s="20">
        <f>P16/D16</f>
        <v>0</v>
      </c>
      <c r="Q17" s="2"/>
      <c r="R17" s="21"/>
      <c r="S17" s="196"/>
    </row>
    <row r="18" spans="2:19" s="199" customFormat="1" ht="15.75" customHeight="1" x14ac:dyDescent="0.2">
      <c r="B18" s="416"/>
      <c r="C18" s="419"/>
      <c r="D18" s="33"/>
      <c r="E18" s="34"/>
      <c r="F18" s="35">
        <f>F16/E16</f>
        <v>0.39130434782608697</v>
      </c>
      <c r="G18" s="35">
        <f>G16/E16</f>
        <v>0.2608695652173913</v>
      </c>
      <c r="H18" s="35">
        <f>H16/E16</f>
        <v>0.21739130434782608</v>
      </c>
      <c r="I18" s="35">
        <f>I16/E16</f>
        <v>0.21739130434782608</v>
      </c>
      <c r="J18" s="35">
        <f>J16/E16</f>
        <v>0.13043478260869565</v>
      </c>
      <c r="K18" s="35">
        <f>K16/E16</f>
        <v>4.3478260869565216E-2</v>
      </c>
      <c r="L18" s="35">
        <f>L16/E16</f>
        <v>0.2608695652173913</v>
      </c>
      <c r="M18" s="35">
        <f>M16/E16</f>
        <v>4.3478260869565216E-2</v>
      </c>
      <c r="N18" s="211">
        <f>N16/E16</f>
        <v>8.6956521739130432E-2</v>
      </c>
      <c r="O18" s="37"/>
      <c r="P18" s="37"/>
      <c r="Q18" s="2"/>
    </row>
    <row r="19" spans="2:19" s="199" customFormat="1" ht="15.75" customHeight="1" x14ac:dyDescent="0.2">
      <c r="B19" s="416"/>
      <c r="C19" s="412" t="s">
        <v>22</v>
      </c>
      <c r="D19" s="38">
        <f>[1]表1!D17</f>
        <v>76</v>
      </c>
      <c r="E19" s="28">
        <f>D19-O19-P19</f>
        <v>35</v>
      </c>
      <c r="F19" s="39">
        <v>9</v>
      </c>
      <c r="G19" s="39">
        <v>17</v>
      </c>
      <c r="H19" s="39">
        <v>11</v>
      </c>
      <c r="I19" s="39">
        <v>2</v>
      </c>
      <c r="J19" s="39">
        <v>0</v>
      </c>
      <c r="K19" s="39">
        <v>5</v>
      </c>
      <c r="L19" s="39">
        <v>14</v>
      </c>
      <c r="M19" s="39">
        <v>2</v>
      </c>
      <c r="N19" s="212">
        <v>2</v>
      </c>
      <c r="O19" s="41">
        <v>34</v>
      </c>
      <c r="P19" s="41">
        <v>7</v>
      </c>
      <c r="R19" s="2"/>
      <c r="S19" s="196"/>
    </row>
    <row r="20" spans="2:19" s="199" customFormat="1" ht="15.75" customHeight="1" x14ac:dyDescent="0.2">
      <c r="B20" s="416"/>
      <c r="C20" s="413"/>
      <c r="D20" s="32"/>
      <c r="E20" s="17">
        <f>E19/D19</f>
        <v>0.46052631578947367</v>
      </c>
      <c r="F20" s="18">
        <f>F19/D19</f>
        <v>0.11842105263157894</v>
      </c>
      <c r="G20" s="18">
        <f>G19/D19</f>
        <v>0.22368421052631579</v>
      </c>
      <c r="H20" s="18">
        <f>H19/D19</f>
        <v>0.14473684210526316</v>
      </c>
      <c r="I20" s="18">
        <f>I19/D19</f>
        <v>2.6315789473684209E-2</v>
      </c>
      <c r="J20" s="18">
        <f>J19/D19</f>
        <v>0</v>
      </c>
      <c r="K20" s="18">
        <f>K19/D19</f>
        <v>6.5789473684210523E-2</v>
      </c>
      <c r="L20" s="18">
        <f>L19/D19</f>
        <v>0.18421052631578946</v>
      </c>
      <c r="M20" s="18">
        <f>M19/D19</f>
        <v>2.6315789473684209E-2</v>
      </c>
      <c r="N20" s="210">
        <f>N19/D19</f>
        <v>2.6315789473684209E-2</v>
      </c>
      <c r="O20" s="20">
        <f>O19/D19</f>
        <v>0.44736842105263158</v>
      </c>
      <c r="P20" s="20">
        <f>P19/D19</f>
        <v>9.2105263157894732E-2</v>
      </c>
      <c r="Q20" s="2"/>
      <c r="R20" s="21"/>
      <c r="S20" s="196"/>
    </row>
    <row r="21" spans="2:19" s="199" customFormat="1" ht="15.75" customHeight="1" x14ac:dyDescent="0.2">
      <c r="B21" s="416"/>
      <c r="C21" s="419"/>
      <c r="D21" s="42"/>
      <c r="E21" s="34"/>
      <c r="F21" s="35">
        <f>F19/E19</f>
        <v>0.25714285714285712</v>
      </c>
      <c r="G21" s="35">
        <f>G19/E19</f>
        <v>0.48571428571428571</v>
      </c>
      <c r="H21" s="35">
        <f>H19/E19</f>
        <v>0.31428571428571428</v>
      </c>
      <c r="I21" s="35">
        <f>I19/E19</f>
        <v>5.7142857142857141E-2</v>
      </c>
      <c r="J21" s="35">
        <f>J19/E19</f>
        <v>0</v>
      </c>
      <c r="K21" s="35">
        <f>K19/E19</f>
        <v>0.14285714285714285</v>
      </c>
      <c r="L21" s="35">
        <f>L19/E19</f>
        <v>0.4</v>
      </c>
      <c r="M21" s="35">
        <f>M19/E19</f>
        <v>5.7142857142857141E-2</v>
      </c>
      <c r="N21" s="211">
        <f>N19/E19</f>
        <v>5.7142857142857141E-2</v>
      </c>
      <c r="O21" s="37"/>
      <c r="P21" s="37"/>
      <c r="Q21" s="2"/>
    </row>
    <row r="22" spans="2:19" s="199" customFormat="1" ht="15.75" customHeight="1" x14ac:dyDescent="0.2">
      <c r="B22" s="416"/>
      <c r="C22" s="412" t="s">
        <v>23</v>
      </c>
      <c r="D22" s="43">
        <f>[1]表1!D20</f>
        <v>28</v>
      </c>
      <c r="E22" s="28">
        <f>D22-O22-P22</f>
        <v>17</v>
      </c>
      <c r="F22" s="39">
        <v>4</v>
      </c>
      <c r="G22" s="39">
        <v>6</v>
      </c>
      <c r="H22" s="39">
        <v>4</v>
      </c>
      <c r="I22" s="39">
        <v>2</v>
      </c>
      <c r="J22" s="39">
        <v>3</v>
      </c>
      <c r="K22" s="39">
        <v>2</v>
      </c>
      <c r="L22" s="39">
        <v>11</v>
      </c>
      <c r="M22" s="39">
        <v>0</v>
      </c>
      <c r="N22" s="212">
        <v>1</v>
      </c>
      <c r="O22" s="41">
        <v>8</v>
      </c>
      <c r="P22" s="41">
        <v>3</v>
      </c>
      <c r="R22" s="2"/>
      <c r="S22" s="196"/>
    </row>
    <row r="23" spans="2:19" s="199" customFormat="1" ht="15.75" customHeight="1" x14ac:dyDescent="0.2">
      <c r="B23" s="416"/>
      <c r="C23" s="413"/>
      <c r="D23" s="32"/>
      <c r="E23" s="17">
        <f>E22/D22</f>
        <v>0.6071428571428571</v>
      </c>
      <c r="F23" s="18">
        <f>F22/D22</f>
        <v>0.14285714285714285</v>
      </c>
      <c r="G23" s="18">
        <f>G22/D22</f>
        <v>0.21428571428571427</v>
      </c>
      <c r="H23" s="18">
        <f>H22/D22</f>
        <v>0.14285714285714285</v>
      </c>
      <c r="I23" s="18">
        <f>I22/D22</f>
        <v>7.1428571428571425E-2</v>
      </c>
      <c r="J23" s="18">
        <f>J22/D22</f>
        <v>0.10714285714285714</v>
      </c>
      <c r="K23" s="18">
        <f>K22/D22</f>
        <v>7.1428571428571425E-2</v>
      </c>
      <c r="L23" s="18">
        <f>L22/D22</f>
        <v>0.39285714285714285</v>
      </c>
      <c r="M23" s="18">
        <f>M22/D22</f>
        <v>0</v>
      </c>
      <c r="N23" s="210">
        <f>N22/D22</f>
        <v>3.5714285714285712E-2</v>
      </c>
      <c r="O23" s="20">
        <f>O22/D22</f>
        <v>0.2857142857142857</v>
      </c>
      <c r="P23" s="20">
        <f>P22/D22</f>
        <v>0.10714285714285714</v>
      </c>
      <c r="Q23" s="2"/>
      <c r="R23" s="21"/>
      <c r="S23" s="196"/>
    </row>
    <row r="24" spans="2:19" s="199" customFormat="1" ht="15.75" customHeight="1" x14ac:dyDescent="0.2">
      <c r="B24" s="416"/>
      <c r="C24" s="419"/>
      <c r="D24" s="42"/>
      <c r="E24" s="34"/>
      <c r="F24" s="35">
        <f>F22/E22</f>
        <v>0.23529411764705882</v>
      </c>
      <c r="G24" s="35">
        <f>G22/E22</f>
        <v>0.35294117647058826</v>
      </c>
      <c r="H24" s="35">
        <f>H22/E22</f>
        <v>0.23529411764705882</v>
      </c>
      <c r="I24" s="35">
        <f>I22/E22</f>
        <v>0.11764705882352941</v>
      </c>
      <c r="J24" s="35">
        <f>J22/E22</f>
        <v>0.17647058823529413</v>
      </c>
      <c r="K24" s="35">
        <f>K22/E22</f>
        <v>0.11764705882352941</v>
      </c>
      <c r="L24" s="35">
        <f>L22/E22</f>
        <v>0.6470588235294118</v>
      </c>
      <c r="M24" s="35">
        <f>M22/E22</f>
        <v>0</v>
      </c>
      <c r="N24" s="211">
        <f>N22/E22</f>
        <v>5.8823529411764705E-2</v>
      </c>
      <c r="O24" s="37"/>
      <c r="P24" s="37"/>
      <c r="Q24" s="2"/>
    </row>
    <row r="25" spans="2:19" s="199" customFormat="1" ht="15.75" customHeight="1" x14ac:dyDescent="0.2">
      <c r="B25" s="416"/>
      <c r="C25" s="412" t="s">
        <v>24</v>
      </c>
      <c r="D25" s="43">
        <f>[1]表1!D23</f>
        <v>89</v>
      </c>
      <c r="E25" s="28">
        <f>D25-O25-P25</f>
        <v>43</v>
      </c>
      <c r="F25" s="39">
        <v>9</v>
      </c>
      <c r="G25" s="39">
        <v>19</v>
      </c>
      <c r="H25" s="39">
        <v>14</v>
      </c>
      <c r="I25" s="39">
        <v>8</v>
      </c>
      <c r="J25" s="39">
        <v>3</v>
      </c>
      <c r="K25" s="39">
        <v>3</v>
      </c>
      <c r="L25" s="39">
        <v>14</v>
      </c>
      <c r="M25" s="39">
        <v>1</v>
      </c>
      <c r="N25" s="212">
        <v>1</v>
      </c>
      <c r="O25" s="41">
        <v>36</v>
      </c>
      <c r="P25" s="41">
        <v>10</v>
      </c>
      <c r="R25" s="2"/>
      <c r="S25" s="196"/>
    </row>
    <row r="26" spans="2:19" s="199" customFormat="1" ht="15.75" customHeight="1" x14ac:dyDescent="0.2">
      <c r="B26" s="416"/>
      <c r="C26" s="413"/>
      <c r="D26" s="32"/>
      <c r="E26" s="17">
        <f>E25/D25</f>
        <v>0.48314606741573035</v>
      </c>
      <c r="F26" s="18">
        <f>F25/D25</f>
        <v>0.10112359550561797</v>
      </c>
      <c r="G26" s="18">
        <f>G25/D25</f>
        <v>0.21348314606741572</v>
      </c>
      <c r="H26" s="18">
        <f>H25/D25</f>
        <v>0.15730337078651685</v>
      </c>
      <c r="I26" s="18">
        <f>I25/D25</f>
        <v>8.98876404494382E-2</v>
      </c>
      <c r="J26" s="18">
        <f>J25/D25</f>
        <v>3.3707865168539325E-2</v>
      </c>
      <c r="K26" s="18">
        <f>K25/D25</f>
        <v>3.3707865168539325E-2</v>
      </c>
      <c r="L26" s="18">
        <f>L25/D25</f>
        <v>0.15730337078651685</v>
      </c>
      <c r="M26" s="18">
        <f>M25/D25</f>
        <v>1.1235955056179775E-2</v>
      </c>
      <c r="N26" s="210">
        <f>N25/D25</f>
        <v>1.1235955056179775E-2</v>
      </c>
      <c r="O26" s="20">
        <f>O25/D25</f>
        <v>0.4044943820224719</v>
      </c>
      <c r="P26" s="20">
        <f>P25/D25</f>
        <v>0.11235955056179775</v>
      </c>
      <c r="Q26" s="2"/>
      <c r="R26" s="21"/>
      <c r="S26" s="196"/>
    </row>
    <row r="27" spans="2:19" s="199" customFormat="1" ht="15.75" customHeight="1" x14ac:dyDescent="0.2">
      <c r="B27" s="416"/>
      <c r="C27" s="419"/>
      <c r="D27" s="42"/>
      <c r="E27" s="34"/>
      <c r="F27" s="35">
        <f>F25/E25</f>
        <v>0.20930232558139536</v>
      </c>
      <c r="G27" s="35">
        <f>G25/E25</f>
        <v>0.44186046511627908</v>
      </c>
      <c r="H27" s="35">
        <f>H25/E25</f>
        <v>0.32558139534883723</v>
      </c>
      <c r="I27" s="35">
        <f>I25/E25</f>
        <v>0.18604651162790697</v>
      </c>
      <c r="J27" s="35">
        <f>J25/E25</f>
        <v>6.9767441860465115E-2</v>
      </c>
      <c r="K27" s="35">
        <f>K25/E25</f>
        <v>6.9767441860465115E-2</v>
      </c>
      <c r="L27" s="35">
        <f>L25/E25</f>
        <v>0.32558139534883723</v>
      </c>
      <c r="M27" s="35">
        <f>M25/E25</f>
        <v>2.3255813953488372E-2</v>
      </c>
      <c r="N27" s="211">
        <f>N25/E25</f>
        <v>2.3255813953488372E-2</v>
      </c>
      <c r="O27" s="37"/>
      <c r="P27" s="37"/>
      <c r="Q27" s="2"/>
    </row>
    <row r="28" spans="2:19" s="199" customFormat="1" ht="15.75" customHeight="1" x14ac:dyDescent="0.2">
      <c r="B28" s="416"/>
      <c r="C28" s="412" t="s">
        <v>25</v>
      </c>
      <c r="D28" s="43">
        <f>[1]表1!D26</f>
        <v>16</v>
      </c>
      <c r="E28" s="11">
        <f>D28-O28-P28</f>
        <v>10</v>
      </c>
      <c r="F28" s="12">
        <v>2</v>
      </c>
      <c r="G28" s="12">
        <v>1</v>
      </c>
      <c r="H28" s="12">
        <v>3</v>
      </c>
      <c r="I28" s="12">
        <v>0</v>
      </c>
      <c r="J28" s="12">
        <v>0</v>
      </c>
      <c r="K28" s="12">
        <v>1</v>
      </c>
      <c r="L28" s="12">
        <v>4</v>
      </c>
      <c r="M28" s="12">
        <v>0</v>
      </c>
      <c r="N28" s="198">
        <v>3</v>
      </c>
      <c r="O28" s="14">
        <v>6</v>
      </c>
      <c r="P28" s="14">
        <v>0</v>
      </c>
      <c r="R28" s="2"/>
      <c r="S28" s="196"/>
    </row>
    <row r="29" spans="2:19" s="199" customFormat="1" ht="15.75" customHeight="1" x14ac:dyDescent="0.2">
      <c r="B29" s="416"/>
      <c r="C29" s="413"/>
      <c r="D29" s="32"/>
      <c r="E29" s="17">
        <f>E28/D28</f>
        <v>0.625</v>
      </c>
      <c r="F29" s="18">
        <f>F28/D28</f>
        <v>0.125</v>
      </c>
      <c r="G29" s="18">
        <f>G28/D28</f>
        <v>6.25E-2</v>
      </c>
      <c r="H29" s="18">
        <f>H28/D28</f>
        <v>0.1875</v>
      </c>
      <c r="I29" s="18">
        <f>I28/D28</f>
        <v>0</v>
      </c>
      <c r="J29" s="18">
        <f>J28/D28</f>
        <v>0</v>
      </c>
      <c r="K29" s="18">
        <f>K28/D28</f>
        <v>6.25E-2</v>
      </c>
      <c r="L29" s="18">
        <f>L28/D28</f>
        <v>0.25</v>
      </c>
      <c r="M29" s="18">
        <f>M28/D28</f>
        <v>0</v>
      </c>
      <c r="N29" s="210">
        <f>N28/D28</f>
        <v>0.1875</v>
      </c>
      <c r="O29" s="20">
        <f>O28/D28</f>
        <v>0.375</v>
      </c>
      <c r="P29" s="20">
        <f>P28/D28</f>
        <v>0</v>
      </c>
      <c r="Q29" s="2"/>
      <c r="R29" s="21"/>
      <c r="S29" s="196"/>
    </row>
    <row r="30" spans="2:19" s="199" customFormat="1" ht="15.75" customHeight="1" x14ac:dyDescent="0.2">
      <c r="B30" s="416"/>
      <c r="C30" s="419"/>
      <c r="D30" s="42"/>
      <c r="E30" s="34"/>
      <c r="F30" s="35">
        <f>F28/E28</f>
        <v>0.2</v>
      </c>
      <c r="G30" s="35">
        <f>G28/E28</f>
        <v>0.1</v>
      </c>
      <c r="H30" s="35">
        <f>H28/E28</f>
        <v>0.3</v>
      </c>
      <c r="I30" s="35">
        <f>I28/E28</f>
        <v>0</v>
      </c>
      <c r="J30" s="35">
        <f>J28/E28</f>
        <v>0</v>
      </c>
      <c r="K30" s="35">
        <f>K28/E28</f>
        <v>0.1</v>
      </c>
      <c r="L30" s="35">
        <f>L28/E28</f>
        <v>0.4</v>
      </c>
      <c r="M30" s="35">
        <f>M28/E28</f>
        <v>0</v>
      </c>
      <c r="N30" s="211">
        <f>N28/E28</f>
        <v>0.3</v>
      </c>
      <c r="O30" s="37"/>
      <c r="P30" s="37"/>
      <c r="Q30" s="2"/>
    </row>
    <row r="31" spans="2:19" s="199" customFormat="1" ht="15.75" customHeight="1" x14ac:dyDescent="0.2">
      <c r="B31" s="416"/>
      <c r="C31" s="412" t="s">
        <v>26</v>
      </c>
      <c r="D31" s="43">
        <f>[1]表1!D29</f>
        <v>162</v>
      </c>
      <c r="E31" s="28">
        <f>D31-O31-P31</f>
        <v>83</v>
      </c>
      <c r="F31" s="39">
        <v>18</v>
      </c>
      <c r="G31" s="39">
        <v>31</v>
      </c>
      <c r="H31" s="39">
        <v>31</v>
      </c>
      <c r="I31" s="39">
        <v>3</v>
      </c>
      <c r="J31" s="39">
        <v>6</v>
      </c>
      <c r="K31" s="39">
        <v>11</v>
      </c>
      <c r="L31" s="39">
        <v>29</v>
      </c>
      <c r="M31" s="39">
        <v>3</v>
      </c>
      <c r="N31" s="212">
        <v>8</v>
      </c>
      <c r="O31" s="41">
        <v>71</v>
      </c>
      <c r="P31" s="41">
        <v>8</v>
      </c>
      <c r="R31" s="2"/>
      <c r="S31" s="196"/>
    </row>
    <row r="32" spans="2:19" s="199" customFormat="1" ht="15.75" customHeight="1" x14ac:dyDescent="0.2">
      <c r="B32" s="416"/>
      <c r="C32" s="413"/>
      <c r="D32" s="32"/>
      <c r="E32" s="17">
        <f>E31/D31</f>
        <v>0.51234567901234573</v>
      </c>
      <c r="F32" s="18">
        <f>F31/D31</f>
        <v>0.1111111111111111</v>
      </c>
      <c r="G32" s="18">
        <f>G31/D31</f>
        <v>0.19135802469135801</v>
      </c>
      <c r="H32" s="18">
        <f>H31/D31</f>
        <v>0.19135802469135801</v>
      </c>
      <c r="I32" s="18">
        <f>I31/D31</f>
        <v>1.8518518518518517E-2</v>
      </c>
      <c r="J32" s="18">
        <f>J31/D31</f>
        <v>3.7037037037037035E-2</v>
      </c>
      <c r="K32" s="18">
        <f>K31/D31</f>
        <v>6.7901234567901231E-2</v>
      </c>
      <c r="L32" s="18">
        <f>L31/D31</f>
        <v>0.17901234567901234</v>
      </c>
      <c r="M32" s="18">
        <f>M31/D31</f>
        <v>1.8518518518518517E-2</v>
      </c>
      <c r="N32" s="210">
        <f>N31/D31</f>
        <v>4.9382716049382713E-2</v>
      </c>
      <c r="O32" s="20">
        <f>O31/D31</f>
        <v>0.43827160493827161</v>
      </c>
      <c r="P32" s="20">
        <f>P31/D31</f>
        <v>4.9382716049382713E-2</v>
      </c>
      <c r="Q32" s="2"/>
      <c r="R32" s="21"/>
      <c r="S32" s="196"/>
    </row>
    <row r="33" spans="2:19" s="199" customFormat="1" ht="15.75" customHeight="1" thickBot="1" x14ac:dyDescent="0.25">
      <c r="B33" s="420"/>
      <c r="C33" s="414"/>
      <c r="D33" s="45"/>
      <c r="E33" s="46"/>
      <c r="F33" s="47">
        <f>F31/E31</f>
        <v>0.21686746987951808</v>
      </c>
      <c r="G33" s="47">
        <f>G31/E31</f>
        <v>0.37349397590361444</v>
      </c>
      <c r="H33" s="47">
        <f>H31/E31</f>
        <v>0.37349397590361444</v>
      </c>
      <c r="I33" s="47">
        <f>I31/E31</f>
        <v>3.614457831325301E-2</v>
      </c>
      <c r="J33" s="47">
        <f>J31/E31</f>
        <v>7.2289156626506021E-2</v>
      </c>
      <c r="K33" s="47">
        <f>K31/E31</f>
        <v>0.13253012048192772</v>
      </c>
      <c r="L33" s="47">
        <f>L31/E31</f>
        <v>0.3493975903614458</v>
      </c>
      <c r="M33" s="47">
        <f>M31/E31</f>
        <v>3.614457831325301E-2</v>
      </c>
      <c r="N33" s="213">
        <f>N31/E31</f>
        <v>9.6385542168674704E-2</v>
      </c>
      <c r="O33" s="49"/>
      <c r="P33" s="49"/>
      <c r="Q33" s="2"/>
    </row>
    <row r="34" spans="2:19" s="199" customFormat="1" ht="15.75" customHeight="1" thickTop="1" x14ac:dyDescent="0.2">
      <c r="B34" s="415" t="s">
        <v>27</v>
      </c>
      <c r="C34" s="418" t="s">
        <v>28</v>
      </c>
      <c r="D34" s="43">
        <f>[1]表1!D32</f>
        <v>87</v>
      </c>
      <c r="E34" s="28">
        <f t="shared" ref="E34" si="1">D34-O34-P34</f>
        <v>31</v>
      </c>
      <c r="F34" s="39">
        <v>5</v>
      </c>
      <c r="G34" s="39">
        <v>10</v>
      </c>
      <c r="H34" s="39">
        <v>13</v>
      </c>
      <c r="I34" s="39">
        <v>7</v>
      </c>
      <c r="J34" s="39">
        <v>3</v>
      </c>
      <c r="K34" s="39">
        <v>3</v>
      </c>
      <c r="L34" s="39">
        <v>8</v>
      </c>
      <c r="M34" s="39">
        <v>0</v>
      </c>
      <c r="N34" s="212">
        <v>3</v>
      </c>
      <c r="O34" s="41">
        <v>49</v>
      </c>
      <c r="P34" s="41">
        <v>7</v>
      </c>
      <c r="R34" s="2"/>
      <c r="S34" s="196"/>
    </row>
    <row r="35" spans="2:19" s="199" customFormat="1" ht="15.75" customHeight="1" x14ac:dyDescent="0.2">
      <c r="B35" s="416"/>
      <c r="C35" s="413"/>
      <c r="D35" s="32"/>
      <c r="E35" s="17">
        <f>E34/D34</f>
        <v>0.35632183908045978</v>
      </c>
      <c r="F35" s="18">
        <f>F34/D34</f>
        <v>5.7471264367816091E-2</v>
      </c>
      <c r="G35" s="18">
        <f>G34/D34</f>
        <v>0.11494252873563218</v>
      </c>
      <c r="H35" s="18">
        <f>H34/D34</f>
        <v>0.14942528735632185</v>
      </c>
      <c r="I35" s="18">
        <f>I34/D34</f>
        <v>8.0459770114942528E-2</v>
      </c>
      <c r="J35" s="18">
        <f>J34/D34</f>
        <v>3.4482758620689655E-2</v>
      </c>
      <c r="K35" s="18">
        <f>K34/D34</f>
        <v>3.4482758620689655E-2</v>
      </c>
      <c r="L35" s="18">
        <f>L34/D34</f>
        <v>9.1954022988505746E-2</v>
      </c>
      <c r="M35" s="18">
        <f>M34/D34</f>
        <v>0</v>
      </c>
      <c r="N35" s="210">
        <f>N34/D34</f>
        <v>3.4482758620689655E-2</v>
      </c>
      <c r="O35" s="20">
        <f>O34/D34</f>
        <v>0.56321839080459768</v>
      </c>
      <c r="P35" s="20">
        <f>P34/D34</f>
        <v>8.0459770114942528E-2</v>
      </c>
      <c r="Q35" s="2"/>
      <c r="R35" s="21"/>
      <c r="S35" s="196"/>
    </row>
    <row r="36" spans="2:19" s="199" customFormat="1" ht="15.75" customHeight="1" x14ac:dyDescent="0.2">
      <c r="B36" s="416"/>
      <c r="C36" s="419"/>
      <c r="D36" s="42"/>
      <c r="E36" s="34"/>
      <c r="F36" s="35">
        <f>F34/E34</f>
        <v>0.16129032258064516</v>
      </c>
      <c r="G36" s="35">
        <f>G34/E34</f>
        <v>0.32258064516129031</v>
      </c>
      <c r="H36" s="35">
        <f>H34/E34</f>
        <v>0.41935483870967744</v>
      </c>
      <c r="I36" s="35">
        <f>I34/E34</f>
        <v>0.22580645161290322</v>
      </c>
      <c r="J36" s="35">
        <f>J34/E34</f>
        <v>9.6774193548387094E-2</v>
      </c>
      <c r="K36" s="35">
        <f>K34/E34</f>
        <v>9.6774193548387094E-2</v>
      </c>
      <c r="L36" s="35">
        <f>L34/E34</f>
        <v>0.25806451612903225</v>
      </c>
      <c r="M36" s="35">
        <f>M34/E34</f>
        <v>0</v>
      </c>
      <c r="N36" s="211">
        <f>N34/E34</f>
        <v>9.6774193548387094E-2</v>
      </c>
      <c r="O36" s="37"/>
      <c r="P36" s="37"/>
      <c r="Q36" s="2"/>
    </row>
    <row r="37" spans="2:19" s="199" customFormat="1" ht="15.75" customHeight="1" x14ac:dyDescent="0.2">
      <c r="B37" s="416"/>
      <c r="C37" s="412" t="s">
        <v>29</v>
      </c>
      <c r="D37" s="43">
        <f>[1]表1!D35</f>
        <v>181</v>
      </c>
      <c r="E37" s="28">
        <f t="shared" ref="E37" si="2">D37-O37-P37</f>
        <v>86</v>
      </c>
      <c r="F37" s="39">
        <v>24</v>
      </c>
      <c r="G37" s="39">
        <v>32</v>
      </c>
      <c r="H37" s="39">
        <v>26</v>
      </c>
      <c r="I37" s="39">
        <v>9</v>
      </c>
      <c r="J37" s="39">
        <v>4</v>
      </c>
      <c r="K37" s="39">
        <v>7</v>
      </c>
      <c r="L37" s="39">
        <v>35</v>
      </c>
      <c r="M37" s="39">
        <v>3</v>
      </c>
      <c r="N37" s="212">
        <v>6</v>
      </c>
      <c r="O37" s="41">
        <v>76</v>
      </c>
      <c r="P37" s="41">
        <v>19</v>
      </c>
      <c r="R37" s="2"/>
      <c r="S37" s="196"/>
    </row>
    <row r="38" spans="2:19" s="199" customFormat="1" ht="15.75" customHeight="1" x14ac:dyDescent="0.2">
      <c r="B38" s="416"/>
      <c r="C38" s="413"/>
      <c r="D38" s="32"/>
      <c r="E38" s="17">
        <f>E37/D37</f>
        <v>0.47513812154696133</v>
      </c>
      <c r="F38" s="18">
        <f>F37/D37</f>
        <v>0.13259668508287292</v>
      </c>
      <c r="G38" s="18">
        <f>G37/D37</f>
        <v>0.17679558011049723</v>
      </c>
      <c r="H38" s="18">
        <f>H37/D37</f>
        <v>0.143646408839779</v>
      </c>
      <c r="I38" s="18">
        <f>I37/D37</f>
        <v>4.9723756906077346E-2</v>
      </c>
      <c r="J38" s="18">
        <f>J37/D37</f>
        <v>2.2099447513812154E-2</v>
      </c>
      <c r="K38" s="18">
        <f>K37/D37</f>
        <v>3.8674033149171269E-2</v>
      </c>
      <c r="L38" s="18">
        <f>L37/D37</f>
        <v>0.19337016574585636</v>
      </c>
      <c r="M38" s="18">
        <f>M37/D37</f>
        <v>1.6574585635359115E-2</v>
      </c>
      <c r="N38" s="210">
        <f>N37/D37</f>
        <v>3.3149171270718231E-2</v>
      </c>
      <c r="O38" s="20">
        <f>O37/D37</f>
        <v>0.41988950276243092</v>
      </c>
      <c r="P38" s="20">
        <f>P37/D37</f>
        <v>0.10497237569060773</v>
      </c>
      <c r="Q38" s="2"/>
      <c r="R38" s="21"/>
      <c r="S38" s="196"/>
    </row>
    <row r="39" spans="2:19" x14ac:dyDescent="0.2">
      <c r="B39" s="416"/>
      <c r="C39" s="419"/>
      <c r="D39" s="42"/>
      <c r="E39" s="34"/>
      <c r="F39" s="35">
        <f>F37/E37</f>
        <v>0.27906976744186046</v>
      </c>
      <c r="G39" s="35">
        <f>G37/E37</f>
        <v>0.37209302325581395</v>
      </c>
      <c r="H39" s="35">
        <f>H37/E37</f>
        <v>0.30232558139534882</v>
      </c>
      <c r="I39" s="35">
        <f>I37/E37</f>
        <v>0.10465116279069768</v>
      </c>
      <c r="J39" s="35">
        <f>J37/E37</f>
        <v>4.6511627906976744E-2</v>
      </c>
      <c r="K39" s="35">
        <f>K37/E37</f>
        <v>8.1395348837209308E-2</v>
      </c>
      <c r="L39" s="35">
        <f>L37/E37</f>
        <v>0.40697674418604651</v>
      </c>
      <c r="M39" s="35">
        <f>M37/E37</f>
        <v>3.4883720930232558E-2</v>
      </c>
      <c r="N39" s="211">
        <f>N37/E37</f>
        <v>6.9767441860465115E-2</v>
      </c>
      <c r="O39" s="37"/>
      <c r="P39" s="37"/>
      <c r="R39" s="199"/>
      <c r="S39" s="199"/>
    </row>
    <row r="40" spans="2:19" ht="13.5" customHeight="1" x14ac:dyDescent="0.2">
      <c r="B40" s="416"/>
      <c r="C40" s="412" t="s">
        <v>30</v>
      </c>
      <c r="D40" s="43">
        <f>[1]表1!D38</f>
        <v>50</v>
      </c>
      <c r="E40" s="11">
        <f t="shared" ref="E40" si="3">D40-O40-P40</f>
        <v>27</v>
      </c>
      <c r="F40" s="12">
        <v>9</v>
      </c>
      <c r="G40" s="12">
        <v>10</v>
      </c>
      <c r="H40" s="12">
        <v>8</v>
      </c>
      <c r="I40" s="12">
        <v>2</v>
      </c>
      <c r="J40" s="12">
        <v>4</v>
      </c>
      <c r="K40" s="12">
        <v>4</v>
      </c>
      <c r="L40" s="12">
        <v>10</v>
      </c>
      <c r="M40" s="12">
        <v>2</v>
      </c>
      <c r="N40" s="198">
        <v>2</v>
      </c>
      <c r="O40" s="14">
        <v>21</v>
      </c>
      <c r="P40" s="14">
        <v>2</v>
      </c>
      <c r="Q40" s="199"/>
      <c r="S40" s="196"/>
    </row>
    <row r="41" spans="2:19" ht="13.5" customHeight="1" x14ac:dyDescent="0.2">
      <c r="B41" s="416"/>
      <c r="C41" s="413"/>
      <c r="D41" s="32"/>
      <c r="E41" s="17">
        <f>E40/D40</f>
        <v>0.54</v>
      </c>
      <c r="F41" s="18">
        <f>F40/D40</f>
        <v>0.18</v>
      </c>
      <c r="G41" s="18">
        <f>G40/D40</f>
        <v>0.2</v>
      </c>
      <c r="H41" s="18">
        <f>H40/D40</f>
        <v>0.16</v>
      </c>
      <c r="I41" s="18">
        <f>I40/D40</f>
        <v>0.04</v>
      </c>
      <c r="J41" s="18">
        <f>J40/D40</f>
        <v>0.08</v>
      </c>
      <c r="K41" s="18">
        <f>K40/D40</f>
        <v>0.08</v>
      </c>
      <c r="L41" s="18">
        <f>L40/D40</f>
        <v>0.2</v>
      </c>
      <c r="M41" s="18">
        <f>M40/D40</f>
        <v>0.04</v>
      </c>
      <c r="N41" s="210">
        <f>N40/D40</f>
        <v>0.04</v>
      </c>
      <c r="O41" s="20">
        <f>O40/D40</f>
        <v>0.42</v>
      </c>
      <c r="P41" s="20">
        <f>P40/D40</f>
        <v>0.04</v>
      </c>
      <c r="R41" s="21"/>
      <c r="S41" s="196"/>
    </row>
    <row r="42" spans="2:19" ht="14.25" customHeight="1" x14ac:dyDescent="0.2">
      <c r="B42" s="416"/>
      <c r="C42" s="419"/>
      <c r="D42" s="42"/>
      <c r="E42" s="34"/>
      <c r="F42" s="35">
        <f>F40/E40</f>
        <v>0.33333333333333331</v>
      </c>
      <c r="G42" s="35">
        <f>G40/E40</f>
        <v>0.37037037037037035</v>
      </c>
      <c r="H42" s="35">
        <f>H40/E40</f>
        <v>0.29629629629629628</v>
      </c>
      <c r="I42" s="35">
        <f>I40/E40</f>
        <v>7.407407407407407E-2</v>
      </c>
      <c r="J42" s="35">
        <f>J40/E40</f>
        <v>0.14814814814814814</v>
      </c>
      <c r="K42" s="35">
        <f>K40/E40</f>
        <v>0.14814814814814814</v>
      </c>
      <c r="L42" s="35">
        <f>L40/E40</f>
        <v>0.37037037037037035</v>
      </c>
      <c r="M42" s="35">
        <f>M40/E40</f>
        <v>7.407407407407407E-2</v>
      </c>
      <c r="N42" s="211">
        <f>N40/E40</f>
        <v>7.407407407407407E-2</v>
      </c>
      <c r="O42" s="37"/>
      <c r="P42" s="37"/>
      <c r="R42" s="199"/>
      <c r="S42" s="199"/>
    </row>
    <row r="43" spans="2:19" x14ac:dyDescent="0.2">
      <c r="B43" s="416"/>
      <c r="C43" s="412" t="s">
        <v>31</v>
      </c>
      <c r="D43" s="43">
        <f>[1]表1!D41</f>
        <v>40</v>
      </c>
      <c r="E43" s="11">
        <f t="shared" ref="E43" si="4">D43-O43-P43</f>
        <v>29</v>
      </c>
      <c r="F43" s="12">
        <v>5</v>
      </c>
      <c r="G43" s="12">
        <v>13</v>
      </c>
      <c r="H43" s="12">
        <v>8</v>
      </c>
      <c r="I43" s="12">
        <v>1</v>
      </c>
      <c r="J43" s="12">
        <v>2</v>
      </c>
      <c r="K43" s="12">
        <v>3</v>
      </c>
      <c r="L43" s="12">
        <v>12</v>
      </c>
      <c r="M43" s="12">
        <v>0</v>
      </c>
      <c r="N43" s="198">
        <v>3</v>
      </c>
      <c r="O43" s="14">
        <v>11</v>
      </c>
      <c r="P43" s="14">
        <v>0</v>
      </c>
      <c r="Q43" s="199"/>
      <c r="S43" s="196"/>
    </row>
    <row r="44" spans="2:19" x14ac:dyDescent="0.2">
      <c r="B44" s="416"/>
      <c r="C44" s="413"/>
      <c r="D44" s="32"/>
      <c r="E44" s="17">
        <f>E43/D43</f>
        <v>0.72499999999999998</v>
      </c>
      <c r="F44" s="18">
        <f>F43/D43</f>
        <v>0.125</v>
      </c>
      <c r="G44" s="18">
        <f>G43/D43</f>
        <v>0.32500000000000001</v>
      </c>
      <c r="H44" s="18">
        <f>H43/D43</f>
        <v>0.2</v>
      </c>
      <c r="I44" s="18">
        <f>I43/D43</f>
        <v>2.5000000000000001E-2</v>
      </c>
      <c r="J44" s="18">
        <f>J43/D43</f>
        <v>0.05</v>
      </c>
      <c r="K44" s="18">
        <f>K43/D43</f>
        <v>7.4999999999999997E-2</v>
      </c>
      <c r="L44" s="18">
        <f>L43/D43</f>
        <v>0.3</v>
      </c>
      <c r="M44" s="18">
        <f>M43/D43</f>
        <v>0</v>
      </c>
      <c r="N44" s="210">
        <f>N43/D43</f>
        <v>7.4999999999999997E-2</v>
      </c>
      <c r="O44" s="20">
        <f>O43/D43</f>
        <v>0.27500000000000002</v>
      </c>
      <c r="P44" s="20">
        <f>P43/D43</f>
        <v>0</v>
      </c>
      <c r="R44" s="21"/>
      <c r="S44" s="196"/>
    </row>
    <row r="45" spans="2:19" x14ac:dyDescent="0.2">
      <c r="B45" s="416"/>
      <c r="C45" s="419"/>
      <c r="D45" s="42"/>
      <c r="E45" s="34"/>
      <c r="F45" s="35">
        <f>F43/E43</f>
        <v>0.17241379310344829</v>
      </c>
      <c r="G45" s="35">
        <f>G43/E43</f>
        <v>0.44827586206896552</v>
      </c>
      <c r="H45" s="35">
        <f>H43/E43</f>
        <v>0.27586206896551724</v>
      </c>
      <c r="I45" s="35">
        <f>I43/E43</f>
        <v>3.4482758620689655E-2</v>
      </c>
      <c r="J45" s="35">
        <f>J43/E43</f>
        <v>6.8965517241379309E-2</v>
      </c>
      <c r="K45" s="35">
        <f>K43/E43</f>
        <v>0.10344827586206896</v>
      </c>
      <c r="L45" s="35">
        <f>L43/E43</f>
        <v>0.41379310344827586</v>
      </c>
      <c r="M45" s="35">
        <f>M43/E43</f>
        <v>0</v>
      </c>
      <c r="N45" s="211">
        <f>N43/E43</f>
        <v>0.10344827586206896</v>
      </c>
      <c r="O45" s="37"/>
      <c r="P45" s="37"/>
      <c r="R45" s="199"/>
      <c r="S45" s="199"/>
    </row>
    <row r="46" spans="2:19" x14ac:dyDescent="0.2">
      <c r="B46" s="416"/>
      <c r="C46" s="412" t="s">
        <v>32</v>
      </c>
      <c r="D46" s="43">
        <f>[1]表1!D44</f>
        <v>27</v>
      </c>
      <c r="E46" s="11">
        <f t="shared" ref="E46" si="5">D46-O46-P46</f>
        <v>16</v>
      </c>
      <c r="F46" s="12">
        <v>5</v>
      </c>
      <c r="G46" s="12">
        <v>4</v>
      </c>
      <c r="H46" s="12">
        <v>4</v>
      </c>
      <c r="I46" s="12">
        <v>1</v>
      </c>
      <c r="J46" s="12">
        <v>0</v>
      </c>
      <c r="K46" s="12">
        <v>1</v>
      </c>
      <c r="L46" s="12">
        <v>6</v>
      </c>
      <c r="M46" s="12">
        <v>1</v>
      </c>
      <c r="N46" s="198">
        <v>0</v>
      </c>
      <c r="O46" s="14">
        <v>11</v>
      </c>
      <c r="P46" s="14">
        <v>0</v>
      </c>
      <c r="Q46" s="199"/>
      <c r="S46" s="196"/>
    </row>
    <row r="47" spans="2:19" x14ac:dyDescent="0.2">
      <c r="B47" s="416"/>
      <c r="C47" s="413"/>
      <c r="D47" s="32"/>
      <c r="E47" s="17">
        <f>E46/D46</f>
        <v>0.59259259259259256</v>
      </c>
      <c r="F47" s="18">
        <f>F46/D46</f>
        <v>0.18518518518518517</v>
      </c>
      <c r="G47" s="18">
        <f>G46/D46</f>
        <v>0.14814814814814814</v>
      </c>
      <c r="H47" s="18">
        <f>H46/D46</f>
        <v>0.14814814814814814</v>
      </c>
      <c r="I47" s="18">
        <f>I46/D46</f>
        <v>3.7037037037037035E-2</v>
      </c>
      <c r="J47" s="18">
        <f>J46/D46</f>
        <v>0</v>
      </c>
      <c r="K47" s="18">
        <f>K46/D46</f>
        <v>3.7037037037037035E-2</v>
      </c>
      <c r="L47" s="18">
        <f>L46/D46</f>
        <v>0.22222222222222221</v>
      </c>
      <c r="M47" s="18">
        <f>M46/D46</f>
        <v>3.7037037037037035E-2</v>
      </c>
      <c r="N47" s="210">
        <f>N46/D46</f>
        <v>0</v>
      </c>
      <c r="O47" s="20">
        <f>O46/D46</f>
        <v>0.40740740740740738</v>
      </c>
      <c r="P47" s="20">
        <f>P46/D46</f>
        <v>0</v>
      </c>
      <c r="R47" s="21"/>
      <c r="S47" s="196"/>
    </row>
    <row r="48" spans="2:19" x14ac:dyDescent="0.2">
      <c r="B48" s="416"/>
      <c r="C48" s="419"/>
      <c r="D48" s="42"/>
      <c r="E48" s="34"/>
      <c r="F48" s="35">
        <f>F46/E46</f>
        <v>0.3125</v>
      </c>
      <c r="G48" s="35">
        <f>G46/E46</f>
        <v>0.25</v>
      </c>
      <c r="H48" s="35">
        <f>H46/E46</f>
        <v>0.25</v>
      </c>
      <c r="I48" s="35">
        <f>I46/E46</f>
        <v>6.25E-2</v>
      </c>
      <c r="J48" s="35">
        <f>J46/E46</f>
        <v>0</v>
      </c>
      <c r="K48" s="35">
        <f>K46/E46</f>
        <v>6.25E-2</v>
      </c>
      <c r="L48" s="35">
        <f>L46/E46</f>
        <v>0.375</v>
      </c>
      <c r="M48" s="35">
        <f>M46/E46</f>
        <v>6.25E-2</v>
      </c>
      <c r="N48" s="211">
        <f>N46/E46</f>
        <v>0</v>
      </c>
      <c r="O48" s="37"/>
      <c r="P48" s="37"/>
      <c r="R48" s="199"/>
      <c r="S48" s="199"/>
    </row>
    <row r="49" spans="2:19" x14ac:dyDescent="0.2">
      <c r="B49" s="416"/>
      <c r="C49" s="412" t="s">
        <v>33</v>
      </c>
      <c r="D49" s="43">
        <f>[1]表1!D47</f>
        <v>40</v>
      </c>
      <c r="E49" s="11">
        <f t="shared" ref="E49" si="6">D49-O49-P49</f>
        <v>22</v>
      </c>
      <c r="F49" s="12">
        <v>3</v>
      </c>
      <c r="G49" s="12">
        <v>11</v>
      </c>
      <c r="H49" s="12">
        <v>9</v>
      </c>
      <c r="I49" s="12">
        <v>0</v>
      </c>
      <c r="J49" s="12">
        <v>2</v>
      </c>
      <c r="K49" s="12">
        <v>5</v>
      </c>
      <c r="L49" s="12">
        <v>7</v>
      </c>
      <c r="M49" s="12">
        <v>1</v>
      </c>
      <c r="N49" s="198">
        <v>3</v>
      </c>
      <c r="O49" s="14">
        <v>18</v>
      </c>
      <c r="P49" s="14">
        <v>0</v>
      </c>
      <c r="Q49" s="199"/>
      <c r="S49" s="196"/>
    </row>
    <row r="50" spans="2:19" x14ac:dyDescent="0.2">
      <c r="B50" s="416"/>
      <c r="C50" s="413"/>
      <c r="D50" s="32"/>
      <c r="E50" s="17">
        <f>E49/D49</f>
        <v>0.55000000000000004</v>
      </c>
      <c r="F50" s="18">
        <f>F49/D49</f>
        <v>7.4999999999999997E-2</v>
      </c>
      <c r="G50" s="18">
        <f>G49/D49</f>
        <v>0.27500000000000002</v>
      </c>
      <c r="H50" s="18">
        <f>H49/D49</f>
        <v>0.22500000000000001</v>
      </c>
      <c r="I50" s="18">
        <f>I49/D49</f>
        <v>0</v>
      </c>
      <c r="J50" s="18">
        <f>J49/D49</f>
        <v>0.05</v>
      </c>
      <c r="K50" s="18">
        <f>K49/D49</f>
        <v>0.125</v>
      </c>
      <c r="L50" s="18">
        <f>L49/D49</f>
        <v>0.17499999999999999</v>
      </c>
      <c r="M50" s="18">
        <f>M49/D49</f>
        <v>2.5000000000000001E-2</v>
      </c>
      <c r="N50" s="210">
        <f>N49/D49</f>
        <v>7.4999999999999997E-2</v>
      </c>
      <c r="O50" s="20">
        <f>O49/D49</f>
        <v>0.45</v>
      </c>
      <c r="P50" s="20">
        <f>P49/D49</f>
        <v>0</v>
      </c>
      <c r="R50" s="21"/>
      <c r="S50" s="196"/>
    </row>
    <row r="51" spans="2:19" ht="13.8" thickBot="1" x14ac:dyDescent="0.25">
      <c r="B51" s="416"/>
      <c r="C51" s="414"/>
      <c r="D51" s="45"/>
      <c r="E51" s="46"/>
      <c r="F51" s="47">
        <f>F49/E49</f>
        <v>0.13636363636363635</v>
      </c>
      <c r="G51" s="47">
        <f>G49/E49</f>
        <v>0.5</v>
      </c>
      <c r="H51" s="47">
        <f>H49/E49</f>
        <v>0.40909090909090912</v>
      </c>
      <c r="I51" s="47">
        <f>I49/E49</f>
        <v>0</v>
      </c>
      <c r="J51" s="47">
        <f>J49/E49</f>
        <v>9.0909090909090912E-2</v>
      </c>
      <c r="K51" s="47">
        <f>K49/E49</f>
        <v>0.22727272727272727</v>
      </c>
      <c r="L51" s="47">
        <f>L49/E49</f>
        <v>0.31818181818181818</v>
      </c>
      <c r="M51" s="47">
        <f>M49/E49</f>
        <v>4.5454545454545456E-2</v>
      </c>
      <c r="N51" s="213">
        <f>N49/E49</f>
        <v>0.13636363636363635</v>
      </c>
      <c r="O51" s="49"/>
      <c r="P51" s="49"/>
      <c r="R51" s="199"/>
      <c r="S51" s="199"/>
    </row>
    <row r="52" spans="2:19" ht="13.8" thickTop="1" x14ac:dyDescent="0.2">
      <c r="B52" s="416"/>
      <c r="C52" s="51" t="s">
        <v>34</v>
      </c>
      <c r="D52" s="120">
        <f>D37+D40+D43+D46</f>
        <v>298</v>
      </c>
      <c r="E52" s="28">
        <f>E37+E40+E43+E46</f>
        <v>158</v>
      </c>
      <c r="F52" s="39">
        <f t="shared" ref="F52:O52" si="7">F37+F40+F43+F46</f>
        <v>43</v>
      </c>
      <c r="G52" s="39">
        <f>G37+G40+G43+G46</f>
        <v>59</v>
      </c>
      <c r="H52" s="39">
        <f t="shared" si="7"/>
        <v>46</v>
      </c>
      <c r="I52" s="39">
        <f t="shared" si="7"/>
        <v>13</v>
      </c>
      <c r="J52" s="39">
        <f t="shared" si="7"/>
        <v>10</v>
      </c>
      <c r="K52" s="39">
        <f t="shared" si="7"/>
        <v>15</v>
      </c>
      <c r="L52" s="39">
        <f t="shared" si="7"/>
        <v>63</v>
      </c>
      <c r="M52" s="39">
        <f t="shared" si="7"/>
        <v>6</v>
      </c>
      <c r="N52" s="212">
        <f t="shared" si="7"/>
        <v>11</v>
      </c>
      <c r="O52" s="41">
        <f t="shared" si="7"/>
        <v>119</v>
      </c>
      <c r="P52" s="41">
        <f>P37+P40+P43+P46</f>
        <v>21</v>
      </c>
      <c r="Q52" s="199"/>
      <c r="S52" s="196"/>
    </row>
    <row r="53" spans="2:19" x14ac:dyDescent="0.2">
      <c r="B53" s="416"/>
      <c r="C53" s="53" t="s">
        <v>35</v>
      </c>
      <c r="D53" s="123"/>
      <c r="E53" s="17">
        <f>E52/D52</f>
        <v>0.53020134228187921</v>
      </c>
      <c r="F53" s="18">
        <f>F52/D52</f>
        <v>0.14429530201342283</v>
      </c>
      <c r="G53" s="18">
        <f>G52/D52</f>
        <v>0.19798657718120805</v>
      </c>
      <c r="H53" s="18">
        <f>H52/D52</f>
        <v>0.15436241610738255</v>
      </c>
      <c r="I53" s="18">
        <f>I52/D52</f>
        <v>4.3624161073825503E-2</v>
      </c>
      <c r="J53" s="18">
        <f>J52/D52</f>
        <v>3.3557046979865772E-2</v>
      </c>
      <c r="K53" s="18">
        <f>K52/D52</f>
        <v>5.0335570469798654E-2</v>
      </c>
      <c r="L53" s="18">
        <f>L52/D52</f>
        <v>0.21140939597315436</v>
      </c>
      <c r="M53" s="18">
        <f>M52/D52</f>
        <v>2.0134228187919462E-2</v>
      </c>
      <c r="N53" s="210">
        <f>N52/D52</f>
        <v>3.6912751677852351E-2</v>
      </c>
      <c r="O53" s="20">
        <f>O52/D52</f>
        <v>0.39932885906040266</v>
      </c>
      <c r="P53" s="20">
        <f>P52/D52</f>
        <v>7.0469798657718116E-2</v>
      </c>
      <c r="R53" s="21"/>
      <c r="S53" s="196"/>
    </row>
    <row r="54" spans="2:19" x14ac:dyDescent="0.2">
      <c r="B54" s="416"/>
      <c r="C54" s="55"/>
      <c r="D54" s="125"/>
      <c r="E54" s="34"/>
      <c r="F54" s="35">
        <f>F52/E52</f>
        <v>0.27215189873417722</v>
      </c>
      <c r="G54" s="35">
        <f>G52/E52</f>
        <v>0.37341772151898733</v>
      </c>
      <c r="H54" s="35">
        <f>H52/E52</f>
        <v>0.29113924050632911</v>
      </c>
      <c r="I54" s="35">
        <f>I52/E52</f>
        <v>8.2278481012658222E-2</v>
      </c>
      <c r="J54" s="35">
        <f>J52/E52</f>
        <v>6.3291139240506333E-2</v>
      </c>
      <c r="K54" s="35">
        <f>K52/E52</f>
        <v>9.49367088607595E-2</v>
      </c>
      <c r="L54" s="35">
        <f>L52/E52</f>
        <v>0.39873417721518989</v>
      </c>
      <c r="M54" s="35">
        <f>M52/E52</f>
        <v>3.7974683544303799E-2</v>
      </c>
      <c r="N54" s="211">
        <f>N52/E52</f>
        <v>6.9620253164556958E-2</v>
      </c>
      <c r="O54" s="37"/>
      <c r="P54" s="37"/>
      <c r="R54" s="199"/>
      <c r="S54" s="199"/>
    </row>
    <row r="55" spans="2:19" x14ac:dyDescent="0.2">
      <c r="B55" s="416"/>
      <c r="C55" s="57" t="s">
        <v>34</v>
      </c>
      <c r="D55" s="127">
        <f>SUM(D40:D49)</f>
        <v>157</v>
      </c>
      <c r="E55" s="11">
        <f>E40+E43+E46+E49</f>
        <v>94</v>
      </c>
      <c r="F55" s="12">
        <f t="shared" ref="F55:O55" si="8">F40+F43+F46+F49</f>
        <v>22</v>
      </c>
      <c r="G55" s="12">
        <f t="shared" si="8"/>
        <v>38</v>
      </c>
      <c r="H55" s="12">
        <f t="shared" si="8"/>
        <v>29</v>
      </c>
      <c r="I55" s="12">
        <f t="shared" si="8"/>
        <v>4</v>
      </c>
      <c r="J55" s="12">
        <f t="shared" si="8"/>
        <v>8</v>
      </c>
      <c r="K55" s="12">
        <f t="shared" si="8"/>
        <v>13</v>
      </c>
      <c r="L55" s="12">
        <f t="shared" si="8"/>
        <v>35</v>
      </c>
      <c r="M55" s="12">
        <f t="shared" si="8"/>
        <v>4</v>
      </c>
      <c r="N55" s="198">
        <f t="shared" si="8"/>
        <v>8</v>
      </c>
      <c r="O55" s="14">
        <f t="shared" si="8"/>
        <v>61</v>
      </c>
      <c r="P55" s="14">
        <f>P40+P43+P46+P49</f>
        <v>2</v>
      </c>
      <c r="Q55" s="199"/>
      <c r="S55" s="196"/>
    </row>
    <row r="56" spans="2:19" x14ac:dyDescent="0.2">
      <c r="B56" s="416"/>
      <c r="C56" s="53" t="s">
        <v>36</v>
      </c>
      <c r="D56" s="128"/>
      <c r="E56" s="17">
        <f>E55/D55</f>
        <v>0.59872611464968151</v>
      </c>
      <c r="F56" s="18">
        <f>F55/D55</f>
        <v>0.14012738853503184</v>
      </c>
      <c r="G56" s="18">
        <f>G55/D55</f>
        <v>0.24203821656050956</v>
      </c>
      <c r="H56" s="18">
        <f>H55/D55</f>
        <v>0.18471337579617833</v>
      </c>
      <c r="I56" s="18">
        <f>I55/D55</f>
        <v>2.5477707006369428E-2</v>
      </c>
      <c r="J56" s="18">
        <f>J55/D55</f>
        <v>5.0955414012738856E-2</v>
      </c>
      <c r="K56" s="18">
        <f>K55/D55</f>
        <v>8.2802547770700632E-2</v>
      </c>
      <c r="L56" s="18">
        <f>L55/D55</f>
        <v>0.22292993630573249</v>
      </c>
      <c r="M56" s="18">
        <f>M55/D55</f>
        <v>2.5477707006369428E-2</v>
      </c>
      <c r="N56" s="210">
        <f>N55/D55</f>
        <v>5.0955414012738856E-2</v>
      </c>
      <c r="O56" s="20">
        <f>O55/D55</f>
        <v>0.38853503184713378</v>
      </c>
      <c r="P56" s="20">
        <f>P55/D55</f>
        <v>1.2738853503184714E-2</v>
      </c>
      <c r="R56" s="21"/>
      <c r="S56" s="196"/>
    </row>
    <row r="57" spans="2:19" ht="13.8" thickBot="1" x14ac:dyDescent="0.25">
      <c r="B57" s="417"/>
      <c r="C57" s="55"/>
      <c r="D57" s="125"/>
      <c r="E57" s="60"/>
      <c r="F57" s="61">
        <f>F55/E55</f>
        <v>0.23404255319148937</v>
      </c>
      <c r="G57" s="61">
        <f>G55/E55</f>
        <v>0.40425531914893614</v>
      </c>
      <c r="H57" s="61">
        <f>H55/E55</f>
        <v>0.30851063829787234</v>
      </c>
      <c r="I57" s="61">
        <f>I55/E55</f>
        <v>4.2553191489361701E-2</v>
      </c>
      <c r="J57" s="61">
        <f>J55/E55</f>
        <v>8.5106382978723402E-2</v>
      </c>
      <c r="K57" s="61">
        <f>K55/E55</f>
        <v>0.13829787234042554</v>
      </c>
      <c r="L57" s="61">
        <f>L55/E55</f>
        <v>0.37234042553191488</v>
      </c>
      <c r="M57" s="61">
        <f>M55/E55</f>
        <v>4.2553191489361701E-2</v>
      </c>
      <c r="N57" s="214">
        <f>N55/E55</f>
        <v>8.5106382978723402E-2</v>
      </c>
      <c r="O57" s="63"/>
      <c r="P57" s="63"/>
      <c r="R57" s="199"/>
      <c r="S57" s="199"/>
    </row>
    <row r="58" spans="2:19" ht="13.2" customHeight="1" x14ac:dyDescent="0.2">
      <c r="B58" s="215"/>
      <c r="C58" s="528" t="s">
        <v>123</v>
      </c>
      <c r="D58" s="528"/>
      <c r="E58" s="528"/>
      <c r="F58" s="528"/>
      <c r="G58" s="528"/>
      <c r="H58" s="216"/>
      <c r="I58" s="216"/>
      <c r="J58" s="216"/>
      <c r="K58" s="216"/>
      <c r="L58" s="216"/>
      <c r="M58" s="216"/>
      <c r="N58" s="216"/>
      <c r="O58" s="216"/>
      <c r="P58" s="217"/>
      <c r="S58" s="196"/>
    </row>
    <row r="59" spans="2:19" x14ac:dyDescent="0.2">
      <c r="B59" s="2"/>
      <c r="C59" s="65"/>
      <c r="R59" s="21"/>
      <c r="S59" s="196"/>
    </row>
    <row r="60" spans="2:19" x14ac:dyDescent="0.2">
      <c r="B60" s="21"/>
      <c r="E60" s="21"/>
      <c r="F60" s="69"/>
      <c r="G60" s="69"/>
      <c r="H60" s="69"/>
      <c r="I60" s="69"/>
      <c r="J60" s="69"/>
      <c r="K60" s="69"/>
      <c r="L60" s="69"/>
      <c r="M60" s="69"/>
      <c r="N60" s="69"/>
      <c r="O60" s="69"/>
      <c r="P60" s="69"/>
      <c r="R60" s="199"/>
      <c r="S60" s="199"/>
    </row>
    <row r="61" spans="2:19" x14ac:dyDescent="0.2">
      <c r="B61" s="21"/>
      <c r="E61" s="21"/>
      <c r="F61" s="69"/>
      <c r="G61" s="69"/>
      <c r="H61" s="69"/>
      <c r="I61" s="69"/>
      <c r="J61" s="69"/>
      <c r="K61" s="69"/>
      <c r="L61" s="69"/>
      <c r="M61" s="69"/>
      <c r="N61" s="69"/>
      <c r="O61" s="69"/>
      <c r="P61" s="69"/>
      <c r="S61" s="196"/>
    </row>
    <row r="63" spans="2:19" x14ac:dyDescent="0.2">
      <c r="B63" s="2"/>
      <c r="C63" s="4"/>
      <c r="D63" s="70"/>
      <c r="E63" s="70"/>
      <c r="F63" s="70"/>
      <c r="G63" s="70"/>
      <c r="H63" s="70"/>
      <c r="I63" s="70"/>
      <c r="J63" s="70"/>
      <c r="K63" s="70"/>
      <c r="L63" s="70"/>
      <c r="M63" s="70"/>
      <c r="N63" s="70"/>
      <c r="O63" s="70"/>
      <c r="P63" s="70"/>
    </row>
    <row r="64" spans="2:19" x14ac:dyDescent="0.2">
      <c r="B64" s="2"/>
      <c r="C64" s="4"/>
      <c r="D64" s="71"/>
      <c r="E64" s="71"/>
      <c r="F64" s="71"/>
      <c r="G64" s="71"/>
      <c r="H64" s="71"/>
      <c r="I64" s="71"/>
      <c r="J64" s="71"/>
      <c r="K64" s="71"/>
      <c r="L64" s="71"/>
      <c r="M64" s="71"/>
      <c r="N64" s="71"/>
      <c r="O64" s="71"/>
      <c r="P64" s="71"/>
    </row>
    <row r="65" spans="2:16" x14ac:dyDescent="0.2">
      <c r="B65" s="2"/>
      <c r="C65" s="4"/>
      <c r="D65" s="4"/>
    </row>
    <row r="66" spans="2:16" x14ac:dyDescent="0.2">
      <c r="B66" s="15"/>
      <c r="C66" s="4"/>
      <c r="D66" s="196"/>
      <c r="E66" s="196"/>
      <c r="F66" s="196"/>
      <c r="G66" s="196"/>
      <c r="H66" s="196"/>
      <c r="I66" s="196"/>
      <c r="J66" s="196"/>
      <c r="K66" s="196"/>
      <c r="L66" s="196"/>
      <c r="M66" s="196"/>
      <c r="N66" s="196"/>
      <c r="O66" s="196"/>
      <c r="P66" s="196"/>
    </row>
    <row r="67" spans="2:16" x14ac:dyDescent="0.2">
      <c r="C67" s="4"/>
      <c r="D67" s="196"/>
      <c r="E67" s="196"/>
      <c r="F67" s="196"/>
      <c r="G67" s="196"/>
      <c r="H67" s="196"/>
      <c r="I67" s="196"/>
      <c r="J67" s="196"/>
      <c r="K67" s="196"/>
      <c r="L67" s="196"/>
      <c r="M67" s="196"/>
      <c r="N67" s="196"/>
      <c r="O67" s="196"/>
      <c r="P67" s="196"/>
    </row>
    <row r="68" spans="2:16" x14ac:dyDescent="0.2">
      <c r="C68" s="4"/>
      <c r="D68" s="196"/>
      <c r="E68" s="196"/>
      <c r="F68" s="196"/>
      <c r="G68" s="196"/>
      <c r="H68" s="196"/>
      <c r="I68" s="196"/>
      <c r="J68" s="196"/>
      <c r="K68" s="196"/>
      <c r="L68" s="196"/>
      <c r="M68" s="196"/>
      <c r="N68" s="196"/>
      <c r="O68" s="196"/>
      <c r="P68" s="196"/>
    </row>
    <row r="69" spans="2:16" x14ac:dyDescent="0.2">
      <c r="C69" s="4"/>
      <c r="D69" s="196"/>
      <c r="E69" s="196"/>
      <c r="F69" s="196"/>
      <c r="G69" s="196"/>
      <c r="H69" s="196"/>
      <c r="I69" s="196"/>
      <c r="J69" s="196"/>
      <c r="K69" s="196"/>
      <c r="L69" s="196"/>
      <c r="M69" s="196"/>
      <c r="N69" s="196"/>
      <c r="O69" s="196"/>
      <c r="P69" s="196"/>
    </row>
    <row r="70" spans="2:16" x14ac:dyDescent="0.2">
      <c r="C70" s="4"/>
      <c r="D70" s="15"/>
      <c r="E70" s="15"/>
      <c r="F70" s="15"/>
      <c r="G70" s="15"/>
      <c r="H70" s="15"/>
      <c r="I70" s="15"/>
      <c r="J70" s="15"/>
      <c r="K70" s="15"/>
      <c r="L70" s="15"/>
      <c r="M70" s="15"/>
      <c r="N70" s="15"/>
      <c r="O70" s="15"/>
      <c r="P70" s="15"/>
    </row>
    <row r="71" spans="2:16" x14ac:dyDescent="0.2">
      <c r="C71" s="4"/>
      <c r="D71" s="15"/>
      <c r="E71" s="15"/>
      <c r="F71" s="15"/>
      <c r="G71" s="15"/>
      <c r="H71" s="15"/>
      <c r="I71" s="15"/>
      <c r="J71" s="15"/>
      <c r="K71" s="15"/>
      <c r="L71" s="15"/>
      <c r="M71" s="15"/>
      <c r="N71" s="15"/>
      <c r="O71" s="15"/>
      <c r="P71" s="15"/>
    </row>
    <row r="72" spans="2:16" x14ac:dyDescent="0.2">
      <c r="C72" s="4"/>
      <c r="D72" s="4"/>
    </row>
    <row r="73" spans="2:16" x14ac:dyDescent="0.2">
      <c r="C73" s="4"/>
      <c r="D73" s="4"/>
    </row>
    <row r="74" spans="2:16" x14ac:dyDescent="0.2">
      <c r="C74" s="4"/>
      <c r="D74" s="4"/>
    </row>
    <row r="75" spans="2:16" x14ac:dyDescent="0.2">
      <c r="C75" s="4"/>
      <c r="D75" s="4"/>
    </row>
    <row r="76" spans="2:16" x14ac:dyDescent="0.2">
      <c r="C76" s="4"/>
      <c r="D76" s="4"/>
    </row>
    <row r="77" spans="2:16" x14ac:dyDescent="0.2">
      <c r="C77" s="4"/>
      <c r="D77" s="4"/>
    </row>
    <row r="78" spans="2:16" x14ac:dyDescent="0.2">
      <c r="C78" s="4"/>
      <c r="D78" s="4"/>
    </row>
    <row r="79" spans="2:16" x14ac:dyDescent="0.2">
      <c r="C79" s="4"/>
      <c r="D79" s="4"/>
    </row>
    <row r="80" spans="2:16" x14ac:dyDescent="0.2">
      <c r="C80" s="4"/>
      <c r="D80" s="4"/>
    </row>
    <row r="81" spans="2:4" x14ac:dyDescent="0.2">
      <c r="C81" s="4"/>
      <c r="D81" s="4"/>
    </row>
    <row r="82" spans="2:4" x14ac:dyDescent="0.2">
      <c r="C82" s="4"/>
      <c r="D82" s="4"/>
    </row>
    <row r="83" spans="2:4" x14ac:dyDescent="0.2">
      <c r="C83" s="4"/>
      <c r="D83" s="4"/>
    </row>
    <row r="84" spans="2:4" x14ac:dyDescent="0.2">
      <c r="C84" s="4"/>
      <c r="D84" s="4"/>
    </row>
    <row r="85" spans="2:4" x14ac:dyDescent="0.2">
      <c r="C85" s="4"/>
      <c r="D85" s="4"/>
    </row>
    <row r="86" spans="2:4" x14ac:dyDescent="0.2">
      <c r="C86" s="4"/>
      <c r="D86" s="4"/>
    </row>
    <row r="87" spans="2:4" x14ac:dyDescent="0.2">
      <c r="C87" s="4"/>
      <c r="D87" s="4"/>
    </row>
    <row r="88" spans="2:4" x14ac:dyDescent="0.2">
      <c r="C88" s="4"/>
      <c r="D88" s="4"/>
    </row>
    <row r="89" spans="2:4" x14ac:dyDescent="0.2">
      <c r="C89" s="4"/>
      <c r="D89" s="4"/>
    </row>
    <row r="90" spans="2:4" x14ac:dyDescent="0.2">
      <c r="C90" s="4"/>
      <c r="D90" s="4"/>
    </row>
    <row r="91" spans="2:4" x14ac:dyDescent="0.2">
      <c r="C91" s="4"/>
      <c r="D91" s="4"/>
    </row>
    <row r="92" spans="2:4" x14ac:dyDescent="0.2">
      <c r="C92" s="4"/>
      <c r="D92" s="4"/>
    </row>
    <row r="93" spans="2:4" x14ac:dyDescent="0.2">
      <c r="B93" s="2"/>
      <c r="C93" s="4"/>
      <c r="D93" s="4"/>
    </row>
    <row r="94" spans="2:4" x14ac:dyDescent="0.2">
      <c r="B94" s="2" t="e">
        <f>SUM(#REF!)</f>
        <v>#REF!</v>
      </c>
      <c r="C94" s="4"/>
      <c r="D94" s="4"/>
    </row>
  </sheetData>
  <mergeCells count="30">
    <mergeCell ref="O9:O12"/>
    <mergeCell ref="P9:P12"/>
    <mergeCell ref="F10:F12"/>
    <mergeCell ref="G10:G12"/>
    <mergeCell ref="H10:H12"/>
    <mergeCell ref="I10:I12"/>
    <mergeCell ref="J10:J12"/>
    <mergeCell ref="K10:K12"/>
    <mergeCell ref="L10:L12"/>
    <mergeCell ref="M10:M12"/>
    <mergeCell ref="N10:N12"/>
    <mergeCell ref="B34:B57"/>
    <mergeCell ref="C34:C36"/>
    <mergeCell ref="C37:C39"/>
    <mergeCell ref="C40:C42"/>
    <mergeCell ref="C43:C45"/>
    <mergeCell ref="C46:C48"/>
    <mergeCell ref="C49:C51"/>
    <mergeCell ref="D9:D12"/>
    <mergeCell ref="E9:E12"/>
    <mergeCell ref="C58:G58"/>
    <mergeCell ref="C28:C30"/>
    <mergeCell ref="C31:C33"/>
    <mergeCell ref="C16:C18"/>
    <mergeCell ref="C19:C21"/>
    <mergeCell ref="C22:C24"/>
    <mergeCell ref="C25:C27"/>
    <mergeCell ref="B13:C15"/>
    <mergeCell ref="B9:C12"/>
    <mergeCell ref="B16:B33"/>
  </mergeCells>
  <phoneticPr fontId="3"/>
  <printOptions horizontalCentered="1"/>
  <pageMargins left="0.82677165354330717" right="0.43307086614173229" top="0.59055118110236227" bottom="0.35433070866141736" header="0.19685039370078741" footer="0.19685039370078741"/>
  <pageSetup paperSize="9" scale="63" firstPageNumber="2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CD953-EF93-4251-84BA-4516624A76FC}">
  <sheetPr>
    <tabColor rgb="FF00B0F0"/>
  </sheetPr>
  <dimension ref="B2:AM70"/>
  <sheetViews>
    <sheetView view="pageBreakPreview" zoomScale="80" zoomScaleNormal="100" zoomScaleSheetLayoutView="80" workbookViewId="0"/>
  </sheetViews>
  <sheetFormatPr defaultColWidth="9" defaultRowHeight="13.2" x14ac:dyDescent="0.2"/>
  <cols>
    <col min="1" max="1" width="9" style="72"/>
    <col min="2" max="2" width="4.33203125" style="72" customWidth="1"/>
    <col min="3" max="3" width="16" style="72" customWidth="1"/>
    <col min="4" max="32" width="8.109375" style="72" customWidth="1"/>
    <col min="33" max="33" width="10.44140625" style="72" customWidth="1"/>
    <col min="34" max="34" width="8.6640625" style="72" customWidth="1"/>
    <col min="35" max="35" width="6.44140625" style="72" customWidth="1"/>
    <col min="36" max="36" width="8.6640625" style="72" customWidth="1"/>
    <col min="37" max="16384" width="9" style="72"/>
  </cols>
  <sheetData>
    <row r="2" spans="2:39" x14ac:dyDescent="0.2">
      <c r="B2" s="72" t="s">
        <v>124</v>
      </c>
    </row>
    <row r="3" spans="2:39" x14ac:dyDescent="0.2">
      <c r="Z3" s="76" t="s">
        <v>1</v>
      </c>
    </row>
    <row r="4" spans="2:39" x14ac:dyDescent="0.2">
      <c r="I4" s="76"/>
      <c r="Z4" s="76" t="s">
        <v>2</v>
      </c>
    </row>
    <row r="5" spans="2:39" x14ac:dyDescent="0.2">
      <c r="I5" s="76"/>
      <c r="Z5" s="76" t="s">
        <v>125</v>
      </c>
    </row>
    <row r="6" spans="2:39" ht="7.5" customHeight="1" x14ac:dyDescent="0.2">
      <c r="Y6" s="218"/>
    </row>
    <row r="7" spans="2:39" ht="14.25" customHeight="1" thickBot="1" x14ac:dyDescent="0.25">
      <c r="D7" s="219"/>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1"/>
      <c r="AE7" s="221" t="s">
        <v>45</v>
      </c>
      <c r="AF7" s="66"/>
    </row>
    <row r="8" spans="2:39" ht="8.25" customHeight="1" x14ac:dyDescent="0.2">
      <c r="B8" s="10"/>
      <c r="C8" s="222"/>
      <c r="D8" s="547" t="s">
        <v>126</v>
      </c>
      <c r="E8" s="549" t="s">
        <v>127</v>
      </c>
      <c r="F8" s="223"/>
      <c r="G8" s="223"/>
      <c r="H8" s="223"/>
      <c r="I8" s="223"/>
      <c r="J8" s="224"/>
      <c r="K8" s="224"/>
      <c r="L8" s="224"/>
      <c r="M8" s="224"/>
      <c r="N8" s="224"/>
      <c r="O8" s="224"/>
      <c r="P8" s="224"/>
      <c r="Q8" s="224"/>
      <c r="R8" s="224"/>
      <c r="S8" s="224"/>
      <c r="T8" s="224"/>
      <c r="U8" s="224"/>
      <c r="V8" s="224"/>
      <c r="W8" s="224"/>
      <c r="X8" s="224"/>
      <c r="Y8" s="224"/>
      <c r="Z8" s="224"/>
      <c r="AA8" s="224"/>
      <c r="AB8" s="224"/>
      <c r="AC8" s="224"/>
      <c r="AD8" s="225"/>
      <c r="AE8" s="226"/>
      <c r="AF8" s="227"/>
    </row>
    <row r="9" spans="2:39" ht="15" customHeight="1" x14ac:dyDescent="0.2">
      <c r="B9" s="228"/>
      <c r="C9" s="229"/>
      <c r="D9" s="547"/>
      <c r="E9" s="549"/>
      <c r="F9" s="230" t="s">
        <v>128</v>
      </c>
      <c r="G9" s="231"/>
      <c r="H9" s="231"/>
      <c r="I9" s="232"/>
      <c r="J9" s="230" t="s">
        <v>129</v>
      </c>
      <c r="K9" s="231"/>
      <c r="L9" s="231"/>
      <c r="M9" s="231"/>
      <c r="N9" s="232"/>
      <c r="O9" s="230" t="s">
        <v>130</v>
      </c>
      <c r="P9" s="231"/>
      <c r="Q9" s="231"/>
      <c r="R9" s="231"/>
      <c r="S9" s="232"/>
      <c r="T9" s="230" t="s">
        <v>131</v>
      </c>
      <c r="U9" s="231"/>
      <c r="V9" s="231"/>
      <c r="W9" s="231"/>
      <c r="X9" s="232"/>
      <c r="Y9" s="230" t="s">
        <v>132</v>
      </c>
      <c r="Z9" s="231"/>
      <c r="AA9" s="231"/>
      <c r="AB9" s="231"/>
      <c r="AC9" s="231"/>
      <c r="AD9" s="551" t="s">
        <v>133</v>
      </c>
      <c r="AE9" s="551" t="s">
        <v>49</v>
      </c>
      <c r="AF9" s="233"/>
    </row>
    <row r="10" spans="2:39" ht="7.5" customHeight="1" x14ac:dyDescent="0.2">
      <c r="B10" s="228"/>
      <c r="C10" s="229"/>
      <c r="D10" s="547"/>
      <c r="E10" s="549"/>
      <c r="F10" s="553" t="s">
        <v>134</v>
      </c>
      <c r="G10" s="234"/>
      <c r="H10" s="235"/>
      <c r="I10" s="448" t="s">
        <v>135</v>
      </c>
      <c r="J10" s="540" t="s">
        <v>136</v>
      </c>
      <c r="K10" s="437" t="s">
        <v>137</v>
      </c>
      <c r="L10" s="437" t="s">
        <v>138</v>
      </c>
      <c r="M10" s="437" t="s">
        <v>139</v>
      </c>
      <c r="N10" s="542" t="s">
        <v>56</v>
      </c>
      <c r="O10" s="540" t="s">
        <v>136</v>
      </c>
      <c r="P10" s="437" t="s">
        <v>137</v>
      </c>
      <c r="Q10" s="437" t="s">
        <v>138</v>
      </c>
      <c r="R10" s="437" t="s">
        <v>139</v>
      </c>
      <c r="S10" s="542" t="s">
        <v>56</v>
      </c>
      <c r="T10" s="540" t="s">
        <v>136</v>
      </c>
      <c r="U10" s="437" t="s">
        <v>137</v>
      </c>
      <c r="V10" s="437" t="s">
        <v>138</v>
      </c>
      <c r="W10" s="437" t="s">
        <v>139</v>
      </c>
      <c r="X10" s="542" t="s">
        <v>56</v>
      </c>
      <c r="Y10" s="540" t="s">
        <v>140</v>
      </c>
      <c r="Z10" s="443" t="s">
        <v>141</v>
      </c>
      <c r="AA10" s="437" t="s">
        <v>142</v>
      </c>
      <c r="AB10" s="437" t="s">
        <v>122</v>
      </c>
      <c r="AC10" s="437" t="s">
        <v>56</v>
      </c>
      <c r="AD10" s="551"/>
      <c r="AE10" s="551"/>
      <c r="AF10" s="233"/>
    </row>
    <row r="11" spans="2:39" ht="54.75" customHeight="1" x14ac:dyDescent="0.2">
      <c r="B11" s="125"/>
      <c r="C11" s="236"/>
      <c r="D11" s="548"/>
      <c r="E11" s="550"/>
      <c r="F11" s="554"/>
      <c r="G11" s="237" t="s">
        <v>134</v>
      </c>
      <c r="H11" s="238" t="s">
        <v>143</v>
      </c>
      <c r="I11" s="452"/>
      <c r="J11" s="541"/>
      <c r="K11" s="439"/>
      <c r="L11" s="439"/>
      <c r="M11" s="439"/>
      <c r="N11" s="543"/>
      <c r="O11" s="541"/>
      <c r="P11" s="439"/>
      <c r="Q11" s="439"/>
      <c r="R11" s="439"/>
      <c r="S11" s="543"/>
      <c r="T11" s="541"/>
      <c r="U11" s="439"/>
      <c r="V11" s="439"/>
      <c r="W11" s="439"/>
      <c r="X11" s="543"/>
      <c r="Y11" s="541"/>
      <c r="Z11" s="445"/>
      <c r="AA11" s="439"/>
      <c r="AB11" s="439"/>
      <c r="AC11" s="439"/>
      <c r="AD11" s="552"/>
      <c r="AE11" s="552"/>
      <c r="AF11" s="233"/>
      <c r="AK11" s="88"/>
    </row>
    <row r="12" spans="2:39" ht="18.899999999999999" customHeight="1" x14ac:dyDescent="0.2">
      <c r="B12" s="421" t="s">
        <v>93</v>
      </c>
      <c r="C12" s="544"/>
      <c r="D12" s="10">
        <f>D15+D18+D21+D24+D27+D30</f>
        <v>425</v>
      </c>
      <c r="E12" s="89">
        <f>E15+E18+E21+E24+E27+E30</f>
        <v>235</v>
      </c>
      <c r="F12" s="239">
        <f t="shared" ref="F12:AE12" si="0">F15+F18+F21+F24+F27+F30</f>
        <v>96</v>
      </c>
      <c r="G12" s="90">
        <f t="shared" si="0"/>
        <v>92</v>
      </c>
      <c r="H12" s="90">
        <f t="shared" si="0"/>
        <v>4</v>
      </c>
      <c r="I12" s="240">
        <f t="shared" si="0"/>
        <v>139</v>
      </c>
      <c r="J12" s="239">
        <f t="shared" si="0"/>
        <v>1</v>
      </c>
      <c r="K12" s="90">
        <f t="shared" si="0"/>
        <v>202</v>
      </c>
      <c r="L12" s="90">
        <f t="shared" si="0"/>
        <v>2</v>
      </c>
      <c r="M12" s="90">
        <f t="shared" si="0"/>
        <v>3</v>
      </c>
      <c r="N12" s="147">
        <f t="shared" si="0"/>
        <v>27</v>
      </c>
      <c r="O12" s="239">
        <f t="shared" si="0"/>
        <v>1</v>
      </c>
      <c r="P12" s="90">
        <f t="shared" si="0"/>
        <v>1</v>
      </c>
      <c r="Q12" s="90">
        <f t="shared" si="0"/>
        <v>0</v>
      </c>
      <c r="R12" s="90">
        <f t="shared" si="0"/>
        <v>202</v>
      </c>
      <c r="S12" s="147">
        <f t="shared" si="0"/>
        <v>31</v>
      </c>
      <c r="T12" s="239">
        <f t="shared" si="0"/>
        <v>16</v>
      </c>
      <c r="U12" s="90">
        <f>U15+U18+U21+U24+U27+U30</f>
        <v>17</v>
      </c>
      <c r="V12" s="90">
        <f t="shared" si="0"/>
        <v>0</v>
      </c>
      <c r="W12" s="90">
        <f>W15+W18+W21+W24+W27+W30</f>
        <v>5</v>
      </c>
      <c r="X12" s="147">
        <f t="shared" si="0"/>
        <v>197</v>
      </c>
      <c r="Y12" s="239">
        <f>Y15+Y18+Y21+Y24+Y27+Y30</f>
        <v>161</v>
      </c>
      <c r="Z12" s="90">
        <f t="shared" si="0"/>
        <v>9</v>
      </c>
      <c r="AA12" s="90">
        <f t="shared" si="0"/>
        <v>7</v>
      </c>
      <c r="AB12" s="90">
        <f t="shared" si="0"/>
        <v>55</v>
      </c>
      <c r="AC12" s="90">
        <f t="shared" si="0"/>
        <v>3</v>
      </c>
      <c r="AD12" s="227">
        <f t="shared" si="0"/>
        <v>155</v>
      </c>
      <c r="AE12" s="241">
        <f t="shared" si="0"/>
        <v>35</v>
      </c>
      <c r="AF12" s="227"/>
      <c r="AK12" s="93"/>
      <c r="AL12" s="93"/>
      <c r="AM12" s="93"/>
    </row>
    <row r="13" spans="2:39" ht="18.899999999999999" customHeight="1" x14ac:dyDescent="0.2">
      <c r="B13" s="423"/>
      <c r="C13" s="545"/>
      <c r="D13" s="16"/>
      <c r="E13" s="242">
        <f>E12/D12</f>
        <v>0.55294117647058827</v>
      </c>
      <c r="F13" s="243">
        <f>F12/D12</f>
        <v>0.22588235294117648</v>
      </c>
      <c r="G13" s="244">
        <f>G12/D12</f>
        <v>0.21647058823529411</v>
      </c>
      <c r="H13" s="244">
        <f>H12/D12</f>
        <v>9.4117647058823521E-3</v>
      </c>
      <c r="I13" s="245">
        <f>I12/D12</f>
        <v>0.32705882352941179</v>
      </c>
      <c r="J13" s="243">
        <f>J12/$D$12</f>
        <v>2.352941176470588E-3</v>
      </c>
      <c r="K13" s="244">
        <f>K12/D12</f>
        <v>0.47529411764705881</v>
      </c>
      <c r="L13" s="244">
        <f>L12/D12</f>
        <v>4.7058823529411761E-3</v>
      </c>
      <c r="M13" s="244">
        <f>M12/D12</f>
        <v>7.058823529411765E-3</v>
      </c>
      <c r="N13" s="246">
        <f>N12/D12</f>
        <v>6.3529411764705876E-2</v>
      </c>
      <c r="O13" s="243">
        <f>O12/$D$12</f>
        <v>2.352941176470588E-3</v>
      </c>
      <c r="P13" s="244">
        <f>P12/D12</f>
        <v>2.352941176470588E-3</v>
      </c>
      <c r="Q13" s="244">
        <f>Q12/D12</f>
        <v>0</v>
      </c>
      <c r="R13" s="244">
        <f>R12/D12</f>
        <v>0.47529411764705881</v>
      </c>
      <c r="S13" s="246">
        <f>S12/D12</f>
        <v>7.2941176470588232E-2</v>
      </c>
      <c r="T13" s="243">
        <f>T12/$D$12</f>
        <v>3.7647058823529408E-2</v>
      </c>
      <c r="U13" s="244">
        <f>U12/D12</f>
        <v>0.04</v>
      </c>
      <c r="V13" s="244">
        <f>V12/D12</f>
        <v>0</v>
      </c>
      <c r="W13" s="244">
        <f>W12/D12</f>
        <v>1.1764705882352941E-2</v>
      </c>
      <c r="X13" s="246">
        <f>X12/D12</f>
        <v>0.46352941176470586</v>
      </c>
      <c r="Y13" s="243">
        <f>Y12/D12</f>
        <v>0.37882352941176473</v>
      </c>
      <c r="Z13" s="244">
        <f>Z12/D12</f>
        <v>2.1176470588235293E-2</v>
      </c>
      <c r="AA13" s="244">
        <f>AA12/D12</f>
        <v>1.6470588235294119E-2</v>
      </c>
      <c r="AB13" s="244">
        <f>AB12/D12</f>
        <v>0.12941176470588237</v>
      </c>
      <c r="AC13" s="244">
        <f>AC12/D12</f>
        <v>7.058823529411765E-3</v>
      </c>
      <c r="AD13" s="247">
        <f>AD12/D12</f>
        <v>0.36470588235294116</v>
      </c>
      <c r="AE13" s="248">
        <f>AE12/D12</f>
        <v>8.2352941176470587E-2</v>
      </c>
      <c r="AF13" s="249"/>
      <c r="AG13" s="74"/>
      <c r="AH13" s="74"/>
      <c r="AK13" s="93"/>
      <c r="AL13" s="93"/>
      <c r="AM13" s="93"/>
    </row>
    <row r="14" spans="2:39" ht="18.899999999999999" customHeight="1" thickBot="1" x14ac:dyDescent="0.25">
      <c r="B14" s="425"/>
      <c r="C14" s="546"/>
      <c r="D14" s="22"/>
      <c r="E14" s="115"/>
      <c r="F14" s="250">
        <f>F12/E12</f>
        <v>0.40851063829787232</v>
      </c>
      <c r="G14" s="251">
        <f>G12/E12</f>
        <v>0.39148936170212767</v>
      </c>
      <c r="H14" s="251">
        <f>H12/E12</f>
        <v>1.7021276595744681E-2</v>
      </c>
      <c r="I14" s="252">
        <f>I12/E12</f>
        <v>0.59148936170212763</v>
      </c>
      <c r="J14" s="250">
        <f>J12/$E$12</f>
        <v>4.2553191489361703E-3</v>
      </c>
      <c r="K14" s="253">
        <f>K12/E12</f>
        <v>0.8595744680851064</v>
      </c>
      <c r="L14" s="253">
        <f>L12/E12</f>
        <v>8.5106382978723406E-3</v>
      </c>
      <c r="M14" s="253">
        <f>M12/E12</f>
        <v>1.276595744680851E-2</v>
      </c>
      <c r="N14" s="254">
        <f>N12/E12</f>
        <v>0.1148936170212766</v>
      </c>
      <c r="O14" s="250">
        <f>O12/$E$12</f>
        <v>4.2553191489361703E-3</v>
      </c>
      <c r="P14" s="253">
        <f>P12/E12</f>
        <v>4.2553191489361703E-3</v>
      </c>
      <c r="Q14" s="253">
        <f>Q12/E12</f>
        <v>0</v>
      </c>
      <c r="R14" s="253">
        <f>R12/E12</f>
        <v>0.8595744680851064</v>
      </c>
      <c r="S14" s="254">
        <f>S12/E12</f>
        <v>0.13191489361702127</v>
      </c>
      <c r="T14" s="250">
        <f>T12/$E$12</f>
        <v>6.8085106382978725E-2</v>
      </c>
      <c r="U14" s="253">
        <f>U12/E12</f>
        <v>7.2340425531914887E-2</v>
      </c>
      <c r="V14" s="253">
        <f>V12/E12</f>
        <v>0</v>
      </c>
      <c r="W14" s="253">
        <f>W12/E12</f>
        <v>2.1276595744680851E-2</v>
      </c>
      <c r="X14" s="254">
        <f>X12/E12</f>
        <v>0.83829787234042552</v>
      </c>
      <c r="Y14" s="250">
        <f>Y12/E12</f>
        <v>0.68510638297872339</v>
      </c>
      <c r="Z14" s="251">
        <f>Z12/E12</f>
        <v>3.8297872340425532E-2</v>
      </c>
      <c r="AA14" s="251">
        <f>AA12/E12</f>
        <v>2.9787234042553193E-2</v>
      </c>
      <c r="AB14" s="251">
        <f>AB12/E12</f>
        <v>0.23404255319148937</v>
      </c>
      <c r="AC14" s="251">
        <f>AC12/E12</f>
        <v>1.276595744680851E-2</v>
      </c>
      <c r="AD14" s="255"/>
      <c r="AE14" s="256"/>
      <c r="AF14" s="257"/>
      <c r="AH14" s="74"/>
      <c r="AI14" s="74"/>
      <c r="AJ14" s="74"/>
      <c r="AK14" s="93"/>
      <c r="AL14" s="93"/>
      <c r="AM14" s="93"/>
    </row>
    <row r="15" spans="2:39" ht="18.899999999999999" customHeight="1" thickTop="1" x14ac:dyDescent="0.2">
      <c r="B15" s="415" t="s">
        <v>20</v>
      </c>
      <c r="C15" s="539" t="s">
        <v>60</v>
      </c>
      <c r="D15" s="27">
        <f>[1]表1!D14</f>
        <v>54</v>
      </c>
      <c r="E15" s="146">
        <f>SUM(F15,I15)</f>
        <v>26</v>
      </c>
      <c r="F15" s="258">
        <f>G15+H15</f>
        <v>10</v>
      </c>
      <c r="G15" s="259">
        <v>10</v>
      </c>
      <c r="H15" s="259">
        <v>0</v>
      </c>
      <c r="I15" s="72">
        <v>16</v>
      </c>
      <c r="J15" s="258">
        <v>0</v>
      </c>
      <c r="K15" s="106">
        <v>20</v>
      </c>
      <c r="L15" s="259">
        <v>1</v>
      </c>
      <c r="M15" s="106">
        <v>0</v>
      </c>
      <c r="N15" s="260">
        <v>5</v>
      </c>
      <c r="O15" s="258">
        <v>0</v>
      </c>
      <c r="P15" s="106">
        <v>0</v>
      </c>
      <c r="Q15" s="259">
        <v>0</v>
      </c>
      <c r="R15" s="106">
        <v>21</v>
      </c>
      <c r="S15" s="260">
        <v>5</v>
      </c>
      <c r="T15" s="258">
        <v>2</v>
      </c>
      <c r="U15" s="106">
        <v>3</v>
      </c>
      <c r="V15" s="259">
        <v>0</v>
      </c>
      <c r="W15" s="106">
        <v>1</v>
      </c>
      <c r="X15" s="260">
        <v>20</v>
      </c>
      <c r="Y15" s="258">
        <v>21</v>
      </c>
      <c r="Z15" s="259">
        <v>1</v>
      </c>
      <c r="AA15" s="259">
        <v>0</v>
      </c>
      <c r="AB15" s="259">
        <v>4</v>
      </c>
      <c r="AC15" s="259">
        <v>0</v>
      </c>
      <c r="AD15" s="227">
        <v>25</v>
      </c>
      <c r="AE15" s="241">
        <v>3</v>
      </c>
      <c r="AF15" s="227"/>
      <c r="AK15" s="93"/>
      <c r="AL15" s="93"/>
      <c r="AM15" s="93"/>
    </row>
    <row r="16" spans="2:39" ht="18.899999999999999" customHeight="1" x14ac:dyDescent="0.2">
      <c r="B16" s="416"/>
      <c r="C16" s="450"/>
      <c r="D16" s="32"/>
      <c r="E16" s="242">
        <f>E15/D15</f>
        <v>0.48148148148148145</v>
      </c>
      <c r="F16" s="243">
        <f>F15/D15</f>
        <v>0.18518518518518517</v>
      </c>
      <c r="G16" s="244">
        <f>G15/D15</f>
        <v>0.18518518518518517</v>
      </c>
      <c r="H16" s="244">
        <f>H15/D15</f>
        <v>0</v>
      </c>
      <c r="I16" s="245">
        <f>I15/D15</f>
        <v>0.29629629629629628</v>
      </c>
      <c r="J16" s="243">
        <f>J15/$D$15</f>
        <v>0</v>
      </c>
      <c r="K16" s="244">
        <f>K15/D15</f>
        <v>0.37037037037037035</v>
      </c>
      <c r="L16" s="244">
        <f>L15/D15</f>
        <v>1.8518518518518517E-2</v>
      </c>
      <c r="M16" s="244">
        <f>M15/D15</f>
        <v>0</v>
      </c>
      <c r="N16" s="246">
        <f>N15/D15</f>
        <v>9.2592592592592587E-2</v>
      </c>
      <c r="O16" s="243">
        <f>O15/$D$15</f>
        <v>0</v>
      </c>
      <c r="P16" s="244">
        <f>P15/D15</f>
        <v>0</v>
      </c>
      <c r="Q16" s="244">
        <f>Q15/D15</f>
        <v>0</v>
      </c>
      <c r="R16" s="244">
        <f>R15/D15</f>
        <v>0.3888888888888889</v>
      </c>
      <c r="S16" s="246">
        <f>S15/D15</f>
        <v>9.2592592592592587E-2</v>
      </c>
      <c r="T16" s="243">
        <f>T15/$D$15</f>
        <v>3.7037037037037035E-2</v>
      </c>
      <c r="U16" s="244">
        <f>U15/D15</f>
        <v>5.5555555555555552E-2</v>
      </c>
      <c r="V16" s="244">
        <f>V15/D15</f>
        <v>0</v>
      </c>
      <c r="W16" s="244">
        <f>W15/D15</f>
        <v>1.8518518518518517E-2</v>
      </c>
      <c r="X16" s="246">
        <f>X15/D15</f>
        <v>0.37037037037037035</v>
      </c>
      <c r="Y16" s="243">
        <f>Y15/D15</f>
        <v>0.3888888888888889</v>
      </c>
      <c r="Z16" s="244">
        <f>Z15/D15</f>
        <v>1.8518518518518517E-2</v>
      </c>
      <c r="AA16" s="244">
        <f>AA15/D15</f>
        <v>0</v>
      </c>
      <c r="AB16" s="244">
        <f>AB15/D15</f>
        <v>7.407407407407407E-2</v>
      </c>
      <c r="AC16" s="244">
        <f>AC15/D15</f>
        <v>0</v>
      </c>
      <c r="AD16" s="247">
        <f>AD15/D15</f>
        <v>0.46296296296296297</v>
      </c>
      <c r="AE16" s="248">
        <f>AE15/D15</f>
        <v>5.5555555555555552E-2</v>
      </c>
      <c r="AF16" s="249"/>
      <c r="AG16" s="74"/>
      <c r="AH16" s="74"/>
      <c r="AK16" s="93"/>
      <c r="AL16" s="93"/>
      <c r="AM16" s="93"/>
    </row>
    <row r="17" spans="2:39" ht="18.899999999999999" customHeight="1" x14ac:dyDescent="0.2">
      <c r="B17" s="416"/>
      <c r="C17" s="450"/>
      <c r="D17" s="33"/>
      <c r="E17" s="99"/>
      <c r="F17" s="261">
        <f>F15/E15</f>
        <v>0.38461538461538464</v>
      </c>
      <c r="G17" s="262">
        <f>G15/E15</f>
        <v>0.38461538461538464</v>
      </c>
      <c r="H17" s="262">
        <f>H15/E15</f>
        <v>0</v>
      </c>
      <c r="I17" s="135">
        <f>I15/E15</f>
        <v>0.61538461538461542</v>
      </c>
      <c r="J17" s="261">
        <f>J15/$E$15</f>
        <v>0</v>
      </c>
      <c r="K17" s="263">
        <f>K15/E15</f>
        <v>0.76923076923076927</v>
      </c>
      <c r="L17" s="263">
        <f>L15/E15</f>
        <v>3.8461538461538464E-2</v>
      </c>
      <c r="M17" s="263">
        <f>M15/E15</f>
        <v>0</v>
      </c>
      <c r="N17" s="264">
        <f>N15/E15</f>
        <v>0.19230769230769232</v>
      </c>
      <c r="O17" s="261">
        <f>O15/$E$15</f>
        <v>0</v>
      </c>
      <c r="P17" s="263">
        <f>P15/E15</f>
        <v>0</v>
      </c>
      <c r="Q17" s="263">
        <f>Q15/E15</f>
        <v>0</v>
      </c>
      <c r="R17" s="263">
        <f>R15/E15</f>
        <v>0.80769230769230771</v>
      </c>
      <c r="S17" s="264">
        <f>S15/E15</f>
        <v>0.19230769230769232</v>
      </c>
      <c r="T17" s="261">
        <f>T15/$E$15</f>
        <v>7.6923076923076927E-2</v>
      </c>
      <c r="U17" s="263">
        <f>U15/E15</f>
        <v>0.11538461538461539</v>
      </c>
      <c r="V17" s="263">
        <f>V15/E15</f>
        <v>0</v>
      </c>
      <c r="W17" s="263">
        <f>W15/E15</f>
        <v>3.8461538461538464E-2</v>
      </c>
      <c r="X17" s="264">
        <f>X15/E15</f>
        <v>0.76923076923076927</v>
      </c>
      <c r="Y17" s="261">
        <f>Y15/E15</f>
        <v>0.80769230769230771</v>
      </c>
      <c r="Z17" s="262">
        <f>Z15/E15</f>
        <v>3.8461538461538464E-2</v>
      </c>
      <c r="AA17" s="262">
        <f>AA15/E15</f>
        <v>0</v>
      </c>
      <c r="AB17" s="262">
        <f>AB15/E15</f>
        <v>0.15384615384615385</v>
      </c>
      <c r="AC17" s="262">
        <f>AC15/E15</f>
        <v>0</v>
      </c>
      <c r="AD17" s="257"/>
      <c r="AE17" s="265"/>
      <c r="AF17" s="257"/>
      <c r="AH17" s="74"/>
      <c r="AI17" s="74"/>
      <c r="AJ17" s="74"/>
      <c r="AK17" s="93"/>
      <c r="AL17" s="93"/>
      <c r="AM17" s="93"/>
    </row>
    <row r="18" spans="2:39" ht="18.899999999999999" customHeight="1" x14ac:dyDescent="0.2">
      <c r="B18" s="416"/>
      <c r="C18" s="448" t="s">
        <v>61</v>
      </c>
      <c r="D18" s="38">
        <f>[1]表1!D17</f>
        <v>76</v>
      </c>
      <c r="E18" s="89">
        <f>SUM(F18,I18)</f>
        <v>42</v>
      </c>
      <c r="F18" s="266">
        <f>G18+H18</f>
        <v>15</v>
      </c>
      <c r="G18" s="90">
        <v>15</v>
      </c>
      <c r="H18" s="90">
        <v>0</v>
      </c>
      <c r="I18" s="240">
        <v>27</v>
      </c>
      <c r="J18" s="239">
        <v>0</v>
      </c>
      <c r="K18" s="259">
        <v>37</v>
      </c>
      <c r="L18" s="259">
        <v>0</v>
      </c>
      <c r="M18" s="259">
        <v>1</v>
      </c>
      <c r="N18" s="267">
        <v>4</v>
      </c>
      <c r="O18" s="239">
        <v>0</v>
      </c>
      <c r="P18" s="259">
        <v>1</v>
      </c>
      <c r="Q18" s="259">
        <v>0</v>
      </c>
      <c r="R18" s="259">
        <v>37</v>
      </c>
      <c r="S18" s="267">
        <v>4</v>
      </c>
      <c r="T18" s="239">
        <v>7</v>
      </c>
      <c r="U18" s="259">
        <v>2</v>
      </c>
      <c r="V18" s="259">
        <v>0</v>
      </c>
      <c r="W18" s="259">
        <v>1</v>
      </c>
      <c r="X18" s="267">
        <v>32</v>
      </c>
      <c r="Y18" s="239">
        <v>32</v>
      </c>
      <c r="Z18" s="90">
        <v>4</v>
      </c>
      <c r="AA18" s="90">
        <v>1</v>
      </c>
      <c r="AB18" s="90">
        <v>5</v>
      </c>
      <c r="AC18" s="90">
        <v>0</v>
      </c>
      <c r="AD18" s="268">
        <v>26</v>
      </c>
      <c r="AE18" s="92">
        <v>8</v>
      </c>
      <c r="AF18" s="227"/>
      <c r="AK18" s="93"/>
      <c r="AL18" s="93"/>
      <c r="AM18" s="93"/>
    </row>
    <row r="19" spans="2:39" ht="18.899999999999999" customHeight="1" x14ac:dyDescent="0.2">
      <c r="B19" s="416"/>
      <c r="C19" s="450"/>
      <c r="D19" s="32"/>
      <c r="E19" s="242">
        <f>E18/D18</f>
        <v>0.55263157894736847</v>
      </c>
      <c r="F19" s="243">
        <f>F18/D18</f>
        <v>0.19736842105263158</v>
      </c>
      <c r="G19" s="244">
        <f>G18/D18</f>
        <v>0.19736842105263158</v>
      </c>
      <c r="H19" s="244">
        <f>H18/D18</f>
        <v>0</v>
      </c>
      <c r="I19" s="245">
        <f>I18/D18</f>
        <v>0.35526315789473684</v>
      </c>
      <c r="J19" s="243">
        <f>J18/$D$18</f>
        <v>0</v>
      </c>
      <c r="K19" s="244">
        <f>K18/D18</f>
        <v>0.48684210526315791</v>
      </c>
      <c r="L19" s="244">
        <f>L18/D18</f>
        <v>0</v>
      </c>
      <c r="M19" s="244">
        <f>M18/D18</f>
        <v>1.3157894736842105E-2</v>
      </c>
      <c r="N19" s="246">
        <f>N18/D18</f>
        <v>5.2631578947368418E-2</v>
      </c>
      <c r="O19" s="243">
        <f>O18/$D$18</f>
        <v>0</v>
      </c>
      <c r="P19" s="244">
        <f>P18/D18</f>
        <v>1.3157894736842105E-2</v>
      </c>
      <c r="Q19" s="244">
        <f>Q18/D18</f>
        <v>0</v>
      </c>
      <c r="R19" s="244">
        <f>R18/D18</f>
        <v>0.48684210526315791</v>
      </c>
      <c r="S19" s="246">
        <f>S18/D18</f>
        <v>5.2631578947368418E-2</v>
      </c>
      <c r="T19" s="243">
        <f>T18/$D$18</f>
        <v>9.2105263157894732E-2</v>
      </c>
      <c r="U19" s="244">
        <f>U18/D18</f>
        <v>2.6315789473684209E-2</v>
      </c>
      <c r="V19" s="244">
        <f>V18/D18</f>
        <v>0</v>
      </c>
      <c r="W19" s="244">
        <f>W18/D18</f>
        <v>1.3157894736842105E-2</v>
      </c>
      <c r="X19" s="246">
        <f>X18/D18</f>
        <v>0.42105263157894735</v>
      </c>
      <c r="Y19" s="243">
        <f>Y18/D18</f>
        <v>0.42105263157894735</v>
      </c>
      <c r="Z19" s="244">
        <f>Z18/D18</f>
        <v>5.2631578947368418E-2</v>
      </c>
      <c r="AA19" s="244">
        <f>AA18/D18</f>
        <v>1.3157894736842105E-2</v>
      </c>
      <c r="AB19" s="244">
        <f>AB18/D18</f>
        <v>6.5789473684210523E-2</v>
      </c>
      <c r="AC19" s="244">
        <f>AC18/D18</f>
        <v>0</v>
      </c>
      <c r="AD19" s="247">
        <f>AD18/D18</f>
        <v>0.34210526315789475</v>
      </c>
      <c r="AE19" s="248">
        <f>AE18/D18</f>
        <v>0.10526315789473684</v>
      </c>
      <c r="AF19" s="249"/>
      <c r="AG19" s="74"/>
      <c r="AH19" s="74"/>
      <c r="AK19" s="93"/>
      <c r="AL19" s="93"/>
      <c r="AM19" s="93"/>
    </row>
    <row r="20" spans="2:39" ht="18.899999999999999" customHeight="1" x14ac:dyDescent="0.2">
      <c r="B20" s="416"/>
      <c r="C20" s="450"/>
      <c r="D20" s="42"/>
      <c r="E20" s="145"/>
      <c r="F20" s="269">
        <f>F18/E18</f>
        <v>0.35714285714285715</v>
      </c>
      <c r="G20" s="263">
        <f>G18/E18</f>
        <v>0.35714285714285715</v>
      </c>
      <c r="H20" s="263">
        <f>H18/E18</f>
        <v>0</v>
      </c>
      <c r="I20" s="270">
        <f>I18/E18</f>
        <v>0.6428571428571429</v>
      </c>
      <c r="J20" s="261">
        <f>J18/$E$18</f>
        <v>0</v>
      </c>
      <c r="K20" s="263">
        <f>K18/E18</f>
        <v>0.88095238095238093</v>
      </c>
      <c r="L20" s="263">
        <f>L18/E18</f>
        <v>0</v>
      </c>
      <c r="M20" s="263">
        <f>M18/E18</f>
        <v>2.3809523809523808E-2</v>
      </c>
      <c r="N20" s="264">
        <f>N18/E18</f>
        <v>9.5238095238095233E-2</v>
      </c>
      <c r="O20" s="261">
        <f>O18/$E$18</f>
        <v>0</v>
      </c>
      <c r="P20" s="263">
        <f>P18/E18</f>
        <v>2.3809523809523808E-2</v>
      </c>
      <c r="Q20" s="263">
        <f>Q18/E18</f>
        <v>0</v>
      </c>
      <c r="R20" s="263">
        <f>R18/E18</f>
        <v>0.88095238095238093</v>
      </c>
      <c r="S20" s="264">
        <f>S18/E18</f>
        <v>9.5238095238095233E-2</v>
      </c>
      <c r="T20" s="261">
        <f>T18/$E$18</f>
        <v>0.16666666666666666</v>
      </c>
      <c r="U20" s="263">
        <f>U18/E18</f>
        <v>4.7619047619047616E-2</v>
      </c>
      <c r="V20" s="263">
        <f>V18/E18</f>
        <v>0</v>
      </c>
      <c r="W20" s="263">
        <f>W18/E18</f>
        <v>2.3809523809523808E-2</v>
      </c>
      <c r="X20" s="264">
        <f>X18/E18</f>
        <v>0.76190476190476186</v>
      </c>
      <c r="Y20" s="261">
        <f>Y18/E18</f>
        <v>0.76190476190476186</v>
      </c>
      <c r="Z20" s="262">
        <f>Z18/E18</f>
        <v>9.5238095238095233E-2</v>
      </c>
      <c r="AA20" s="262">
        <f>AA18/E18</f>
        <v>2.3809523809523808E-2</v>
      </c>
      <c r="AB20" s="262">
        <f>AB18/E18</f>
        <v>0.11904761904761904</v>
      </c>
      <c r="AC20" s="262">
        <f>AC18/E18</f>
        <v>0</v>
      </c>
      <c r="AD20" s="257"/>
      <c r="AE20" s="265"/>
      <c r="AF20" s="257"/>
      <c r="AH20" s="74"/>
      <c r="AI20" s="74"/>
      <c r="AJ20" s="74"/>
      <c r="AK20" s="93"/>
      <c r="AL20" s="93"/>
      <c r="AM20" s="93"/>
    </row>
    <row r="21" spans="2:39" ht="18.899999999999999" customHeight="1" x14ac:dyDescent="0.2">
      <c r="B21" s="416"/>
      <c r="C21" s="440" t="s">
        <v>144</v>
      </c>
      <c r="D21" s="43">
        <f>[1]表1!D20</f>
        <v>28</v>
      </c>
      <c r="E21" s="146">
        <f>SUM(F21,I21)</f>
        <v>17</v>
      </c>
      <c r="F21" s="266">
        <f t="shared" ref="F21" si="1">G21+H21</f>
        <v>5</v>
      </c>
      <c r="G21" s="259">
        <v>5</v>
      </c>
      <c r="H21" s="259">
        <v>0</v>
      </c>
      <c r="I21" s="72">
        <v>12</v>
      </c>
      <c r="J21" s="239">
        <v>0</v>
      </c>
      <c r="K21" s="90">
        <v>16</v>
      </c>
      <c r="L21" s="90">
        <v>0</v>
      </c>
      <c r="M21" s="90">
        <v>0</v>
      </c>
      <c r="N21" s="147">
        <v>1</v>
      </c>
      <c r="O21" s="239">
        <v>0</v>
      </c>
      <c r="P21" s="90">
        <v>0</v>
      </c>
      <c r="Q21" s="90">
        <v>0</v>
      </c>
      <c r="R21" s="90">
        <v>15</v>
      </c>
      <c r="S21" s="147">
        <v>2</v>
      </c>
      <c r="T21" s="239">
        <v>2</v>
      </c>
      <c r="U21" s="90">
        <v>1</v>
      </c>
      <c r="V21" s="90">
        <v>0</v>
      </c>
      <c r="W21" s="90">
        <v>0</v>
      </c>
      <c r="X21" s="147">
        <v>14</v>
      </c>
      <c r="Y21" s="239">
        <v>9</v>
      </c>
      <c r="Z21" s="90">
        <v>1</v>
      </c>
      <c r="AA21" s="90">
        <v>0</v>
      </c>
      <c r="AB21" s="90">
        <v>7</v>
      </c>
      <c r="AC21" s="90">
        <v>0</v>
      </c>
      <c r="AD21" s="268">
        <v>9</v>
      </c>
      <c r="AE21" s="92">
        <v>2</v>
      </c>
      <c r="AF21" s="227"/>
      <c r="AK21" s="93"/>
      <c r="AL21" s="93"/>
      <c r="AM21" s="93"/>
    </row>
    <row r="22" spans="2:39" ht="18.899999999999999" customHeight="1" x14ac:dyDescent="0.2">
      <c r="B22" s="416"/>
      <c r="C22" s="441"/>
      <c r="D22" s="32"/>
      <c r="E22" s="242">
        <f>E21/D21</f>
        <v>0.6071428571428571</v>
      </c>
      <c r="F22" s="243">
        <f t="shared" ref="F22" si="2">F21/D21</f>
        <v>0.17857142857142858</v>
      </c>
      <c r="G22" s="244">
        <f>G21/D21</f>
        <v>0.17857142857142858</v>
      </c>
      <c r="H22" s="244">
        <f>H21/D21</f>
        <v>0</v>
      </c>
      <c r="I22" s="245">
        <f>I21/D21</f>
        <v>0.42857142857142855</v>
      </c>
      <c r="J22" s="243">
        <f>J21/$D$21</f>
        <v>0</v>
      </c>
      <c r="K22" s="244">
        <f>K21/D21</f>
        <v>0.5714285714285714</v>
      </c>
      <c r="L22" s="244">
        <f>L21/D21</f>
        <v>0</v>
      </c>
      <c r="M22" s="244">
        <f>M21/D21</f>
        <v>0</v>
      </c>
      <c r="N22" s="246">
        <f>N21/D21</f>
        <v>3.5714285714285712E-2</v>
      </c>
      <c r="O22" s="243">
        <f>O21/$D$21</f>
        <v>0</v>
      </c>
      <c r="P22" s="244">
        <f>P21/D21</f>
        <v>0</v>
      </c>
      <c r="Q22" s="244">
        <f>Q21/D21</f>
        <v>0</v>
      </c>
      <c r="R22" s="244">
        <f>R21/D21</f>
        <v>0.5357142857142857</v>
      </c>
      <c r="S22" s="246">
        <f>S21/D21</f>
        <v>7.1428571428571425E-2</v>
      </c>
      <c r="T22" s="243">
        <f>T21/$D$21</f>
        <v>7.1428571428571425E-2</v>
      </c>
      <c r="U22" s="244">
        <f>U21/D21</f>
        <v>3.5714285714285712E-2</v>
      </c>
      <c r="V22" s="244">
        <f>V21/D21</f>
        <v>0</v>
      </c>
      <c r="W22" s="244">
        <f>W21/D21</f>
        <v>0</v>
      </c>
      <c r="X22" s="246">
        <f>X21/D21</f>
        <v>0.5</v>
      </c>
      <c r="Y22" s="243">
        <f>Y21/D21</f>
        <v>0.32142857142857145</v>
      </c>
      <c r="Z22" s="244">
        <f>Z21/D21</f>
        <v>3.5714285714285712E-2</v>
      </c>
      <c r="AA22" s="244">
        <f>AA21/D21</f>
        <v>0</v>
      </c>
      <c r="AB22" s="244">
        <f>AB21/D21</f>
        <v>0.25</v>
      </c>
      <c r="AC22" s="244">
        <f>AC21/D21</f>
        <v>0</v>
      </c>
      <c r="AD22" s="247">
        <f>AD21/D21</f>
        <v>0.32142857142857145</v>
      </c>
      <c r="AE22" s="248">
        <f>AE21/D21</f>
        <v>7.1428571428571425E-2</v>
      </c>
      <c r="AF22" s="249"/>
      <c r="AG22" s="74"/>
      <c r="AH22" s="74"/>
      <c r="AK22" s="93"/>
      <c r="AL22" s="93"/>
      <c r="AM22" s="93"/>
    </row>
    <row r="23" spans="2:39" ht="18.899999999999999" customHeight="1" x14ac:dyDescent="0.2">
      <c r="B23" s="416"/>
      <c r="C23" s="441"/>
      <c r="D23" s="42"/>
      <c r="E23" s="99"/>
      <c r="F23" s="269">
        <f t="shared" ref="F23" si="3">F21/E21</f>
        <v>0.29411764705882354</v>
      </c>
      <c r="G23" s="262">
        <f>G21/E21</f>
        <v>0.29411764705882354</v>
      </c>
      <c r="H23" s="262">
        <f>H21/E21</f>
        <v>0</v>
      </c>
      <c r="I23" s="135">
        <f>I21/E21</f>
        <v>0.70588235294117652</v>
      </c>
      <c r="J23" s="269">
        <f>J21/$E$21</f>
        <v>0</v>
      </c>
      <c r="K23" s="263">
        <f>K21/E21</f>
        <v>0.94117647058823528</v>
      </c>
      <c r="L23" s="263">
        <f>L21/E21</f>
        <v>0</v>
      </c>
      <c r="M23" s="263">
        <f>M21/E21</f>
        <v>0</v>
      </c>
      <c r="N23" s="264">
        <f>N21/E21</f>
        <v>5.8823529411764705E-2</v>
      </c>
      <c r="O23" s="269">
        <f>O21/$E$21</f>
        <v>0</v>
      </c>
      <c r="P23" s="263">
        <f>P21/E21</f>
        <v>0</v>
      </c>
      <c r="Q23" s="263">
        <f>Q21/E21</f>
        <v>0</v>
      </c>
      <c r="R23" s="263">
        <f>R21/E21</f>
        <v>0.88235294117647056</v>
      </c>
      <c r="S23" s="264">
        <f>S21/E21</f>
        <v>0.11764705882352941</v>
      </c>
      <c r="T23" s="269">
        <f>T21/$E$21</f>
        <v>0.11764705882352941</v>
      </c>
      <c r="U23" s="263">
        <f>U21/E21</f>
        <v>5.8823529411764705E-2</v>
      </c>
      <c r="V23" s="263">
        <f>V21/E21</f>
        <v>0</v>
      </c>
      <c r="W23" s="263">
        <f>W21/E21</f>
        <v>0</v>
      </c>
      <c r="X23" s="264">
        <f>X21/E21</f>
        <v>0.82352941176470584</v>
      </c>
      <c r="Y23" s="269">
        <f>Y21/E21</f>
        <v>0.52941176470588236</v>
      </c>
      <c r="Z23" s="263">
        <f>Z21/E21</f>
        <v>5.8823529411764705E-2</v>
      </c>
      <c r="AA23" s="263">
        <f>AA21/E21</f>
        <v>0</v>
      </c>
      <c r="AB23" s="263">
        <f>AB21/E21</f>
        <v>0.41176470588235292</v>
      </c>
      <c r="AC23" s="263">
        <f>AC21/E21</f>
        <v>0</v>
      </c>
      <c r="AD23" s="271"/>
      <c r="AE23" s="272"/>
      <c r="AF23" s="257"/>
      <c r="AH23" s="74"/>
      <c r="AI23" s="74"/>
      <c r="AJ23" s="74"/>
      <c r="AK23" s="93"/>
      <c r="AL23" s="93"/>
      <c r="AM23" s="93"/>
    </row>
    <row r="24" spans="2:39" ht="18.899999999999999" customHeight="1" x14ac:dyDescent="0.2">
      <c r="B24" s="416"/>
      <c r="C24" s="448" t="s">
        <v>62</v>
      </c>
      <c r="D24" s="43">
        <f>[1]表1!D23</f>
        <v>89</v>
      </c>
      <c r="E24" s="89">
        <f>SUM(F24,I24)</f>
        <v>42</v>
      </c>
      <c r="F24" s="266">
        <f t="shared" ref="F24" si="4">G24+H24</f>
        <v>10</v>
      </c>
      <c r="G24" s="90">
        <v>10</v>
      </c>
      <c r="H24" s="90">
        <v>0</v>
      </c>
      <c r="I24" s="240">
        <v>32</v>
      </c>
      <c r="J24" s="258">
        <v>1</v>
      </c>
      <c r="K24" s="259">
        <v>35</v>
      </c>
      <c r="L24" s="259">
        <v>0</v>
      </c>
      <c r="M24" s="259">
        <v>1</v>
      </c>
      <c r="N24" s="267">
        <v>5</v>
      </c>
      <c r="O24" s="258">
        <v>1</v>
      </c>
      <c r="P24" s="259">
        <v>0</v>
      </c>
      <c r="Q24" s="259">
        <v>0</v>
      </c>
      <c r="R24" s="259">
        <v>34</v>
      </c>
      <c r="S24" s="267">
        <v>7</v>
      </c>
      <c r="T24" s="258">
        <v>1</v>
      </c>
      <c r="U24" s="259">
        <v>4</v>
      </c>
      <c r="V24" s="259">
        <v>0</v>
      </c>
      <c r="W24" s="259">
        <v>0</v>
      </c>
      <c r="X24" s="267">
        <v>37</v>
      </c>
      <c r="Y24" s="258">
        <v>28</v>
      </c>
      <c r="Z24" s="259">
        <v>0</v>
      </c>
      <c r="AA24" s="259">
        <v>0</v>
      </c>
      <c r="AB24" s="259">
        <v>13</v>
      </c>
      <c r="AC24" s="259">
        <v>1</v>
      </c>
      <c r="AD24" s="227">
        <v>38</v>
      </c>
      <c r="AE24" s="241">
        <v>9</v>
      </c>
      <c r="AF24" s="227"/>
      <c r="AK24" s="93"/>
      <c r="AL24" s="93"/>
      <c r="AM24" s="93"/>
    </row>
    <row r="25" spans="2:39" ht="18.899999999999999" customHeight="1" x14ac:dyDescent="0.2">
      <c r="B25" s="416"/>
      <c r="C25" s="450"/>
      <c r="D25" s="32"/>
      <c r="E25" s="242">
        <f>E24/D24</f>
        <v>0.47191011235955055</v>
      </c>
      <c r="F25" s="243">
        <f t="shared" ref="F25" si="5">F24/D24</f>
        <v>0.11235955056179775</v>
      </c>
      <c r="G25" s="244">
        <f>G24/D24</f>
        <v>0.11235955056179775</v>
      </c>
      <c r="H25" s="244">
        <f>H24/D24</f>
        <v>0</v>
      </c>
      <c r="I25" s="245">
        <f>I24/D24</f>
        <v>0.3595505617977528</v>
      </c>
      <c r="J25" s="243">
        <f>J24/$D$24</f>
        <v>1.1235955056179775E-2</v>
      </c>
      <c r="K25" s="244">
        <f>K24/D24</f>
        <v>0.39325842696629215</v>
      </c>
      <c r="L25" s="244">
        <f>L24/D24</f>
        <v>0</v>
      </c>
      <c r="M25" s="244">
        <f>M24/D24</f>
        <v>1.1235955056179775E-2</v>
      </c>
      <c r="N25" s="246">
        <f>N24/D24</f>
        <v>5.6179775280898875E-2</v>
      </c>
      <c r="O25" s="243">
        <f>O24/$D$24</f>
        <v>1.1235955056179775E-2</v>
      </c>
      <c r="P25" s="244">
        <f>P24/D24</f>
        <v>0</v>
      </c>
      <c r="Q25" s="244">
        <f>Q24/D24</f>
        <v>0</v>
      </c>
      <c r="R25" s="244">
        <f>R24/D24</f>
        <v>0.38202247191011235</v>
      </c>
      <c r="S25" s="246">
        <f>S24/D24</f>
        <v>7.8651685393258425E-2</v>
      </c>
      <c r="T25" s="243">
        <f>T24/$D$24</f>
        <v>1.1235955056179775E-2</v>
      </c>
      <c r="U25" s="244">
        <f>U24/D24</f>
        <v>4.49438202247191E-2</v>
      </c>
      <c r="V25" s="244">
        <f>V24/D24</f>
        <v>0</v>
      </c>
      <c r="W25" s="244">
        <f>W24/D24</f>
        <v>0</v>
      </c>
      <c r="X25" s="246">
        <f>X24/D24</f>
        <v>0.4157303370786517</v>
      </c>
      <c r="Y25" s="243">
        <f>Y24/D24</f>
        <v>0.3146067415730337</v>
      </c>
      <c r="Z25" s="244">
        <f>Z24/D24</f>
        <v>0</v>
      </c>
      <c r="AA25" s="244">
        <f>AA24/D24</f>
        <v>0</v>
      </c>
      <c r="AB25" s="244">
        <f>AB24/D24</f>
        <v>0.14606741573033707</v>
      </c>
      <c r="AC25" s="244">
        <f>AC24/D24</f>
        <v>1.1235955056179775E-2</v>
      </c>
      <c r="AD25" s="247">
        <f>AD24/D24</f>
        <v>0.42696629213483145</v>
      </c>
      <c r="AE25" s="248">
        <f>AE24/D24</f>
        <v>0.10112359550561797</v>
      </c>
      <c r="AF25" s="249"/>
      <c r="AG25" s="74"/>
      <c r="AH25" s="74"/>
      <c r="AK25" s="93"/>
      <c r="AL25" s="93"/>
      <c r="AM25" s="93"/>
    </row>
    <row r="26" spans="2:39" ht="18.899999999999999" customHeight="1" x14ac:dyDescent="0.2">
      <c r="B26" s="416"/>
      <c r="C26" s="452"/>
      <c r="D26" s="42"/>
      <c r="E26" s="99"/>
      <c r="F26" s="269">
        <f t="shared" ref="F26" si="6">F24/E24</f>
        <v>0.23809523809523808</v>
      </c>
      <c r="G26" s="262">
        <f>G24/E24</f>
        <v>0.23809523809523808</v>
      </c>
      <c r="H26" s="262">
        <f>H24/E24</f>
        <v>0</v>
      </c>
      <c r="I26" s="135">
        <f>I24/E24</f>
        <v>0.76190476190476186</v>
      </c>
      <c r="J26" s="261">
        <f>J24/$E$24</f>
        <v>2.3809523809523808E-2</v>
      </c>
      <c r="K26" s="263">
        <f>K24/E24</f>
        <v>0.83333333333333337</v>
      </c>
      <c r="L26" s="263">
        <f>L24/E24</f>
        <v>0</v>
      </c>
      <c r="M26" s="263">
        <f>M24/E24</f>
        <v>2.3809523809523808E-2</v>
      </c>
      <c r="N26" s="264">
        <f>N24/E24</f>
        <v>0.11904761904761904</v>
      </c>
      <c r="O26" s="261">
        <f>O24/$E$24</f>
        <v>2.3809523809523808E-2</v>
      </c>
      <c r="P26" s="263">
        <f>P24/E24</f>
        <v>0</v>
      </c>
      <c r="Q26" s="263">
        <f>Q24/E24</f>
        <v>0</v>
      </c>
      <c r="R26" s="263">
        <f>R24/E24</f>
        <v>0.80952380952380953</v>
      </c>
      <c r="S26" s="264">
        <f>S24/E24</f>
        <v>0.16666666666666666</v>
      </c>
      <c r="T26" s="261">
        <f>T24/$E$24</f>
        <v>2.3809523809523808E-2</v>
      </c>
      <c r="U26" s="263">
        <f>U24/E24</f>
        <v>9.5238095238095233E-2</v>
      </c>
      <c r="V26" s="263">
        <f>V24/E24</f>
        <v>0</v>
      </c>
      <c r="W26" s="263">
        <f>W24/E24</f>
        <v>0</v>
      </c>
      <c r="X26" s="264">
        <f>X24/E24</f>
        <v>0.88095238095238093</v>
      </c>
      <c r="Y26" s="261">
        <f>Y24/E24</f>
        <v>0.66666666666666663</v>
      </c>
      <c r="Z26" s="262">
        <f>Z24/E24</f>
        <v>0</v>
      </c>
      <c r="AA26" s="262">
        <f>AA24/E24</f>
        <v>0</v>
      </c>
      <c r="AB26" s="262">
        <f>AB24/E24</f>
        <v>0.30952380952380953</v>
      </c>
      <c r="AC26" s="262">
        <f>AC24/E24</f>
        <v>2.3809523809523808E-2</v>
      </c>
      <c r="AD26" s="257"/>
      <c r="AE26" s="265"/>
      <c r="AF26" s="257"/>
      <c r="AH26" s="74"/>
      <c r="AI26" s="74"/>
      <c r="AJ26" s="74"/>
      <c r="AK26" s="93"/>
      <c r="AL26" s="93"/>
      <c r="AM26" s="93"/>
    </row>
    <row r="27" spans="2:39" ht="18.899999999999999" customHeight="1" x14ac:dyDescent="0.2">
      <c r="B27" s="416"/>
      <c r="C27" s="448" t="s">
        <v>63</v>
      </c>
      <c r="D27" s="43">
        <f>[1]表1!D26</f>
        <v>16</v>
      </c>
      <c r="E27" s="89">
        <f>SUM(F27,I27)</f>
        <v>14</v>
      </c>
      <c r="F27" s="266">
        <f>G27+H27</f>
        <v>12</v>
      </c>
      <c r="G27" s="90">
        <v>12</v>
      </c>
      <c r="H27" s="90">
        <v>0</v>
      </c>
      <c r="I27" s="240">
        <v>2</v>
      </c>
      <c r="J27" s="239">
        <v>0</v>
      </c>
      <c r="K27" s="90">
        <v>12</v>
      </c>
      <c r="L27" s="90">
        <v>0</v>
      </c>
      <c r="M27" s="90">
        <v>0</v>
      </c>
      <c r="N27" s="147">
        <v>2</v>
      </c>
      <c r="O27" s="239">
        <v>0</v>
      </c>
      <c r="P27" s="90">
        <v>0</v>
      </c>
      <c r="Q27" s="90">
        <v>0</v>
      </c>
      <c r="R27" s="90">
        <v>12</v>
      </c>
      <c r="S27" s="147">
        <v>2</v>
      </c>
      <c r="T27" s="239">
        <v>2</v>
      </c>
      <c r="U27" s="90">
        <v>2</v>
      </c>
      <c r="V27" s="90">
        <v>0</v>
      </c>
      <c r="W27" s="90">
        <v>0</v>
      </c>
      <c r="X27" s="147">
        <v>10</v>
      </c>
      <c r="Y27" s="239">
        <v>6</v>
      </c>
      <c r="Z27" s="90">
        <v>2</v>
      </c>
      <c r="AA27" s="90">
        <v>3</v>
      </c>
      <c r="AB27" s="90">
        <v>3</v>
      </c>
      <c r="AC27" s="90">
        <v>0</v>
      </c>
      <c r="AD27" s="268">
        <v>1</v>
      </c>
      <c r="AE27" s="92">
        <v>1</v>
      </c>
      <c r="AF27" s="227"/>
      <c r="AK27" s="93"/>
      <c r="AL27" s="93"/>
      <c r="AM27" s="93"/>
    </row>
    <row r="28" spans="2:39" ht="18.899999999999999" customHeight="1" x14ac:dyDescent="0.2">
      <c r="B28" s="416"/>
      <c r="C28" s="450"/>
      <c r="D28" s="32"/>
      <c r="E28" s="242">
        <f>E27/D27</f>
        <v>0.875</v>
      </c>
      <c r="F28" s="243">
        <f t="shared" ref="F28" si="7">F27/D27</f>
        <v>0.75</v>
      </c>
      <c r="G28" s="244">
        <f>G27/D27</f>
        <v>0.75</v>
      </c>
      <c r="H28" s="244">
        <f>H27/D27</f>
        <v>0</v>
      </c>
      <c r="I28" s="245">
        <f>I27/D27</f>
        <v>0.125</v>
      </c>
      <c r="J28" s="243">
        <f>J27/$D$27</f>
        <v>0</v>
      </c>
      <c r="K28" s="244">
        <f>K27/D27</f>
        <v>0.75</v>
      </c>
      <c r="L28" s="244">
        <f>L27/D27</f>
        <v>0</v>
      </c>
      <c r="M28" s="244">
        <f>M27/D27</f>
        <v>0</v>
      </c>
      <c r="N28" s="246">
        <f>N27/D27</f>
        <v>0.125</v>
      </c>
      <c r="O28" s="243">
        <f>O27/$D$27</f>
        <v>0</v>
      </c>
      <c r="P28" s="244">
        <f>P27/D27</f>
        <v>0</v>
      </c>
      <c r="Q28" s="244">
        <f>Q27/D27</f>
        <v>0</v>
      </c>
      <c r="R28" s="244">
        <f>R27/D27</f>
        <v>0.75</v>
      </c>
      <c r="S28" s="246">
        <f>S27/D27</f>
        <v>0.125</v>
      </c>
      <c r="T28" s="243">
        <f>T27/$D$27</f>
        <v>0.125</v>
      </c>
      <c r="U28" s="244">
        <f>U27/D27</f>
        <v>0.125</v>
      </c>
      <c r="V28" s="244">
        <f>V27/D27</f>
        <v>0</v>
      </c>
      <c r="W28" s="244">
        <f>W27/D27</f>
        <v>0</v>
      </c>
      <c r="X28" s="246">
        <f>X27/D27</f>
        <v>0.625</v>
      </c>
      <c r="Y28" s="243">
        <f>Y27/D27</f>
        <v>0.375</v>
      </c>
      <c r="Z28" s="244">
        <f>Z27/D27</f>
        <v>0.125</v>
      </c>
      <c r="AA28" s="244">
        <f>AA27/D27</f>
        <v>0.1875</v>
      </c>
      <c r="AB28" s="244">
        <f>AB27/D27</f>
        <v>0.1875</v>
      </c>
      <c r="AC28" s="244">
        <f>AC27/D27</f>
        <v>0</v>
      </c>
      <c r="AD28" s="247">
        <f>AD27/D27</f>
        <v>6.25E-2</v>
      </c>
      <c r="AE28" s="248">
        <f>AE27/D27</f>
        <v>6.25E-2</v>
      </c>
      <c r="AF28" s="249"/>
      <c r="AG28" s="74"/>
      <c r="AH28" s="74"/>
      <c r="AK28" s="93"/>
      <c r="AL28" s="93"/>
      <c r="AM28" s="93"/>
    </row>
    <row r="29" spans="2:39" ht="18.899999999999999" customHeight="1" x14ac:dyDescent="0.2">
      <c r="B29" s="416"/>
      <c r="C29" s="452"/>
      <c r="D29" s="42"/>
      <c r="E29" s="145"/>
      <c r="F29" s="269">
        <f t="shared" ref="F29" si="8">F27/E27</f>
        <v>0.8571428571428571</v>
      </c>
      <c r="G29" s="263">
        <f>G27/E27</f>
        <v>0.8571428571428571</v>
      </c>
      <c r="H29" s="263">
        <f>H27/E27</f>
        <v>0</v>
      </c>
      <c r="I29" s="270">
        <f>I27/E27</f>
        <v>0.14285714285714285</v>
      </c>
      <c r="J29" s="261">
        <f>J27/$E$27</f>
        <v>0</v>
      </c>
      <c r="K29" s="263">
        <f>K27/E27</f>
        <v>0.8571428571428571</v>
      </c>
      <c r="L29" s="263">
        <f>L27/E27</f>
        <v>0</v>
      </c>
      <c r="M29" s="263">
        <f>M27/E27</f>
        <v>0</v>
      </c>
      <c r="N29" s="264">
        <f>N27/E27</f>
        <v>0.14285714285714285</v>
      </c>
      <c r="O29" s="261">
        <f>O27/$E$27</f>
        <v>0</v>
      </c>
      <c r="P29" s="263">
        <f>P27/E27</f>
        <v>0</v>
      </c>
      <c r="Q29" s="263">
        <f>Q27/E27</f>
        <v>0</v>
      </c>
      <c r="R29" s="263">
        <f>R27/E27</f>
        <v>0.8571428571428571</v>
      </c>
      <c r="S29" s="264">
        <f>S27/E27</f>
        <v>0.14285714285714285</v>
      </c>
      <c r="T29" s="261">
        <f>T27/$E$27</f>
        <v>0.14285714285714285</v>
      </c>
      <c r="U29" s="263">
        <f>U27/E27</f>
        <v>0.14285714285714285</v>
      </c>
      <c r="V29" s="263">
        <f>V27/E27</f>
        <v>0</v>
      </c>
      <c r="W29" s="263">
        <f>W27/E27</f>
        <v>0</v>
      </c>
      <c r="X29" s="264">
        <f>X27/E27</f>
        <v>0.7142857142857143</v>
      </c>
      <c r="Y29" s="261">
        <f>Y27/E27</f>
        <v>0.42857142857142855</v>
      </c>
      <c r="Z29" s="262">
        <f>Z27/E27</f>
        <v>0.14285714285714285</v>
      </c>
      <c r="AA29" s="262">
        <f>AA27/E27</f>
        <v>0.21428571428571427</v>
      </c>
      <c r="AB29" s="262">
        <f>AB27/E27</f>
        <v>0.21428571428571427</v>
      </c>
      <c r="AC29" s="262">
        <f>AC27/E27</f>
        <v>0</v>
      </c>
      <c r="AD29" s="257"/>
      <c r="AE29" s="265"/>
      <c r="AF29" s="257"/>
      <c r="AH29" s="74"/>
      <c r="AI29" s="74"/>
      <c r="AJ29" s="74"/>
      <c r="AK29" s="93"/>
      <c r="AL29" s="93"/>
      <c r="AM29" s="93"/>
    </row>
    <row r="30" spans="2:39" ht="18.899999999999999" customHeight="1" x14ac:dyDescent="0.2">
      <c r="B30" s="416"/>
      <c r="C30" s="448" t="s">
        <v>64</v>
      </c>
      <c r="D30" s="43">
        <f>[1]表1!D29</f>
        <v>162</v>
      </c>
      <c r="E30" s="146">
        <f>SUM(F30,I30)</f>
        <v>94</v>
      </c>
      <c r="F30" s="266">
        <f t="shared" ref="F30" si="9">G30+H30</f>
        <v>44</v>
      </c>
      <c r="G30" s="259">
        <v>40</v>
      </c>
      <c r="H30" s="259">
        <v>4</v>
      </c>
      <c r="I30" s="72">
        <v>50</v>
      </c>
      <c r="J30" s="239">
        <v>0</v>
      </c>
      <c r="K30" s="90">
        <v>82</v>
      </c>
      <c r="L30" s="90">
        <v>1</v>
      </c>
      <c r="M30" s="90">
        <v>1</v>
      </c>
      <c r="N30" s="147">
        <v>10</v>
      </c>
      <c r="O30" s="239">
        <v>0</v>
      </c>
      <c r="P30" s="90">
        <v>0</v>
      </c>
      <c r="Q30" s="90">
        <v>0</v>
      </c>
      <c r="R30" s="90">
        <v>83</v>
      </c>
      <c r="S30" s="147">
        <v>11</v>
      </c>
      <c r="T30" s="239">
        <v>2</v>
      </c>
      <c r="U30" s="90">
        <v>5</v>
      </c>
      <c r="V30" s="90">
        <v>0</v>
      </c>
      <c r="W30" s="90">
        <v>3</v>
      </c>
      <c r="X30" s="147">
        <v>84</v>
      </c>
      <c r="Y30" s="239">
        <v>65</v>
      </c>
      <c r="Z30" s="90">
        <v>1</v>
      </c>
      <c r="AA30" s="90">
        <v>3</v>
      </c>
      <c r="AB30" s="90">
        <v>23</v>
      </c>
      <c r="AC30" s="90">
        <v>2</v>
      </c>
      <c r="AD30" s="268">
        <v>56</v>
      </c>
      <c r="AE30" s="92">
        <v>12</v>
      </c>
      <c r="AF30" s="227"/>
      <c r="AK30" s="93"/>
      <c r="AL30" s="93"/>
      <c r="AM30" s="93"/>
    </row>
    <row r="31" spans="2:39" ht="18.899999999999999" customHeight="1" x14ac:dyDescent="0.2">
      <c r="B31" s="416"/>
      <c r="C31" s="450"/>
      <c r="D31" s="32"/>
      <c r="E31" s="242">
        <f>E30/D30</f>
        <v>0.58024691358024694</v>
      </c>
      <c r="F31" s="243">
        <f t="shared" ref="F31" si="10">F30/D30</f>
        <v>0.27160493827160492</v>
      </c>
      <c r="G31" s="244">
        <f>G30/D30</f>
        <v>0.24691358024691357</v>
      </c>
      <c r="H31" s="244">
        <f>H30/D30</f>
        <v>2.4691358024691357E-2</v>
      </c>
      <c r="I31" s="245">
        <f>I30/D30</f>
        <v>0.30864197530864196</v>
      </c>
      <c r="J31" s="243">
        <f>J30/$D$30</f>
        <v>0</v>
      </c>
      <c r="K31" s="244">
        <f>K30/D30</f>
        <v>0.50617283950617287</v>
      </c>
      <c r="L31" s="244">
        <f>L30/D30</f>
        <v>6.1728395061728392E-3</v>
      </c>
      <c r="M31" s="244">
        <f>M30/D30</f>
        <v>6.1728395061728392E-3</v>
      </c>
      <c r="N31" s="246">
        <f>N30/D30</f>
        <v>6.1728395061728392E-2</v>
      </c>
      <c r="O31" s="243">
        <f>O30/$D$30</f>
        <v>0</v>
      </c>
      <c r="P31" s="244">
        <f>P30/D30</f>
        <v>0</v>
      </c>
      <c r="Q31" s="244">
        <f>Q30/D30</f>
        <v>0</v>
      </c>
      <c r="R31" s="244">
        <f>R30/D30</f>
        <v>0.51234567901234573</v>
      </c>
      <c r="S31" s="246">
        <f>S30/D30</f>
        <v>6.7901234567901231E-2</v>
      </c>
      <c r="T31" s="243">
        <f>T30/$D$30</f>
        <v>1.2345679012345678E-2</v>
      </c>
      <c r="U31" s="244">
        <f>U30/D30</f>
        <v>3.0864197530864196E-2</v>
      </c>
      <c r="V31" s="244">
        <f>V30/D30</f>
        <v>0</v>
      </c>
      <c r="W31" s="244">
        <f>W30/D30</f>
        <v>1.8518518518518517E-2</v>
      </c>
      <c r="X31" s="246">
        <f>X30/D30</f>
        <v>0.51851851851851849</v>
      </c>
      <c r="Y31" s="243">
        <f>Y30/D30</f>
        <v>0.40123456790123457</v>
      </c>
      <c r="Z31" s="244">
        <f>Z30/D30</f>
        <v>6.1728395061728392E-3</v>
      </c>
      <c r="AA31" s="244">
        <f>AA30/D30</f>
        <v>1.8518518518518517E-2</v>
      </c>
      <c r="AB31" s="244">
        <f>AB30/D30</f>
        <v>0.1419753086419753</v>
      </c>
      <c r="AC31" s="244">
        <f>AC30/D30</f>
        <v>1.2345679012345678E-2</v>
      </c>
      <c r="AD31" s="247">
        <f>AD30/D30</f>
        <v>0.34567901234567899</v>
      </c>
      <c r="AE31" s="248">
        <f>AE30/D30</f>
        <v>7.407407407407407E-2</v>
      </c>
      <c r="AF31" s="249"/>
      <c r="AG31" s="74"/>
      <c r="AH31" s="74"/>
      <c r="AK31" s="93"/>
      <c r="AL31" s="93"/>
      <c r="AM31" s="93"/>
    </row>
    <row r="32" spans="2:39" ht="18.899999999999999" customHeight="1" thickBot="1" x14ac:dyDescent="0.25">
      <c r="B32" s="420"/>
      <c r="C32" s="533"/>
      <c r="D32" s="45"/>
      <c r="E32" s="99"/>
      <c r="F32" s="269">
        <f t="shared" ref="F32" si="11">F30/E30</f>
        <v>0.46808510638297873</v>
      </c>
      <c r="G32" s="262">
        <f>G30/E30</f>
        <v>0.42553191489361702</v>
      </c>
      <c r="H32" s="262">
        <f>H30/E30</f>
        <v>4.2553191489361701E-2</v>
      </c>
      <c r="I32" s="135">
        <f>I30/E30</f>
        <v>0.53191489361702127</v>
      </c>
      <c r="J32" s="250">
        <f>J30/$E$30</f>
        <v>0</v>
      </c>
      <c r="K32" s="251">
        <f>K30/E30</f>
        <v>0.87234042553191493</v>
      </c>
      <c r="L32" s="251">
        <f>L30/E30</f>
        <v>1.0638297872340425E-2</v>
      </c>
      <c r="M32" s="251">
        <f>M30/E30</f>
        <v>1.0638297872340425E-2</v>
      </c>
      <c r="N32" s="273">
        <f>N30/E30</f>
        <v>0.10638297872340426</v>
      </c>
      <c r="O32" s="250">
        <f>O30/$E$30</f>
        <v>0</v>
      </c>
      <c r="P32" s="251">
        <f>P30/E30</f>
        <v>0</v>
      </c>
      <c r="Q32" s="251">
        <f>Q30/E30</f>
        <v>0</v>
      </c>
      <c r="R32" s="251">
        <f>R30/E30</f>
        <v>0.88297872340425532</v>
      </c>
      <c r="S32" s="273">
        <f>S30/E30</f>
        <v>0.11702127659574468</v>
      </c>
      <c r="T32" s="250">
        <f>T30/$E$30</f>
        <v>2.1276595744680851E-2</v>
      </c>
      <c r="U32" s="251">
        <f>U30/E30</f>
        <v>5.3191489361702128E-2</v>
      </c>
      <c r="V32" s="251">
        <f>V30/E30</f>
        <v>0</v>
      </c>
      <c r="W32" s="251">
        <f>W30/E30</f>
        <v>3.1914893617021274E-2</v>
      </c>
      <c r="X32" s="273">
        <f>X30/E30</f>
        <v>0.8936170212765957</v>
      </c>
      <c r="Y32" s="250">
        <f>Y30/E30</f>
        <v>0.69148936170212771</v>
      </c>
      <c r="Z32" s="251">
        <f>Z30/E30</f>
        <v>1.0638297872340425E-2</v>
      </c>
      <c r="AA32" s="251">
        <f>AA30/E30</f>
        <v>3.1914893617021274E-2</v>
      </c>
      <c r="AB32" s="251">
        <f>AB30/E30</f>
        <v>0.24468085106382978</v>
      </c>
      <c r="AC32" s="251">
        <f>AC30/E30</f>
        <v>2.1276595744680851E-2</v>
      </c>
      <c r="AD32" s="255"/>
      <c r="AE32" s="256"/>
      <c r="AF32" s="257"/>
      <c r="AH32" s="74"/>
      <c r="AI32" s="74"/>
      <c r="AJ32" s="74"/>
      <c r="AK32" s="93"/>
      <c r="AL32" s="93"/>
      <c r="AM32" s="93"/>
    </row>
    <row r="33" spans="2:39" ht="18.899999999999999" customHeight="1" thickTop="1" x14ac:dyDescent="0.2">
      <c r="B33" s="415" t="s">
        <v>27</v>
      </c>
      <c r="C33" s="534" t="s">
        <v>145</v>
      </c>
      <c r="D33" s="43">
        <f>[1]表1!D32</f>
        <v>87</v>
      </c>
      <c r="E33" s="105">
        <f>SUM(F33,I33)</f>
        <v>19</v>
      </c>
      <c r="F33" s="274">
        <f>G33+H33</f>
        <v>9</v>
      </c>
      <c r="G33" s="106">
        <v>9</v>
      </c>
      <c r="H33" s="106">
        <v>0</v>
      </c>
      <c r="I33" s="275">
        <v>10</v>
      </c>
      <c r="J33" s="274">
        <v>0</v>
      </c>
      <c r="K33" s="106">
        <v>13</v>
      </c>
      <c r="L33" s="106">
        <v>0</v>
      </c>
      <c r="M33" s="106">
        <v>0</v>
      </c>
      <c r="N33" s="260">
        <v>6</v>
      </c>
      <c r="O33" s="274">
        <v>0</v>
      </c>
      <c r="P33" s="106">
        <v>0</v>
      </c>
      <c r="Q33" s="106">
        <v>0</v>
      </c>
      <c r="R33" s="106">
        <v>13</v>
      </c>
      <c r="S33" s="260">
        <v>6</v>
      </c>
      <c r="T33" s="274">
        <v>0</v>
      </c>
      <c r="U33" s="106">
        <v>2</v>
      </c>
      <c r="V33" s="106">
        <v>0</v>
      </c>
      <c r="W33" s="106">
        <v>2</v>
      </c>
      <c r="X33" s="260">
        <v>15</v>
      </c>
      <c r="Y33" s="274">
        <v>10</v>
      </c>
      <c r="Z33" s="106">
        <v>1</v>
      </c>
      <c r="AA33" s="106">
        <v>3</v>
      </c>
      <c r="AB33" s="106">
        <v>4</v>
      </c>
      <c r="AC33" s="106">
        <v>1</v>
      </c>
      <c r="AD33" s="276">
        <v>55</v>
      </c>
      <c r="AE33" s="109">
        <v>13</v>
      </c>
      <c r="AF33" s="227"/>
      <c r="AK33" s="93"/>
      <c r="AL33" s="93"/>
      <c r="AM33" s="93"/>
    </row>
    <row r="34" spans="2:39" ht="18.899999999999999" customHeight="1" x14ac:dyDescent="0.2">
      <c r="B34" s="416"/>
      <c r="C34" s="535"/>
      <c r="D34" s="32"/>
      <c r="E34" s="242">
        <f>E33/D33</f>
        <v>0.21839080459770116</v>
      </c>
      <c r="F34" s="243">
        <f>F33/D33</f>
        <v>0.10344827586206896</v>
      </c>
      <c r="G34" s="244">
        <f>G33/D33</f>
        <v>0.10344827586206896</v>
      </c>
      <c r="H34" s="244">
        <f>H33/D33</f>
        <v>0</v>
      </c>
      <c r="I34" s="245">
        <f>I33/D33</f>
        <v>0.11494252873563218</v>
      </c>
      <c r="J34" s="243">
        <f>J33/$D$33</f>
        <v>0</v>
      </c>
      <c r="K34" s="244">
        <f>K33/D33</f>
        <v>0.14942528735632185</v>
      </c>
      <c r="L34" s="244">
        <f>L33/D33</f>
        <v>0</v>
      </c>
      <c r="M34" s="244">
        <f>M33/D33</f>
        <v>0</v>
      </c>
      <c r="N34" s="246">
        <f>N33/D33</f>
        <v>6.8965517241379309E-2</v>
      </c>
      <c r="O34" s="243">
        <f>O33/$D$33</f>
        <v>0</v>
      </c>
      <c r="P34" s="244">
        <f>P33/D33</f>
        <v>0</v>
      </c>
      <c r="Q34" s="244">
        <f>Q33/D33</f>
        <v>0</v>
      </c>
      <c r="R34" s="244">
        <f>R33/D33</f>
        <v>0.14942528735632185</v>
      </c>
      <c r="S34" s="246">
        <f>S33/D33</f>
        <v>6.8965517241379309E-2</v>
      </c>
      <c r="T34" s="243">
        <f>T33/$D$33</f>
        <v>0</v>
      </c>
      <c r="U34" s="244">
        <f>U33/D33</f>
        <v>2.2988505747126436E-2</v>
      </c>
      <c r="V34" s="244">
        <f>V33/D33</f>
        <v>0</v>
      </c>
      <c r="W34" s="244">
        <f>W33/D33</f>
        <v>2.2988505747126436E-2</v>
      </c>
      <c r="X34" s="246">
        <f>X33/D33</f>
        <v>0.17241379310344829</v>
      </c>
      <c r="Y34" s="243">
        <f>Y33/D33</f>
        <v>0.11494252873563218</v>
      </c>
      <c r="Z34" s="244">
        <f>Z33/D33</f>
        <v>1.1494252873563218E-2</v>
      </c>
      <c r="AA34" s="244">
        <f>AA33/D33</f>
        <v>3.4482758620689655E-2</v>
      </c>
      <c r="AB34" s="244">
        <f>AB33/D33</f>
        <v>4.5977011494252873E-2</v>
      </c>
      <c r="AC34" s="244">
        <f>AC33/D33</f>
        <v>1.1494252873563218E-2</v>
      </c>
      <c r="AD34" s="247">
        <f>AD33/D33</f>
        <v>0.63218390804597702</v>
      </c>
      <c r="AE34" s="248">
        <f>AE33/D33</f>
        <v>0.14942528735632185</v>
      </c>
      <c r="AF34" s="249"/>
      <c r="AG34" s="74"/>
      <c r="AH34" s="74"/>
      <c r="AK34" s="93"/>
      <c r="AL34" s="93"/>
      <c r="AM34" s="93"/>
    </row>
    <row r="35" spans="2:39" ht="18.899999999999999" customHeight="1" x14ac:dyDescent="0.2">
      <c r="B35" s="416"/>
      <c r="C35" s="536"/>
      <c r="D35" s="42"/>
      <c r="E35" s="99"/>
      <c r="F35" s="269">
        <f>F33/E33</f>
        <v>0.47368421052631576</v>
      </c>
      <c r="G35" s="262">
        <f>G33/E33</f>
        <v>0.47368421052631576</v>
      </c>
      <c r="H35" s="262">
        <f>H33/E33</f>
        <v>0</v>
      </c>
      <c r="I35" s="135">
        <f>I33/E33</f>
        <v>0.52631578947368418</v>
      </c>
      <c r="J35" s="261">
        <f>J33/$E$33</f>
        <v>0</v>
      </c>
      <c r="K35" s="263">
        <f>K33/E33</f>
        <v>0.68421052631578949</v>
      </c>
      <c r="L35" s="263">
        <f>L33/E33</f>
        <v>0</v>
      </c>
      <c r="M35" s="263">
        <f>M33/E33</f>
        <v>0</v>
      </c>
      <c r="N35" s="264">
        <f>N33/E33</f>
        <v>0.31578947368421051</v>
      </c>
      <c r="O35" s="261">
        <f>O33/$E$33</f>
        <v>0</v>
      </c>
      <c r="P35" s="263">
        <f>P33/E33</f>
        <v>0</v>
      </c>
      <c r="Q35" s="263">
        <f>Q33/E33</f>
        <v>0</v>
      </c>
      <c r="R35" s="263">
        <f>R33/E33</f>
        <v>0.68421052631578949</v>
      </c>
      <c r="S35" s="264">
        <f>S33/E33</f>
        <v>0.31578947368421051</v>
      </c>
      <c r="T35" s="261">
        <f>T33/$E$33</f>
        <v>0</v>
      </c>
      <c r="U35" s="263">
        <f>U33/E33</f>
        <v>0.10526315789473684</v>
      </c>
      <c r="V35" s="263">
        <f>V33/E33</f>
        <v>0</v>
      </c>
      <c r="W35" s="263">
        <f>W33/E33</f>
        <v>0.10526315789473684</v>
      </c>
      <c r="X35" s="264">
        <f>X33/E33</f>
        <v>0.78947368421052633</v>
      </c>
      <c r="Y35" s="261">
        <f>Y33/E33</f>
        <v>0.52631578947368418</v>
      </c>
      <c r="Z35" s="262">
        <f>Z33/E33</f>
        <v>5.2631578947368418E-2</v>
      </c>
      <c r="AA35" s="262">
        <f>AA33/E33</f>
        <v>0.15789473684210525</v>
      </c>
      <c r="AB35" s="262">
        <f>AB33/E33</f>
        <v>0.21052631578947367</v>
      </c>
      <c r="AC35" s="262">
        <f>AC33/E33</f>
        <v>5.2631578947368418E-2</v>
      </c>
      <c r="AD35" s="257"/>
      <c r="AE35" s="265"/>
      <c r="AF35" s="257"/>
      <c r="AH35" s="74"/>
      <c r="AI35" s="74"/>
      <c r="AJ35" s="74"/>
      <c r="AK35" s="93"/>
      <c r="AL35" s="93"/>
      <c r="AM35" s="93"/>
    </row>
    <row r="36" spans="2:39" ht="18.899999999999999" customHeight="1" x14ac:dyDescent="0.2">
      <c r="B36" s="416"/>
      <c r="C36" s="536" t="s">
        <v>146</v>
      </c>
      <c r="D36" s="43">
        <f>[1]表1!D35</f>
        <v>181</v>
      </c>
      <c r="E36" s="89">
        <f>SUM(F36,I36)</f>
        <v>88</v>
      </c>
      <c r="F36" s="258">
        <f t="shared" ref="F36" si="12">G36+H36</f>
        <v>33</v>
      </c>
      <c r="G36" s="90">
        <v>32</v>
      </c>
      <c r="H36" s="90">
        <v>1</v>
      </c>
      <c r="I36" s="240">
        <v>55</v>
      </c>
      <c r="J36" s="239">
        <v>1</v>
      </c>
      <c r="K36" s="90">
        <v>73</v>
      </c>
      <c r="L36" s="90">
        <v>0</v>
      </c>
      <c r="M36" s="90">
        <v>3</v>
      </c>
      <c r="N36" s="147">
        <v>11</v>
      </c>
      <c r="O36" s="239">
        <v>1</v>
      </c>
      <c r="P36" s="90">
        <v>0</v>
      </c>
      <c r="Q36" s="90">
        <v>0</v>
      </c>
      <c r="R36" s="90">
        <v>72</v>
      </c>
      <c r="S36" s="147">
        <v>15</v>
      </c>
      <c r="T36" s="239">
        <v>6</v>
      </c>
      <c r="U36" s="90">
        <v>9</v>
      </c>
      <c r="V36" s="90">
        <v>0</v>
      </c>
      <c r="W36" s="90">
        <v>1</v>
      </c>
      <c r="X36" s="147">
        <v>72</v>
      </c>
      <c r="Y36" s="239">
        <v>58</v>
      </c>
      <c r="Z36" s="90">
        <v>0</v>
      </c>
      <c r="AA36" s="90">
        <v>1</v>
      </c>
      <c r="AB36" s="90">
        <v>28</v>
      </c>
      <c r="AC36" s="90">
        <v>1</v>
      </c>
      <c r="AD36" s="268">
        <v>76</v>
      </c>
      <c r="AE36" s="92">
        <v>17</v>
      </c>
      <c r="AF36" s="227"/>
      <c r="AK36" s="93"/>
      <c r="AL36" s="93"/>
      <c r="AM36" s="93"/>
    </row>
    <row r="37" spans="2:39" ht="18.899999999999999" customHeight="1" x14ac:dyDescent="0.2">
      <c r="B37" s="416"/>
      <c r="C37" s="536"/>
      <c r="D37" s="32"/>
      <c r="E37" s="242">
        <f>E36/D36</f>
        <v>0.48618784530386738</v>
      </c>
      <c r="F37" s="243">
        <f t="shared" ref="F37" si="13">F36/D36</f>
        <v>0.18232044198895028</v>
      </c>
      <c r="G37" s="244">
        <f>G36/D36</f>
        <v>0.17679558011049723</v>
      </c>
      <c r="H37" s="244">
        <f>H36/D36</f>
        <v>5.5248618784530384E-3</v>
      </c>
      <c r="I37" s="245">
        <f>I36/D36</f>
        <v>0.30386740331491713</v>
      </c>
      <c r="J37" s="243">
        <f>J36/$D$36</f>
        <v>5.5248618784530384E-3</v>
      </c>
      <c r="K37" s="244">
        <f>K36/D36</f>
        <v>0.40331491712707185</v>
      </c>
      <c r="L37" s="244">
        <f>L36/D36</f>
        <v>0</v>
      </c>
      <c r="M37" s="244">
        <f>M36/D36</f>
        <v>1.6574585635359115E-2</v>
      </c>
      <c r="N37" s="246">
        <f>N36/D36</f>
        <v>6.0773480662983423E-2</v>
      </c>
      <c r="O37" s="243">
        <f>O36/$D$36</f>
        <v>5.5248618784530384E-3</v>
      </c>
      <c r="P37" s="244">
        <f>P36/D36</f>
        <v>0</v>
      </c>
      <c r="Q37" s="244">
        <f>Q36/D36</f>
        <v>0</v>
      </c>
      <c r="R37" s="244">
        <f>R36/D36</f>
        <v>0.39779005524861877</v>
      </c>
      <c r="S37" s="246">
        <f>S36/D36</f>
        <v>8.2872928176795577E-2</v>
      </c>
      <c r="T37" s="243">
        <f>T36/$D$36</f>
        <v>3.3149171270718231E-2</v>
      </c>
      <c r="U37" s="244">
        <f>U36/D36</f>
        <v>4.9723756906077346E-2</v>
      </c>
      <c r="V37" s="244">
        <f>V36/D36</f>
        <v>0</v>
      </c>
      <c r="W37" s="244">
        <f>W36/D36</f>
        <v>5.5248618784530384E-3</v>
      </c>
      <c r="X37" s="246">
        <f>X36/D36</f>
        <v>0.39779005524861877</v>
      </c>
      <c r="Y37" s="243">
        <f>Y36/D36</f>
        <v>0.32044198895027626</v>
      </c>
      <c r="Z37" s="244">
        <f>Z36/D36</f>
        <v>0</v>
      </c>
      <c r="AA37" s="244">
        <f>AA36/D36</f>
        <v>5.5248618784530384E-3</v>
      </c>
      <c r="AB37" s="244">
        <f>AB36/D36</f>
        <v>0.15469613259668508</v>
      </c>
      <c r="AC37" s="244">
        <f>AC36/D36</f>
        <v>5.5248618784530384E-3</v>
      </c>
      <c r="AD37" s="247">
        <f>AD36/D36</f>
        <v>0.41988950276243092</v>
      </c>
      <c r="AE37" s="248">
        <f>AE36/D36</f>
        <v>9.3922651933701654E-2</v>
      </c>
      <c r="AF37" s="249"/>
      <c r="AG37" s="74"/>
      <c r="AH37" s="74"/>
      <c r="AK37" s="93"/>
      <c r="AL37" s="93"/>
      <c r="AM37" s="93"/>
    </row>
    <row r="38" spans="2:39" ht="18.899999999999999" customHeight="1" x14ac:dyDescent="0.2">
      <c r="B38" s="416"/>
      <c r="C38" s="536"/>
      <c r="D38" s="42"/>
      <c r="E38" s="145"/>
      <c r="F38" s="269">
        <f t="shared" ref="F38" si="14">F36/E36</f>
        <v>0.375</v>
      </c>
      <c r="G38" s="263">
        <f>G36/E36</f>
        <v>0.36363636363636365</v>
      </c>
      <c r="H38" s="263">
        <f>H36/E36</f>
        <v>1.1363636363636364E-2</v>
      </c>
      <c r="I38" s="270">
        <f>I36/E36</f>
        <v>0.625</v>
      </c>
      <c r="J38" s="261">
        <f>J36/$E$36</f>
        <v>1.1363636363636364E-2</v>
      </c>
      <c r="K38" s="263">
        <f>K36/E36</f>
        <v>0.82954545454545459</v>
      </c>
      <c r="L38" s="263">
        <f>L36/E36</f>
        <v>0</v>
      </c>
      <c r="M38" s="263">
        <f>M36/E36</f>
        <v>3.4090909090909088E-2</v>
      </c>
      <c r="N38" s="264">
        <f>N36/E36</f>
        <v>0.125</v>
      </c>
      <c r="O38" s="261">
        <f>O36/$E$36</f>
        <v>1.1363636363636364E-2</v>
      </c>
      <c r="P38" s="263">
        <f>P36/E36</f>
        <v>0</v>
      </c>
      <c r="Q38" s="263">
        <f>Q36/E36</f>
        <v>0</v>
      </c>
      <c r="R38" s="263">
        <f>R36/E36</f>
        <v>0.81818181818181823</v>
      </c>
      <c r="S38" s="264">
        <f>S36/E36</f>
        <v>0.17045454545454544</v>
      </c>
      <c r="T38" s="261">
        <f>T36/$E$36</f>
        <v>6.8181818181818177E-2</v>
      </c>
      <c r="U38" s="263">
        <f>U36/E36</f>
        <v>0.10227272727272728</v>
      </c>
      <c r="V38" s="263">
        <f>V36/E36</f>
        <v>0</v>
      </c>
      <c r="W38" s="263">
        <f>W36/E36</f>
        <v>1.1363636363636364E-2</v>
      </c>
      <c r="X38" s="264">
        <f>X36/E36</f>
        <v>0.81818181818181823</v>
      </c>
      <c r="Y38" s="261">
        <f>Y36/E36</f>
        <v>0.65909090909090906</v>
      </c>
      <c r="Z38" s="262">
        <f>Z36/E36</f>
        <v>0</v>
      </c>
      <c r="AA38" s="262">
        <f>AA36/E36</f>
        <v>1.1363636363636364E-2</v>
      </c>
      <c r="AB38" s="262">
        <f>AB36/E36</f>
        <v>0.31818181818181818</v>
      </c>
      <c r="AC38" s="262">
        <f>AC36/E36</f>
        <v>1.1363636363636364E-2</v>
      </c>
      <c r="AD38" s="257"/>
      <c r="AE38" s="265"/>
      <c r="AF38" s="257"/>
      <c r="AH38" s="74"/>
      <c r="AI38" s="74"/>
      <c r="AJ38" s="74"/>
      <c r="AK38" s="93"/>
      <c r="AL38" s="93"/>
      <c r="AM38" s="93"/>
    </row>
    <row r="39" spans="2:39" ht="18.899999999999999" customHeight="1" x14ac:dyDescent="0.2">
      <c r="B39" s="416"/>
      <c r="C39" s="535" t="s">
        <v>147</v>
      </c>
      <c r="D39" s="43">
        <f>[1]表1!D38</f>
        <v>50</v>
      </c>
      <c r="E39" s="146">
        <f>SUM(F39,I39)</f>
        <v>33</v>
      </c>
      <c r="F39" s="258">
        <f t="shared" ref="F39" si="15">G39+H39</f>
        <v>13</v>
      </c>
      <c r="G39" s="259">
        <v>12</v>
      </c>
      <c r="H39" s="259">
        <v>1</v>
      </c>
      <c r="I39" s="72">
        <v>20</v>
      </c>
      <c r="J39" s="239">
        <v>0</v>
      </c>
      <c r="K39" s="90">
        <v>29</v>
      </c>
      <c r="L39" s="90">
        <v>0</v>
      </c>
      <c r="M39" s="90">
        <v>0</v>
      </c>
      <c r="N39" s="147">
        <v>4</v>
      </c>
      <c r="O39" s="239">
        <v>0</v>
      </c>
      <c r="P39" s="90">
        <v>0</v>
      </c>
      <c r="Q39" s="90">
        <v>0</v>
      </c>
      <c r="R39" s="90">
        <v>29</v>
      </c>
      <c r="S39" s="147">
        <v>4</v>
      </c>
      <c r="T39" s="239">
        <v>2</v>
      </c>
      <c r="U39" s="90">
        <v>3</v>
      </c>
      <c r="V39" s="90">
        <v>0</v>
      </c>
      <c r="W39" s="90">
        <v>1</v>
      </c>
      <c r="X39" s="147">
        <v>27</v>
      </c>
      <c r="Y39" s="239">
        <v>26</v>
      </c>
      <c r="Z39" s="90">
        <v>1</v>
      </c>
      <c r="AA39" s="90">
        <v>0</v>
      </c>
      <c r="AB39" s="90">
        <v>6</v>
      </c>
      <c r="AC39" s="90">
        <v>0</v>
      </c>
      <c r="AD39" s="268">
        <v>14</v>
      </c>
      <c r="AE39" s="92">
        <v>3</v>
      </c>
      <c r="AF39" s="227"/>
      <c r="AK39" s="93"/>
      <c r="AL39" s="93"/>
      <c r="AM39" s="93"/>
    </row>
    <row r="40" spans="2:39" ht="18.899999999999999" customHeight="1" x14ac:dyDescent="0.2">
      <c r="B40" s="416"/>
      <c r="C40" s="536"/>
      <c r="D40" s="32"/>
      <c r="E40" s="242">
        <f>E39/D39</f>
        <v>0.66</v>
      </c>
      <c r="F40" s="243">
        <f t="shared" ref="F40" si="16">F39/D39</f>
        <v>0.26</v>
      </c>
      <c r="G40" s="244">
        <f>G39/D39</f>
        <v>0.24</v>
      </c>
      <c r="H40" s="244">
        <f>H39/D39</f>
        <v>0.02</v>
      </c>
      <c r="I40" s="245">
        <f>I39/D39</f>
        <v>0.4</v>
      </c>
      <c r="J40" s="243">
        <f>J39/$D$39</f>
        <v>0</v>
      </c>
      <c r="K40" s="244">
        <f>K39/D39</f>
        <v>0.57999999999999996</v>
      </c>
      <c r="L40" s="244">
        <f>L39/D39</f>
        <v>0</v>
      </c>
      <c r="M40" s="244">
        <f>M39/D39</f>
        <v>0</v>
      </c>
      <c r="N40" s="246">
        <f>N39/D39</f>
        <v>0.08</v>
      </c>
      <c r="O40" s="243">
        <f>O39/$D$39</f>
        <v>0</v>
      </c>
      <c r="P40" s="244">
        <f>P39/D39</f>
        <v>0</v>
      </c>
      <c r="Q40" s="244">
        <f>Q39/D39</f>
        <v>0</v>
      </c>
      <c r="R40" s="244">
        <f>R39/D39</f>
        <v>0.57999999999999996</v>
      </c>
      <c r="S40" s="246">
        <f>S39/D39</f>
        <v>0.08</v>
      </c>
      <c r="T40" s="243">
        <f>T39/$D$39</f>
        <v>0.04</v>
      </c>
      <c r="U40" s="244">
        <f>U39/D39</f>
        <v>0.06</v>
      </c>
      <c r="V40" s="244">
        <f>V39/D39</f>
        <v>0</v>
      </c>
      <c r="W40" s="244">
        <f>W39/D39</f>
        <v>0.02</v>
      </c>
      <c r="X40" s="246">
        <f>X39/D39</f>
        <v>0.54</v>
      </c>
      <c r="Y40" s="243">
        <f>Y39/D39</f>
        <v>0.52</v>
      </c>
      <c r="Z40" s="244">
        <f>Z39/D39</f>
        <v>0.02</v>
      </c>
      <c r="AA40" s="244">
        <f>AA39/D39</f>
        <v>0</v>
      </c>
      <c r="AB40" s="244">
        <f>AB39/D39</f>
        <v>0.12</v>
      </c>
      <c r="AC40" s="244">
        <f>AC39/D39</f>
        <v>0</v>
      </c>
      <c r="AD40" s="247">
        <f>AD39/D39</f>
        <v>0.28000000000000003</v>
      </c>
      <c r="AE40" s="248">
        <f>AE39/D39</f>
        <v>0.06</v>
      </c>
      <c r="AF40" s="249"/>
      <c r="AG40" s="74"/>
      <c r="AH40" s="74"/>
      <c r="AK40" s="93"/>
      <c r="AL40" s="93"/>
      <c r="AM40" s="93"/>
    </row>
    <row r="41" spans="2:39" ht="18.899999999999999" customHeight="1" x14ac:dyDescent="0.2">
      <c r="B41" s="416"/>
      <c r="C41" s="536"/>
      <c r="D41" s="42"/>
      <c r="E41" s="99"/>
      <c r="F41" s="269">
        <f t="shared" ref="F41" si="17">F39/E39</f>
        <v>0.39393939393939392</v>
      </c>
      <c r="G41" s="262">
        <f>G39/E39</f>
        <v>0.36363636363636365</v>
      </c>
      <c r="H41" s="262">
        <f>H39/E39</f>
        <v>3.0303030303030304E-2</v>
      </c>
      <c r="I41" s="135">
        <f>I39/E39</f>
        <v>0.60606060606060608</v>
      </c>
      <c r="J41" s="269">
        <f>J39/$E$39</f>
        <v>0</v>
      </c>
      <c r="K41" s="263">
        <f>K39/E39</f>
        <v>0.87878787878787878</v>
      </c>
      <c r="L41" s="263">
        <f>L39/E39</f>
        <v>0</v>
      </c>
      <c r="M41" s="263">
        <f>M39/E39</f>
        <v>0</v>
      </c>
      <c r="N41" s="264">
        <f>N39/E39</f>
        <v>0.12121212121212122</v>
      </c>
      <c r="O41" s="269">
        <f>O39/$E$39</f>
        <v>0</v>
      </c>
      <c r="P41" s="263">
        <f>P39/E39</f>
        <v>0</v>
      </c>
      <c r="Q41" s="263">
        <f>Q39/E39</f>
        <v>0</v>
      </c>
      <c r="R41" s="263">
        <f>R39/E39</f>
        <v>0.87878787878787878</v>
      </c>
      <c r="S41" s="264">
        <f>S39/E39</f>
        <v>0.12121212121212122</v>
      </c>
      <c r="T41" s="269">
        <f>T39/$E$39</f>
        <v>6.0606060606060608E-2</v>
      </c>
      <c r="U41" s="263">
        <f>U39/E39</f>
        <v>9.0909090909090912E-2</v>
      </c>
      <c r="V41" s="263">
        <f>V39/E39</f>
        <v>0</v>
      </c>
      <c r="W41" s="263">
        <f>W39/E39</f>
        <v>3.0303030303030304E-2</v>
      </c>
      <c r="X41" s="264">
        <f>X39/E39</f>
        <v>0.81818181818181823</v>
      </c>
      <c r="Y41" s="269">
        <f>Y39/E39</f>
        <v>0.78787878787878785</v>
      </c>
      <c r="Z41" s="263">
        <f>Z39/E39</f>
        <v>3.0303030303030304E-2</v>
      </c>
      <c r="AA41" s="263">
        <f>AA39/E39</f>
        <v>0</v>
      </c>
      <c r="AB41" s="263">
        <f>AB39/E39</f>
        <v>0.18181818181818182</v>
      </c>
      <c r="AC41" s="263">
        <f>AC39/E39</f>
        <v>0</v>
      </c>
      <c r="AD41" s="271"/>
      <c r="AE41" s="272"/>
      <c r="AF41" s="257"/>
      <c r="AH41" s="74"/>
      <c r="AI41" s="74"/>
      <c r="AJ41" s="74"/>
      <c r="AK41" s="93"/>
      <c r="AL41" s="93"/>
      <c r="AM41" s="93"/>
    </row>
    <row r="42" spans="2:39" ht="18.899999999999999" customHeight="1" x14ac:dyDescent="0.2">
      <c r="B42" s="416"/>
      <c r="C42" s="536" t="s">
        <v>148</v>
      </c>
      <c r="D42" s="43">
        <f>[1]表1!D41</f>
        <v>40</v>
      </c>
      <c r="E42" s="89">
        <f>SUM(F42,I42)</f>
        <v>32</v>
      </c>
      <c r="F42" s="258">
        <f t="shared" ref="F42" si="18">G42+H42</f>
        <v>12</v>
      </c>
      <c r="G42" s="90">
        <v>11</v>
      </c>
      <c r="H42" s="90">
        <v>1</v>
      </c>
      <c r="I42" s="240">
        <v>20</v>
      </c>
      <c r="J42" s="258">
        <v>0</v>
      </c>
      <c r="K42" s="259">
        <v>28</v>
      </c>
      <c r="L42" s="259">
        <v>1</v>
      </c>
      <c r="M42" s="259">
        <v>0</v>
      </c>
      <c r="N42" s="267">
        <v>3</v>
      </c>
      <c r="O42" s="258">
        <v>0</v>
      </c>
      <c r="P42" s="259">
        <v>0</v>
      </c>
      <c r="Q42" s="259">
        <v>0</v>
      </c>
      <c r="R42" s="259">
        <v>30</v>
      </c>
      <c r="S42" s="267">
        <v>2</v>
      </c>
      <c r="T42" s="258">
        <v>4</v>
      </c>
      <c r="U42" s="259">
        <v>2</v>
      </c>
      <c r="V42" s="259">
        <v>0</v>
      </c>
      <c r="W42" s="259">
        <v>1</v>
      </c>
      <c r="X42" s="267">
        <v>25</v>
      </c>
      <c r="Y42" s="258">
        <v>18</v>
      </c>
      <c r="Z42" s="259">
        <v>0</v>
      </c>
      <c r="AA42" s="259">
        <v>1</v>
      </c>
      <c r="AB42" s="259">
        <v>12</v>
      </c>
      <c r="AC42" s="259">
        <v>1</v>
      </c>
      <c r="AD42" s="227">
        <v>7</v>
      </c>
      <c r="AE42" s="241">
        <v>1</v>
      </c>
      <c r="AF42" s="227"/>
      <c r="AK42" s="93"/>
      <c r="AL42" s="93"/>
      <c r="AM42" s="93"/>
    </row>
    <row r="43" spans="2:39" ht="18.899999999999999" customHeight="1" x14ac:dyDescent="0.2">
      <c r="B43" s="416"/>
      <c r="C43" s="536"/>
      <c r="D43" s="32"/>
      <c r="E43" s="242">
        <f>E42/D42</f>
        <v>0.8</v>
      </c>
      <c r="F43" s="243">
        <f t="shared" ref="F43" si="19">F42/D42</f>
        <v>0.3</v>
      </c>
      <c r="G43" s="244">
        <f>G42/D42</f>
        <v>0.27500000000000002</v>
      </c>
      <c r="H43" s="244">
        <f>H42/D42</f>
        <v>2.5000000000000001E-2</v>
      </c>
      <c r="I43" s="245">
        <f>I42/D42</f>
        <v>0.5</v>
      </c>
      <c r="J43" s="243">
        <f>J42/$D$42</f>
        <v>0</v>
      </c>
      <c r="K43" s="244">
        <f>K42/D42</f>
        <v>0.7</v>
      </c>
      <c r="L43" s="244">
        <f>L42/D42</f>
        <v>2.5000000000000001E-2</v>
      </c>
      <c r="M43" s="244">
        <f>M42/D42</f>
        <v>0</v>
      </c>
      <c r="N43" s="246">
        <f>N42/D42</f>
        <v>7.4999999999999997E-2</v>
      </c>
      <c r="O43" s="243">
        <f>O42/$D$42</f>
        <v>0</v>
      </c>
      <c r="P43" s="244">
        <f>P42/D42</f>
        <v>0</v>
      </c>
      <c r="Q43" s="244">
        <f>Q42/D42</f>
        <v>0</v>
      </c>
      <c r="R43" s="244">
        <f>R42/D42</f>
        <v>0.75</v>
      </c>
      <c r="S43" s="246">
        <f>S42/D42</f>
        <v>0.05</v>
      </c>
      <c r="T43" s="243">
        <f>T42/$D$42</f>
        <v>0.1</v>
      </c>
      <c r="U43" s="244">
        <f>U42/D42</f>
        <v>0.05</v>
      </c>
      <c r="V43" s="244">
        <f>V42/D42</f>
        <v>0</v>
      </c>
      <c r="W43" s="244">
        <f>W42/D42</f>
        <v>2.5000000000000001E-2</v>
      </c>
      <c r="X43" s="246">
        <f>X42/D42</f>
        <v>0.625</v>
      </c>
      <c r="Y43" s="243">
        <f>Y42/D42</f>
        <v>0.45</v>
      </c>
      <c r="Z43" s="244">
        <f>Z42/D42</f>
        <v>0</v>
      </c>
      <c r="AA43" s="244">
        <f>AA42/D42</f>
        <v>2.5000000000000001E-2</v>
      </c>
      <c r="AB43" s="244">
        <f>AB42/D42</f>
        <v>0.3</v>
      </c>
      <c r="AC43" s="244">
        <f>AC42/D42</f>
        <v>2.5000000000000001E-2</v>
      </c>
      <c r="AD43" s="247">
        <f>AD42/D42</f>
        <v>0.17499999999999999</v>
      </c>
      <c r="AE43" s="248">
        <f>AE42/D42</f>
        <v>2.5000000000000001E-2</v>
      </c>
      <c r="AF43" s="249"/>
      <c r="AG43" s="74"/>
      <c r="AH43" s="74"/>
      <c r="AK43" s="93"/>
      <c r="AL43" s="93"/>
      <c r="AM43" s="93"/>
    </row>
    <row r="44" spans="2:39" ht="18.899999999999999" customHeight="1" x14ac:dyDescent="0.2">
      <c r="B44" s="416"/>
      <c r="C44" s="536"/>
      <c r="D44" s="42"/>
      <c r="E44" s="99"/>
      <c r="F44" s="269">
        <f t="shared" ref="F44" si="20">F42/E42</f>
        <v>0.375</v>
      </c>
      <c r="G44" s="262">
        <f>G42/E42</f>
        <v>0.34375</v>
      </c>
      <c r="H44" s="262">
        <f>H42/E42</f>
        <v>3.125E-2</v>
      </c>
      <c r="I44" s="135">
        <f>I42/E42</f>
        <v>0.625</v>
      </c>
      <c r="J44" s="261">
        <f>J42/$E$42</f>
        <v>0</v>
      </c>
      <c r="K44" s="263">
        <f>K42/E42</f>
        <v>0.875</v>
      </c>
      <c r="L44" s="263">
        <f>L42/E42</f>
        <v>3.125E-2</v>
      </c>
      <c r="M44" s="263">
        <f>M42/E42</f>
        <v>0</v>
      </c>
      <c r="N44" s="264">
        <f>N42/E42</f>
        <v>9.375E-2</v>
      </c>
      <c r="O44" s="261">
        <f>O42/$E$42</f>
        <v>0</v>
      </c>
      <c r="P44" s="263">
        <f>P42/E42</f>
        <v>0</v>
      </c>
      <c r="Q44" s="263">
        <f>Q42/E42</f>
        <v>0</v>
      </c>
      <c r="R44" s="263">
        <f>R42/E42</f>
        <v>0.9375</v>
      </c>
      <c r="S44" s="264">
        <f>S42/E42</f>
        <v>6.25E-2</v>
      </c>
      <c r="T44" s="261">
        <f>T42/$E$42</f>
        <v>0.125</v>
      </c>
      <c r="U44" s="263">
        <f>U42/E42</f>
        <v>6.25E-2</v>
      </c>
      <c r="V44" s="263">
        <f>V42/E42</f>
        <v>0</v>
      </c>
      <c r="W44" s="263">
        <f>W42/E42</f>
        <v>3.125E-2</v>
      </c>
      <c r="X44" s="264">
        <f>X42/E42</f>
        <v>0.78125</v>
      </c>
      <c r="Y44" s="261">
        <f>Y42/E42</f>
        <v>0.5625</v>
      </c>
      <c r="Z44" s="262">
        <f>Z42/E42</f>
        <v>0</v>
      </c>
      <c r="AA44" s="262">
        <f>AA42/E42</f>
        <v>3.125E-2</v>
      </c>
      <c r="AB44" s="262">
        <f>AB42/E42</f>
        <v>0.375</v>
      </c>
      <c r="AC44" s="262">
        <f>AC42/E42</f>
        <v>3.125E-2</v>
      </c>
      <c r="AD44" s="257"/>
      <c r="AE44" s="265"/>
      <c r="AF44" s="257"/>
      <c r="AH44" s="74"/>
      <c r="AI44" s="74"/>
      <c r="AJ44" s="74"/>
      <c r="AK44" s="93"/>
      <c r="AL44" s="93"/>
      <c r="AM44" s="93"/>
    </row>
    <row r="45" spans="2:39" ht="18.899999999999999" customHeight="1" x14ac:dyDescent="0.2">
      <c r="B45" s="416"/>
      <c r="C45" s="536" t="s">
        <v>149</v>
      </c>
      <c r="D45" s="43">
        <f>[1]表1!D44</f>
        <v>27</v>
      </c>
      <c r="E45" s="89">
        <f>SUM(F45,I45)</f>
        <v>24</v>
      </c>
      <c r="F45" s="258">
        <f t="shared" ref="F45" si="21">G45+H45</f>
        <v>7</v>
      </c>
      <c r="G45" s="90">
        <v>7</v>
      </c>
      <c r="H45" s="90">
        <v>0</v>
      </c>
      <c r="I45" s="240">
        <v>17</v>
      </c>
      <c r="J45" s="239">
        <v>0</v>
      </c>
      <c r="K45" s="90">
        <v>23</v>
      </c>
      <c r="L45" s="90">
        <v>0</v>
      </c>
      <c r="M45" s="90">
        <v>0</v>
      </c>
      <c r="N45" s="147">
        <v>1</v>
      </c>
      <c r="O45" s="239">
        <v>0</v>
      </c>
      <c r="P45" s="90">
        <v>0</v>
      </c>
      <c r="Q45" s="90">
        <v>0</v>
      </c>
      <c r="R45" s="90">
        <v>23</v>
      </c>
      <c r="S45" s="147">
        <v>1</v>
      </c>
      <c r="T45" s="239">
        <v>2</v>
      </c>
      <c r="U45" s="90">
        <v>0</v>
      </c>
      <c r="V45" s="90">
        <v>0</v>
      </c>
      <c r="W45" s="90">
        <v>0</v>
      </c>
      <c r="X45" s="147">
        <v>22</v>
      </c>
      <c r="Y45" s="239">
        <v>17</v>
      </c>
      <c r="Z45" s="90">
        <v>2</v>
      </c>
      <c r="AA45" s="90">
        <v>1</v>
      </c>
      <c r="AB45" s="90">
        <v>4</v>
      </c>
      <c r="AC45" s="90">
        <v>0</v>
      </c>
      <c r="AD45" s="268">
        <v>2</v>
      </c>
      <c r="AE45" s="92">
        <v>1</v>
      </c>
      <c r="AF45" s="227"/>
      <c r="AK45" s="93"/>
      <c r="AL45" s="93"/>
      <c r="AM45" s="93"/>
    </row>
    <row r="46" spans="2:39" ht="18.899999999999999" customHeight="1" x14ac:dyDescent="0.2">
      <c r="B46" s="416"/>
      <c r="C46" s="537"/>
      <c r="D46" s="32"/>
      <c r="E46" s="242">
        <f>E45/D45</f>
        <v>0.88888888888888884</v>
      </c>
      <c r="F46" s="243">
        <f t="shared" ref="F46" si="22">F45/D45</f>
        <v>0.25925925925925924</v>
      </c>
      <c r="G46" s="244">
        <f>G45/D45</f>
        <v>0.25925925925925924</v>
      </c>
      <c r="H46" s="244">
        <f>H45/D45</f>
        <v>0</v>
      </c>
      <c r="I46" s="245">
        <f>I45/D45</f>
        <v>0.62962962962962965</v>
      </c>
      <c r="J46" s="243">
        <f>J45/$D$45</f>
        <v>0</v>
      </c>
      <c r="K46" s="244">
        <f>K45/D45</f>
        <v>0.85185185185185186</v>
      </c>
      <c r="L46" s="244">
        <f>L45/D45</f>
        <v>0</v>
      </c>
      <c r="M46" s="244">
        <f>M45/D45</f>
        <v>0</v>
      </c>
      <c r="N46" s="246">
        <f>N45/D45</f>
        <v>3.7037037037037035E-2</v>
      </c>
      <c r="O46" s="243">
        <f>O45/$D$45</f>
        <v>0</v>
      </c>
      <c r="P46" s="244">
        <f>P45/D45</f>
        <v>0</v>
      </c>
      <c r="Q46" s="244">
        <f>Q45/D45</f>
        <v>0</v>
      </c>
      <c r="R46" s="244">
        <f>R45/D45</f>
        <v>0.85185185185185186</v>
      </c>
      <c r="S46" s="246">
        <f>S45/D45</f>
        <v>3.7037037037037035E-2</v>
      </c>
      <c r="T46" s="243">
        <f>T45/$D$45</f>
        <v>7.407407407407407E-2</v>
      </c>
      <c r="U46" s="244">
        <f>U45/D45</f>
        <v>0</v>
      </c>
      <c r="V46" s="244">
        <f>V45/D45</f>
        <v>0</v>
      </c>
      <c r="W46" s="244">
        <f>W45/D45</f>
        <v>0</v>
      </c>
      <c r="X46" s="246">
        <f>X45/D45</f>
        <v>0.81481481481481477</v>
      </c>
      <c r="Y46" s="243">
        <f>Y45/D45</f>
        <v>0.62962962962962965</v>
      </c>
      <c r="Z46" s="244">
        <f>Z45/D45</f>
        <v>7.407407407407407E-2</v>
      </c>
      <c r="AA46" s="244">
        <f>AA45/D45</f>
        <v>3.7037037037037035E-2</v>
      </c>
      <c r="AB46" s="244">
        <f>AB45/D45</f>
        <v>0.14814814814814814</v>
      </c>
      <c r="AC46" s="244">
        <f>AC45/D45</f>
        <v>0</v>
      </c>
      <c r="AD46" s="247">
        <f>AD45/D45</f>
        <v>7.407407407407407E-2</v>
      </c>
      <c r="AE46" s="248">
        <f>AE45/D45</f>
        <v>3.7037037037037035E-2</v>
      </c>
      <c r="AF46" s="249"/>
      <c r="AG46" s="74"/>
      <c r="AH46" s="74"/>
      <c r="AK46" s="93"/>
      <c r="AL46" s="93"/>
      <c r="AM46" s="93"/>
    </row>
    <row r="47" spans="2:39" ht="18.899999999999999" customHeight="1" x14ac:dyDescent="0.2">
      <c r="B47" s="416"/>
      <c r="C47" s="537"/>
      <c r="D47" s="42"/>
      <c r="E47" s="145"/>
      <c r="F47" s="269">
        <f t="shared" ref="F47" si="23">F45/E45</f>
        <v>0.29166666666666669</v>
      </c>
      <c r="G47" s="263">
        <f>G45/E45</f>
        <v>0.29166666666666669</v>
      </c>
      <c r="H47" s="263">
        <f>H45/E45</f>
        <v>0</v>
      </c>
      <c r="I47" s="270">
        <f>I45/E45</f>
        <v>0.70833333333333337</v>
      </c>
      <c r="J47" s="269">
        <f>J45/$E$45</f>
        <v>0</v>
      </c>
      <c r="K47" s="263">
        <f>K45/E45</f>
        <v>0.95833333333333337</v>
      </c>
      <c r="L47" s="263">
        <f>L45/E45</f>
        <v>0</v>
      </c>
      <c r="M47" s="263">
        <f>M45/E45</f>
        <v>0</v>
      </c>
      <c r="N47" s="264">
        <f>N45/E45</f>
        <v>4.1666666666666664E-2</v>
      </c>
      <c r="O47" s="269">
        <f>O45/$E$45</f>
        <v>0</v>
      </c>
      <c r="P47" s="263">
        <f>P45/E45</f>
        <v>0</v>
      </c>
      <c r="Q47" s="263">
        <f>Q45/E45</f>
        <v>0</v>
      </c>
      <c r="R47" s="263">
        <f>R45/E45</f>
        <v>0.95833333333333337</v>
      </c>
      <c r="S47" s="264">
        <f>S45/E45</f>
        <v>4.1666666666666664E-2</v>
      </c>
      <c r="T47" s="269">
        <f>T45/$E$45</f>
        <v>8.3333333333333329E-2</v>
      </c>
      <c r="U47" s="263">
        <f>U45/E45</f>
        <v>0</v>
      </c>
      <c r="V47" s="263">
        <f>V45/E45</f>
        <v>0</v>
      </c>
      <c r="W47" s="263">
        <v>0.01</v>
      </c>
      <c r="X47" s="264">
        <f>X45/E45</f>
        <v>0.91666666666666663</v>
      </c>
      <c r="Y47" s="269">
        <f>Y45/E45</f>
        <v>0.70833333333333337</v>
      </c>
      <c r="Z47" s="263">
        <f>Z45/E45</f>
        <v>8.3333333333333329E-2</v>
      </c>
      <c r="AA47" s="263">
        <f>AA45/E45</f>
        <v>4.1666666666666664E-2</v>
      </c>
      <c r="AB47" s="263">
        <f>AB45/E45</f>
        <v>0.16666666666666666</v>
      </c>
      <c r="AC47" s="263">
        <f>AC45/E45</f>
        <v>0</v>
      </c>
      <c r="AD47" s="271"/>
      <c r="AE47" s="272"/>
      <c r="AF47" s="257"/>
      <c r="AH47" s="74"/>
      <c r="AI47" s="74"/>
      <c r="AJ47" s="74"/>
      <c r="AK47" s="93"/>
      <c r="AL47" s="93"/>
      <c r="AM47" s="93"/>
    </row>
    <row r="48" spans="2:39" ht="18.899999999999999" customHeight="1" x14ac:dyDescent="0.2">
      <c r="B48" s="416"/>
      <c r="C48" s="536" t="s">
        <v>150</v>
      </c>
      <c r="D48" s="43">
        <f>[1]表1!D47</f>
        <v>40</v>
      </c>
      <c r="E48" s="146">
        <f>SUM(F48,I48)</f>
        <v>39</v>
      </c>
      <c r="F48" s="258">
        <f t="shared" ref="F48" si="24">G48+H48</f>
        <v>22</v>
      </c>
      <c r="G48" s="259">
        <v>21</v>
      </c>
      <c r="H48" s="259">
        <v>1</v>
      </c>
      <c r="I48" s="72">
        <v>17</v>
      </c>
      <c r="J48" s="258">
        <v>0</v>
      </c>
      <c r="K48" s="259">
        <v>36</v>
      </c>
      <c r="L48" s="259">
        <v>1</v>
      </c>
      <c r="M48" s="259">
        <v>0</v>
      </c>
      <c r="N48" s="267">
        <v>2</v>
      </c>
      <c r="O48" s="258">
        <v>0</v>
      </c>
      <c r="P48" s="259">
        <v>1</v>
      </c>
      <c r="Q48" s="259">
        <v>0</v>
      </c>
      <c r="R48" s="259">
        <v>35</v>
      </c>
      <c r="S48" s="267">
        <v>3</v>
      </c>
      <c r="T48" s="258">
        <v>2</v>
      </c>
      <c r="U48" s="259">
        <v>1</v>
      </c>
      <c r="V48" s="259">
        <v>0</v>
      </c>
      <c r="W48" s="259">
        <v>0</v>
      </c>
      <c r="X48" s="267">
        <v>36</v>
      </c>
      <c r="Y48" s="258">
        <v>32</v>
      </c>
      <c r="Z48" s="259">
        <v>5</v>
      </c>
      <c r="AA48" s="259">
        <v>1</v>
      </c>
      <c r="AB48" s="259">
        <v>1</v>
      </c>
      <c r="AC48" s="259">
        <v>0</v>
      </c>
      <c r="AD48" s="227">
        <v>1</v>
      </c>
      <c r="AE48" s="241">
        <v>0</v>
      </c>
      <c r="AF48" s="227"/>
      <c r="AK48" s="93"/>
      <c r="AL48" s="93"/>
      <c r="AM48" s="93"/>
    </row>
    <row r="49" spans="2:39" ht="18.899999999999999" customHeight="1" x14ac:dyDescent="0.2">
      <c r="B49" s="416"/>
      <c r="C49" s="537"/>
      <c r="D49" s="32"/>
      <c r="E49" s="242">
        <f>E48/D48</f>
        <v>0.97499999999999998</v>
      </c>
      <c r="F49" s="243">
        <f t="shared" ref="F49" si="25">F48/D48</f>
        <v>0.55000000000000004</v>
      </c>
      <c r="G49" s="244">
        <f>G48/D48</f>
        <v>0.52500000000000002</v>
      </c>
      <c r="H49" s="244">
        <f>H48/D48</f>
        <v>2.5000000000000001E-2</v>
      </c>
      <c r="I49" s="245">
        <f>I48/D48</f>
        <v>0.42499999999999999</v>
      </c>
      <c r="J49" s="243">
        <f>J48/$D$48</f>
        <v>0</v>
      </c>
      <c r="K49" s="244">
        <f>K48/D48</f>
        <v>0.9</v>
      </c>
      <c r="L49" s="244">
        <f>L48/D48</f>
        <v>2.5000000000000001E-2</v>
      </c>
      <c r="M49" s="244">
        <f>M48/D48</f>
        <v>0</v>
      </c>
      <c r="N49" s="246">
        <f>N48/D48</f>
        <v>0.05</v>
      </c>
      <c r="O49" s="243">
        <f>O48/$D$48</f>
        <v>0</v>
      </c>
      <c r="P49" s="244">
        <f>P48/D48</f>
        <v>2.5000000000000001E-2</v>
      </c>
      <c r="Q49" s="244">
        <f>Q48/D48</f>
        <v>0</v>
      </c>
      <c r="R49" s="244">
        <f>R48/D48</f>
        <v>0.875</v>
      </c>
      <c r="S49" s="246">
        <f>S48/D48</f>
        <v>7.4999999999999997E-2</v>
      </c>
      <c r="T49" s="243">
        <f>T48/$D$48</f>
        <v>0.05</v>
      </c>
      <c r="U49" s="244">
        <f>U48/D48</f>
        <v>2.5000000000000001E-2</v>
      </c>
      <c r="V49" s="244">
        <f>V48/D48</f>
        <v>0</v>
      </c>
      <c r="W49" s="244">
        <f>W48/D48</f>
        <v>0</v>
      </c>
      <c r="X49" s="246">
        <f>X48/D48</f>
        <v>0.9</v>
      </c>
      <c r="Y49" s="243">
        <f>Y48/D48</f>
        <v>0.8</v>
      </c>
      <c r="Z49" s="244">
        <f>Z48/D48</f>
        <v>0.125</v>
      </c>
      <c r="AA49" s="244">
        <f>AA48/D48</f>
        <v>2.5000000000000001E-2</v>
      </c>
      <c r="AB49" s="244">
        <f>AB48/D48</f>
        <v>2.5000000000000001E-2</v>
      </c>
      <c r="AC49" s="244">
        <f>AC48/D48</f>
        <v>0</v>
      </c>
      <c r="AD49" s="247">
        <f>AD48/D48</f>
        <v>2.5000000000000001E-2</v>
      </c>
      <c r="AE49" s="248">
        <f>AE48/D48</f>
        <v>0</v>
      </c>
      <c r="AF49" s="249"/>
      <c r="AG49" s="74"/>
      <c r="AH49" s="74"/>
      <c r="AK49" s="93"/>
      <c r="AL49" s="93"/>
      <c r="AM49" s="93"/>
    </row>
    <row r="50" spans="2:39" ht="18.899999999999999" customHeight="1" thickBot="1" x14ac:dyDescent="0.25">
      <c r="B50" s="416"/>
      <c r="C50" s="538"/>
      <c r="D50" s="45"/>
      <c r="E50" s="115"/>
      <c r="F50" s="277">
        <f t="shared" ref="F50" si="26">F48/E48</f>
        <v>0.5641025641025641</v>
      </c>
      <c r="G50" s="251">
        <f>G48/E48</f>
        <v>0.53846153846153844</v>
      </c>
      <c r="H50" s="251">
        <f>H48/E48</f>
        <v>2.564102564102564E-2</v>
      </c>
      <c r="I50" s="252">
        <f>I48/E48</f>
        <v>0.4358974358974359</v>
      </c>
      <c r="J50" s="250">
        <f>J48/$E$48</f>
        <v>0</v>
      </c>
      <c r="K50" s="251">
        <f>K48/E48</f>
        <v>0.92307692307692313</v>
      </c>
      <c r="L50" s="251">
        <f>L48/E48</f>
        <v>2.564102564102564E-2</v>
      </c>
      <c r="M50" s="251">
        <f>M48/E48</f>
        <v>0</v>
      </c>
      <c r="N50" s="273">
        <f>N48/E48</f>
        <v>5.128205128205128E-2</v>
      </c>
      <c r="O50" s="250">
        <f>O48/$E$48</f>
        <v>0</v>
      </c>
      <c r="P50" s="251">
        <f>P48/E48</f>
        <v>2.564102564102564E-2</v>
      </c>
      <c r="Q50" s="251">
        <f>Q48/E48</f>
        <v>0</v>
      </c>
      <c r="R50" s="251">
        <f>R48/E48</f>
        <v>0.89743589743589747</v>
      </c>
      <c r="S50" s="273">
        <f>S48/E48</f>
        <v>7.6923076923076927E-2</v>
      </c>
      <c r="T50" s="250">
        <f>T48/$E$48</f>
        <v>5.128205128205128E-2</v>
      </c>
      <c r="U50" s="251">
        <f>U48/E48</f>
        <v>2.564102564102564E-2</v>
      </c>
      <c r="V50" s="251">
        <f>V48/E48</f>
        <v>0</v>
      </c>
      <c r="W50" s="251">
        <f>W48/E48</f>
        <v>0</v>
      </c>
      <c r="X50" s="273">
        <f>X48/E48</f>
        <v>0.92307692307692313</v>
      </c>
      <c r="Y50" s="250">
        <f>Y48/E48</f>
        <v>0.82051282051282048</v>
      </c>
      <c r="Z50" s="251">
        <f>Z48/E48</f>
        <v>0.12820512820512819</v>
      </c>
      <c r="AA50" s="251">
        <f>AA48/E48</f>
        <v>2.564102564102564E-2</v>
      </c>
      <c r="AB50" s="251">
        <f>AB48/E48</f>
        <v>2.564102564102564E-2</v>
      </c>
      <c r="AC50" s="251">
        <f>AC48/E48</f>
        <v>0</v>
      </c>
      <c r="AD50" s="255"/>
      <c r="AE50" s="256"/>
      <c r="AF50" s="257"/>
      <c r="AH50" s="74"/>
      <c r="AI50" s="74"/>
      <c r="AJ50" s="74"/>
      <c r="AK50" s="93"/>
      <c r="AL50" s="93"/>
      <c r="AM50" s="93"/>
    </row>
    <row r="51" spans="2:39" ht="18.899999999999999" customHeight="1" thickTop="1" x14ac:dyDescent="0.2">
      <c r="B51" s="416"/>
      <c r="C51" s="278" t="s">
        <v>65</v>
      </c>
      <c r="D51" s="120">
        <f>D36+D39+D42+D45</f>
        <v>298</v>
      </c>
      <c r="E51" s="279">
        <f t="shared" ref="E51:AE51" si="27">E36+E39+E42+E45</f>
        <v>177</v>
      </c>
      <c r="F51" s="280">
        <f t="shared" si="27"/>
        <v>65</v>
      </c>
      <c r="G51" s="281">
        <f t="shared" si="27"/>
        <v>62</v>
      </c>
      <c r="H51" s="281">
        <f t="shared" si="27"/>
        <v>3</v>
      </c>
      <c r="I51" s="66">
        <f t="shared" si="27"/>
        <v>112</v>
      </c>
      <c r="J51" s="280">
        <f t="shared" si="27"/>
        <v>1</v>
      </c>
      <c r="K51" s="281">
        <f t="shared" si="27"/>
        <v>153</v>
      </c>
      <c r="L51" s="281">
        <f t="shared" si="27"/>
        <v>1</v>
      </c>
      <c r="M51" s="281">
        <f>M36+M39+M42+M45</f>
        <v>3</v>
      </c>
      <c r="N51" s="282">
        <f t="shared" si="27"/>
        <v>19</v>
      </c>
      <c r="O51" s="280">
        <f t="shared" si="27"/>
        <v>1</v>
      </c>
      <c r="P51" s="281">
        <f t="shared" si="27"/>
        <v>0</v>
      </c>
      <c r="Q51" s="281">
        <f t="shared" si="27"/>
        <v>0</v>
      </c>
      <c r="R51" s="281">
        <f t="shared" si="27"/>
        <v>154</v>
      </c>
      <c r="S51" s="282">
        <f t="shared" si="27"/>
        <v>22</v>
      </c>
      <c r="T51" s="280">
        <f t="shared" si="27"/>
        <v>14</v>
      </c>
      <c r="U51" s="281">
        <f>U36+U39+U42+U45</f>
        <v>14</v>
      </c>
      <c r="V51" s="281">
        <f t="shared" si="27"/>
        <v>0</v>
      </c>
      <c r="W51" s="281">
        <f>W36+W39+W42+W45</f>
        <v>3</v>
      </c>
      <c r="X51" s="282">
        <f t="shared" si="27"/>
        <v>146</v>
      </c>
      <c r="Y51" s="280">
        <f t="shared" si="27"/>
        <v>119</v>
      </c>
      <c r="Z51" s="281">
        <f t="shared" si="27"/>
        <v>3</v>
      </c>
      <c r="AA51" s="281">
        <f t="shared" si="27"/>
        <v>3</v>
      </c>
      <c r="AB51" s="281">
        <f t="shared" si="27"/>
        <v>50</v>
      </c>
      <c r="AC51" s="281">
        <f t="shared" si="27"/>
        <v>2</v>
      </c>
      <c r="AD51" s="283">
        <f t="shared" si="27"/>
        <v>99</v>
      </c>
      <c r="AE51" s="284">
        <f t="shared" si="27"/>
        <v>22</v>
      </c>
      <c r="AF51" s="227"/>
      <c r="AK51" s="93"/>
      <c r="AL51" s="93"/>
      <c r="AM51" s="93"/>
    </row>
    <row r="52" spans="2:39" ht="18.899999999999999" customHeight="1" x14ac:dyDescent="0.2">
      <c r="B52" s="416"/>
      <c r="C52" s="285" t="s">
        <v>66</v>
      </c>
      <c r="D52" s="123"/>
      <c r="E52" s="242">
        <f>E51/D51</f>
        <v>0.59395973154362414</v>
      </c>
      <c r="F52" s="243">
        <f>F51/D51</f>
        <v>0.21812080536912751</v>
      </c>
      <c r="G52" s="244">
        <f>G51/D51</f>
        <v>0.20805369127516779</v>
      </c>
      <c r="H52" s="244">
        <f>H51/D51</f>
        <v>1.0067114093959731E-2</v>
      </c>
      <c r="I52" s="245">
        <f>I51/D51</f>
        <v>0.37583892617449666</v>
      </c>
      <c r="J52" s="243">
        <f>J51/$D$51</f>
        <v>3.3557046979865771E-3</v>
      </c>
      <c r="K52" s="244">
        <f>K51/D51</f>
        <v>0.51342281879194629</v>
      </c>
      <c r="L52" s="244">
        <f>L51/D51</f>
        <v>3.3557046979865771E-3</v>
      </c>
      <c r="M52" s="244">
        <f>M51/D51</f>
        <v>1.0067114093959731E-2</v>
      </c>
      <c r="N52" s="246">
        <f>N51/D51</f>
        <v>6.3758389261744972E-2</v>
      </c>
      <c r="O52" s="243">
        <f>O51/$D$51</f>
        <v>3.3557046979865771E-3</v>
      </c>
      <c r="P52" s="244">
        <f>P51/D51</f>
        <v>0</v>
      </c>
      <c r="Q52" s="244">
        <f>Q51/D51</f>
        <v>0</v>
      </c>
      <c r="R52" s="244">
        <f>R51/D51</f>
        <v>0.51677852348993292</v>
      </c>
      <c r="S52" s="246">
        <f>S51/D51</f>
        <v>7.3825503355704702E-2</v>
      </c>
      <c r="T52" s="243">
        <f>T51/$D$51</f>
        <v>4.6979865771812082E-2</v>
      </c>
      <c r="U52" s="244">
        <f>U51/D51</f>
        <v>4.6979865771812082E-2</v>
      </c>
      <c r="V52" s="244">
        <f>V51/D51</f>
        <v>0</v>
      </c>
      <c r="W52" s="244">
        <f>W51/D51</f>
        <v>1.0067114093959731E-2</v>
      </c>
      <c r="X52" s="246">
        <f>X51/D51</f>
        <v>0.48993288590604028</v>
      </c>
      <c r="Y52" s="243">
        <f>Y51/D51</f>
        <v>0.39932885906040266</v>
      </c>
      <c r="Z52" s="244">
        <f>Z51/D51</f>
        <v>1.0067114093959731E-2</v>
      </c>
      <c r="AA52" s="244">
        <f>AA51/D51</f>
        <v>1.0067114093959731E-2</v>
      </c>
      <c r="AB52" s="244">
        <f>AB51/D51</f>
        <v>0.16778523489932887</v>
      </c>
      <c r="AC52" s="244">
        <f>AC51/D51</f>
        <v>6.7114093959731542E-3</v>
      </c>
      <c r="AD52" s="247">
        <f>AD51/D51</f>
        <v>0.33221476510067116</v>
      </c>
      <c r="AE52" s="248">
        <f>AE51/D51</f>
        <v>7.3825503355704702E-2</v>
      </c>
      <c r="AF52" s="249"/>
      <c r="AG52" s="74"/>
      <c r="AH52" s="74"/>
      <c r="AK52" s="93"/>
      <c r="AL52" s="93"/>
      <c r="AM52" s="93"/>
    </row>
    <row r="53" spans="2:39" ht="18.899999999999999" customHeight="1" x14ac:dyDescent="0.2">
      <c r="B53" s="416"/>
      <c r="C53" s="286"/>
      <c r="D53" s="125"/>
      <c r="E53" s="110"/>
      <c r="F53" s="287">
        <f>F51/E51</f>
        <v>0.3672316384180791</v>
      </c>
      <c r="G53" s="288">
        <f>G51/E51</f>
        <v>0.35028248587570621</v>
      </c>
      <c r="H53" s="288">
        <f>H51/E51</f>
        <v>1.6949152542372881E-2</v>
      </c>
      <c r="I53" s="289">
        <f>I51/E51</f>
        <v>0.63276836158192096</v>
      </c>
      <c r="J53" s="287">
        <f>J51/$E$51</f>
        <v>5.6497175141242938E-3</v>
      </c>
      <c r="K53" s="288">
        <f>K51/E51</f>
        <v>0.86440677966101698</v>
      </c>
      <c r="L53" s="288">
        <f>L51/E51</f>
        <v>5.6497175141242938E-3</v>
      </c>
      <c r="M53" s="288">
        <f>M51/E51</f>
        <v>1.6949152542372881E-2</v>
      </c>
      <c r="N53" s="290">
        <f>N51/E51</f>
        <v>0.10734463276836158</v>
      </c>
      <c r="O53" s="287">
        <f>O51/$E$51</f>
        <v>5.6497175141242938E-3</v>
      </c>
      <c r="P53" s="288">
        <f>P51/E51</f>
        <v>0</v>
      </c>
      <c r="Q53" s="288">
        <f>Q51/E51</f>
        <v>0</v>
      </c>
      <c r="R53" s="288">
        <f>R51/E51</f>
        <v>0.87005649717514122</v>
      </c>
      <c r="S53" s="290">
        <f>S51/E51</f>
        <v>0.12429378531073447</v>
      </c>
      <c r="T53" s="287">
        <f>T51/$E$51</f>
        <v>7.909604519774012E-2</v>
      </c>
      <c r="U53" s="288">
        <f>U51/E51</f>
        <v>7.909604519774012E-2</v>
      </c>
      <c r="V53" s="288">
        <f>V51/E51</f>
        <v>0</v>
      </c>
      <c r="W53" s="288">
        <f>W51/E51</f>
        <v>1.6949152542372881E-2</v>
      </c>
      <c r="X53" s="290">
        <f>X51/E51</f>
        <v>0.82485875706214684</v>
      </c>
      <c r="Y53" s="287">
        <f>Y51/E51</f>
        <v>0.67231638418079098</v>
      </c>
      <c r="Z53" s="288">
        <f>Z51/E51</f>
        <v>1.6949152542372881E-2</v>
      </c>
      <c r="AA53" s="288">
        <f>AA51/E51</f>
        <v>1.6949152542372881E-2</v>
      </c>
      <c r="AB53" s="288">
        <f>AB51/E51</f>
        <v>0.2824858757062147</v>
      </c>
      <c r="AC53" s="288">
        <f>AC51/E51</f>
        <v>1.1299435028248588E-2</v>
      </c>
      <c r="AD53" s="291"/>
      <c r="AE53" s="292"/>
      <c r="AF53" s="257"/>
      <c r="AH53" s="74"/>
      <c r="AI53" s="74"/>
      <c r="AJ53" s="74"/>
      <c r="AK53" s="93"/>
      <c r="AL53" s="93"/>
      <c r="AM53" s="93"/>
    </row>
    <row r="54" spans="2:39" ht="18.899999999999999" customHeight="1" x14ac:dyDescent="0.2">
      <c r="B54" s="416"/>
      <c r="C54" s="293" t="s">
        <v>65</v>
      </c>
      <c r="D54" s="127">
        <f>SUM(D39:D48)</f>
        <v>157</v>
      </c>
      <c r="E54" s="279">
        <f t="shared" ref="E54:AE54" si="28">E39+E42+E45+E48</f>
        <v>128</v>
      </c>
      <c r="F54" s="280">
        <f t="shared" si="28"/>
        <v>54</v>
      </c>
      <c r="G54" s="281">
        <f t="shared" si="28"/>
        <v>51</v>
      </c>
      <c r="H54" s="281">
        <f t="shared" si="28"/>
        <v>3</v>
      </c>
      <c r="I54" s="66">
        <f t="shared" si="28"/>
        <v>74</v>
      </c>
      <c r="J54" s="280">
        <f t="shared" si="28"/>
        <v>0</v>
      </c>
      <c r="K54" s="281">
        <f t="shared" si="28"/>
        <v>116</v>
      </c>
      <c r="L54" s="281">
        <f t="shared" si="28"/>
        <v>2</v>
      </c>
      <c r="M54" s="281">
        <f t="shared" si="28"/>
        <v>0</v>
      </c>
      <c r="N54" s="282">
        <f t="shared" si="28"/>
        <v>10</v>
      </c>
      <c r="O54" s="280">
        <f t="shared" si="28"/>
        <v>0</v>
      </c>
      <c r="P54" s="281">
        <f t="shared" si="28"/>
        <v>1</v>
      </c>
      <c r="Q54" s="281">
        <f t="shared" si="28"/>
        <v>0</v>
      </c>
      <c r="R54" s="281">
        <f t="shared" si="28"/>
        <v>117</v>
      </c>
      <c r="S54" s="282">
        <f t="shared" si="28"/>
        <v>10</v>
      </c>
      <c r="T54" s="280">
        <f t="shared" si="28"/>
        <v>10</v>
      </c>
      <c r="U54" s="281">
        <f>U39+U42+U45+U48</f>
        <v>6</v>
      </c>
      <c r="V54" s="281">
        <f t="shared" si="28"/>
        <v>0</v>
      </c>
      <c r="W54" s="281">
        <f t="shared" si="28"/>
        <v>2</v>
      </c>
      <c r="X54" s="282">
        <f t="shared" si="28"/>
        <v>110</v>
      </c>
      <c r="Y54" s="280">
        <f t="shared" si="28"/>
        <v>93</v>
      </c>
      <c r="Z54" s="281">
        <f t="shared" si="28"/>
        <v>8</v>
      </c>
      <c r="AA54" s="281">
        <f t="shared" si="28"/>
        <v>3</v>
      </c>
      <c r="AB54" s="281">
        <f t="shared" si="28"/>
        <v>23</v>
      </c>
      <c r="AC54" s="281">
        <f t="shared" si="28"/>
        <v>1</v>
      </c>
      <c r="AD54" s="283">
        <f t="shared" si="28"/>
        <v>24</v>
      </c>
      <c r="AE54" s="284">
        <f t="shared" si="28"/>
        <v>5</v>
      </c>
      <c r="AF54" s="227"/>
      <c r="AK54" s="93"/>
      <c r="AL54" s="93"/>
      <c r="AM54" s="93"/>
    </row>
    <row r="55" spans="2:39" ht="18.899999999999999" customHeight="1" x14ac:dyDescent="0.2">
      <c r="B55" s="416"/>
      <c r="C55" s="285" t="s">
        <v>67</v>
      </c>
      <c r="D55" s="128"/>
      <c r="E55" s="242">
        <f>E54/D54</f>
        <v>0.8152866242038217</v>
      </c>
      <c r="F55" s="243">
        <f>F54/D54</f>
        <v>0.34394904458598724</v>
      </c>
      <c r="G55" s="244">
        <f>G54/D54</f>
        <v>0.32484076433121017</v>
      </c>
      <c r="H55" s="244">
        <f>H54/D54</f>
        <v>1.9108280254777069E-2</v>
      </c>
      <c r="I55" s="245">
        <f>I54/D54</f>
        <v>0.4713375796178344</v>
      </c>
      <c r="J55" s="243">
        <f>J54/$D$54</f>
        <v>0</v>
      </c>
      <c r="K55" s="244">
        <f>K54/D54</f>
        <v>0.73885350318471332</v>
      </c>
      <c r="L55" s="244">
        <f>L54/D54</f>
        <v>1.2738853503184714E-2</v>
      </c>
      <c r="M55" s="244">
        <f>M54/D54</f>
        <v>0</v>
      </c>
      <c r="N55" s="246">
        <f>N54/D54</f>
        <v>6.3694267515923567E-2</v>
      </c>
      <c r="O55" s="243">
        <f>O54/$D$54</f>
        <v>0</v>
      </c>
      <c r="P55" s="244">
        <f>P54/D54</f>
        <v>6.369426751592357E-3</v>
      </c>
      <c r="Q55" s="244">
        <f>Q54/D54</f>
        <v>0</v>
      </c>
      <c r="R55" s="244">
        <f>R54/D54</f>
        <v>0.74522292993630568</v>
      </c>
      <c r="S55" s="246">
        <f>S54/D54</f>
        <v>6.3694267515923567E-2</v>
      </c>
      <c r="T55" s="243">
        <f>T54/$D$54</f>
        <v>6.3694267515923567E-2</v>
      </c>
      <c r="U55" s="244">
        <f>U54/D54</f>
        <v>3.8216560509554139E-2</v>
      </c>
      <c r="V55" s="244">
        <f>V54/D54</f>
        <v>0</v>
      </c>
      <c r="W55" s="244">
        <f>W54/D54</f>
        <v>1.2738853503184714E-2</v>
      </c>
      <c r="X55" s="246">
        <f>X54/D54</f>
        <v>0.70063694267515919</v>
      </c>
      <c r="Y55" s="243">
        <f>Y54/D54</f>
        <v>0.59235668789808915</v>
      </c>
      <c r="Z55" s="244">
        <f>Z54/D54</f>
        <v>5.0955414012738856E-2</v>
      </c>
      <c r="AA55" s="244">
        <f>AA54/D54</f>
        <v>1.9108280254777069E-2</v>
      </c>
      <c r="AB55" s="244">
        <f>AB54/D54</f>
        <v>0.1464968152866242</v>
      </c>
      <c r="AC55" s="244">
        <f>AC54/D54</f>
        <v>6.369426751592357E-3</v>
      </c>
      <c r="AD55" s="247">
        <f>AD54/D54</f>
        <v>0.15286624203821655</v>
      </c>
      <c r="AE55" s="248">
        <f>AE54/D54</f>
        <v>3.1847133757961783E-2</v>
      </c>
      <c r="AF55" s="249"/>
      <c r="AG55" s="74"/>
      <c r="AH55" s="74"/>
      <c r="AK55" s="93"/>
      <c r="AL55" s="93"/>
      <c r="AM55" s="93"/>
    </row>
    <row r="56" spans="2:39" ht="18.899999999999999" customHeight="1" thickBot="1" x14ac:dyDescent="0.25">
      <c r="B56" s="417"/>
      <c r="C56" s="286"/>
      <c r="D56" s="125"/>
      <c r="E56" s="129"/>
      <c r="F56" s="294">
        <f>F54/E54</f>
        <v>0.421875</v>
      </c>
      <c r="G56" s="295">
        <f>G54/E54</f>
        <v>0.3984375</v>
      </c>
      <c r="H56" s="295">
        <f>H54/E54</f>
        <v>2.34375E-2</v>
      </c>
      <c r="I56" s="296">
        <f>I54/E54</f>
        <v>0.578125</v>
      </c>
      <c r="J56" s="294">
        <f>J54/$E$54</f>
        <v>0</v>
      </c>
      <c r="K56" s="295">
        <f>K54/E54</f>
        <v>0.90625</v>
      </c>
      <c r="L56" s="295">
        <f>L54/E54</f>
        <v>1.5625E-2</v>
      </c>
      <c r="M56" s="295">
        <f>M54/E54</f>
        <v>0</v>
      </c>
      <c r="N56" s="297">
        <f>N54/E54</f>
        <v>7.8125E-2</v>
      </c>
      <c r="O56" s="294">
        <f>O54/$E$54</f>
        <v>0</v>
      </c>
      <c r="P56" s="295">
        <f>P54/E54</f>
        <v>7.8125E-3</v>
      </c>
      <c r="Q56" s="295">
        <f>Q54/E54</f>
        <v>0</v>
      </c>
      <c r="R56" s="295">
        <f>R54/E54</f>
        <v>0.9140625</v>
      </c>
      <c r="S56" s="297">
        <f>S54/E54</f>
        <v>7.8125E-2</v>
      </c>
      <c r="T56" s="294">
        <f>T54/$E$54</f>
        <v>7.8125E-2</v>
      </c>
      <c r="U56" s="295">
        <f>U54/E54</f>
        <v>4.6875E-2</v>
      </c>
      <c r="V56" s="295">
        <f>V54/E54</f>
        <v>0</v>
      </c>
      <c r="W56" s="295">
        <f>W54/E54</f>
        <v>1.5625E-2</v>
      </c>
      <c r="X56" s="297">
        <f>X54/E54</f>
        <v>0.859375</v>
      </c>
      <c r="Y56" s="294">
        <f>Y54/E54</f>
        <v>0.7265625</v>
      </c>
      <c r="Z56" s="295">
        <f>Z54/E54</f>
        <v>6.25E-2</v>
      </c>
      <c r="AA56" s="295">
        <f>AA54/E54</f>
        <v>2.34375E-2</v>
      </c>
      <c r="AB56" s="295">
        <f>AB54/E54</f>
        <v>0.1796875</v>
      </c>
      <c r="AC56" s="295">
        <f>AC54/E54</f>
        <v>7.8125E-3</v>
      </c>
      <c r="AD56" s="298"/>
      <c r="AE56" s="299"/>
      <c r="AF56" s="257"/>
      <c r="AH56" s="74"/>
      <c r="AI56" s="74"/>
      <c r="AJ56" s="74"/>
      <c r="AK56" s="93"/>
      <c r="AL56" s="93"/>
      <c r="AM56" s="93"/>
    </row>
    <row r="57" spans="2:39" ht="14.25" customHeight="1" x14ac:dyDescent="0.2">
      <c r="C57" s="532" t="s">
        <v>151</v>
      </c>
      <c r="D57" s="532"/>
      <c r="E57" s="532"/>
      <c r="F57" s="532"/>
      <c r="G57" s="532"/>
      <c r="H57" s="300"/>
      <c r="I57" s="300"/>
      <c r="J57" s="300"/>
      <c r="K57" s="300"/>
      <c r="L57" s="300"/>
      <c r="M57" s="300"/>
      <c r="N57" s="300"/>
      <c r="O57" s="300"/>
      <c r="P57" s="300"/>
      <c r="Q57" s="300"/>
      <c r="R57" s="300"/>
      <c r="S57" s="300"/>
      <c r="T57" s="300"/>
      <c r="U57" s="300"/>
      <c r="V57" s="300"/>
      <c r="W57" s="300"/>
      <c r="X57" s="300"/>
      <c r="Y57" s="300"/>
      <c r="Z57" s="300"/>
      <c r="AA57" s="300"/>
      <c r="AB57" s="300"/>
      <c r="AC57" s="300"/>
      <c r="AD57" s="300"/>
      <c r="AE57" s="300"/>
      <c r="AF57" s="300"/>
    </row>
    <row r="59" spans="2:39" s="74" customFormat="1" x14ac:dyDescent="0.2"/>
    <row r="60" spans="2:39" s="74" customFormat="1" x14ac:dyDescent="0.2"/>
    <row r="61" spans="2:39" x14ac:dyDescent="0.2">
      <c r="B61" s="75"/>
    </row>
    <row r="65" spans="2:31" x14ac:dyDescent="0.2">
      <c r="B65" s="93"/>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row>
    <row r="66" spans="2:31" x14ac:dyDescent="0.2">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row>
    <row r="67" spans="2:31" x14ac:dyDescent="0.2">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row>
    <row r="68" spans="2:31" x14ac:dyDescent="0.2">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row>
    <row r="69" spans="2:31" x14ac:dyDescent="0.2">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row>
    <row r="70" spans="2:31" x14ac:dyDescent="0.2">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row>
  </sheetData>
  <mergeCells count="42">
    <mergeCell ref="AD9:AD11"/>
    <mergeCell ref="AE9:AE11"/>
    <mergeCell ref="F10:F11"/>
    <mergeCell ref="I10:I11"/>
    <mergeCell ref="J10:J11"/>
    <mergeCell ref="K10:K11"/>
    <mergeCell ref="L10:L11"/>
    <mergeCell ref="M10:M11"/>
    <mergeCell ref="Z10:Z11"/>
    <mergeCell ref="AA10:AA11"/>
    <mergeCell ref="AB10:AB11"/>
    <mergeCell ref="AC10:AC11"/>
    <mergeCell ref="X10:X11"/>
    <mergeCell ref="B12:C14"/>
    <mergeCell ref="T10:T11"/>
    <mergeCell ref="U10:U11"/>
    <mergeCell ref="V10:V11"/>
    <mergeCell ref="W10:W11"/>
    <mergeCell ref="S10:S11"/>
    <mergeCell ref="D8:D11"/>
    <mergeCell ref="E8:E11"/>
    <mergeCell ref="Y10:Y11"/>
    <mergeCell ref="N10:N11"/>
    <mergeCell ref="O10:O11"/>
    <mergeCell ref="P10:P11"/>
    <mergeCell ref="Q10:Q11"/>
    <mergeCell ref="R10:R11"/>
    <mergeCell ref="C57:G57"/>
    <mergeCell ref="C27:C29"/>
    <mergeCell ref="C30:C32"/>
    <mergeCell ref="B33:B56"/>
    <mergeCell ref="C33:C35"/>
    <mergeCell ref="C36:C38"/>
    <mergeCell ref="C39:C41"/>
    <mergeCell ref="C42:C44"/>
    <mergeCell ref="C45:C47"/>
    <mergeCell ref="C48:C50"/>
    <mergeCell ref="B15:B32"/>
    <mergeCell ref="C15:C17"/>
    <mergeCell ref="C18:C20"/>
    <mergeCell ref="C21:C23"/>
    <mergeCell ref="C24:C26"/>
  </mergeCells>
  <phoneticPr fontId="3"/>
  <pageMargins left="0.51181102362204722" right="0.19685039370078741" top="0.70866141732283472" bottom="0.27559055118110237" header="0.19685039370078741" footer="0.19685039370078741"/>
  <pageSetup paperSize="9" scale="55" firstPageNumber="4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5ACF6-C812-4A99-A121-35EB0D8700A7}">
  <sheetPr>
    <tabColor rgb="FF00B0F0"/>
  </sheetPr>
  <dimension ref="B2:AQ54"/>
  <sheetViews>
    <sheetView view="pageBreakPreview" zoomScale="80" zoomScaleNormal="100" zoomScaleSheetLayoutView="80" workbookViewId="0"/>
  </sheetViews>
  <sheetFormatPr defaultColWidth="9" defaultRowHeight="13.2" x14ac:dyDescent="0.2"/>
  <cols>
    <col min="1" max="1" width="4.6640625" style="2" customWidth="1"/>
    <col min="2" max="2" width="3.109375" style="2" customWidth="1"/>
    <col min="3" max="3" width="15.6640625" style="2" customWidth="1"/>
    <col min="4" max="4" width="9.6640625" style="2" customWidth="1"/>
    <col min="5" max="6" width="8.109375" style="2" customWidth="1"/>
    <col min="7" max="7" width="7.6640625" style="2" customWidth="1"/>
    <col min="8" max="8" width="7.109375" style="2" customWidth="1"/>
    <col min="9" max="10" width="8.109375" style="2" customWidth="1"/>
    <col min="11" max="11" width="7.6640625" style="2" customWidth="1"/>
    <col min="12" max="12" width="7.109375" style="2" customWidth="1"/>
    <col min="13" max="14" width="8.109375" style="2" customWidth="1"/>
    <col min="15" max="15" width="7.6640625" style="2" customWidth="1"/>
    <col min="16" max="16" width="7.109375" style="2" customWidth="1"/>
    <col min="17" max="18" width="8.109375" style="2" customWidth="1"/>
    <col min="19" max="19" width="7.6640625" style="2" customWidth="1"/>
    <col min="20" max="20" width="7.109375" style="2" customWidth="1"/>
    <col min="21" max="21" width="8" style="2" customWidth="1"/>
    <col min="22" max="22" width="8.109375" style="2" customWidth="1"/>
    <col min="23" max="23" width="7.6640625" style="2" customWidth="1"/>
    <col min="24" max="24" width="7" style="2" customWidth="1"/>
    <col min="25" max="26" width="8.109375" style="2" customWidth="1"/>
    <col min="27" max="27" width="7.6640625" style="2" customWidth="1"/>
    <col min="28" max="28" width="7.109375" style="2" customWidth="1"/>
    <col min="29" max="29" width="4.6640625" style="2" customWidth="1"/>
    <col min="30" max="35" width="6.6640625" style="2" customWidth="1"/>
    <col min="36" max="41" width="7" style="2" customWidth="1"/>
    <col min="42" max="16384" width="9" style="2"/>
  </cols>
  <sheetData>
    <row r="2" spans="2:41" ht="14.4" x14ac:dyDescent="0.2">
      <c r="B2" s="1" t="s">
        <v>152</v>
      </c>
    </row>
    <row r="3" spans="2:41" ht="14.4" x14ac:dyDescent="0.2">
      <c r="B3" s="1"/>
    </row>
    <row r="4" spans="2:41" ht="14.4" x14ac:dyDescent="0.2">
      <c r="B4" s="1"/>
      <c r="X4" s="301" t="s">
        <v>153</v>
      </c>
    </row>
    <row r="5" spans="2:41" ht="14.4" x14ac:dyDescent="0.2">
      <c r="B5" s="1"/>
      <c r="X5" s="301" t="s">
        <v>154</v>
      </c>
    </row>
    <row r="6" spans="2:41" ht="14.4" x14ac:dyDescent="0.2">
      <c r="B6" s="1"/>
      <c r="V6" s="3"/>
    </row>
    <row r="7" spans="2:41" ht="13.8" thickBot="1" x14ac:dyDescent="0.25">
      <c r="B7" s="302"/>
      <c r="C7" s="302"/>
      <c r="D7" s="302"/>
      <c r="AB7" s="5" t="s">
        <v>45</v>
      </c>
    </row>
    <row r="8" spans="2:41" ht="16.5" customHeight="1" x14ac:dyDescent="0.2">
      <c r="B8" s="212"/>
      <c r="C8" s="303"/>
      <c r="D8" s="448" t="s">
        <v>155</v>
      </c>
      <c r="E8" s="304" t="s">
        <v>156</v>
      </c>
      <c r="F8" s="305"/>
      <c r="G8" s="305"/>
      <c r="H8" s="306"/>
      <c r="I8" s="304" t="s">
        <v>157</v>
      </c>
      <c r="J8" s="305"/>
      <c r="K8" s="305"/>
      <c r="L8" s="307"/>
      <c r="M8" s="304" t="s">
        <v>158</v>
      </c>
      <c r="N8" s="305"/>
      <c r="O8" s="305"/>
      <c r="P8" s="307"/>
      <c r="Q8" s="304" t="s">
        <v>159</v>
      </c>
      <c r="R8" s="305"/>
      <c r="S8" s="305"/>
      <c r="T8" s="305"/>
      <c r="U8" s="304" t="s">
        <v>160</v>
      </c>
      <c r="V8" s="305"/>
      <c r="W8" s="305"/>
      <c r="X8" s="307"/>
      <c r="Y8" s="304" t="s">
        <v>161</v>
      </c>
      <c r="Z8" s="305"/>
      <c r="AA8" s="305"/>
      <c r="AB8" s="307"/>
    </row>
    <row r="9" spans="2:41" ht="51" customHeight="1" x14ac:dyDescent="0.2">
      <c r="B9" s="212"/>
      <c r="C9" s="303"/>
      <c r="D9" s="450"/>
      <c r="E9" s="564" t="s">
        <v>415</v>
      </c>
      <c r="F9" s="565"/>
      <c r="G9" s="565"/>
      <c r="H9" s="566"/>
      <c r="I9" s="564" t="s">
        <v>162</v>
      </c>
      <c r="J9" s="565"/>
      <c r="K9" s="565"/>
      <c r="L9" s="566"/>
      <c r="M9" s="564" t="s">
        <v>416</v>
      </c>
      <c r="N9" s="565"/>
      <c r="O9" s="565"/>
      <c r="P9" s="566"/>
      <c r="Q9" s="564" t="s">
        <v>417</v>
      </c>
      <c r="R9" s="571"/>
      <c r="S9" s="571"/>
      <c r="T9" s="572"/>
      <c r="U9" s="564" t="s">
        <v>418</v>
      </c>
      <c r="V9" s="571"/>
      <c r="W9" s="571"/>
      <c r="X9" s="572"/>
      <c r="Y9" s="564" t="s">
        <v>419</v>
      </c>
      <c r="Z9" s="565"/>
      <c r="AA9" s="565"/>
      <c r="AB9" s="566"/>
    </row>
    <row r="10" spans="2:41" ht="27.75" customHeight="1" x14ac:dyDescent="0.2">
      <c r="B10" s="212"/>
      <c r="C10" s="303"/>
      <c r="D10" s="450"/>
      <c r="E10" s="557" t="s">
        <v>163</v>
      </c>
      <c r="F10" s="308" t="s">
        <v>164</v>
      </c>
      <c r="G10" s="309"/>
      <c r="H10" s="567" t="s">
        <v>49</v>
      </c>
      <c r="I10" s="557" t="s">
        <v>163</v>
      </c>
      <c r="J10" s="308" t="s">
        <v>164</v>
      </c>
      <c r="K10" s="309"/>
      <c r="L10" s="559" t="s">
        <v>49</v>
      </c>
      <c r="M10" s="557" t="s">
        <v>163</v>
      </c>
      <c r="N10" s="308" t="s">
        <v>164</v>
      </c>
      <c r="O10" s="309"/>
      <c r="P10" s="559" t="s">
        <v>49</v>
      </c>
      <c r="Q10" s="557" t="s">
        <v>163</v>
      </c>
      <c r="R10" s="308" t="s">
        <v>164</v>
      </c>
      <c r="S10" s="309"/>
      <c r="T10" s="569" t="s">
        <v>49</v>
      </c>
      <c r="U10" s="557" t="s">
        <v>163</v>
      </c>
      <c r="V10" s="308" t="s">
        <v>164</v>
      </c>
      <c r="W10" s="309"/>
      <c r="X10" s="559" t="s">
        <v>49</v>
      </c>
      <c r="Y10" s="557" t="s">
        <v>163</v>
      </c>
      <c r="Z10" s="308" t="s">
        <v>164</v>
      </c>
      <c r="AA10" s="309"/>
      <c r="AB10" s="559" t="s">
        <v>49</v>
      </c>
    </row>
    <row r="11" spans="2:41" ht="41.25" customHeight="1" x14ac:dyDescent="0.2">
      <c r="B11" s="56"/>
      <c r="C11" s="310"/>
      <c r="D11" s="452"/>
      <c r="E11" s="558"/>
      <c r="F11" s="311"/>
      <c r="G11" s="312" t="s">
        <v>165</v>
      </c>
      <c r="H11" s="568"/>
      <c r="I11" s="558"/>
      <c r="J11" s="311"/>
      <c r="K11" s="312" t="s">
        <v>165</v>
      </c>
      <c r="L11" s="560"/>
      <c r="M11" s="558"/>
      <c r="N11" s="311"/>
      <c r="O11" s="312" t="s">
        <v>165</v>
      </c>
      <c r="P11" s="560"/>
      <c r="Q11" s="558"/>
      <c r="R11" s="311"/>
      <c r="S11" s="312" t="s">
        <v>165</v>
      </c>
      <c r="T11" s="570"/>
      <c r="U11" s="558"/>
      <c r="V11" s="311"/>
      <c r="W11" s="312" t="s">
        <v>165</v>
      </c>
      <c r="X11" s="560"/>
      <c r="Y11" s="558"/>
      <c r="Z11" s="311"/>
      <c r="AA11" s="312" t="s">
        <v>165</v>
      </c>
      <c r="AB11" s="560"/>
      <c r="AJ11" s="9"/>
    </row>
    <row r="12" spans="2:41" s="199" customFormat="1" ht="21" customHeight="1" x14ac:dyDescent="0.2">
      <c r="B12" s="537" t="s">
        <v>93</v>
      </c>
      <c r="C12" s="561"/>
      <c r="D12" s="313">
        <f t="shared" ref="D12:AB12" si="0">D14+D16+D18+D20+D22+D24</f>
        <v>425</v>
      </c>
      <c r="E12" s="314">
        <f>E14+E16+E18+E20+E22+E24</f>
        <v>96</v>
      </c>
      <c r="F12" s="313">
        <f t="shared" si="0"/>
        <v>217</v>
      </c>
      <c r="G12" s="313">
        <f>G14+G16+G18+G20+G22+G24</f>
        <v>74</v>
      </c>
      <c r="H12" s="315">
        <f>H14+H16+H18+H20+H22+H24</f>
        <v>38</v>
      </c>
      <c r="I12" s="314">
        <f t="shared" si="0"/>
        <v>186</v>
      </c>
      <c r="J12" s="313">
        <f t="shared" si="0"/>
        <v>151</v>
      </c>
      <c r="K12" s="313">
        <f t="shared" si="0"/>
        <v>54</v>
      </c>
      <c r="L12" s="315">
        <f t="shared" si="0"/>
        <v>34</v>
      </c>
      <c r="M12" s="314">
        <f t="shared" si="0"/>
        <v>71</v>
      </c>
      <c r="N12" s="313">
        <f t="shared" si="0"/>
        <v>230</v>
      </c>
      <c r="O12" s="313">
        <f t="shared" si="0"/>
        <v>82</v>
      </c>
      <c r="P12" s="315">
        <f t="shared" si="0"/>
        <v>42</v>
      </c>
      <c r="Q12" s="314">
        <f t="shared" si="0"/>
        <v>102</v>
      </c>
      <c r="R12" s="313">
        <f t="shared" si="0"/>
        <v>194</v>
      </c>
      <c r="S12" s="313">
        <f t="shared" si="0"/>
        <v>90</v>
      </c>
      <c r="T12" s="316">
        <f t="shared" si="0"/>
        <v>39</v>
      </c>
      <c r="U12" s="314">
        <f t="shared" si="0"/>
        <v>110</v>
      </c>
      <c r="V12" s="313">
        <f t="shared" si="0"/>
        <v>196</v>
      </c>
      <c r="W12" s="313">
        <f t="shared" si="0"/>
        <v>81</v>
      </c>
      <c r="X12" s="315">
        <f t="shared" si="0"/>
        <v>38</v>
      </c>
      <c r="Y12" s="314">
        <f t="shared" si="0"/>
        <v>157</v>
      </c>
      <c r="Z12" s="313">
        <f t="shared" si="0"/>
        <v>166</v>
      </c>
      <c r="AA12" s="313">
        <f t="shared" si="0"/>
        <v>69</v>
      </c>
      <c r="AB12" s="315">
        <f t="shared" si="0"/>
        <v>33</v>
      </c>
      <c r="AD12" s="2"/>
      <c r="AE12" s="2"/>
      <c r="AF12" s="2"/>
      <c r="AG12" s="2"/>
      <c r="AH12" s="2"/>
      <c r="AI12" s="2"/>
      <c r="AJ12" s="317"/>
      <c r="AK12" s="317"/>
      <c r="AL12" s="317"/>
      <c r="AM12" s="317"/>
      <c r="AN12" s="317"/>
      <c r="AO12" s="317"/>
    </row>
    <row r="13" spans="2:41" s="199" customFormat="1" ht="21" customHeight="1" thickBot="1" x14ac:dyDescent="0.25">
      <c r="B13" s="562"/>
      <c r="C13" s="563"/>
      <c r="D13" s="32"/>
      <c r="E13" s="318">
        <f>E12/$D12</f>
        <v>0.22588235294117648</v>
      </c>
      <c r="F13" s="319">
        <f>F12/$D12</f>
        <v>0.51058823529411768</v>
      </c>
      <c r="G13" s="319">
        <f t="shared" ref="G13:AB13" si="1">G12/$D12</f>
        <v>0.17411764705882352</v>
      </c>
      <c r="H13" s="320">
        <f t="shared" si="1"/>
        <v>8.9411764705882357E-2</v>
      </c>
      <c r="I13" s="318">
        <f t="shared" si="1"/>
        <v>0.43764705882352939</v>
      </c>
      <c r="J13" s="319">
        <f t="shared" si="1"/>
        <v>0.35529411764705882</v>
      </c>
      <c r="K13" s="319">
        <f t="shared" si="1"/>
        <v>0.12705882352941175</v>
      </c>
      <c r="L13" s="320">
        <f t="shared" si="1"/>
        <v>0.08</v>
      </c>
      <c r="M13" s="318">
        <f t="shared" si="1"/>
        <v>0.16705882352941176</v>
      </c>
      <c r="N13" s="319">
        <f t="shared" si="1"/>
        <v>0.54117647058823526</v>
      </c>
      <c r="O13" s="319">
        <f t="shared" si="1"/>
        <v>0.19294117647058823</v>
      </c>
      <c r="P13" s="320">
        <f t="shared" si="1"/>
        <v>9.8823529411764699E-2</v>
      </c>
      <c r="Q13" s="318">
        <f t="shared" si="1"/>
        <v>0.24</v>
      </c>
      <c r="R13" s="319">
        <f t="shared" si="1"/>
        <v>0.45647058823529413</v>
      </c>
      <c r="S13" s="319">
        <f t="shared" si="1"/>
        <v>0.21176470588235294</v>
      </c>
      <c r="T13" s="321">
        <f t="shared" si="1"/>
        <v>9.1764705882352943E-2</v>
      </c>
      <c r="U13" s="318">
        <f t="shared" si="1"/>
        <v>0.25882352941176473</v>
      </c>
      <c r="V13" s="319">
        <f t="shared" si="1"/>
        <v>0.4611764705882353</v>
      </c>
      <c r="W13" s="319">
        <f t="shared" si="1"/>
        <v>0.19058823529411764</v>
      </c>
      <c r="X13" s="320">
        <f t="shared" si="1"/>
        <v>8.9411764705882357E-2</v>
      </c>
      <c r="Y13" s="318">
        <f t="shared" si="1"/>
        <v>0.36941176470588233</v>
      </c>
      <c r="Z13" s="319">
        <f t="shared" si="1"/>
        <v>0.39058823529411762</v>
      </c>
      <c r="AA13" s="319">
        <f t="shared" si="1"/>
        <v>0.16235294117647059</v>
      </c>
      <c r="AB13" s="320">
        <f t="shared" si="1"/>
        <v>7.7647058823529416E-2</v>
      </c>
      <c r="AJ13" s="322"/>
      <c r="AK13" s="322"/>
      <c r="AL13" s="322"/>
      <c r="AM13" s="322"/>
      <c r="AN13" s="322"/>
      <c r="AO13" s="322"/>
    </row>
    <row r="14" spans="2:41" s="199" customFormat="1" ht="21" customHeight="1" thickTop="1" x14ac:dyDescent="0.2">
      <c r="B14" s="415" t="s">
        <v>166</v>
      </c>
      <c r="C14" s="418" t="s">
        <v>60</v>
      </c>
      <c r="D14" s="27">
        <f>'[1]表5-1'!D14</f>
        <v>54</v>
      </c>
      <c r="E14" s="323">
        <v>6</v>
      </c>
      <c r="F14" s="324">
        <v>35</v>
      </c>
      <c r="G14" s="324">
        <v>10</v>
      </c>
      <c r="H14" s="325">
        <f>$D$14-E14-F14-G14</f>
        <v>3</v>
      </c>
      <c r="I14" s="326">
        <v>15</v>
      </c>
      <c r="J14" s="324">
        <v>27</v>
      </c>
      <c r="K14" s="324">
        <v>9</v>
      </c>
      <c r="L14" s="325">
        <f>$D$14-I14-J14-K14</f>
        <v>3</v>
      </c>
      <c r="M14" s="326">
        <v>6</v>
      </c>
      <c r="N14" s="324">
        <v>33</v>
      </c>
      <c r="O14" s="327">
        <v>12</v>
      </c>
      <c r="P14" s="325">
        <f>$D$14-M14-N14-O14</f>
        <v>3</v>
      </c>
      <c r="Q14" s="326">
        <v>8</v>
      </c>
      <c r="R14" s="324">
        <v>29</v>
      </c>
      <c r="S14" s="324">
        <v>14</v>
      </c>
      <c r="T14" s="328">
        <f>$D$14-Q14-R14-S14</f>
        <v>3</v>
      </c>
      <c r="U14" s="326">
        <v>14</v>
      </c>
      <c r="V14" s="324">
        <v>26</v>
      </c>
      <c r="W14" s="324">
        <v>10</v>
      </c>
      <c r="X14" s="325">
        <f>$D$14-U14-V14-W14</f>
        <v>4</v>
      </c>
      <c r="Y14" s="326">
        <v>27</v>
      </c>
      <c r="Z14" s="327">
        <v>15</v>
      </c>
      <c r="AA14" s="324">
        <v>9</v>
      </c>
      <c r="AB14" s="325">
        <f>$D$14-Y14-Z14-AA14</f>
        <v>3</v>
      </c>
      <c r="AD14" s="2"/>
      <c r="AE14" s="2"/>
      <c r="AF14" s="2"/>
      <c r="AG14" s="2"/>
      <c r="AH14" s="2"/>
      <c r="AI14" s="2"/>
      <c r="AJ14" s="317"/>
      <c r="AK14" s="317"/>
      <c r="AL14" s="317"/>
      <c r="AM14" s="317"/>
      <c r="AN14" s="317"/>
      <c r="AO14" s="317"/>
    </row>
    <row r="15" spans="2:41" s="199" customFormat="1" ht="21" customHeight="1" x14ac:dyDescent="0.2">
      <c r="B15" s="416"/>
      <c r="C15" s="419"/>
      <c r="D15" s="329"/>
      <c r="E15" s="318">
        <f>E14/$D14</f>
        <v>0.1111111111111111</v>
      </c>
      <c r="F15" s="319">
        <f>F14/$D14</f>
        <v>0.64814814814814814</v>
      </c>
      <c r="G15" s="319">
        <f t="shared" ref="G15:O15" si="2">G14/$D14</f>
        <v>0.18518518518518517</v>
      </c>
      <c r="H15" s="320">
        <f>H14/$D14</f>
        <v>5.5555555555555552E-2</v>
      </c>
      <c r="I15" s="318">
        <f t="shared" si="2"/>
        <v>0.27777777777777779</v>
      </c>
      <c r="J15" s="319">
        <f t="shared" si="2"/>
        <v>0.5</v>
      </c>
      <c r="K15" s="319">
        <f t="shared" si="2"/>
        <v>0.16666666666666666</v>
      </c>
      <c r="L15" s="320">
        <f>L14/$D14</f>
        <v>5.5555555555555552E-2</v>
      </c>
      <c r="M15" s="318">
        <f t="shared" si="2"/>
        <v>0.1111111111111111</v>
      </c>
      <c r="N15" s="319">
        <f t="shared" si="2"/>
        <v>0.61111111111111116</v>
      </c>
      <c r="O15" s="319">
        <f t="shared" si="2"/>
        <v>0.22222222222222221</v>
      </c>
      <c r="P15" s="320">
        <f>P14/$D14</f>
        <v>5.5555555555555552E-2</v>
      </c>
      <c r="Q15" s="318">
        <f t="shared" ref="Q15:AA15" si="3">Q14/$D14</f>
        <v>0.14814814814814814</v>
      </c>
      <c r="R15" s="319">
        <f t="shared" si="3"/>
        <v>0.53703703703703709</v>
      </c>
      <c r="S15" s="319">
        <f t="shared" si="3"/>
        <v>0.25925925925925924</v>
      </c>
      <c r="T15" s="321">
        <f>T14/$D14</f>
        <v>5.5555555555555552E-2</v>
      </c>
      <c r="U15" s="318">
        <f t="shared" si="3"/>
        <v>0.25925925925925924</v>
      </c>
      <c r="V15" s="319">
        <f t="shared" si="3"/>
        <v>0.48148148148148145</v>
      </c>
      <c r="W15" s="319">
        <f t="shared" si="3"/>
        <v>0.18518518518518517</v>
      </c>
      <c r="X15" s="320">
        <f>X14/$D14</f>
        <v>7.407407407407407E-2</v>
      </c>
      <c r="Y15" s="318">
        <f t="shared" si="3"/>
        <v>0.5</v>
      </c>
      <c r="Z15" s="319">
        <f t="shared" si="3"/>
        <v>0.27777777777777779</v>
      </c>
      <c r="AA15" s="319">
        <f t="shared" si="3"/>
        <v>0.16666666666666666</v>
      </c>
      <c r="AB15" s="320">
        <f>AB14/$D14</f>
        <v>5.5555555555555552E-2</v>
      </c>
      <c r="AJ15" s="322"/>
      <c r="AK15" s="322"/>
      <c r="AL15" s="322"/>
      <c r="AM15" s="322"/>
      <c r="AN15" s="322"/>
      <c r="AO15" s="322"/>
    </row>
    <row r="16" spans="2:41" s="199" customFormat="1" ht="21" customHeight="1" x14ac:dyDescent="0.2">
      <c r="B16" s="416"/>
      <c r="C16" s="412" t="s">
        <v>61</v>
      </c>
      <c r="D16" s="38">
        <f>'[1]表5-1'!D16</f>
        <v>76</v>
      </c>
      <c r="E16" s="330">
        <v>24</v>
      </c>
      <c r="F16" s="331">
        <v>28</v>
      </c>
      <c r="G16" s="331">
        <v>18</v>
      </c>
      <c r="H16" s="332">
        <f>$D$16-E16-F16-G16</f>
        <v>6</v>
      </c>
      <c r="I16" s="333">
        <v>32</v>
      </c>
      <c r="J16" s="331">
        <v>26</v>
      </c>
      <c r="K16" s="331">
        <v>11</v>
      </c>
      <c r="L16" s="332">
        <f>$D$16-I16-J16-K16</f>
        <v>7</v>
      </c>
      <c r="M16" s="333">
        <v>18</v>
      </c>
      <c r="N16" s="331">
        <v>33</v>
      </c>
      <c r="O16" s="334">
        <v>18</v>
      </c>
      <c r="P16" s="332">
        <f>$D$16-M16-N16-O16</f>
        <v>7</v>
      </c>
      <c r="Q16" s="333">
        <v>15</v>
      </c>
      <c r="R16" s="331">
        <v>31</v>
      </c>
      <c r="S16" s="331">
        <v>23</v>
      </c>
      <c r="T16" s="335">
        <f>$D$16-Q16-R16-S16</f>
        <v>7</v>
      </c>
      <c r="U16" s="333">
        <v>15</v>
      </c>
      <c r="V16" s="331">
        <v>32</v>
      </c>
      <c r="W16" s="331">
        <v>23</v>
      </c>
      <c r="X16" s="332">
        <f>$D$16-U16-V16-W16</f>
        <v>6</v>
      </c>
      <c r="Y16" s="333">
        <v>24</v>
      </c>
      <c r="Z16" s="334">
        <v>30</v>
      </c>
      <c r="AA16" s="331">
        <v>16</v>
      </c>
      <c r="AB16" s="332">
        <f>$D$16-Y16-Z16-AA16</f>
        <v>6</v>
      </c>
      <c r="AD16" s="2"/>
      <c r="AE16" s="2"/>
      <c r="AF16" s="2"/>
      <c r="AG16" s="2"/>
      <c r="AH16" s="2"/>
      <c r="AI16" s="2"/>
      <c r="AJ16" s="317"/>
      <c r="AK16" s="317"/>
      <c r="AL16" s="317"/>
      <c r="AM16" s="317"/>
      <c r="AN16" s="317"/>
      <c r="AO16" s="317"/>
    </row>
    <row r="17" spans="2:43" s="199" customFormat="1" ht="21" customHeight="1" x14ac:dyDescent="0.2">
      <c r="B17" s="416"/>
      <c r="C17" s="419"/>
      <c r="D17" s="336"/>
      <c r="E17" s="318">
        <f t="shared" ref="E17:AA17" si="4">E16/$D16</f>
        <v>0.31578947368421051</v>
      </c>
      <c r="F17" s="319">
        <f t="shared" si="4"/>
        <v>0.36842105263157893</v>
      </c>
      <c r="G17" s="319">
        <f t="shared" si="4"/>
        <v>0.23684210526315788</v>
      </c>
      <c r="H17" s="320">
        <f>H16/$D16</f>
        <v>7.8947368421052627E-2</v>
      </c>
      <c r="I17" s="318">
        <f t="shared" si="4"/>
        <v>0.42105263157894735</v>
      </c>
      <c r="J17" s="319">
        <f t="shared" si="4"/>
        <v>0.34210526315789475</v>
      </c>
      <c r="K17" s="319">
        <f t="shared" si="4"/>
        <v>0.14473684210526316</v>
      </c>
      <c r="L17" s="320">
        <f>L16/$D16</f>
        <v>9.2105263157894732E-2</v>
      </c>
      <c r="M17" s="318">
        <f t="shared" si="4"/>
        <v>0.23684210526315788</v>
      </c>
      <c r="N17" s="319">
        <f t="shared" si="4"/>
        <v>0.43421052631578949</v>
      </c>
      <c r="O17" s="319">
        <f t="shared" si="4"/>
        <v>0.23684210526315788</v>
      </c>
      <c r="P17" s="320">
        <f>P16/$D16</f>
        <v>9.2105263157894732E-2</v>
      </c>
      <c r="Q17" s="318">
        <f t="shared" si="4"/>
        <v>0.19736842105263158</v>
      </c>
      <c r="R17" s="319">
        <f t="shared" si="4"/>
        <v>0.40789473684210525</v>
      </c>
      <c r="S17" s="319">
        <f t="shared" si="4"/>
        <v>0.30263157894736842</v>
      </c>
      <c r="T17" s="321">
        <f>T16/$D16</f>
        <v>9.2105263157894732E-2</v>
      </c>
      <c r="U17" s="318">
        <f t="shared" si="4"/>
        <v>0.19736842105263158</v>
      </c>
      <c r="V17" s="319">
        <f t="shared" si="4"/>
        <v>0.42105263157894735</v>
      </c>
      <c r="W17" s="319">
        <f t="shared" si="4"/>
        <v>0.30263157894736842</v>
      </c>
      <c r="X17" s="320">
        <f>X16/$D16</f>
        <v>7.8947368421052627E-2</v>
      </c>
      <c r="Y17" s="318">
        <f t="shared" si="4"/>
        <v>0.31578947368421051</v>
      </c>
      <c r="Z17" s="319">
        <f t="shared" si="4"/>
        <v>0.39473684210526316</v>
      </c>
      <c r="AA17" s="319">
        <f t="shared" si="4"/>
        <v>0.21052631578947367</v>
      </c>
      <c r="AB17" s="320">
        <f>AB16/$D16</f>
        <v>7.8947368421052627E-2</v>
      </c>
      <c r="AJ17" s="322"/>
      <c r="AK17" s="322"/>
      <c r="AL17" s="322"/>
      <c r="AM17" s="322"/>
      <c r="AN17" s="322"/>
      <c r="AO17" s="322"/>
    </row>
    <row r="18" spans="2:43" s="199" customFormat="1" ht="21" customHeight="1" x14ac:dyDescent="0.2">
      <c r="B18" s="416"/>
      <c r="C18" s="437" t="s">
        <v>167</v>
      </c>
      <c r="D18" s="38">
        <f>'[1]表5-1'!D18</f>
        <v>28</v>
      </c>
      <c r="E18" s="330">
        <v>7</v>
      </c>
      <c r="F18" s="331">
        <v>12</v>
      </c>
      <c r="G18" s="331">
        <v>7</v>
      </c>
      <c r="H18" s="332">
        <f>$D$18-E18-F18-G18</f>
        <v>2</v>
      </c>
      <c r="I18" s="333">
        <v>8</v>
      </c>
      <c r="J18" s="331">
        <v>8</v>
      </c>
      <c r="K18" s="331">
        <v>10</v>
      </c>
      <c r="L18" s="332">
        <f>$D$18-I18-J18-K18</f>
        <v>2</v>
      </c>
      <c r="M18" s="333">
        <v>3</v>
      </c>
      <c r="N18" s="331">
        <v>12</v>
      </c>
      <c r="O18" s="334">
        <v>12</v>
      </c>
      <c r="P18" s="332">
        <f>$D$18-M18-N18-O18</f>
        <v>1</v>
      </c>
      <c r="Q18" s="333">
        <v>4</v>
      </c>
      <c r="R18" s="331">
        <v>9</v>
      </c>
      <c r="S18" s="331">
        <v>13</v>
      </c>
      <c r="T18" s="335">
        <f>$D$18-Q18-R18-S18</f>
        <v>2</v>
      </c>
      <c r="U18" s="333">
        <v>5</v>
      </c>
      <c r="V18" s="331">
        <v>11</v>
      </c>
      <c r="W18" s="331">
        <v>10</v>
      </c>
      <c r="X18" s="332">
        <f>$D$18-U18-V18-W18</f>
        <v>2</v>
      </c>
      <c r="Y18" s="333">
        <v>9</v>
      </c>
      <c r="Z18" s="334">
        <v>8</v>
      </c>
      <c r="AA18" s="331">
        <v>9</v>
      </c>
      <c r="AB18" s="332">
        <f>$D$18-Y18-Z18-AA18</f>
        <v>2</v>
      </c>
      <c r="AD18" s="2"/>
      <c r="AE18" s="2"/>
      <c r="AF18" s="2"/>
      <c r="AG18" s="2"/>
      <c r="AH18" s="2"/>
      <c r="AI18" s="2"/>
      <c r="AJ18" s="317"/>
      <c r="AK18" s="317"/>
      <c r="AL18" s="317"/>
      <c r="AM18" s="317"/>
      <c r="AN18" s="317"/>
      <c r="AO18" s="317"/>
    </row>
    <row r="19" spans="2:43" s="199" customFormat="1" ht="21" customHeight="1" x14ac:dyDescent="0.2">
      <c r="B19" s="416"/>
      <c r="C19" s="439"/>
      <c r="D19" s="336"/>
      <c r="E19" s="318">
        <f t="shared" ref="E19:AB19" si="5">E18/$D18</f>
        <v>0.25</v>
      </c>
      <c r="F19" s="319">
        <f t="shared" si="5"/>
        <v>0.42857142857142855</v>
      </c>
      <c r="G19" s="319">
        <f t="shared" si="5"/>
        <v>0.25</v>
      </c>
      <c r="H19" s="320">
        <f t="shared" si="5"/>
        <v>7.1428571428571425E-2</v>
      </c>
      <c r="I19" s="318">
        <f t="shared" si="5"/>
        <v>0.2857142857142857</v>
      </c>
      <c r="J19" s="319">
        <f t="shared" si="5"/>
        <v>0.2857142857142857</v>
      </c>
      <c r="K19" s="319">
        <f t="shared" si="5"/>
        <v>0.35714285714285715</v>
      </c>
      <c r="L19" s="320">
        <f t="shared" si="5"/>
        <v>7.1428571428571425E-2</v>
      </c>
      <c r="M19" s="318">
        <f t="shared" si="5"/>
        <v>0.10714285714285714</v>
      </c>
      <c r="N19" s="319">
        <f t="shared" si="5"/>
        <v>0.42857142857142855</v>
      </c>
      <c r="O19" s="319">
        <f t="shared" si="5"/>
        <v>0.42857142857142855</v>
      </c>
      <c r="P19" s="320">
        <f t="shared" si="5"/>
        <v>3.5714285714285712E-2</v>
      </c>
      <c r="Q19" s="318">
        <f t="shared" si="5"/>
        <v>0.14285714285714285</v>
      </c>
      <c r="R19" s="319">
        <f t="shared" si="5"/>
        <v>0.32142857142857145</v>
      </c>
      <c r="S19" s="319">
        <f t="shared" si="5"/>
        <v>0.4642857142857143</v>
      </c>
      <c r="T19" s="321">
        <f t="shared" si="5"/>
        <v>7.1428571428571425E-2</v>
      </c>
      <c r="U19" s="318">
        <f t="shared" si="5"/>
        <v>0.17857142857142858</v>
      </c>
      <c r="V19" s="319">
        <f t="shared" si="5"/>
        <v>0.39285714285714285</v>
      </c>
      <c r="W19" s="319">
        <f t="shared" si="5"/>
        <v>0.35714285714285715</v>
      </c>
      <c r="X19" s="320">
        <f t="shared" si="5"/>
        <v>7.1428571428571425E-2</v>
      </c>
      <c r="Y19" s="318">
        <f t="shared" si="5"/>
        <v>0.32142857142857145</v>
      </c>
      <c r="Z19" s="319">
        <f t="shared" si="5"/>
        <v>0.2857142857142857</v>
      </c>
      <c r="AA19" s="319">
        <f t="shared" si="5"/>
        <v>0.32142857142857145</v>
      </c>
      <c r="AB19" s="320">
        <f t="shared" si="5"/>
        <v>7.1428571428571425E-2</v>
      </c>
      <c r="AJ19" s="322"/>
      <c r="AK19" s="322"/>
      <c r="AL19" s="322"/>
      <c r="AM19" s="322"/>
      <c r="AN19" s="322"/>
      <c r="AO19" s="322"/>
    </row>
    <row r="20" spans="2:43" s="199" customFormat="1" ht="21" customHeight="1" x14ac:dyDescent="0.2">
      <c r="B20" s="416"/>
      <c r="C20" s="412" t="s">
        <v>168</v>
      </c>
      <c r="D20" s="38">
        <f>'[1]表5-1'!D20</f>
        <v>89</v>
      </c>
      <c r="E20" s="330">
        <v>15</v>
      </c>
      <c r="F20" s="331">
        <v>46</v>
      </c>
      <c r="G20" s="331">
        <v>17</v>
      </c>
      <c r="H20" s="332">
        <f>$D$20-E20-F20-G20</f>
        <v>11</v>
      </c>
      <c r="I20" s="333">
        <v>31</v>
      </c>
      <c r="J20" s="331">
        <v>36</v>
      </c>
      <c r="K20" s="331">
        <v>13</v>
      </c>
      <c r="L20" s="332">
        <f>$D$20-I20-J20-K20</f>
        <v>9</v>
      </c>
      <c r="M20" s="333">
        <v>14</v>
      </c>
      <c r="N20" s="331">
        <v>48</v>
      </c>
      <c r="O20" s="334">
        <v>15</v>
      </c>
      <c r="P20" s="332">
        <f>$D$20-M20-N20-O20</f>
        <v>12</v>
      </c>
      <c r="Q20" s="333">
        <v>16</v>
      </c>
      <c r="R20" s="331">
        <v>43</v>
      </c>
      <c r="S20" s="331">
        <v>19</v>
      </c>
      <c r="T20" s="335">
        <f>$D$20-Q20-R20-S20</f>
        <v>11</v>
      </c>
      <c r="U20" s="333">
        <v>15</v>
      </c>
      <c r="V20" s="331">
        <v>47</v>
      </c>
      <c r="W20" s="331">
        <v>16</v>
      </c>
      <c r="X20" s="332">
        <f>$D$20-U20-V20-W20</f>
        <v>11</v>
      </c>
      <c r="Y20" s="333">
        <v>21</v>
      </c>
      <c r="Z20" s="334">
        <v>43</v>
      </c>
      <c r="AA20" s="331">
        <v>17</v>
      </c>
      <c r="AB20" s="332">
        <f>$D$20-Y20-Z20-AA20</f>
        <v>8</v>
      </c>
      <c r="AD20" s="2"/>
      <c r="AE20" s="2"/>
      <c r="AF20" s="2"/>
      <c r="AG20" s="2"/>
      <c r="AH20" s="2"/>
      <c r="AI20" s="2"/>
      <c r="AJ20" s="317"/>
      <c r="AK20" s="317"/>
      <c r="AL20" s="317"/>
      <c r="AM20" s="317"/>
      <c r="AN20" s="317"/>
      <c r="AO20" s="317"/>
    </row>
    <row r="21" spans="2:43" s="199" customFormat="1" ht="21" customHeight="1" x14ac:dyDescent="0.2">
      <c r="B21" s="416"/>
      <c r="C21" s="419"/>
      <c r="D21" s="336"/>
      <c r="E21" s="318">
        <f t="shared" ref="E21:AB21" si="6">E20/$D20</f>
        <v>0.16853932584269662</v>
      </c>
      <c r="F21" s="319">
        <f t="shared" si="6"/>
        <v>0.5168539325842697</v>
      </c>
      <c r="G21" s="319">
        <f t="shared" si="6"/>
        <v>0.19101123595505617</v>
      </c>
      <c r="H21" s="320">
        <f t="shared" si="6"/>
        <v>0.12359550561797752</v>
      </c>
      <c r="I21" s="318">
        <f t="shared" si="6"/>
        <v>0.34831460674157305</v>
      </c>
      <c r="J21" s="319">
        <f t="shared" si="6"/>
        <v>0.4044943820224719</v>
      </c>
      <c r="K21" s="319">
        <f t="shared" si="6"/>
        <v>0.14606741573033707</v>
      </c>
      <c r="L21" s="320">
        <f t="shared" si="6"/>
        <v>0.10112359550561797</v>
      </c>
      <c r="M21" s="318">
        <f t="shared" si="6"/>
        <v>0.15730337078651685</v>
      </c>
      <c r="N21" s="319">
        <f t="shared" si="6"/>
        <v>0.5393258426966292</v>
      </c>
      <c r="O21" s="319">
        <f t="shared" si="6"/>
        <v>0.16853932584269662</v>
      </c>
      <c r="P21" s="320">
        <f t="shared" si="6"/>
        <v>0.1348314606741573</v>
      </c>
      <c r="Q21" s="318">
        <f t="shared" si="6"/>
        <v>0.1797752808988764</v>
      </c>
      <c r="R21" s="319">
        <f t="shared" si="6"/>
        <v>0.48314606741573035</v>
      </c>
      <c r="S21" s="319">
        <f t="shared" si="6"/>
        <v>0.21348314606741572</v>
      </c>
      <c r="T21" s="321">
        <f t="shared" si="6"/>
        <v>0.12359550561797752</v>
      </c>
      <c r="U21" s="318">
        <f t="shared" si="6"/>
        <v>0.16853932584269662</v>
      </c>
      <c r="V21" s="319">
        <f t="shared" si="6"/>
        <v>0.5280898876404494</v>
      </c>
      <c r="W21" s="319">
        <f t="shared" si="6"/>
        <v>0.1797752808988764</v>
      </c>
      <c r="X21" s="320">
        <f t="shared" si="6"/>
        <v>0.12359550561797752</v>
      </c>
      <c r="Y21" s="318">
        <f t="shared" si="6"/>
        <v>0.23595505617977527</v>
      </c>
      <c r="Z21" s="319">
        <f t="shared" si="6"/>
        <v>0.48314606741573035</v>
      </c>
      <c r="AA21" s="319">
        <f t="shared" si="6"/>
        <v>0.19101123595505617</v>
      </c>
      <c r="AB21" s="320">
        <f t="shared" si="6"/>
        <v>8.98876404494382E-2</v>
      </c>
      <c r="AJ21" s="322"/>
      <c r="AK21" s="322"/>
      <c r="AL21" s="322"/>
      <c r="AM21" s="322"/>
      <c r="AN21" s="322"/>
      <c r="AO21" s="322"/>
    </row>
    <row r="22" spans="2:43" s="199" customFormat="1" ht="21" customHeight="1" x14ac:dyDescent="0.2">
      <c r="B22" s="416"/>
      <c r="C22" s="412" t="s">
        <v>63</v>
      </c>
      <c r="D22" s="38">
        <f>'[1]表5-1'!D22</f>
        <v>16</v>
      </c>
      <c r="E22" s="330">
        <v>8</v>
      </c>
      <c r="F22" s="331">
        <v>6</v>
      </c>
      <c r="G22" s="331">
        <v>2</v>
      </c>
      <c r="H22" s="332">
        <f>$D$22-E22-F22-G22</f>
        <v>0</v>
      </c>
      <c r="I22" s="333">
        <v>9</v>
      </c>
      <c r="J22" s="331">
        <v>6</v>
      </c>
      <c r="K22" s="331">
        <v>0</v>
      </c>
      <c r="L22" s="332">
        <f>$D$22-I22-J22-K22</f>
        <v>1</v>
      </c>
      <c r="M22" s="333">
        <v>8</v>
      </c>
      <c r="N22" s="331">
        <v>6</v>
      </c>
      <c r="O22" s="334">
        <v>1</v>
      </c>
      <c r="P22" s="332">
        <f>$D$22-M22-N22-O22</f>
        <v>1</v>
      </c>
      <c r="Q22" s="333">
        <v>9</v>
      </c>
      <c r="R22" s="331">
        <v>4</v>
      </c>
      <c r="S22" s="331">
        <v>1</v>
      </c>
      <c r="T22" s="335">
        <f>$D$22-Q22-R22-S22</f>
        <v>2</v>
      </c>
      <c r="U22" s="333">
        <v>12</v>
      </c>
      <c r="V22" s="331">
        <v>3</v>
      </c>
      <c r="W22" s="331">
        <v>1</v>
      </c>
      <c r="X22" s="332">
        <f>$D$22-U22-V22-W22</f>
        <v>0</v>
      </c>
      <c r="Y22" s="333">
        <v>10</v>
      </c>
      <c r="Z22" s="334">
        <v>6</v>
      </c>
      <c r="AA22" s="331">
        <v>0</v>
      </c>
      <c r="AB22" s="332">
        <f>$D$22-Y22-Z22-AA22</f>
        <v>0</v>
      </c>
      <c r="AD22" s="2"/>
      <c r="AE22" s="2"/>
      <c r="AF22" s="2"/>
      <c r="AG22" s="2"/>
      <c r="AH22" s="2"/>
      <c r="AI22" s="2"/>
      <c r="AJ22" s="317"/>
      <c r="AK22" s="317"/>
      <c r="AL22" s="317"/>
      <c r="AM22" s="317"/>
      <c r="AN22" s="317"/>
      <c r="AO22" s="317"/>
    </row>
    <row r="23" spans="2:43" s="199" customFormat="1" ht="21" customHeight="1" x14ac:dyDescent="0.2">
      <c r="B23" s="416"/>
      <c r="C23" s="419"/>
      <c r="D23" s="336"/>
      <c r="E23" s="318">
        <f t="shared" ref="E23:AA23" si="7">E22/$D22</f>
        <v>0.5</v>
      </c>
      <c r="F23" s="319">
        <f t="shared" si="7"/>
        <v>0.375</v>
      </c>
      <c r="G23" s="319">
        <f t="shared" si="7"/>
        <v>0.125</v>
      </c>
      <c r="H23" s="320">
        <f>H22/$D22</f>
        <v>0</v>
      </c>
      <c r="I23" s="318">
        <f t="shared" si="7"/>
        <v>0.5625</v>
      </c>
      <c r="J23" s="319">
        <f t="shared" si="7"/>
        <v>0.375</v>
      </c>
      <c r="K23" s="319">
        <f t="shared" si="7"/>
        <v>0</v>
      </c>
      <c r="L23" s="320">
        <f>L22/$D22</f>
        <v>6.25E-2</v>
      </c>
      <c r="M23" s="318">
        <f t="shared" si="7"/>
        <v>0.5</v>
      </c>
      <c r="N23" s="319">
        <f t="shared" si="7"/>
        <v>0.375</v>
      </c>
      <c r="O23" s="319">
        <f t="shared" si="7"/>
        <v>6.25E-2</v>
      </c>
      <c r="P23" s="320">
        <f>P22/$D22</f>
        <v>6.25E-2</v>
      </c>
      <c r="Q23" s="318">
        <f t="shared" si="7"/>
        <v>0.5625</v>
      </c>
      <c r="R23" s="319">
        <f t="shared" si="7"/>
        <v>0.25</v>
      </c>
      <c r="S23" s="319">
        <f t="shared" si="7"/>
        <v>6.25E-2</v>
      </c>
      <c r="T23" s="321">
        <f>T22/$D22</f>
        <v>0.125</v>
      </c>
      <c r="U23" s="318">
        <f t="shared" si="7"/>
        <v>0.75</v>
      </c>
      <c r="V23" s="319">
        <f t="shared" si="7"/>
        <v>0.1875</v>
      </c>
      <c r="W23" s="319">
        <f t="shared" si="7"/>
        <v>6.25E-2</v>
      </c>
      <c r="X23" s="320">
        <f>X22/$D22</f>
        <v>0</v>
      </c>
      <c r="Y23" s="318">
        <f t="shared" si="7"/>
        <v>0.625</v>
      </c>
      <c r="Z23" s="319">
        <f t="shared" si="7"/>
        <v>0.375</v>
      </c>
      <c r="AA23" s="319">
        <f t="shared" si="7"/>
        <v>0</v>
      </c>
      <c r="AB23" s="320">
        <f>AB22/$D22</f>
        <v>0</v>
      </c>
      <c r="AJ23" s="322"/>
      <c r="AK23" s="322"/>
      <c r="AL23" s="322"/>
      <c r="AM23" s="322"/>
      <c r="AN23" s="322"/>
      <c r="AO23" s="322"/>
    </row>
    <row r="24" spans="2:43" s="199" customFormat="1" ht="21" customHeight="1" x14ac:dyDescent="0.2">
      <c r="B24" s="416"/>
      <c r="C24" s="412" t="s">
        <v>64</v>
      </c>
      <c r="D24" s="38">
        <f>'[1]表5-1'!D24</f>
        <v>162</v>
      </c>
      <c r="E24" s="330">
        <v>36</v>
      </c>
      <c r="F24" s="331">
        <v>90</v>
      </c>
      <c r="G24" s="331">
        <v>20</v>
      </c>
      <c r="H24" s="332">
        <f>$D$24-E24-F24-G24</f>
        <v>16</v>
      </c>
      <c r="I24" s="333">
        <v>91</v>
      </c>
      <c r="J24" s="331">
        <v>48</v>
      </c>
      <c r="K24" s="331">
        <v>11</v>
      </c>
      <c r="L24" s="332">
        <f>$D$24-I24-J24-K24</f>
        <v>12</v>
      </c>
      <c r="M24" s="333">
        <v>22</v>
      </c>
      <c r="N24" s="331">
        <v>98</v>
      </c>
      <c r="O24" s="334">
        <v>24</v>
      </c>
      <c r="P24" s="332">
        <f>$D$24-M24-N24-O24</f>
        <v>18</v>
      </c>
      <c r="Q24" s="333">
        <v>50</v>
      </c>
      <c r="R24" s="331">
        <v>78</v>
      </c>
      <c r="S24" s="331">
        <v>20</v>
      </c>
      <c r="T24" s="335">
        <f>$D$24-Q24-R24-S24</f>
        <v>14</v>
      </c>
      <c r="U24" s="333">
        <v>49</v>
      </c>
      <c r="V24" s="331">
        <v>77</v>
      </c>
      <c r="W24" s="331">
        <v>21</v>
      </c>
      <c r="X24" s="332">
        <f>$D$24-U24-V24-W24</f>
        <v>15</v>
      </c>
      <c r="Y24" s="333">
        <v>66</v>
      </c>
      <c r="Z24" s="334">
        <v>64</v>
      </c>
      <c r="AA24" s="331">
        <v>18</v>
      </c>
      <c r="AB24" s="332">
        <f>$D$24-Y24-Z24-AA24</f>
        <v>14</v>
      </c>
      <c r="AD24" s="2"/>
      <c r="AE24" s="2"/>
      <c r="AF24" s="2"/>
      <c r="AG24" s="2"/>
      <c r="AH24" s="2"/>
      <c r="AI24" s="2"/>
      <c r="AJ24" s="317"/>
      <c r="AK24" s="317"/>
      <c r="AL24" s="317"/>
      <c r="AM24" s="317"/>
      <c r="AN24" s="317"/>
      <c r="AO24" s="317"/>
    </row>
    <row r="25" spans="2:43" s="199" customFormat="1" ht="21" customHeight="1" thickBot="1" x14ac:dyDescent="0.25">
      <c r="B25" s="420"/>
      <c r="C25" s="414"/>
      <c r="D25" s="329"/>
      <c r="E25" s="337">
        <f t="shared" ref="E25:AB25" si="8">E24/$D24</f>
        <v>0.22222222222222221</v>
      </c>
      <c r="F25" s="338">
        <f t="shared" si="8"/>
        <v>0.55555555555555558</v>
      </c>
      <c r="G25" s="338">
        <f t="shared" si="8"/>
        <v>0.12345679012345678</v>
      </c>
      <c r="H25" s="339">
        <f t="shared" si="8"/>
        <v>9.8765432098765427E-2</v>
      </c>
      <c r="I25" s="337">
        <f t="shared" si="8"/>
        <v>0.56172839506172845</v>
      </c>
      <c r="J25" s="338">
        <f t="shared" si="8"/>
        <v>0.29629629629629628</v>
      </c>
      <c r="K25" s="338">
        <f t="shared" si="8"/>
        <v>6.7901234567901231E-2</v>
      </c>
      <c r="L25" s="339">
        <f t="shared" si="8"/>
        <v>7.407407407407407E-2</v>
      </c>
      <c r="M25" s="337">
        <f t="shared" si="8"/>
        <v>0.13580246913580246</v>
      </c>
      <c r="N25" s="338">
        <f t="shared" si="8"/>
        <v>0.60493827160493829</v>
      </c>
      <c r="O25" s="338">
        <f t="shared" si="8"/>
        <v>0.14814814814814814</v>
      </c>
      <c r="P25" s="339">
        <f t="shared" si="8"/>
        <v>0.1111111111111111</v>
      </c>
      <c r="Q25" s="337">
        <f t="shared" si="8"/>
        <v>0.30864197530864196</v>
      </c>
      <c r="R25" s="338">
        <f t="shared" si="8"/>
        <v>0.48148148148148145</v>
      </c>
      <c r="S25" s="338">
        <f t="shared" si="8"/>
        <v>0.12345679012345678</v>
      </c>
      <c r="T25" s="340">
        <f t="shared" si="8"/>
        <v>8.6419753086419748E-2</v>
      </c>
      <c r="U25" s="337">
        <f t="shared" si="8"/>
        <v>0.30246913580246915</v>
      </c>
      <c r="V25" s="338">
        <f t="shared" si="8"/>
        <v>0.47530864197530864</v>
      </c>
      <c r="W25" s="338">
        <f t="shared" si="8"/>
        <v>0.12962962962962962</v>
      </c>
      <c r="X25" s="339">
        <f t="shared" si="8"/>
        <v>9.2592592592592587E-2</v>
      </c>
      <c r="Y25" s="337">
        <f t="shared" si="8"/>
        <v>0.40740740740740738</v>
      </c>
      <c r="Z25" s="338">
        <f t="shared" si="8"/>
        <v>0.39506172839506171</v>
      </c>
      <c r="AA25" s="338">
        <f t="shared" si="8"/>
        <v>0.1111111111111111</v>
      </c>
      <c r="AB25" s="339">
        <f t="shared" si="8"/>
        <v>8.6419753086419748E-2</v>
      </c>
      <c r="AJ25" s="322"/>
      <c r="AK25" s="322"/>
      <c r="AL25" s="322"/>
      <c r="AM25" s="322"/>
      <c r="AN25" s="322"/>
      <c r="AO25" s="322"/>
    </row>
    <row r="26" spans="2:43" s="199" customFormat="1" ht="21" customHeight="1" thickTop="1" x14ac:dyDescent="0.2">
      <c r="B26" s="415" t="s">
        <v>169</v>
      </c>
      <c r="C26" s="418" t="s">
        <v>170</v>
      </c>
      <c r="D26" s="27">
        <f>'[1]表5-1'!D26</f>
        <v>87</v>
      </c>
      <c r="E26" s="330">
        <v>14</v>
      </c>
      <c r="F26" s="331">
        <v>57</v>
      </c>
      <c r="G26" s="331">
        <v>11</v>
      </c>
      <c r="H26" s="332">
        <f>$D$26-E26-F26-G26</f>
        <v>5</v>
      </c>
      <c r="I26" s="333">
        <v>24</v>
      </c>
      <c r="J26" s="331">
        <v>47</v>
      </c>
      <c r="K26" s="331">
        <v>11</v>
      </c>
      <c r="L26" s="332">
        <f>$D$26-I26-J26-K26</f>
        <v>5</v>
      </c>
      <c r="M26" s="333">
        <v>9</v>
      </c>
      <c r="N26" s="331">
        <v>59</v>
      </c>
      <c r="O26" s="334">
        <v>14</v>
      </c>
      <c r="P26" s="332">
        <f>$D$26-M26-N26-O26</f>
        <v>5</v>
      </c>
      <c r="Q26" s="333">
        <v>8</v>
      </c>
      <c r="R26" s="331">
        <v>59</v>
      </c>
      <c r="S26" s="331">
        <v>16</v>
      </c>
      <c r="T26" s="335">
        <f>$D$26-Q26-R26-S26</f>
        <v>4</v>
      </c>
      <c r="U26" s="333">
        <v>12</v>
      </c>
      <c r="V26" s="331">
        <v>57</v>
      </c>
      <c r="W26" s="331">
        <v>13</v>
      </c>
      <c r="X26" s="332">
        <f>$D$26-U26-V26-W26</f>
        <v>5</v>
      </c>
      <c r="Y26" s="333">
        <v>15</v>
      </c>
      <c r="Z26" s="334">
        <v>54</v>
      </c>
      <c r="AA26" s="331">
        <v>13</v>
      </c>
      <c r="AB26" s="332">
        <f>$D$26-Y26-Z26-AA26</f>
        <v>5</v>
      </c>
      <c r="AD26" s="2"/>
      <c r="AE26" s="2"/>
      <c r="AF26" s="2"/>
      <c r="AG26" s="2"/>
      <c r="AH26" s="2"/>
      <c r="AI26" s="2"/>
      <c r="AJ26" s="317"/>
      <c r="AK26" s="317"/>
      <c r="AL26" s="317"/>
      <c r="AM26" s="317"/>
      <c r="AN26" s="317"/>
      <c r="AO26" s="317"/>
    </row>
    <row r="27" spans="2:43" s="199" customFormat="1" ht="21" customHeight="1" x14ac:dyDescent="0.2">
      <c r="B27" s="416"/>
      <c r="C27" s="419"/>
      <c r="D27" s="336"/>
      <c r="E27" s="318">
        <f t="shared" ref="E27:AB27" si="9">E26/$D26</f>
        <v>0.16091954022988506</v>
      </c>
      <c r="F27" s="319">
        <f t="shared" si="9"/>
        <v>0.65517241379310343</v>
      </c>
      <c r="G27" s="319">
        <f t="shared" si="9"/>
        <v>0.12643678160919541</v>
      </c>
      <c r="H27" s="320">
        <f t="shared" si="9"/>
        <v>5.7471264367816091E-2</v>
      </c>
      <c r="I27" s="318">
        <f t="shared" si="9"/>
        <v>0.27586206896551724</v>
      </c>
      <c r="J27" s="319">
        <f t="shared" si="9"/>
        <v>0.54022988505747127</v>
      </c>
      <c r="K27" s="319">
        <f t="shared" si="9"/>
        <v>0.12643678160919541</v>
      </c>
      <c r="L27" s="320">
        <f t="shared" si="9"/>
        <v>5.7471264367816091E-2</v>
      </c>
      <c r="M27" s="318">
        <f t="shared" si="9"/>
        <v>0.10344827586206896</v>
      </c>
      <c r="N27" s="319">
        <f t="shared" si="9"/>
        <v>0.67816091954022983</v>
      </c>
      <c r="O27" s="319">
        <f t="shared" si="9"/>
        <v>0.16091954022988506</v>
      </c>
      <c r="P27" s="320">
        <f t="shared" si="9"/>
        <v>5.7471264367816091E-2</v>
      </c>
      <c r="Q27" s="318">
        <f t="shared" si="9"/>
        <v>9.1954022988505746E-2</v>
      </c>
      <c r="R27" s="319">
        <f t="shared" si="9"/>
        <v>0.67816091954022983</v>
      </c>
      <c r="S27" s="319">
        <f t="shared" si="9"/>
        <v>0.18390804597701149</v>
      </c>
      <c r="T27" s="321">
        <f t="shared" si="9"/>
        <v>4.5977011494252873E-2</v>
      </c>
      <c r="U27" s="318">
        <f t="shared" si="9"/>
        <v>0.13793103448275862</v>
      </c>
      <c r="V27" s="319">
        <f t="shared" si="9"/>
        <v>0.65517241379310343</v>
      </c>
      <c r="W27" s="319">
        <f t="shared" si="9"/>
        <v>0.14942528735632185</v>
      </c>
      <c r="X27" s="320">
        <f t="shared" si="9"/>
        <v>5.7471264367816091E-2</v>
      </c>
      <c r="Y27" s="318">
        <f t="shared" si="9"/>
        <v>0.17241379310344829</v>
      </c>
      <c r="Z27" s="319">
        <f t="shared" si="9"/>
        <v>0.62068965517241381</v>
      </c>
      <c r="AA27" s="319">
        <f t="shared" si="9"/>
        <v>0.14942528735632185</v>
      </c>
      <c r="AB27" s="320">
        <f t="shared" si="9"/>
        <v>5.7471264367816091E-2</v>
      </c>
      <c r="AJ27" s="322"/>
      <c r="AK27" s="322"/>
      <c r="AL27" s="322"/>
      <c r="AM27" s="322"/>
      <c r="AN27" s="322"/>
      <c r="AO27" s="322"/>
    </row>
    <row r="28" spans="2:43" s="199" customFormat="1" ht="21" customHeight="1" x14ac:dyDescent="0.2">
      <c r="B28" s="416"/>
      <c r="C28" s="412" t="s">
        <v>171</v>
      </c>
      <c r="D28" s="43">
        <f>'[1]表5-1'!D28</f>
        <v>181</v>
      </c>
      <c r="E28" s="330">
        <v>31</v>
      </c>
      <c r="F28" s="331">
        <v>88</v>
      </c>
      <c r="G28" s="331">
        <v>34</v>
      </c>
      <c r="H28" s="332">
        <f>$D$28-E28-F28-G28</f>
        <v>28</v>
      </c>
      <c r="I28" s="333">
        <v>71</v>
      </c>
      <c r="J28" s="331">
        <v>57</v>
      </c>
      <c r="K28" s="331">
        <v>28</v>
      </c>
      <c r="L28" s="332">
        <f>$D$28-I28-J28-K28</f>
        <v>25</v>
      </c>
      <c r="M28" s="333">
        <v>25</v>
      </c>
      <c r="N28" s="331">
        <v>88</v>
      </c>
      <c r="O28" s="334">
        <v>39</v>
      </c>
      <c r="P28" s="332">
        <f>$D$28-M28-N28-O28</f>
        <v>29</v>
      </c>
      <c r="Q28" s="333">
        <v>38</v>
      </c>
      <c r="R28" s="331">
        <v>72</v>
      </c>
      <c r="S28" s="331">
        <v>42</v>
      </c>
      <c r="T28" s="335">
        <f>$D$28-Q28-R28-S28</f>
        <v>29</v>
      </c>
      <c r="U28" s="333">
        <v>36</v>
      </c>
      <c r="V28" s="331">
        <v>81</v>
      </c>
      <c r="W28" s="331">
        <v>35</v>
      </c>
      <c r="X28" s="332">
        <f>$D$28-U28-V28-W28</f>
        <v>29</v>
      </c>
      <c r="Y28" s="333">
        <v>63</v>
      </c>
      <c r="Z28" s="334">
        <v>58</v>
      </c>
      <c r="AA28" s="331">
        <v>36</v>
      </c>
      <c r="AB28" s="332">
        <f>$D$28-Y28-Z28-AA28</f>
        <v>24</v>
      </c>
      <c r="AD28" s="2"/>
      <c r="AE28" s="2"/>
      <c r="AF28" s="2"/>
      <c r="AG28" s="2"/>
      <c r="AH28" s="2"/>
      <c r="AI28" s="2"/>
      <c r="AJ28" s="317"/>
      <c r="AK28" s="317"/>
      <c r="AL28" s="317"/>
      <c r="AM28" s="317"/>
      <c r="AN28" s="317"/>
      <c r="AO28" s="317"/>
    </row>
    <row r="29" spans="2:43" s="199" customFormat="1" ht="21" customHeight="1" x14ac:dyDescent="0.2">
      <c r="B29" s="416"/>
      <c r="C29" s="419"/>
      <c r="D29" s="336"/>
      <c r="E29" s="318">
        <f t="shared" ref="E29:AB29" si="10">E28/$D28</f>
        <v>0.17127071823204421</v>
      </c>
      <c r="F29" s="319">
        <f t="shared" si="10"/>
        <v>0.48618784530386738</v>
      </c>
      <c r="G29" s="319">
        <f t="shared" si="10"/>
        <v>0.18784530386740331</v>
      </c>
      <c r="H29" s="320">
        <f t="shared" si="10"/>
        <v>0.15469613259668508</v>
      </c>
      <c r="I29" s="318">
        <f t="shared" si="10"/>
        <v>0.39226519337016574</v>
      </c>
      <c r="J29" s="319">
        <f t="shared" si="10"/>
        <v>0.31491712707182318</v>
      </c>
      <c r="K29" s="319">
        <f t="shared" si="10"/>
        <v>0.15469613259668508</v>
      </c>
      <c r="L29" s="320">
        <f t="shared" si="10"/>
        <v>0.13812154696132597</v>
      </c>
      <c r="M29" s="318">
        <f t="shared" si="10"/>
        <v>0.13812154696132597</v>
      </c>
      <c r="N29" s="319">
        <f t="shared" si="10"/>
        <v>0.48618784530386738</v>
      </c>
      <c r="O29" s="319">
        <f t="shared" si="10"/>
        <v>0.21546961325966851</v>
      </c>
      <c r="P29" s="320">
        <f t="shared" si="10"/>
        <v>0.16022099447513813</v>
      </c>
      <c r="Q29" s="318">
        <f t="shared" si="10"/>
        <v>0.20994475138121546</v>
      </c>
      <c r="R29" s="319">
        <f t="shared" si="10"/>
        <v>0.39779005524861877</v>
      </c>
      <c r="S29" s="319">
        <f t="shared" si="10"/>
        <v>0.23204419889502761</v>
      </c>
      <c r="T29" s="321">
        <f t="shared" si="10"/>
        <v>0.16022099447513813</v>
      </c>
      <c r="U29" s="318">
        <f t="shared" si="10"/>
        <v>0.19889502762430938</v>
      </c>
      <c r="V29" s="319">
        <f t="shared" si="10"/>
        <v>0.44751381215469616</v>
      </c>
      <c r="W29" s="319">
        <f t="shared" si="10"/>
        <v>0.19337016574585636</v>
      </c>
      <c r="X29" s="320">
        <f t="shared" si="10"/>
        <v>0.16022099447513813</v>
      </c>
      <c r="Y29" s="318">
        <f t="shared" si="10"/>
        <v>0.34806629834254144</v>
      </c>
      <c r="Z29" s="319">
        <f t="shared" si="10"/>
        <v>0.32044198895027626</v>
      </c>
      <c r="AA29" s="319">
        <f t="shared" si="10"/>
        <v>0.19889502762430938</v>
      </c>
      <c r="AB29" s="320">
        <f t="shared" si="10"/>
        <v>0.13259668508287292</v>
      </c>
      <c r="AJ29" s="322"/>
      <c r="AK29" s="322"/>
      <c r="AL29" s="322"/>
      <c r="AM29" s="322"/>
      <c r="AN29" s="322"/>
      <c r="AO29" s="322"/>
    </row>
    <row r="30" spans="2:43" s="199" customFormat="1" ht="21" customHeight="1" x14ac:dyDescent="0.2">
      <c r="B30" s="416"/>
      <c r="C30" s="412" t="s">
        <v>172</v>
      </c>
      <c r="D30" s="329">
        <f>'[1]表5-1'!D30</f>
        <v>50</v>
      </c>
      <c r="E30" s="330">
        <v>16</v>
      </c>
      <c r="F30" s="331">
        <v>22</v>
      </c>
      <c r="G30" s="331">
        <v>9</v>
      </c>
      <c r="H30" s="332">
        <f>$D$30-E30-F30-G30</f>
        <v>3</v>
      </c>
      <c r="I30" s="333">
        <v>29</v>
      </c>
      <c r="J30" s="331">
        <v>14</v>
      </c>
      <c r="K30" s="331">
        <v>5</v>
      </c>
      <c r="L30" s="332">
        <f>$D$30-I30-J30-K30</f>
        <v>2</v>
      </c>
      <c r="M30" s="333">
        <v>9</v>
      </c>
      <c r="N30" s="331">
        <v>28</v>
      </c>
      <c r="O30" s="334">
        <v>9</v>
      </c>
      <c r="P30" s="332">
        <f>$D$30-M30-N30-O30</f>
        <v>4</v>
      </c>
      <c r="Q30" s="333">
        <v>15</v>
      </c>
      <c r="R30" s="331">
        <v>22</v>
      </c>
      <c r="S30" s="331">
        <v>9</v>
      </c>
      <c r="T30" s="335">
        <f>$D$30-Q30-R30-S30</f>
        <v>4</v>
      </c>
      <c r="U30" s="333">
        <v>16</v>
      </c>
      <c r="V30" s="331">
        <v>18</v>
      </c>
      <c r="W30" s="331">
        <v>14</v>
      </c>
      <c r="X30" s="332">
        <f>$D$30-U30-V30-W30</f>
        <v>2</v>
      </c>
      <c r="Y30" s="333">
        <v>25</v>
      </c>
      <c r="Z30" s="334">
        <v>14</v>
      </c>
      <c r="AA30" s="331">
        <v>9</v>
      </c>
      <c r="AB30" s="332">
        <f>$D$30-Y30-Z30-AA30</f>
        <v>2</v>
      </c>
      <c r="AD30" s="2"/>
      <c r="AE30" s="2"/>
      <c r="AF30" s="2"/>
      <c r="AG30" s="2"/>
      <c r="AH30" s="2"/>
      <c r="AI30" s="2"/>
      <c r="AJ30" s="317"/>
      <c r="AK30" s="317"/>
      <c r="AL30" s="317"/>
      <c r="AM30" s="317"/>
      <c r="AN30" s="317"/>
      <c r="AO30" s="317"/>
    </row>
    <row r="31" spans="2:43" s="199" customFormat="1" ht="21" customHeight="1" x14ac:dyDescent="0.2">
      <c r="B31" s="416"/>
      <c r="C31" s="555"/>
      <c r="D31" s="336"/>
      <c r="E31" s="318">
        <f t="shared" ref="E31:AB31" si="11">E30/$D30</f>
        <v>0.32</v>
      </c>
      <c r="F31" s="319">
        <f t="shared" si="11"/>
        <v>0.44</v>
      </c>
      <c r="G31" s="319">
        <f t="shared" si="11"/>
        <v>0.18</v>
      </c>
      <c r="H31" s="320">
        <f t="shared" si="11"/>
        <v>0.06</v>
      </c>
      <c r="I31" s="318">
        <f t="shared" si="11"/>
        <v>0.57999999999999996</v>
      </c>
      <c r="J31" s="319">
        <f t="shared" si="11"/>
        <v>0.28000000000000003</v>
      </c>
      <c r="K31" s="319">
        <f t="shared" si="11"/>
        <v>0.1</v>
      </c>
      <c r="L31" s="320">
        <f t="shared" si="11"/>
        <v>0.04</v>
      </c>
      <c r="M31" s="318">
        <f t="shared" si="11"/>
        <v>0.18</v>
      </c>
      <c r="N31" s="319">
        <f t="shared" si="11"/>
        <v>0.56000000000000005</v>
      </c>
      <c r="O31" s="319">
        <f t="shared" si="11"/>
        <v>0.18</v>
      </c>
      <c r="P31" s="320">
        <f t="shared" si="11"/>
        <v>0.08</v>
      </c>
      <c r="Q31" s="318">
        <f t="shared" si="11"/>
        <v>0.3</v>
      </c>
      <c r="R31" s="319">
        <f t="shared" si="11"/>
        <v>0.44</v>
      </c>
      <c r="S31" s="319">
        <f t="shared" si="11"/>
        <v>0.18</v>
      </c>
      <c r="T31" s="321">
        <f t="shared" si="11"/>
        <v>0.08</v>
      </c>
      <c r="U31" s="318">
        <f t="shared" si="11"/>
        <v>0.32</v>
      </c>
      <c r="V31" s="319">
        <f t="shared" si="11"/>
        <v>0.36</v>
      </c>
      <c r="W31" s="319">
        <f t="shared" si="11"/>
        <v>0.28000000000000003</v>
      </c>
      <c r="X31" s="320">
        <f t="shared" si="11"/>
        <v>0.04</v>
      </c>
      <c r="Y31" s="318">
        <f t="shared" si="11"/>
        <v>0.5</v>
      </c>
      <c r="Z31" s="319">
        <f t="shared" si="11"/>
        <v>0.28000000000000003</v>
      </c>
      <c r="AA31" s="319">
        <f t="shared" si="11"/>
        <v>0.18</v>
      </c>
      <c r="AB31" s="320">
        <f t="shared" si="11"/>
        <v>0.04</v>
      </c>
      <c r="AJ31" s="322"/>
      <c r="AK31" s="322"/>
      <c r="AL31" s="322"/>
      <c r="AM31" s="322"/>
      <c r="AN31" s="322"/>
      <c r="AO31" s="322"/>
    </row>
    <row r="32" spans="2:43" s="199" customFormat="1" ht="21" customHeight="1" x14ac:dyDescent="0.2">
      <c r="B32" s="416"/>
      <c r="C32" s="412" t="s">
        <v>173</v>
      </c>
      <c r="D32" s="329">
        <f>'[1]表5-1'!D32</f>
        <v>40</v>
      </c>
      <c r="E32" s="330">
        <v>8</v>
      </c>
      <c r="F32" s="331">
        <v>21</v>
      </c>
      <c r="G32" s="331">
        <v>10</v>
      </c>
      <c r="H32" s="332">
        <f>$D$32-E32-F32-G32</f>
        <v>1</v>
      </c>
      <c r="I32" s="333">
        <v>22</v>
      </c>
      <c r="J32" s="331">
        <v>12</v>
      </c>
      <c r="K32" s="331">
        <v>6</v>
      </c>
      <c r="L32" s="332">
        <f>$D$32-I32-J32-K32</f>
        <v>0</v>
      </c>
      <c r="M32" s="333">
        <v>3</v>
      </c>
      <c r="N32" s="331">
        <v>28</v>
      </c>
      <c r="O32" s="334">
        <v>8</v>
      </c>
      <c r="P32" s="332">
        <f>$D$32-M32-N32-O32</f>
        <v>1</v>
      </c>
      <c r="Q32" s="333">
        <v>15</v>
      </c>
      <c r="R32" s="331">
        <v>17</v>
      </c>
      <c r="S32" s="331">
        <v>8</v>
      </c>
      <c r="T32" s="335">
        <f>$D$32-Q32-R32-S32</f>
        <v>0</v>
      </c>
      <c r="U32" s="333">
        <v>13</v>
      </c>
      <c r="V32" s="331">
        <v>19</v>
      </c>
      <c r="W32" s="331">
        <v>7</v>
      </c>
      <c r="X32" s="332">
        <f>$D$32-U32-V32-W32</f>
        <v>1</v>
      </c>
      <c r="Y32" s="333">
        <v>14</v>
      </c>
      <c r="Z32" s="334">
        <v>19</v>
      </c>
      <c r="AA32" s="331">
        <v>6</v>
      </c>
      <c r="AB32" s="332">
        <f>$D$32-Y32-Z32-AA32</f>
        <v>1</v>
      </c>
      <c r="AD32" s="2"/>
      <c r="AE32" s="2"/>
      <c r="AF32" s="2"/>
      <c r="AG32" s="2"/>
      <c r="AH32" s="2"/>
      <c r="AI32" s="2"/>
      <c r="AJ32" s="317"/>
      <c r="AK32" s="317"/>
      <c r="AL32" s="317"/>
      <c r="AM32" s="317"/>
      <c r="AN32" s="317"/>
      <c r="AO32" s="317"/>
      <c r="AQ32" s="2"/>
    </row>
    <row r="33" spans="2:43" s="199" customFormat="1" ht="21" customHeight="1" x14ac:dyDescent="0.2">
      <c r="B33" s="416"/>
      <c r="C33" s="555"/>
      <c r="D33" s="336"/>
      <c r="E33" s="318">
        <f t="shared" ref="E33:AB33" si="12">E32/$D32</f>
        <v>0.2</v>
      </c>
      <c r="F33" s="319">
        <f t="shared" si="12"/>
        <v>0.52500000000000002</v>
      </c>
      <c r="G33" s="319">
        <f t="shared" si="12"/>
        <v>0.25</v>
      </c>
      <c r="H33" s="320">
        <f t="shared" si="12"/>
        <v>2.5000000000000001E-2</v>
      </c>
      <c r="I33" s="318">
        <f t="shared" si="12"/>
        <v>0.55000000000000004</v>
      </c>
      <c r="J33" s="319">
        <f t="shared" si="12"/>
        <v>0.3</v>
      </c>
      <c r="K33" s="319">
        <f t="shared" si="12"/>
        <v>0.15</v>
      </c>
      <c r="L33" s="320">
        <f t="shared" si="12"/>
        <v>0</v>
      </c>
      <c r="M33" s="318">
        <f t="shared" si="12"/>
        <v>7.4999999999999997E-2</v>
      </c>
      <c r="N33" s="319">
        <f t="shared" si="12"/>
        <v>0.7</v>
      </c>
      <c r="O33" s="319">
        <f t="shared" si="12"/>
        <v>0.2</v>
      </c>
      <c r="P33" s="320">
        <f t="shared" si="12"/>
        <v>2.5000000000000001E-2</v>
      </c>
      <c r="Q33" s="318">
        <f t="shared" si="12"/>
        <v>0.375</v>
      </c>
      <c r="R33" s="319">
        <f t="shared" si="12"/>
        <v>0.42499999999999999</v>
      </c>
      <c r="S33" s="319">
        <f t="shared" si="12"/>
        <v>0.2</v>
      </c>
      <c r="T33" s="321">
        <f t="shared" si="12"/>
        <v>0</v>
      </c>
      <c r="U33" s="318">
        <f t="shared" si="12"/>
        <v>0.32500000000000001</v>
      </c>
      <c r="V33" s="319">
        <f t="shared" si="12"/>
        <v>0.47499999999999998</v>
      </c>
      <c r="W33" s="319">
        <f t="shared" si="12"/>
        <v>0.17499999999999999</v>
      </c>
      <c r="X33" s="320">
        <f t="shared" si="12"/>
        <v>2.5000000000000001E-2</v>
      </c>
      <c r="Y33" s="318">
        <f t="shared" si="12"/>
        <v>0.35</v>
      </c>
      <c r="Z33" s="319">
        <f t="shared" si="12"/>
        <v>0.47499999999999998</v>
      </c>
      <c r="AA33" s="319">
        <f t="shared" si="12"/>
        <v>0.15</v>
      </c>
      <c r="AB33" s="320">
        <f t="shared" si="12"/>
        <v>2.5000000000000001E-2</v>
      </c>
      <c r="AJ33" s="322"/>
      <c r="AK33" s="322"/>
      <c r="AL33" s="322"/>
      <c r="AM33" s="322"/>
      <c r="AN33" s="322"/>
      <c r="AO33" s="322"/>
      <c r="AQ33" s="21"/>
    </row>
    <row r="34" spans="2:43" s="199" customFormat="1" ht="21" customHeight="1" x14ac:dyDescent="0.2">
      <c r="B34" s="416"/>
      <c r="C34" s="412" t="s">
        <v>149</v>
      </c>
      <c r="D34" s="329">
        <f>'[1]表5-1'!D34</f>
        <v>27</v>
      </c>
      <c r="E34" s="330">
        <v>6</v>
      </c>
      <c r="F34" s="331">
        <v>13</v>
      </c>
      <c r="G34" s="331">
        <v>7</v>
      </c>
      <c r="H34" s="332">
        <f>$D$34-E34-F34-G34</f>
        <v>1</v>
      </c>
      <c r="I34" s="333">
        <v>14</v>
      </c>
      <c r="J34" s="331">
        <v>10</v>
      </c>
      <c r="K34" s="331">
        <v>2</v>
      </c>
      <c r="L34" s="332">
        <f>$D$34-I34-J34-K34</f>
        <v>1</v>
      </c>
      <c r="M34" s="333">
        <v>8</v>
      </c>
      <c r="N34" s="331">
        <v>10</v>
      </c>
      <c r="O34" s="334">
        <v>7</v>
      </c>
      <c r="P34" s="332">
        <f>$D$34-M34-N34-O34</f>
        <v>2</v>
      </c>
      <c r="Q34" s="333">
        <v>8</v>
      </c>
      <c r="R34" s="331">
        <v>11</v>
      </c>
      <c r="S34" s="331">
        <v>8</v>
      </c>
      <c r="T34" s="335">
        <f>$D$34-Q34-R34-S34</f>
        <v>0</v>
      </c>
      <c r="U34" s="333">
        <v>11</v>
      </c>
      <c r="V34" s="331">
        <v>10</v>
      </c>
      <c r="W34" s="331">
        <v>5</v>
      </c>
      <c r="X34" s="332">
        <f>$D$34-U34-V34-W34</f>
        <v>1</v>
      </c>
      <c r="Y34" s="333">
        <v>12</v>
      </c>
      <c r="Z34" s="334">
        <v>12</v>
      </c>
      <c r="AA34" s="331">
        <v>2</v>
      </c>
      <c r="AB34" s="332">
        <f>$D$34-Y34-Z34-AA34</f>
        <v>1</v>
      </c>
      <c r="AD34" s="2"/>
      <c r="AE34" s="2"/>
      <c r="AF34" s="2"/>
      <c r="AG34" s="2"/>
      <c r="AH34" s="2"/>
      <c r="AI34" s="2"/>
      <c r="AJ34" s="317"/>
      <c r="AK34" s="317"/>
      <c r="AL34" s="317"/>
      <c r="AM34" s="317"/>
      <c r="AN34" s="317"/>
      <c r="AO34" s="317"/>
      <c r="AQ34" s="2"/>
    </row>
    <row r="35" spans="2:43" s="199" customFormat="1" ht="21" customHeight="1" x14ac:dyDescent="0.2">
      <c r="B35" s="416"/>
      <c r="C35" s="555"/>
      <c r="D35" s="336"/>
      <c r="E35" s="318">
        <f t="shared" ref="E35:AB35" si="13">E34/$D34</f>
        <v>0.22222222222222221</v>
      </c>
      <c r="F35" s="319">
        <f t="shared" si="13"/>
        <v>0.48148148148148145</v>
      </c>
      <c r="G35" s="319">
        <f t="shared" si="13"/>
        <v>0.25925925925925924</v>
      </c>
      <c r="H35" s="320">
        <f t="shared" si="13"/>
        <v>3.7037037037037035E-2</v>
      </c>
      <c r="I35" s="318">
        <f t="shared" si="13"/>
        <v>0.51851851851851849</v>
      </c>
      <c r="J35" s="319">
        <f t="shared" si="13"/>
        <v>0.37037037037037035</v>
      </c>
      <c r="K35" s="319">
        <f t="shared" si="13"/>
        <v>7.407407407407407E-2</v>
      </c>
      <c r="L35" s="320">
        <f t="shared" si="13"/>
        <v>3.7037037037037035E-2</v>
      </c>
      <c r="M35" s="318">
        <f t="shared" si="13"/>
        <v>0.29629629629629628</v>
      </c>
      <c r="N35" s="319">
        <f t="shared" si="13"/>
        <v>0.37037037037037035</v>
      </c>
      <c r="O35" s="319">
        <f t="shared" si="13"/>
        <v>0.25925925925925924</v>
      </c>
      <c r="P35" s="320">
        <f t="shared" si="13"/>
        <v>7.407407407407407E-2</v>
      </c>
      <c r="Q35" s="318">
        <f t="shared" si="13"/>
        <v>0.29629629629629628</v>
      </c>
      <c r="R35" s="319">
        <f t="shared" si="13"/>
        <v>0.40740740740740738</v>
      </c>
      <c r="S35" s="319">
        <f t="shared" si="13"/>
        <v>0.29629629629629628</v>
      </c>
      <c r="T35" s="321">
        <f t="shared" si="13"/>
        <v>0</v>
      </c>
      <c r="U35" s="318">
        <f t="shared" si="13"/>
        <v>0.40740740740740738</v>
      </c>
      <c r="V35" s="319">
        <f t="shared" si="13"/>
        <v>0.37037037037037035</v>
      </c>
      <c r="W35" s="319">
        <f t="shared" si="13"/>
        <v>0.18518518518518517</v>
      </c>
      <c r="X35" s="320">
        <f t="shared" si="13"/>
        <v>3.7037037037037035E-2</v>
      </c>
      <c r="Y35" s="318">
        <f t="shared" si="13"/>
        <v>0.44444444444444442</v>
      </c>
      <c r="Z35" s="319">
        <f t="shared" si="13"/>
        <v>0.44444444444444442</v>
      </c>
      <c r="AA35" s="319">
        <f t="shared" si="13"/>
        <v>7.407407407407407E-2</v>
      </c>
      <c r="AB35" s="320">
        <f t="shared" si="13"/>
        <v>3.7037037037037035E-2</v>
      </c>
      <c r="AJ35" s="322"/>
      <c r="AK35" s="322"/>
      <c r="AL35" s="322"/>
      <c r="AM35" s="322"/>
      <c r="AN35" s="322"/>
      <c r="AO35" s="322"/>
      <c r="AQ35" s="2"/>
    </row>
    <row r="36" spans="2:43" s="199" customFormat="1" ht="21" customHeight="1" x14ac:dyDescent="0.2">
      <c r="B36" s="416"/>
      <c r="C36" s="412" t="s">
        <v>174</v>
      </c>
      <c r="D36" s="43">
        <f>'[1]表5-1'!D36</f>
        <v>40</v>
      </c>
      <c r="E36" s="330">
        <v>21</v>
      </c>
      <c r="F36" s="331">
        <v>16</v>
      </c>
      <c r="G36" s="331">
        <v>3</v>
      </c>
      <c r="H36" s="332">
        <f>$D$36-E36-F36-G36</f>
        <v>0</v>
      </c>
      <c r="I36" s="333">
        <v>26</v>
      </c>
      <c r="J36" s="331">
        <v>11</v>
      </c>
      <c r="K36" s="331">
        <v>2</v>
      </c>
      <c r="L36" s="332">
        <f>$D$36-I36-J36-K36</f>
        <v>1</v>
      </c>
      <c r="M36" s="333">
        <v>17</v>
      </c>
      <c r="N36" s="331">
        <v>17</v>
      </c>
      <c r="O36" s="334">
        <v>5</v>
      </c>
      <c r="P36" s="332">
        <f>$D$36-M36-N36-O36</f>
        <v>1</v>
      </c>
      <c r="Q36" s="333">
        <v>18</v>
      </c>
      <c r="R36" s="331">
        <v>13</v>
      </c>
      <c r="S36" s="331">
        <v>7</v>
      </c>
      <c r="T36" s="335">
        <f>$D$36-Q36-R36-S36</f>
        <v>2</v>
      </c>
      <c r="U36" s="333">
        <v>22</v>
      </c>
      <c r="V36" s="331">
        <v>11</v>
      </c>
      <c r="W36" s="331">
        <v>7</v>
      </c>
      <c r="X36" s="332">
        <f>$D$36-U36-V36-W36</f>
        <v>0</v>
      </c>
      <c r="Y36" s="333">
        <v>28</v>
      </c>
      <c r="Z36" s="334">
        <v>9</v>
      </c>
      <c r="AA36" s="331">
        <v>3</v>
      </c>
      <c r="AB36" s="332">
        <f>$D$36-Y36-Z36-AA36</f>
        <v>0</v>
      </c>
      <c r="AD36" s="2"/>
      <c r="AE36" s="2"/>
      <c r="AF36" s="2"/>
      <c r="AG36" s="2"/>
      <c r="AH36" s="2"/>
      <c r="AI36" s="2"/>
      <c r="AJ36" s="317"/>
      <c r="AK36" s="317"/>
      <c r="AL36" s="317"/>
      <c r="AM36" s="317"/>
      <c r="AN36" s="317"/>
      <c r="AO36" s="317"/>
      <c r="AQ36" s="2"/>
    </row>
    <row r="37" spans="2:43" s="199" customFormat="1" ht="21" customHeight="1" thickBot="1" x14ac:dyDescent="0.25">
      <c r="B37" s="416"/>
      <c r="C37" s="556"/>
      <c r="D37" s="329"/>
      <c r="E37" s="341">
        <f t="shared" ref="E37:AB37" si="14">E36/$D36</f>
        <v>0.52500000000000002</v>
      </c>
      <c r="F37" s="342">
        <f t="shared" si="14"/>
        <v>0.4</v>
      </c>
      <c r="G37" s="342">
        <f t="shared" si="14"/>
        <v>7.4999999999999997E-2</v>
      </c>
      <c r="H37" s="343">
        <f t="shared" si="14"/>
        <v>0</v>
      </c>
      <c r="I37" s="341">
        <f t="shared" si="14"/>
        <v>0.65</v>
      </c>
      <c r="J37" s="342">
        <f t="shared" si="14"/>
        <v>0.27500000000000002</v>
      </c>
      <c r="K37" s="342">
        <f t="shared" si="14"/>
        <v>0.05</v>
      </c>
      <c r="L37" s="343">
        <f t="shared" si="14"/>
        <v>2.5000000000000001E-2</v>
      </c>
      <c r="M37" s="341">
        <f t="shared" si="14"/>
        <v>0.42499999999999999</v>
      </c>
      <c r="N37" s="342">
        <f t="shared" si="14"/>
        <v>0.42499999999999999</v>
      </c>
      <c r="O37" s="342">
        <f t="shared" si="14"/>
        <v>0.125</v>
      </c>
      <c r="P37" s="343">
        <f t="shared" si="14"/>
        <v>2.5000000000000001E-2</v>
      </c>
      <c r="Q37" s="341">
        <f t="shared" si="14"/>
        <v>0.45</v>
      </c>
      <c r="R37" s="342">
        <f t="shared" si="14"/>
        <v>0.32500000000000001</v>
      </c>
      <c r="S37" s="342">
        <f t="shared" si="14"/>
        <v>0.17499999999999999</v>
      </c>
      <c r="T37" s="344">
        <f t="shared" si="14"/>
        <v>0.05</v>
      </c>
      <c r="U37" s="341">
        <f t="shared" si="14"/>
        <v>0.55000000000000004</v>
      </c>
      <c r="V37" s="342">
        <f t="shared" si="14"/>
        <v>0.27500000000000002</v>
      </c>
      <c r="W37" s="342">
        <f t="shared" si="14"/>
        <v>0.17499999999999999</v>
      </c>
      <c r="X37" s="343">
        <f t="shared" si="14"/>
        <v>0</v>
      </c>
      <c r="Y37" s="341">
        <f t="shared" si="14"/>
        <v>0.7</v>
      </c>
      <c r="Z37" s="342">
        <f t="shared" si="14"/>
        <v>0.22500000000000001</v>
      </c>
      <c r="AA37" s="342">
        <f t="shared" si="14"/>
        <v>7.4999999999999997E-2</v>
      </c>
      <c r="AB37" s="343">
        <f t="shared" si="14"/>
        <v>0</v>
      </c>
      <c r="AJ37" s="322"/>
      <c r="AK37" s="322"/>
      <c r="AL37" s="322"/>
      <c r="AM37" s="322"/>
      <c r="AN37" s="322"/>
      <c r="AO37" s="322"/>
      <c r="AQ37" s="2"/>
    </row>
    <row r="38" spans="2:43" s="199" customFormat="1" ht="21" customHeight="1" thickTop="1" x14ac:dyDescent="0.2">
      <c r="B38" s="416"/>
      <c r="C38" s="345" t="s">
        <v>175</v>
      </c>
      <c r="D38" s="346">
        <f>D28+D30+D32+D34</f>
        <v>298</v>
      </c>
      <c r="E38" s="347">
        <f>E28+E30+E32+E34</f>
        <v>61</v>
      </c>
      <c r="F38" s="346">
        <f>F28+F30+F32+F34</f>
        <v>144</v>
      </c>
      <c r="G38" s="346">
        <f>G28+G30+G32+G34</f>
        <v>60</v>
      </c>
      <c r="H38" s="348">
        <f>H28+H30+H32+H34</f>
        <v>33</v>
      </c>
      <c r="I38" s="347">
        <f t="shared" ref="I38:AA38" si="15">I28+I30+I32+I34</f>
        <v>136</v>
      </c>
      <c r="J38" s="346">
        <f t="shared" si="15"/>
        <v>93</v>
      </c>
      <c r="K38" s="346">
        <f t="shared" si="15"/>
        <v>41</v>
      </c>
      <c r="L38" s="348">
        <f>L28+L30+L32+L34</f>
        <v>28</v>
      </c>
      <c r="M38" s="347">
        <f t="shared" si="15"/>
        <v>45</v>
      </c>
      <c r="N38" s="346">
        <f t="shared" si="15"/>
        <v>154</v>
      </c>
      <c r="O38" s="346">
        <f t="shared" si="15"/>
        <v>63</v>
      </c>
      <c r="P38" s="348">
        <f>P28+P30+P32+P34</f>
        <v>36</v>
      </c>
      <c r="Q38" s="347">
        <f t="shared" si="15"/>
        <v>76</v>
      </c>
      <c r="R38" s="346">
        <f t="shared" si="15"/>
        <v>122</v>
      </c>
      <c r="S38" s="346">
        <f t="shared" si="15"/>
        <v>67</v>
      </c>
      <c r="T38" s="349">
        <f>T28+T30+T32+T34</f>
        <v>33</v>
      </c>
      <c r="U38" s="347">
        <f t="shared" si="15"/>
        <v>76</v>
      </c>
      <c r="V38" s="346">
        <f t="shared" si="15"/>
        <v>128</v>
      </c>
      <c r="W38" s="346">
        <f t="shared" si="15"/>
        <v>61</v>
      </c>
      <c r="X38" s="348">
        <f>X28+X30+X32+X34</f>
        <v>33</v>
      </c>
      <c r="Y38" s="347">
        <f t="shared" si="15"/>
        <v>114</v>
      </c>
      <c r="Z38" s="346">
        <f t="shared" si="15"/>
        <v>103</v>
      </c>
      <c r="AA38" s="346">
        <f t="shared" si="15"/>
        <v>53</v>
      </c>
      <c r="AB38" s="348">
        <f>AB28+AB30+AB32+AB34</f>
        <v>28</v>
      </c>
      <c r="AD38" s="2"/>
      <c r="AE38" s="2"/>
      <c r="AF38" s="2"/>
      <c r="AG38" s="2"/>
      <c r="AH38" s="2"/>
      <c r="AI38" s="2"/>
      <c r="AJ38" s="317"/>
      <c r="AK38" s="317"/>
      <c r="AL38" s="317"/>
      <c r="AM38" s="317"/>
      <c r="AN38" s="317"/>
      <c r="AO38" s="317"/>
      <c r="AQ38" s="2"/>
    </row>
    <row r="39" spans="2:43" s="199" customFormat="1" ht="21" customHeight="1" x14ac:dyDescent="0.2">
      <c r="B39" s="416"/>
      <c r="C39" s="55" t="s">
        <v>66</v>
      </c>
      <c r="D39" s="336"/>
      <c r="E39" s="350">
        <f>E38/$D38</f>
        <v>0.20469798657718122</v>
      </c>
      <c r="F39" s="351">
        <f t="shared" ref="F39:Z39" si="16">F38/$D38</f>
        <v>0.48322147651006714</v>
      </c>
      <c r="G39" s="351">
        <f t="shared" si="16"/>
        <v>0.20134228187919462</v>
      </c>
      <c r="H39" s="320">
        <f t="shared" si="16"/>
        <v>0.11073825503355705</v>
      </c>
      <c r="I39" s="318">
        <f t="shared" si="16"/>
        <v>0.4563758389261745</v>
      </c>
      <c r="J39" s="319">
        <f t="shared" si="16"/>
        <v>0.31208053691275167</v>
      </c>
      <c r="K39" s="319">
        <f t="shared" si="16"/>
        <v>0.13758389261744966</v>
      </c>
      <c r="L39" s="320">
        <f t="shared" si="16"/>
        <v>9.3959731543624164E-2</v>
      </c>
      <c r="M39" s="318">
        <f t="shared" si="16"/>
        <v>0.15100671140939598</v>
      </c>
      <c r="N39" s="351">
        <f t="shared" si="16"/>
        <v>0.51677852348993292</v>
      </c>
      <c r="O39" s="351">
        <f t="shared" si="16"/>
        <v>0.21140939597315436</v>
      </c>
      <c r="P39" s="320">
        <f t="shared" si="16"/>
        <v>0.12080536912751678</v>
      </c>
      <c r="Q39" s="318">
        <f t="shared" si="16"/>
        <v>0.25503355704697989</v>
      </c>
      <c r="R39" s="319">
        <f t="shared" si="16"/>
        <v>0.40939597315436244</v>
      </c>
      <c r="S39" s="319">
        <f t="shared" si="16"/>
        <v>0.22483221476510068</v>
      </c>
      <c r="T39" s="321">
        <f t="shared" si="16"/>
        <v>0.11073825503355705</v>
      </c>
      <c r="U39" s="318">
        <f t="shared" si="16"/>
        <v>0.25503355704697989</v>
      </c>
      <c r="V39" s="319">
        <f t="shared" si="16"/>
        <v>0.42953020134228187</v>
      </c>
      <c r="W39" s="319">
        <f t="shared" si="16"/>
        <v>0.20469798657718122</v>
      </c>
      <c r="X39" s="320">
        <f t="shared" si="16"/>
        <v>0.11073825503355705</v>
      </c>
      <c r="Y39" s="318">
        <f t="shared" si="16"/>
        <v>0.3825503355704698</v>
      </c>
      <c r="Z39" s="319">
        <f t="shared" si="16"/>
        <v>0.34563758389261745</v>
      </c>
      <c r="AA39" s="319">
        <f>AA38/$D38</f>
        <v>0.17785234899328858</v>
      </c>
      <c r="AB39" s="320">
        <f t="shared" ref="AB39" si="17">AB38/$D38</f>
        <v>9.3959731543624164E-2</v>
      </c>
      <c r="AJ39" s="322"/>
      <c r="AK39" s="322"/>
      <c r="AL39" s="322"/>
      <c r="AM39" s="322"/>
      <c r="AN39" s="322"/>
      <c r="AO39" s="322"/>
      <c r="AQ39" s="2"/>
    </row>
    <row r="40" spans="2:43" s="199" customFormat="1" ht="21" customHeight="1" x14ac:dyDescent="0.2">
      <c r="B40" s="416"/>
      <c r="C40" s="51" t="s">
        <v>175</v>
      </c>
      <c r="D40" s="352">
        <f>D30+D32+D34+D36</f>
        <v>157</v>
      </c>
      <c r="E40" s="353">
        <f>E30+E32+E34+E36</f>
        <v>51</v>
      </c>
      <c r="F40" s="352">
        <f>F30+F32+F34+F36</f>
        <v>72</v>
      </c>
      <c r="G40" s="352">
        <f>G30+G32+G34+G36</f>
        <v>29</v>
      </c>
      <c r="H40" s="354">
        <f t="shared" ref="H40:AB40" si="18">H30+H32+H34+H36</f>
        <v>5</v>
      </c>
      <c r="I40" s="353">
        <f t="shared" si="18"/>
        <v>91</v>
      </c>
      <c r="J40" s="352">
        <f t="shared" si="18"/>
        <v>47</v>
      </c>
      <c r="K40" s="352">
        <f t="shared" si="18"/>
        <v>15</v>
      </c>
      <c r="L40" s="354">
        <f t="shared" si="18"/>
        <v>4</v>
      </c>
      <c r="M40" s="353">
        <f t="shared" si="18"/>
        <v>37</v>
      </c>
      <c r="N40" s="352">
        <f t="shared" si="18"/>
        <v>83</v>
      </c>
      <c r="O40" s="352">
        <f t="shared" si="18"/>
        <v>29</v>
      </c>
      <c r="P40" s="354">
        <f t="shared" si="18"/>
        <v>8</v>
      </c>
      <c r="Q40" s="353">
        <f t="shared" si="18"/>
        <v>56</v>
      </c>
      <c r="R40" s="352">
        <f t="shared" si="18"/>
        <v>63</v>
      </c>
      <c r="S40" s="352">
        <f t="shared" si="18"/>
        <v>32</v>
      </c>
      <c r="T40" s="355">
        <f t="shared" si="18"/>
        <v>6</v>
      </c>
      <c r="U40" s="353">
        <f t="shared" si="18"/>
        <v>62</v>
      </c>
      <c r="V40" s="352">
        <f t="shared" si="18"/>
        <v>58</v>
      </c>
      <c r="W40" s="352">
        <f t="shared" si="18"/>
        <v>33</v>
      </c>
      <c r="X40" s="354">
        <f t="shared" si="18"/>
        <v>4</v>
      </c>
      <c r="Y40" s="353">
        <f t="shared" si="18"/>
        <v>79</v>
      </c>
      <c r="Z40" s="352">
        <f t="shared" si="18"/>
        <v>54</v>
      </c>
      <c r="AA40" s="352">
        <f t="shared" si="18"/>
        <v>20</v>
      </c>
      <c r="AB40" s="354">
        <f t="shared" si="18"/>
        <v>4</v>
      </c>
      <c r="AD40" s="2"/>
      <c r="AE40" s="2"/>
      <c r="AF40" s="2"/>
      <c r="AG40" s="2"/>
      <c r="AH40" s="2"/>
      <c r="AI40" s="2"/>
      <c r="AJ40" s="317"/>
      <c r="AK40" s="317"/>
      <c r="AL40" s="317"/>
      <c r="AM40" s="317"/>
      <c r="AN40" s="317"/>
      <c r="AO40" s="317"/>
      <c r="AQ40" s="2"/>
    </row>
    <row r="41" spans="2:43" s="199" customFormat="1" ht="21" customHeight="1" thickBot="1" x14ac:dyDescent="0.25">
      <c r="B41" s="417"/>
      <c r="C41" s="55" t="s">
        <v>176</v>
      </c>
      <c r="D41" s="336"/>
      <c r="E41" s="356">
        <f>E40/$D40</f>
        <v>0.32484076433121017</v>
      </c>
      <c r="F41" s="357">
        <f t="shared" ref="F41:Z41" si="19">F40/$D40</f>
        <v>0.45859872611464969</v>
      </c>
      <c r="G41" s="357">
        <f t="shared" si="19"/>
        <v>0.18471337579617833</v>
      </c>
      <c r="H41" s="358">
        <f t="shared" si="19"/>
        <v>3.1847133757961783E-2</v>
      </c>
      <c r="I41" s="356">
        <f t="shared" si="19"/>
        <v>0.57961783439490444</v>
      </c>
      <c r="J41" s="357">
        <f t="shared" si="19"/>
        <v>0.29936305732484075</v>
      </c>
      <c r="K41" s="357">
        <f t="shared" si="19"/>
        <v>9.5541401273885357E-2</v>
      </c>
      <c r="L41" s="358">
        <f t="shared" si="19"/>
        <v>2.5477707006369428E-2</v>
      </c>
      <c r="M41" s="356">
        <f t="shared" si="19"/>
        <v>0.2356687898089172</v>
      </c>
      <c r="N41" s="357">
        <f t="shared" si="19"/>
        <v>0.5286624203821656</v>
      </c>
      <c r="O41" s="357">
        <f t="shared" si="19"/>
        <v>0.18471337579617833</v>
      </c>
      <c r="P41" s="358">
        <f t="shared" si="19"/>
        <v>5.0955414012738856E-2</v>
      </c>
      <c r="Q41" s="356">
        <f t="shared" si="19"/>
        <v>0.35668789808917195</v>
      </c>
      <c r="R41" s="357">
        <f t="shared" si="19"/>
        <v>0.40127388535031849</v>
      </c>
      <c r="S41" s="357">
        <f t="shared" si="19"/>
        <v>0.20382165605095542</v>
      </c>
      <c r="T41" s="359">
        <f t="shared" si="19"/>
        <v>3.8216560509554139E-2</v>
      </c>
      <c r="U41" s="356">
        <f t="shared" si="19"/>
        <v>0.39490445859872614</v>
      </c>
      <c r="V41" s="357">
        <f t="shared" si="19"/>
        <v>0.36942675159235666</v>
      </c>
      <c r="W41" s="357">
        <f t="shared" si="19"/>
        <v>0.21019108280254778</v>
      </c>
      <c r="X41" s="358">
        <f t="shared" si="19"/>
        <v>2.5477707006369428E-2</v>
      </c>
      <c r="Y41" s="356">
        <f t="shared" si="19"/>
        <v>0.50318471337579618</v>
      </c>
      <c r="Z41" s="357">
        <f t="shared" si="19"/>
        <v>0.34394904458598724</v>
      </c>
      <c r="AA41" s="357">
        <f>AA40/$D40</f>
        <v>0.12738853503184713</v>
      </c>
      <c r="AB41" s="358">
        <f t="shared" ref="AB41" si="20">AB40/$D40</f>
        <v>2.5477707006369428E-2</v>
      </c>
      <c r="AJ41" s="322"/>
      <c r="AK41" s="322"/>
      <c r="AL41" s="322"/>
      <c r="AM41" s="322"/>
      <c r="AN41" s="322"/>
      <c r="AO41" s="322"/>
      <c r="AQ41" s="2"/>
    </row>
    <row r="43" spans="2:43" s="21" customFormat="1" x14ac:dyDescent="0.2">
      <c r="B43" s="2"/>
      <c r="D43" s="2"/>
      <c r="E43" s="2"/>
      <c r="F43" s="2"/>
      <c r="G43" s="2"/>
      <c r="H43" s="2"/>
      <c r="I43" s="2"/>
      <c r="J43" s="2"/>
      <c r="K43" s="2"/>
      <c r="L43" s="2"/>
      <c r="M43" s="2"/>
      <c r="N43" s="2"/>
      <c r="O43" s="2"/>
      <c r="P43" s="2"/>
      <c r="Q43" s="2"/>
      <c r="R43" s="2"/>
      <c r="S43" s="2"/>
      <c r="T43" s="2"/>
      <c r="U43" s="2"/>
      <c r="V43" s="2"/>
      <c r="W43" s="2"/>
      <c r="X43" s="2"/>
      <c r="Y43" s="2"/>
      <c r="Z43" s="2"/>
      <c r="AA43" s="2"/>
      <c r="AB43" s="2"/>
      <c r="AQ43" s="2"/>
    </row>
    <row r="44" spans="2:43" s="21" customFormat="1" x14ac:dyDescent="0.2">
      <c r="B44"/>
      <c r="AQ44" s="2"/>
    </row>
    <row r="45" spans="2:43" x14ac:dyDescent="0.2">
      <c r="B45"/>
    </row>
    <row r="46" spans="2:43" x14ac:dyDescent="0.2">
      <c r="B46"/>
    </row>
    <row r="47" spans="2:43" ht="14.25" customHeight="1" x14ac:dyDescent="0.2">
      <c r="B47"/>
    </row>
    <row r="48" spans="2:43" x14ac:dyDescent="0.2">
      <c r="B48"/>
    </row>
    <row r="49" spans="2:28" s="190" customFormat="1" ht="13.5" customHeight="1" x14ac:dyDescent="0.15">
      <c r="B49" s="192"/>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row>
    <row r="50" spans="2:28" s="190" customFormat="1" ht="10.8" x14ac:dyDescent="0.15">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row>
    <row r="51" spans="2:28" s="190" customFormat="1" ht="10.8" x14ac:dyDescent="0.15">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row>
    <row r="52" spans="2:28" s="190" customFormat="1" ht="10.8" x14ac:dyDescent="0.15">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row>
    <row r="53" spans="2:28" s="190" customFormat="1" ht="13.5" customHeight="1" x14ac:dyDescent="0.15">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row>
    <row r="54" spans="2:28" s="190" customFormat="1" ht="10.8" x14ac:dyDescent="0.15"/>
  </sheetData>
  <mergeCells count="34">
    <mergeCell ref="X10:X11"/>
    <mergeCell ref="E9:H9"/>
    <mergeCell ref="I9:L9"/>
    <mergeCell ref="M9:P9"/>
    <mergeCell ref="Q9:T9"/>
    <mergeCell ref="U9:X9"/>
    <mergeCell ref="M10:M11"/>
    <mergeCell ref="P10:P11"/>
    <mergeCell ref="Q10:Q11"/>
    <mergeCell ref="T10:T11"/>
    <mergeCell ref="U10:U11"/>
    <mergeCell ref="Y10:Y11"/>
    <mergeCell ref="AB10:AB11"/>
    <mergeCell ref="B12:C13"/>
    <mergeCell ref="B14:B25"/>
    <mergeCell ref="C14:C15"/>
    <mergeCell ref="C16:C17"/>
    <mergeCell ref="C18:C19"/>
    <mergeCell ref="C20:C21"/>
    <mergeCell ref="C22:C23"/>
    <mergeCell ref="C24:C25"/>
    <mergeCell ref="D8:D11"/>
    <mergeCell ref="Y9:AB9"/>
    <mergeCell ref="E10:E11"/>
    <mergeCell ref="H10:H11"/>
    <mergeCell ref="I10:I11"/>
    <mergeCell ref="L10:L11"/>
    <mergeCell ref="B26:B41"/>
    <mergeCell ref="C26:C27"/>
    <mergeCell ref="C28:C29"/>
    <mergeCell ref="C30:C31"/>
    <mergeCell ref="C32:C33"/>
    <mergeCell ref="C34:C35"/>
    <mergeCell ref="C36:C37"/>
  </mergeCells>
  <phoneticPr fontId="3"/>
  <pageMargins left="0.78" right="0.37" top="0.52" bottom="0.39" header="0.34" footer="0.21"/>
  <pageSetup paperSize="9" scale="6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4F657-499D-4F95-817B-298C4925E5C4}">
  <sheetPr>
    <tabColor rgb="FF00B0F0"/>
  </sheetPr>
  <dimension ref="B2:AO56"/>
  <sheetViews>
    <sheetView view="pageBreakPreview" zoomScale="90" zoomScaleNormal="100" zoomScaleSheetLayoutView="90" workbookViewId="0"/>
  </sheetViews>
  <sheetFormatPr defaultColWidth="9" defaultRowHeight="13.2" x14ac:dyDescent="0.2"/>
  <cols>
    <col min="1" max="1" width="4.6640625" style="2" customWidth="1"/>
    <col min="2" max="2" width="3.109375" style="2" customWidth="1"/>
    <col min="3" max="3" width="15.6640625" style="2" customWidth="1"/>
    <col min="4" max="4" width="9.6640625" style="2" customWidth="1"/>
    <col min="5" max="6" width="8.109375" style="2" customWidth="1"/>
    <col min="7" max="7" width="7.6640625" style="2" customWidth="1"/>
    <col min="8" max="12" width="7.109375" style="2" customWidth="1"/>
    <col min="13" max="14" width="8.109375" style="2" customWidth="1"/>
    <col min="15" max="15" width="7.6640625" style="2" customWidth="1"/>
    <col min="16" max="16" width="7.109375" style="2" customWidth="1"/>
    <col min="17" max="18" width="8.109375" style="2" customWidth="1"/>
    <col min="19" max="19" width="7.6640625" style="2" customWidth="1"/>
    <col min="20" max="20" width="7.109375" style="2" customWidth="1"/>
    <col min="21" max="22" width="8.109375" style="2" customWidth="1"/>
    <col min="23" max="23" width="7.6640625" style="2" customWidth="1"/>
    <col min="24" max="24" width="7.109375" style="2" customWidth="1"/>
    <col min="25" max="25" width="8" style="2" customWidth="1"/>
    <col min="26" max="26" width="8.109375" style="2" customWidth="1"/>
    <col min="27" max="27" width="7.6640625" style="2" customWidth="1"/>
    <col min="28" max="28" width="7" style="2" customWidth="1"/>
    <col min="29" max="29" width="4.6640625" style="2" customWidth="1"/>
    <col min="30" max="35" width="6.6640625" style="2" customWidth="1"/>
    <col min="36" max="37" width="7" style="2" customWidth="1"/>
    <col min="38" max="41" width="7.6640625" style="2" customWidth="1"/>
    <col min="42" max="16384" width="9" style="2"/>
  </cols>
  <sheetData>
    <row r="2" spans="2:41" ht="14.4" x14ac:dyDescent="0.2">
      <c r="B2" s="1" t="s">
        <v>177</v>
      </c>
    </row>
    <row r="3" spans="2:41" ht="14.4" x14ac:dyDescent="0.2">
      <c r="B3" s="1"/>
    </row>
    <row r="4" spans="2:41" ht="14.4" x14ac:dyDescent="0.2">
      <c r="B4" s="1"/>
      <c r="T4" s="3"/>
      <c r="X4" s="301" t="s">
        <v>153</v>
      </c>
    </row>
    <row r="5" spans="2:41" ht="14.4" x14ac:dyDescent="0.2">
      <c r="B5" s="1"/>
      <c r="T5" s="3"/>
      <c r="X5" s="301" t="s">
        <v>154</v>
      </c>
    </row>
    <row r="6" spans="2:41" ht="14.4" x14ac:dyDescent="0.2">
      <c r="B6" s="1"/>
      <c r="T6" s="3"/>
    </row>
    <row r="7" spans="2:41" ht="13.8" thickBot="1" x14ac:dyDescent="0.25">
      <c r="B7" s="302"/>
      <c r="C7" s="302"/>
      <c r="D7" s="302"/>
      <c r="AB7" s="5" t="s">
        <v>45</v>
      </c>
    </row>
    <row r="8" spans="2:41" ht="16.5" customHeight="1" x14ac:dyDescent="0.2">
      <c r="B8" s="212"/>
      <c r="C8" s="303"/>
      <c r="D8" s="448" t="s">
        <v>155</v>
      </c>
      <c r="E8" s="304" t="s">
        <v>178</v>
      </c>
      <c r="F8" s="305"/>
      <c r="G8" s="305"/>
      <c r="H8" s="306"/>
      <c r="I8" s="304" t="s">
        <v>179</v>
      </c>
      <c r="J8" s="305"/>
      <c r="K8" s="305"/>
      <c r="L8" s="307"/>
      <c r="M8" s="304" t="s">
        <v>180</v>
      </c>
      <c r="N8" s="305"/>
      <c r="O8" s="305"/>
      <c r="P8" s="307"/>
      <c r="Q8" s="304" t="s">
        <v>181</v>
      </c>
      <c r="R8" s="305"/>
      <c r="S8" s="305"/>
      <c r="T8" s="307"/>
      <c r="U8" s="304" t="s">
        <v>182</v>
      </c>
      <c r="V8" s="305"/>
      <c r="W8" s="305"/>
      <c r="X8" s="305"/>
      <c r="Y8" s="304" t="s">
        <v>183</v>
      </c>
      <c r="Z8" s="305"/>
      <c r="AA8" s="305"/>
      <c r="AB8" s="307"/>
    </row>
    <row r="9" spans="2:41" ht="51" customHeight="1" x14ac:dyDescent="0.2">
      <c r="B9" s="212"/>
      <c r="C9" s="303"/>
      <c r="D9" s="450"/>
      <c r="E9" s="564" t="s">
        <v>420</v>
      </c>
      <c r="F9" s="574"/>
      <c r="G9" s="574"/>
      <c r="H9" s="575"/>
      <c r="I9" s="564" t="s">
        <v>421</v>
      </c>
      <c r="J9" s="576"/>
      <c r="K9" s="576"/>
      <c r="L9" s="577"/>
      <c r="M9" s="564" t="s">
        <v>184</v>
      </c>
      <c r="N9" s="576"/>
      <c r="O9" s="576"/>
      <c r="P9" s="577"/>
      <c r="Q9" s="564" t="s">
        <v>422</v>
      </c>
      <c r="R9" s="576"/>
      <c r="S9" s="576"/>
      <c r="T9" s="577"/>
      <c r="U9" s="564" t="s">
        <v>423</v>
      </c>
      <c r="V9" s="576"/>
      <c r="W9" s="576"/>
      <c r="X9" s="577"/>
      <c r="Y9" s="564" t="s">
        <v>185</v>
      </c>
      <c r="Z9" s="565"/>
      <c r="AA9" s="565"/>
      <c r="AB9" s="566"/>
    </row>
    <row r="10" spans="2:41" ht="27.75" customHeight="1" x14ac:dyDescent="0.2">
      <c r="B10" s="212"/>
      <c r="C10" s="303"/>
      <c r="D10" s="450"/>
      <c r="E10" s="557" t="s">
        <v>163</v>
      </c>
      <c r="F10" s="308" t="s">
        <v>164</v>
      </c>
      <c r="G10" s="309"/>
      <c r="H10" s="567" t="s">
        <v>186</v>
      </c>
      <c r="I10" s="557" t="s">
        <v>163</v>
      </c>
      <c r="J10" s="308" t="s">
        <v>164</v>
      </c>
      <c r="K10" s="309"/>
      <c r="L10" s="559" t="s">
        <v>186</v>
      </c>
      <c r="M10" s="557" t="s">
        <v>163</v>
      </c>
      <c r="N10" s="308" t="s">
        <v>164</v>
      </c>
      <c r="O10" s="309"/>
      <c r="P10" s="559" t="s">
        <v>186</v>
      </c>
      <c r="Q10" s="557" t="s">
        <v>163</v>
      </c>
      <c r="R10" s="308" t="s">
        <v>164</v>
      </c>
      <c r="S10" s="309"/>
      <c r="T10" s="559" t="s">
        <v>186</v>
      </c>
      <c r="U10" s="557" t="s">
        <v>163</v>
      </c>
      <c r="V10" s="308" t="s">
        <v>164</v>
      </c>
      <c r="W10" s="309"/>
      <c r="X10" s="569" t="s">
        <v>186</v>
      </c>
      <c r="Y10" s="557" t="s">
        <v>163</v>
      </c>
      <c r="Z10" s="308" t="s">
        <v>164</v>
      </c>
      <c r="AA10" s="309"/>
      <c r="AB10" s="559" t="s">
        <v>186</v>
      </c>
    </row>
    <row r="11" spans="2:41" ht="41.25" customHeight="1" x14ac:dyDescent="0.2">
      <c r="B11" s="56"/>
      <c r="C11" s="310"/>
      <c r="D11" s="452"/>
      <c r="E11" s="558"/>
      <c r="F11" s="311"/>
      <c r="G11" s="312" t="s">
        <v>187</v>
      </c>
      <c r="H11" s="568"/>
      <c r="I11" s="558"/>
      <c r="J11" s="311"/>
      <c r="K11" s="312" t="s">
        <v>187</v>
      </c>
      <c r="L11" s="560"/>
      <c r="M11" s="558"/>
      <c r="N11" s="311"/>
      <c r="O11" s="312" t="s">
        <v>187</v>
      </c>
      <c r="P11" s="560"/>
      <c r="Q11" s="558"/>
      <c r="R11" s="311"/>
      <c r="S11" s="312" t="s">
        <v>187</v>
      </c>
      <c r="T11" s="560"/>
      <c r="U11" s="558"/>
      <c r="V11" s="311"/>
      <c r="W11" s="312" t="s">
        <v>187</v>
      </c>
      <c r="X11" s="570"/>
      <c r="Y11" s="558"/>
      <c r="Z11" s="311"/>
      <c r="AA11" s="312" t="s">
        <v>187</v>
      </c>
      <c r="AB11" s="560"/>
      <c r="AJ11" s="9"/>
      <c r="AK11" s="9"/>
    </row>
    <row r="12" spans="2:41" ht="21" customHeight="1" x14ac:dyDescent="0.2">
      <c r="B12" s="537" t="s">
        <v>93</v>
      </c>
      <c r="C12" s="561"/>
      <c r="D12" s="313">
        <f t="shared" ref="D12:AB12" si="0">D14+D16+D18+D20+D22+D24</f>
        <v>425</v>
      </c>
      <c r="E12" s="314">
        <f t="shared" si="0"/>
        <v>43</v>
      </c>
      <c r="F12" s="313">
        <f t="shared" si="0"/>
        <v>257</v>
      </c>
      <c r="G12" s="313">
        <f t="shared" si="0"/>
        <v>82</v>
      </c>
      <c r="H12" s="315">
        <f t="shared" si="0"/>
        <v>43</v>
      </c>
      <c r="I12" s="314">
        <f>I14+I16+I18+I20+I22+I24</f>
        <v>115</v>
      </c>
      <c r="J12" s="313">
        <f t="shared" ref="J12:L12" si="1">J14+J16+J18+J20+J22+J24</f>
        <v>174</v>
      </c>
      <c r="K12" s="313">
        <f>K14+K16+K18+K20+K22+K24</f>
        <v>102</v>
      </c>
      <c r="L12" s="315">
        <f t="shared" si="1"/>
        <v>34</v>
      </c>
      <c r="M12" s="314">
        <f t="shared" si="0"/>
        <v>132</v>
      </c>
      <c r="N12" s="313">
        <f t="shared" si="0"/>
        <v>174</v>
      </c>
      <c r="O12" s="313">
        <f t="shared" si="0"/>
        <v>80</v>
      </c>
      <c r="P12" s="315">
        <f>P14+P16+P18+P20+P22+P24</f>
        <v>39</v>
      </c>
      <c r="Q12" s="314">
        <f t="shared" si="0"/>
        <v>79</v>
      </c>
      <c r="R12" s="313">
        <f t="shared" si="0"/>
        <v>230</v>
      </c>
      <c r="S12" s="313">
        <f t="shared" si="0"/>
        <v>77</v>
      </c>
      <c r="T12" s="315">
        <f t="shared" si="0"/>
        <v>39</v>
      </c>
      <c r="U12" s="314">
        <f t="shared" si="0"/>
        <v>145</v>
      </c>
      <c r="V12" s="313">
        <f t="shared" si="0"/>
        <v>166</v>
      </c>
      <c r="W12" s="313">
        <f t="shared" si="0"/>
        <v>80</v>
      </c>
      <c r="X12" s="316">
        <f t="shared" si="0"/>
        <v>34</v>
      </c>
      <c r="Y12" s="314">
        <f t="shared" si="0"/>
        <v>12</v>
      </c>
      <c r="Z12" s="313">
        <f t="shared" si="0"/>
        <v>109</v>
      </c>
      <c r="AA12" s="313">
        <f t="shared" si="0"/>
        <v>16</v>
      </c>
      <c r="AB12" s="315">
        <f t="shared" si="0"/>
        <v>288</v>
      </c>
      <c r="AJ12" s="196"/>
      <c r="AK12" s="196"/>
      <c r="AL12" s="196"/>
      <c r="AM12" s="196"/>
      <c r="AN12" s="196"/>
      <c r="AO12" s="196"/>
    </row>
    <row r="13" spans="2:41" ht="21" customHeight="1" thickBot="1" x14ac:dyDescent="0.25">
      <c r="B13" s="562"/>
      <c r="C13" s="563"/>
      <c r="D13" s="32"/>
      <c r="E13" s="318">
        <f t="shared" ref="E13:AB13" si="2">E12/$D12</f>
        <v>0.1011764705882353</v>
      </c>
      <c r="F13" s="319">
        <f t="shared" si="2"/>
        <v>0.6047058823529412</v>
      </c>
      <c r="G13" s="319">
        <f t="shared" si="2"/>
        <v>0.19294117647058823</v>
      </c>
      <c r="H13" s="320">
        <f t="shared" si="2"/>
        <v>0.1011764705882353</v>
      </c>
      <c r="I13" s="318">
        <f t="shared" si="2"/>
        <v>0.27058823529411763</v>
      </c>
      <c r="J13" s="319">
        <f t="shared" si="2"/>
        <v>0.40941176470588236</v>
      </c>
      <c r="K13" s="319">
        <f t="shared" si="2"/>
        <v>0.24</v>
      </c>
      <c r="L13" s="320">
        <f t="shared" si="2"/>
        <v>0.08</v>
      </c>
      <c r="M13" s="318">
        <f t="shared" si="2"/>
        <v>0.31058823529411766</v>
      </c>
      <c r="N13" s="319">
        <f t="shared" si="2"/>
        <v>0.40941176470588236</v>
      </c>
      <c r="O13" s="319">
        <f t="shared" si="2"/>
        <v>0.18823529411764706</v>
      </c>
      <c r="P13" s="320">
        <f t="shared" si="2"/>
        <v>9.1764705882352943E-2</v>
      </c>
      <c r="Q13" s="318">
        <f t="shared" si="2"/>
        <v>0.18588235294117647</v>
      </c>
      <c r="R13" s="319">
        <f t="shared" si="2"/>
        <v>0.54117647058823526</v>
      </c>
      <c r="S13" s="319">
        <f t="shared" si="2"/>
        <v>0.1811764705882353</v>
      </c>
      <c r="T13" s="320">
        <f t="shared" si="2"/>
        <v>9.1764705882352943E-2</v>
      </c>
      <c r="U13" s="318">
        <f t="shared" si="2"/>
        <v>0.3411764705882353</v>
      </c>
      <c r="V13" s="319">
        <f t="shared" si="2"/>
        <v>0.39058823529411762</v>
      </c>
      <c r="W13" s="319">
        <f t="shared" si="2"/>
        <v>0.18823529411764706</v>
      </c>
      <c r="X13" s="321">
        <f t="shared" si="2"/>
        <v>0.08</v>
      </c>
      <c r="Y13" s="318">
        <f t="shared" si="2"/>
        <v>2.823529411764706E-2</v>
      </c>
      <c r="Z13" s="319">
        <f t="shared" si="2"/>
        <v>0.25647058823529412</v>
      </c>
      <c r="AA13" s="319">
        <f t="shared" si="2"/>
        <v>3.7647058823529408E-2</v>
      </c>
      <c r="AB13" s="320">
        <f t="shared" si="2"/>
        <v>0.67764705882352938</v>
      </c>
      <c r="AD13" s="199"/>
      <c r="AE13" s="199"/>
      <c r="AF13" s="199"/>
      <c r="AG13" s="199"/>
      <c r="AH13" s="199"/>
      <c r="AJ13" s="199"/>
      <c r="AK13" s="199"/>
      <c r="AL13" s="199"/>
      <c r="AM13" s="199"/>
      <c r="AN13" s="199"/>
      <c r="AO13" s="199"/>
    </row>
    <row r="14" spans="2:41" ht="21" customHeight="1" thickTop="1" x14ac:dyDescent="0.2">
      <c r="B14" s="415" t="s">
        <v>166</v>
      </c>
      <c r="C14" s="418" t="s">
        <v>60</v>
      </c>
      <c r="D14" s="27">
        <f>'[1]表5-1'!D14</f>
        <v>54</v>
      </c>
      <c r="E14" s="323">
        <v>6</v>
      </c>
      <c r="F14" s="324">
        <v>34</v>
      </c>
      <c r="G14" s="324">
        <v>11</v>
      </c>
      <c r="H14" s="325">
        <f>$D$14-E14-F14-G14</f>
        <v>3</v>
      </c>
      <c r="I14" s="326">
        <v>16</v>
      </c>
      <c r="J14" s="324">
        <v>19</v>
      </c>
      <c r="K14" s="324">
        <v>16</v>
      </c>
      <c r="L14" s="325">
        <f>$D$14-I14-J14-K14</f>
        <v>3</v>
      </c>
      <c r="M14" s="326">
        <v>10</v>
      </c>
      <c r="N14" s="324">
        <v>27</v>
      </c>
      <c r="O14" s="324">
        <v>14</v>
      </c>
      <c r="P14" s="325">
        <f>$D$14-M14-N14-O14</f>
        <v>3</v>
      </c>
      <c r="Q14" s="326">
        <v>4</v>
      </c>
      <c r="R14" s="324">
        <v>34</v>
      </c>
      <c r="S14" s="324">
        <v>12</v>
      </c>
      <c r="T14" s="325">
        <f>$D$14-Q14-R14-S14</f>
        <v>4</v>
      </c>
      <c r="U14" s="326">
        <v>14</v>
      </c>
      <c r="V14" s="324">
        <v>24</v>
      </c>
      <c r="W14" s="327">
        <v>12</v>
      </c>
      <c r="X14" s="325">
        <f>$D$14-U14-V14-W14</f>
        <v>4</v>
      </c>
      <c r="Y14" s="326">
        <v>0</v>
      </c>
      <c r="Z14" s="324">
        <v>13</v>
      </c>
      <c r="AA14" s="324">
        <v>2</v>
      </c>
      <c r="AB14" s="325">
        <f>$D$14-Y14-Z14-AA14</f>
        <v>39</v>
      </c>
      <c r="AJ14" s="196"/>
      <c r="AK14" s="196"/>
      <c r="AL14" s="196"/>
      <c r="AM14" s="196"/>
      <c r="AN14" s="196"/>
      <c r="AO14" s="196"/>
    </row>
    <row r="15" spans="2:41" ht="21" customHeight="1" x14ac:dyDescent="0.2">
      <c r="B15" s="416"/>
      <c r="C15" s="419"/>
      <c r="D15" s="329"/>
      <c r="E15" s="318">
        <f t="shared" ref="E15:AA15" si="3">E14/$D14</f>
        <v>0.1111111111111111</v>
      </c>
      <c r="F15" s="319">
        <f t="shared" si="3"/>
        <v>0.62962962962962965</v>
      </c>
      <c r="G15" s="319">
        <f t="shared" si="3"/>
        <v>0.20370370370370369</v>
      </c>
      <c r="H15" s="320">
        <f>H14/$D14</f>
        <v>5.5555555555555552E-2</v>
      </c>
      <c r="I15" s="318">
        <f t="shared" ref="I15:K15" si="4">I14/$D14</f>
        <v>0.29629629629629628</v>
      </c>
      <c r="J15" s="319">
        <f t="shared" si="4"/>
        <v>0.35185185185185186</v>
      </c>
      <c r="K15" s="319">
        <f t="shared" si="4"/>
        <v>0.29629629629629628</v>
      </c>
      <c r="L15" s="320">
        <f>L14/$D14</f>
        <v>5.5555555555555552E-2</v>
      </c>
      <c r="M15" s="318">
        <f t="shared" si="3"/>
        <v>0.18518518518518517</v>
      </c>
      <c r="N15" s="319">
        <f t="shared" si="3"/>
        <v>0.5</v>
      </c>
      <c r="O15" s="319">
        <f t="shared" si="3"/>
        <v>0.25925925925925924</v>
      </c>
      <c r="P15" s="320">
        <f>P14/$D14</f>
        <v>5.5555555555555552E-2</v>
      </c>
      <c r="Q15" s="318">
        <f t="shared" ref="Q15:S15" si="5">Q14/$D14</f>
        <v>7.407407407407407E-2</v>
      </c>
      <c r="R15" s="319">
        <f t="shared" si="5"/>
        <v>0.62962962962962965</v>
      </c>
      <c r="S15" s="319">
        <f t="shared" si="5"/>
        <v>0.22222222222222221</v>
      </c>
      <c r="T15" s="320">
        <f>T14/$D14</f>
        <v>7.407407407407407E-2</v>
      </c>
      <c r="U15" s="318">
        <f t="shared" ref="U15:W15" si="6">U14/$D14</f>
        <v>0.25925925925925924</v>
      </c>
      <c r="V15" s="319">
        <f t="shared" si="6"/>
        <v>0.44444444444444442</v>
      </c>
      <c r="W15" s="319">
        <f t="shared" si="6"/>
        <v>0.22222222222222221</v>
      </c>
      <c r="X15" s="320">
        <f>X14/$D14</f>
        <v>7.407407407407407E-2</v>
      </c>
      <c r="Y15" s="318">
        <f t="shared" si="3"/>
        <v>0</v>
      </c>
      <c r="Z15" s="319">
        <f t="shared" si="3"/>
        <v>0.24074074074074073</v>
      </c>
      <c r="AA15" s="319">
        <f t="shared" si="3"/>
        <v>3.7037037037037035E-2</v>
      </c>
      <c r="AB15" s="320">
        <f>AB14/$D14</f>
        <v>0.72222222222222221</v>
      </c>
      <c r="AD15" s="199"/>
      <c r="AE15" s="199"/>
      <c r="AF15" s="199"/>
      <c r="AG15" s="199"/>
      <c r="AH15" s="199"/>
      <c r="AJ15" s="199"/>
      <c r="AK15" s="199"/>
      <c r="AL15" s="199"/>
      <c r="AM15" s="199"/>
      <c r="AN15" s="199"/>
      <c r="AO15" s="199"/>
    </row>
    <row r="16" spans="2:41" ht="21" customHeight="1" x14ac:dyDescent="0.2">
      <c r="B16" s="416"/>
      <c r="C16" s="412" t="s">
        <v>61</v>
      </c>
      <c r="D16" s="38">
        <f>'[1]表5-1'!D16</f>
        <v>76</v>
      </c>
      <c r="E16" s="330">
        <v>11</v>
      </c>
      <c r="F16" s="331">
        <v>34</v>
      </c>
      <c r="G16" s="331">
        <v>24</v>
      </c>
      <c r="H16" s="332">
        <f>$D$16-E16-F16-G16</f>
        <v>7</v>
      </c>
      <c r="I16" s="333">
        <v>24</v>
      </c>
      <c r="J16" s="331">
        <v>24</v>
      </c>
      <c r="K16" s="331">
        <v>22</v>
      </c>
      <c r="L16" s="332">
        <f>$D$16-I16-J16-K16</f>
        <v>6</v>
      </c>
      <c r="M16" s="333">
        <v>29</v>
      </c>
      <c r="N16" s="331">
        <v>20</v>
      </c>
      <c r="O16" s="331">
        <v>20</v>
      </c>
      <c r="P16" s="332">
        <f>$D$16-M16-N16-O16</f>
        <v>7</v>
      </c>
      <c r="Q16" s="333">
        <v>20</v>
      </c>
      <c r="R16" s="331">
        <v>33</v>
      </c>
      <c r="S16" s="331">
        <v>17</v>
      </c>
      <c r="T16" s="332">
        <f>$D$16-Q16-R16-S16</f>
        <v>6</v>
      </c>
      <c r="U16" s="333">
        <v>29</v>
      </c>
      <c r="V16" s="331">
        <v>24</v>
      </c>
      <c r="W16" s="334">
        <v>17</v>
      </c>
      <c r="X16" s="332">
        <f>$D$16-U16-V16-W16</f>
        <v>6</v>
      </c>
      <c r="Y16" s="333">
        <v>2</v>
      </c>
      <c r="Z16" s="331">
        <v>20</v>
      </c>
      <c r="AA16" s="331">
        <v>7</v>
      </c>
      <c r="AB16" s="332">
        <f>$D$16-Y16-Z16-AA16</f>
        <v>47</v>
      </c>
      <c r="AJ16" s="196"/>
      <c r="AK16" s="196"/>
      <c r="AL16" s="196"/>
      <c r="AM16" s="196"/>
      <c r="AN16" s="196"/>
      <c r="AO16" s="196"/>
    </row>
    <row r="17" spans="2:41" ht="21" customHeight="1" x14ac:dyDescent="0.2">
      <c r="B17" s="416"/>
      <c r="C17" s="419"/>
      <c r="D17" s="336"/>
      <c r="E17" s="318">
        <f t="shared" ref="E17:AA17" si="7">E16/$D16</f>
        <v>0.14473684210526316</v>
      </c>
      <c r="F17" s="319">
        <f t="shared" si="7"/>
        <v>0.44736842105263158</v>
      </c>
      <c r="G17" s="319">
        <f t="shared" si="7"/>
        <v>0.31578947368421051</v>
      </c>
      <c r="H17" s="320">
        <f>H16/$D16</f>
        <v>9.2105263157894732E-2</v>
      </c>
      <c r="I17" s="318">
        <f t="shared" ref="I17:K17" si="8">I16/$D16</f>
        <v>0.31578947368421051</v>
      </c>
      <c r="J17" s="319">
        <f t="shared" si="8"/>
        <v>0.31578947368421051</v>
      </c>
      <c r="K17" s="319">
        <f t="shared" si="8"/>
        <v>0.28947368421052633</v>
      </c>
      <c r="L17" s="320">
        <f>L16/$D16</f>
        <v>7.8947368421052627E-2</v>
      </c>
      <c r="M17" s="318">
        <f t="shared" si="7"/>
        <v>0.38157894736842107</v>
      </c>
      <c r="N17" s="319">
        <f t="shared" si="7"/>
        <v>0.26315789473684209</v>
      </c>
      <c r="O17" s="319">
        <f t="shared" si="7"/>
        <v>0.26315789473684209</v>
      </c>
      <c r="P17" s="320">
        <f>P16/$D16</f>
        <v>9.2105263157894732E-2</v>
      </c>
      <c r="Q17" s="318">
        <f t="shared" ref="Q17:S17" si="9">Q16/$D16</f>
        <v>0.26315789473684209</v>
      </c>
      <c r="R17" s="319">
        <f t="shared" si="9"/>
        <v>0.43421052631578949</v>
      </c>
      <c r="S17" s="319">
        <f t="shared" si="9"/>
        <v>0.22368421052631579</v>
      </c>
      <c r="T17" s="320">
        <f>T16/$D16</f>
        <v>7.8947368421052627E-2</v>
      </c>
      <c r="U17" s="318">
        <f t="shared" ref="U17:W17" si="10">U16/$D16</f>
        <v>0.38157894736842107</v>
      </c>
      <c r="V17" s="319">
        <f t="shared" si="10"/>
        <v>0.31578947368421051</v>
      </c>
      <c r="W17" s="319">
        <f t="shared" si="10"/>
        <v>0.22368421052631579</v>
      </c>
      <c r="X17" s="320">
        <f>X16/$D16</f>
        <v>7.8947368421052627E-2</v>
      </c>
      <c r="Y17" s="318">
        <f t="shared" si="7"/>
        <v>2.6315789473684209E-2</v>
      </c>
      <c r="Z17" s="319">
        <f t="shared" si="7"/>
        <v>0.26315789473684209</v>
      </c>
      <c r="AA17" s="319">
        <f t="shared" si="7"/>
        <v>9.2105263157894732E-2</v>
      </c>
      <c r="AB17" s="320">
        <f>AB16/$D16</f>
        <v>0.61842105263157898</v>
      </c>
      <c r="AD17" s="199"/>
      <c r="AE17" s="199"/>
      <c r="AF17" s="199"/>
      <c r="AG17" s="199"/>
      <c r="AH17" s="199"/>
      <c r="AJ17" s="199"/>
      <c r="AK17" s="199"/>
      <c r="AL17" s="199"/>
      <c r="AM17" s="199"/>
      <c r="AN17" s="199"/>
      <c r="AO17" s="199"/>
    </row>
    <row r="18" spans="2:41" ht="21" customHeight="1" x14ac:dyDescent="0.2">
      <c r="B18" s="416"/>
      <c r="C18" s="437" t="s">
        <v>167</v>
      </c>
      <c r="D18" s="38">
        <f>'[1]表5-1'!D18</f>
        <v>28</v>
      </c>
      <c r="E18" s="330">
        <v>2</v>
      </c>
      <c r="F18" s="331">
        <v>14</v>
      </c>
      <c r="G18" s="331">
        <v>10</v>
      </c>
      <c r="H18" s="332">
        <f>$D$18-E18-F18-G18</f>
        <v>2</v>
      </c>
      <c r="I18" s="333">
        <v>6</v>
      </c>
      <c r="J18" s="331">
        <v>10</v>
      </c>
      <c r="K18" s="331">
        <v>11</v>
      </c>
      <c r="L18" s="332">
        <f>$D$18-I18-J18-K18</f>
        <v>1</v>
      </c>
      <c r="M18" s="333">
        <v>6</v>
      </c>
      <c r="N18" s="331">
        <v>11</v>
      </c>
      <c r="O18" s="331">
        <v>9</v>
      </c>
      <c r="P18" s="332">
        <f>$D$18-M18-N18-O18</f>
        <v>2</v>
      </c>
      <c r="Q18" s="333">
        <v>5</v>
      </c>
      <c r="R18" s="331">
        <v>13</v>
      </c>
      <c r="S18" s="331">
        <v>9</v>
      </c>
      <c r="T18" s="332">
        <f>$D$18-Q18-R18-S18</f>
        <v>1</v>
      </c>
      <c r="U18" s="333">
        <v>8</v>
      </c>
      <c r="V18" s="331">
        <v>7</v>
      </c>
      <c r="W18" s="334">
        <v>11</v>
      </c>
      <c r="X18" s="332">
        <f>$D$18-U18-V18-W18</f>
        <v>2</v>
      </c>
      <c r="Y18" s="333">
        <v>1</v>
      </c>
      <c r="Z18" s="331">
        <v>5</v>
      </c>
      <c r="AA18" s="331">
        <v>3</v>
      </c>
      <c r="AB18" s="332">
        <f>$D$18-Y18-Z18-AA18</f>
        <v>19</v>
      </c>
      <c r="AJ18" s="196"/>
      <c r="AK18" s="196"/>
      <c r="AL18" s="196"/>
      <c r="AM18" s="196"/>
      <c r="AN18" s="196"/>
      <c r="AO18" s="196"/>
    </row>
    <row r="19" spans="2:41" ht="21" customHeight="1" x14ac:dyDescent="0.2">
      <c r="B19" s="416"/>
      <c r="C19" s="439"/>
      <c r="D19" s="336"/>
      <c r="E19" s="318">
        <f t="shared" ref="E19:AB19" si="11">E18/$D18</f>
        <v>7.1428571428571425E-2</v>
      </c>
      <c r="F19" s="319">
        <f t="shared" si="11"/>
        <v>0.5</v>
      </c>
      <c r="G19" s="319">
        <f t="shared" si="11"/>
        <v>0.35714285714285715</v>
      </c>
      <c r="H19" s="320">
        <f t="shared" si="11"/>
        <v>7.1428571428571425E-2</v>
      </c>
      <c r="I19" s="318">
        <f t="shared" si="11"/>
        <v>0.21428571428571427</v>
      </c>
      <c r="J19" s="319">
        <f t="shared" si="11"/>
        <v>0.35714285714285715</v>
      </c>
      <c r="K19" s="319">
        <f t="shared" si="11"/>
        <v>0.39285714285714285</v>
      </c>
      <c r="L19" s="320">
        <f t="shared" si="11"/>
        <v>3.5714285714285712E-2</v>
      </c>
      <c r="M19" s="318">
        <f t="shared" si="11"/>
        <v>0.21428571428571427</v>
      </c>
      <c r="N19" s="319">
        <f t="shared" si="11"/>
        <v>0.39285714285714285</v>
      </c>
      <c r="O19" s="319">
        <f t="shared" si="11"/>
        <v>0.32142857142857145</v>
      </c>
      <c r="P19" s="320">
        <f t="shared" si="11"/>
        <v>7.1428571428571425E-2</v>
      </c>
      <c r="Q19" s="318">
        <f t="shared" si="11"/>
        <v>0.17857142857142858</v>
      </c>
      <c r="R19" s="319">
        <f t="shared" si="11"/>
        <v>0.4642857142857143</v>
      </c>
      <c r="S19" s="319">
        <f t="shared" si="11"/>
        <v>0.32142857142857145</v>
      </c>
      <c r="T19" s="320">
        <f t="shared" si="11"/>
        <v>3.5714285714285712E-2</v>
      </c>
      <c r="U19" s="318">
        <f t="shared" si="11"/>
        <v>0.2857142857142857</v>
      </c>
      <c r="V19" s="319">
        <f t="shared" si="11"/>
        <v>0.25</v>
      </c>
      <c r="W19" s="319">
        <f t="shared" si="11"/>
        <v>0.39285714285714285</v>
      </c>
      <c r="X19" s="320">
        <f t="shared" si="11"/>
        <v>7.1428571428571425E-2</v>
      </c>
      <c r="Y19" s="318">
        <f t="shared" si="11"/>
        <v>3.5714285714285712E-2</v>
      </c>
      <c r="Z19" s="319">
        <f t="shared" si="11"/>
        <v>0.17857142857142858</v>
      </c>
      <c r="AA19" s="319">
        <f t="shared" si="11"/>
        <v>0.10714285714285714</v>
      </c>
      <c r="AB19" s="320">
        <f t="shared" si="11"/>
        <v>0.6785714285714286</v>
      </c>
      <c r="AD19" s="199"/>
      <c r="AE19" s="199"/>
      <c r="AF19" s="199"/>
      <c r="AG19" s="199"/>
      <c r="AH19" s="199"/>
      <c r="AJ19" s="199"/>
      <c r="AK19" s="199"/>
      <c r="AL19" s="199"/>
      <c r="AM19" s="199"/>
      <c r="AN19" s="199"/>
      <c r="AO19" s="199"/>
    </row>
    <row r="20" spans="2:41" ht="21" customHeight="1" x14ac:dyDescent="0.2">
      <c r="B20" s="416"/>
      <c r="C20" s="412" t="s">
        <v>168</v>
      </c>
      <c r="D20" s="38">
        <f>'[1]表5-1'!D20</f>
        <v>89</v>
      </c>
      <c r="E20" s="330">
        <v>1</v>
      </c>
      <c r="F20" s="331">
        <v>57</v>
      </c>
      <c r="G20" s="331">
        <v>19</v>
      </c>
      <c r="H20" s="332">
        <f>$D$20-E20-F20-G20</f>
        <v>12</v>
      </c>
      <c r="I20" s="333">
        <v>14</v>
      </c>
      <c r="J20" s="331">
        <v>43</v>
      </c>
      <c r="K20" s="331">
        <v>21</v>
      </c>
      <c r="L20" s="332">
        <f>$D$20-I20-J20-K20</f>
        <v>11</v>
      </c>
      <c r="M20" s="333">
        <v>21</v>
      </c>
      <c r="N20" s="331">
        <v>37</v>
      </c>
      <c r="O20" s="331">
        <v>21</v>
      </c>
      <c r="P20" s="332">
        <f>$D$20-M20-N20-O20</f>
        <v>10</v>
      </c>
      <c r="Q20" s="333">
        <v>17</v>
      </c>
      <c r="R20" s="331">
        <v>47</v>
      </c>
      <c r="S20" s="331">
        <v>14</v>
      </c>
      <c r="T20" s="332">
        <f>$D$20-Q20-R20-S20</f>
        <v>11</v>
      </c>
      <c r="U20" s="333">
        <v>29</v>
      </c>
      <c r="V20" s="331">
        <v>35</v>
      </c>
      <c r="W20" s="334">
        <v>17</v>
      </c>
      <c r="X20" s="332">
        <f>$D$20-U20-V20-W20</f>
        <v>8</v>
      </c>
      <c r="Y20" s="333">
        <v>2</v>
      </c>
      <c r="Z20" s="331">
        <v>19</v>
      </c>
      <c r="AA20" s="331">
        <v>2</v>
      </c>
      <c r="AB20" s="332">
        <f>$D$20-Y20-Z20-AA20</f>
        <v>66</v>
      </c>
      <c r="AJ20" s="196"/>
      <c r="AK20" s="196"/>
      <c r="AL20" s="196"/>
      <c r="AM20" s="196"/>
      <c r="AN20" s="196"/>
      <c r="AO20" s="196"/>
    </row>
    <row r="21" spans="2:41" ht="21" customHeight="1" x14ac:dyDescent="0.2">
      <c r="B21" s="416"/>
      <c r="C21" s="419"/>
      <c r="D21" s="336"/>
      <c r="E21" s="318">
        <f t="shared" ref="E21:AB21" si="12">E20/$D20</f>
        <v>1.1235955056179775E-2</v>
      </c>
      <c r="F21" s="319">
        <f t="shared" si="12"/>
        <v>0.6404494382022472</v>
      </c>
      <c r="G21" s="319">
        <f t="shared" si="12"/>
        <v>0.21348314606741572</v>
      </c>
      <c r="H21" s="320">
        <f t="shared" si="12"/>
        <v>0.1348314606741573</v>
      </c>
      <c r="I21" s="318">
        <f t="shared" si="12"/>
        <v>0.15730337078651685</v>
      </c>
      <c r="J21" s="319">
        <f t="shared" si="12"/>
        <v>0.48314606741573035</v>
      </c>
      <c r="K21" s="319">
        <f t="shared" si="12"/>
        <v>0.23595505617977527</v>
      </c>
      <c r="L21" s="320">
        <f t="shared" si="12"/>
        <v>0.12359550561797752</v>
      </c>
      <c r="M21" s="318">
        <f t="shared" si="12"/>
        <v>0.23595505617977527</v>
      </c>
      <c r="N21" s="319">
        <f t="shared" si="12"/>
        <v>0.4157303370786517</v>
      </c>
      <c r="O21" s="319">
        <f t="shared" si="12"/>
        <v>0.23595505617977527</v>
      </c>
      <c r="P21" s="320">
        <f t="shared" si="12"/>
        <v>0.11235955056179775</v>
      </c>
      <c r="Q21" s="318">
        <f t="shared" si="12"/>
        <v>0.19101123595505617</v>
      </c>
      <c r="R21" s="319">
        <f t="shared" si="12"/>
        <v>0.5280898876404494</v>
      </c>
      <c r="S21" s="319">
        <f t="shared" si="12"/>
        <v>0.15730337078651685</v>
      </c>
      <c r="T21" s="320">
        <f t="shared" si="12"/>
        <v>0.12359550561797752</v>
      </c>
      <c r="U21" s="318">
        <f t="shared" si="12"/>
        <v>0.3258426966292135</v>
      </c>
      <c r="V21" s="319">
        <f t="shared" si="12"/>
        <v>0.39325842696629215</v>
      </c>
      <c r="W21" s="319">
        <f t="shared" si="12"/>
        <v>0.19101123595505617</v>
      </c>
      <c r="X21" s="320">
        <f t="shared" si="12"/>
        <v>8.98876404494382E-2</v>
      </c>
      <c r="Y21" s="318">
        <f t="shared" si="12"/>
        <v>2.247191011235955E-2</v>
      </c>
      <c r="Z21" s="319">
        <f t="shared" si="12"/>
        <v>0.21348314606741572</v>
      </c>
      <c r="AA21" s="319">
        <f t="shared" si="12"/>
        <v>2.247191011235955E-2</v>
      </c>
      <c r="AB21" s="320">
        <f t="shared" si="12"/>
        <v>0.7415730337078652</v>
      </c>
      <c r="AD21" s="199"/>
      <c r="AE21" s="199"/>
      <c r="AF21" s="199"/>
      <c r="AG21" s="199"/>
      <c r="AH21" s="199"/>
      <c r="AJ21" s="199"/>
      <c r="AK21" s="199"/>
      <c r="AL21" s="199"/>
      <c r="AM21" s="199"/>
      <c r="AN21" s="199"/>
      <c r="AO21" s="199"/>
    </row>
    <row r="22" spans="2:41" ht="21" customHeight="1" x14ac:dyDescent="0.2">
      <c r="B22" s="416"/>
      <c r="C22" s="412" t="s">
        <v>63</v>
      </c>
      <c r="D22" s="38">
        <f>'[1]表5-1'!D22</f>
        <v>16</v>
      </c>
      <c r="E22" s="330">
        <v>5</v>
      </c>
      <c r="F22" s="331">
        <v>9</v>
      </c>
      <c r="G22" s="331">
        <v>1</v>
      </c>
      <c r="H22" s="332">
        <f>$D$22-E22-F22-G22</f>
        <v>1</v>
      </c>
      <c r="I22" s="333">
        <v>9</v>
      </c>
      <c r="J22" s="331">
        <v>6</v>
      </c>
      <c r="K22" s="331">
        <v>1</v>
      </c>
      <c r="L22" s="332">
        <f>$D$22-I22-J22-K22</f>
        <v>0</v>
      </c>
      <c r="M22" s="333">
        <v>10</v>
      </c>
      <c r="N22" s="331">
        <v>4</v>
      </c>
      <c r="O22" s="331">
        <v>2</v>
      </c>
      <c r="P22" s="332">
        <f>$D$22-M22-N22-O22</f>
        <v>0</v>
      </c>
      <c r="Q22" s="333">
        <v>4</v>
      </c>
      <c r="R22" s="331">
        <v>9</v>
      </c>
      <c r="S22" s="331">
        <v>2</v>
      </c>
      <c r="T22" s="332">
        <f>$D$22-Q22-R22-S22</f>
        <v>1</v>
      </c>
      <c r="U22" s="333">
        <v>8</v>
      </c>
      <c r="V22" s="331">
        <v>4</v>
      </c>
      <c r="W22" s="334">
        <v>4</v>
      </c>
      <c r="X22" s="332">
        <f>$D$22-U22-V22-W22</f>
        <v>0</v>
      </c>
      <c r="Y22" s="333">
        <v>1</v>
      </c>
      <c r="Z22" s="331">
        <v>3</v>
      </c>
      <c r="AA22" s="331">
        <v>0</v>
      </c>
      <c r="AB22" s="332">
        <f>$D$22-Y22-Z22-AA22</f>
        <v>12</v>
      </c>
      <c r="AJ22" s="196"/>
      <c r="AK22" s="196"/>
      <c r="AL22" s="196"/>
      <c r="AM22" s="196"/>
      <c r="AN22" s="196"/>
      <c r="AO22" s="196"/>
    </row>
    <row r="23" spans="2:41" ht="21" customHeight="1" x14ac:dyDescent="0.2">
      <c r="B23" s="416"/>
      <c r="C23" s="419"/>
      <c r="D23" s="336"/>
      <c r="E23" s="318">
        <f t="shared" ref="E23:AA23" si="13">E22/$D22</f>
        <v>0.3125</v>
      </c>
      <c r="F23" s="319">
        <f t="shared" si="13"/>
        <v>0.5625</v>
      </c>
      <c r="G23" s="319">
        <f t="shared" si="13"/>
        <v>6.25E-2</v>
      </c>
      <c r="H23" s="320">
        <f>H22/$D22</f>
        <v>6.25E-2</v>
      </c>
      <c r="I23" s="318">
        <f t="shared" ref="I23:K23" si="14">I22/$D22</f>
        <v>0.5625</v>
      </c>
      <c r="J23" s="319">
        <f t="shared" si="14"/>
        <v>0.375</v>
      </c>
      <c r="K23" s="319">
        <f t="shared" si="14"/>
        <v>6.25E-2</v>
      </c>
      <c r="L23" s="320">
        <f>L22/$D22</f>
        <v>0</v>
      </c>
      <c r="M23" s="318">
        <f t="shared" si="13"/>
        <v>0.625</v>
      </c>
      <c r="N23" s="319">
        <f t="shared" si="13"/>
        <v>0.25</v>
      </c>
      <c r="O23" s="319">
        <f t="shared" si="13"/>
        <v>0.125</v>
      </c>
      <c r="P23" s="320">
        <f>P22/$D22</f>
        <v>0</v>
      </c>
      <c r="Q23" s="318">
        <f t="shared" ref="Q23:S23" si="15">Q22/$D22</f>
        <v>0.25</v>
      </c>
      <c r="R23" s="319">
        <f t="shared" si="15"/>
        <v>0.5625</v>
      </c>
      <c r="S23" s="319">
        <f t="shared" si="15"/>
        <v>0.125</v>
      </c>
      <c r="T23" s="320">
        <f>T22/$D22</f>
        <v>6.25E-2</v>
      </c>
      <c r="U23" s="318">
        <f t="shared" ref="U23:W23" si="16">U22/$D22</f>
        <v>0.5</v>
      </c>
      <c r="V23" s="319">
        <f t="shared" si="16"/>
        <v>0.25</v>
      </c>
      <c r="W23" s="319">
        <f t="shared" si="16"/>
        <v>0.25</v>
      </c>
      <c r="X23" s="320">
        <f>X22/$D22</f>
        <v>0</v>
      </c>
      <c r="Y23" s="318">
        <f t="shared" si="13"/>
        <v>6.25E-2</v>
      </c>
      <c r="Z23" s="319">
        <f t="shared" si="13"/>
        <v>0.1875</v>
      </c>
      <c r="AA23" s="319">
        <f t="shared" si="13"/>
        <v>0</v>
      </c>
      <c r="AB23" s="320">
        <f>AB22/$D22</f>
        <v>0.75</v>
      </c>
      <c r="AD23" s="199"/>
      <c r="AE23" s="199"/>
      <c r="AF23" s="199"/>
      <c r="AG23" s="199"/>
      <c r="AH23" s="199"/>
      <c r="AJ23" s="199"/>
      <c r="AK23" s="199"/>
      <c r="AL23" s="199"/>
      <c r="AM23" s="199"/>
      <c r="AN23" s="199"/>
      <c r="AO23" s="199"/>
    </row>
    <row r="24" spans="2:41" ht="21" customHeight="1" x14ac:dyDescent="0.2">
      <c r="B24" s="416"/>
      <c r="C24" s="412" t="s">
        <v>64</v>
      </c>
      <c r="D24" s="38">
        <f>'[1]表5-1'!D24</f>
        <v>162</v>
      </c>
      <c r="E24" s="330">
        <v>18</v>
      </c>
      <c r="F24" s="331">
        <v>109</v>
      </c>
      <c r="G24" s="331">
        <v>17</v>
      </c>
      <c r="H24" s="332">
        <f>$D$24-E24-F24-G24</f>
        <v>18</v>
      </c>
      <c r="I24" s="333">
        <v>46</v>
      </c>
      <c r="J24" s="331">
        <v>72</v>
      </c>
      <c r="K24" s="331">
        <v>31</v>
      </c>
      <c r="L24" s="332">
        <f>$D$24-I24-J24-K24</f>
        <v>13</v>
      </c>
      <c r="M24" s="333">
        <v>56</v>
      </c>
      <c r="N24" s="331">
        <v>75</v>
      </c>
      <c r="O24" s="331">
        <v>14</v>
      </c>
      <c r="P24" s="332">
        <f>$D$24-M24-N24-O24</f>
        <v>17</v>
      </c>
      <c r="Q24" s="333">
        <v>29</v>
      </c>
      <c r="R24" s="331">
        <v>94</v>
      </c>
      <c r="S24" s="331">
        <v>23</v>
      </c>
      <c r="T24" s="332">
        <f>$D$24-Q24-R24-S24</f>
        <v>16</v>
      </c>
      <c r="U24" s="333">
        <v>57</v>
      </c>
      <c r="V24" s="331">
        <v>72</v>
      </c>
      <c r="W24" s="334">
        <v>19</v>
      </c>
      <c r="X24" s="332">
        <f>$D$24-U24-V24-W24</f>
        <v>14</v>
      </c>
      <c r="Y24" s="333">
        <v>6</v>
      </c>
      <c r="Z24" s="331">
        <v>49</v>
      </c>
      <c r="AA24" s="331">
        <v>2</v>
      </c>
      <c r="AB24" s="332">
        <f>$D$24-Y24-Z24-AA24</f>
        <v>105</v>
      </c>
      <c r="AJ24" s="196"/>
      <c r="AK24" s="196"/>
      <c r="AL24" s="196"/>
      <c r="AM24" s="196"/>
      <c r="AN24" s="196"/>
      <c r="AO24" s="196"/>
    </row>
    <row r="25" spans="2:41" ht="21" customHeight="1" thickBot="1" x14ac:dyDescent="0.25">
      <c r="B25" s="420"/>
      <c r="C25" s="414"/>
      <c r="D25" s="329"/>
      <c r="E25" s="337">
        <f t="shared" ref="E25:AB25" si="17">E24/$D24</f>
        <v>0.1111111111111111</v>
      </c>
      <c r="F25" s="338">
        <f t="shared" si="17"/>
        <v>0.6728395061728395</v>
      </c>
      <c r="G25" s="338">
        <f t="shared" si="17"/>
        <v>0.10493827160493827</v>
      </c>
      <c r="H25" s="339">
        <f t="shared" si="17"/>
        <v>0.1111111111111111</v>
      </c>
      <c r="I25" s="337">
        <f t="shared" si="17"/>
        <v>0.2839506172839506</v>
      </c>
      <c r="J25" s="338">
        <f t="shared" si="17"/>
        <v>0.44444444444444442</v>
      </c>
      <c r="K25" s="338">
        <f t="shared" si="17"/>
        <v>0.19135802469135801</v>
      </c>
      <c r="L25" s="339">
        <f t="shared" si="17"/>
        <v>8.0246913580246909E-2</v>
      </c>
      <c r="M25" s="337">
        <f t="shared" si="17"/>
        <v>0.34567901234567899</v>
      </c>
      <c r="N25" s="338">
        <f t="shared" si="17"/>
        <v>0.46296296296296297</v>
      </c>
      <c r="O25" s="338">
        <f t="shared" si="17"/>
        <v>8.6419753086419748E-2</v>
      </c>
      <c r="P25" s="339">
        <f t="shared" si="17"/>
        <v>0.10493827160493827</v>
      </c>
      <c r="Q25" s="337">
        <f t="shared" si="17"/>
        <v>0.17901234567901234</v>
      </c>
      <c r="R25" s="338">
        <f t="shared" si="17"/>
        <v>0.58024691358024694</v>
      </c>
      <c r="S25" s="338">
        <f t="shared" si="17"/>
        <v>0.1419753086419753</v>
      </c>
      <c r="T25" s="339">
        <f t="shared" si="17"/>
        <v>9.8765432098765427E-2</v>
      </c>
      <c r="U25" s="337">
        <f t="shared" si="17"/>
        <v>0.35185185185185186</v>
      </c>
      <c r="V25" s="338">
        <f t="shared" si="17"/>
        <v>0.44444444444444442</v>
      </c>
      <c r="W25" s="338">
        <f t="shared" si="17"/>
        <v>0.11728395061728394</v>
      </c>
      <c r="X25" s="339">
        <f t="shared" si="17"/>
        <v>8.6419753086419748E-2</v>
      </c>
      <c r="Y25" s="337">
        <f t="shared" si="17"/>
        <v>3.7037037037037035E-2</v>
      </c>
      <c r="Z25" s="338">
        <f t="shared" si="17"/>
        <v>0.30246913580246915</v>
      </c>
      <c r="AA25" s="338">
        <f t="shared" si="17"/>
        <v>1.2345679012345678E-2</v>
      </c>
      <c r="AB25" s="339">
        <f t="shared" si="17"/>
        <v>0.64814814814814814</v>
      </c>
      <c r="AD25" s="199"/>
      <c r="AE25" s="199"/>
      <c r="AF25" s="199"/>
      <c r="AG25" s="199"/>
      <c r="AH25" s="199"/>
      <c r="AJ25" s="199"/>
      <c r="AK25" s="199"/>
      <c r="AL25" s="199"/>
      <c r="AM25" s="199"/>
      <c r="AN25" s="199"/>
      <c r="AO25" s="199"/>
    </row>
    <row r="26" spans="2:41" ht="21" customHeight="1" thickTop="1" x14ac:dyDescent="0.2">
      <c r="B26" s="415" t="s">
        <v>169</v>
      </c>
      <c r="C26" s="418" t="s">
        <v>170</v>
      </c>
      <c r="D26" s="27">
        <f>'[1]表5-1'!D26</f>
        <v>87</v>
      </c>
      <c r="E26" s="330">
        <v>1</v>
      </c>
      <c r="F26" s="331">
        <v>65</v>
      </c>
      <c r="G26" s="331">
        <v>16</v>
      </c>
      <c r="H26" s="332">
        <f>$D$26-E26-F26-G26</f>
        <v>5</v>
      </c>
      <c r="I26" s="333">
        <v>9</v>
      </c>
      <c r="J26" s="331">
        <v>55</v>
      </c>
      <c r="K26" s="331">
        <v>18</v>
      </c>
      <c r="L26" s="332">
        <f>$D$26-I26-J26-K26</f>
        <v>5</v>
      </c>
      <c r="M26" s="333">
        <v>12</v>
      </c>
      <c r="N26" s="331">
        <v>56</v>
      </c>
      <c r="O26" s="331">
        <v>14</v>
      </c>
      <c r="P26" s="332">
        <f>$D$26-M26-N26-O26</f>
        <v>5</v>
      </c>
      <c r="Q26" s="333">
        <v>7</v>
      </c>
      <c r="R26" s="331">
        <v>61</v>
      </c>
      <c r="S26" s="331">
        <v>14</v>
      </c>
      <c r="T26" s="332">
        <f>$D$26-Q26-R26-S26</f>
        <v>5</v>
      </c>
      <c r="U26" s="333">
        <v>18</v>
      </c>
      <c r="V26" s="331">
        <v>50</v>
      </c>
      <c r="W26" s="334">
        <v>14</v>
      </c>
      <c r="X26" s="332">
        <f>$D$26-U26-V26-W26</f>
        <v>5</v>
      </c>
      <c r="Y26" s="333">
        <v>4</v>
      </c>
      <c r="Z26" s="331">
        <v>26</v>
      </c>
      <c r="AA26" s="331">
        <v>3</v>
      </c>
      <c r="AB26" s="332">
        <f>$D$26-Y26-Z26-AA26</f>
        <v>54</v>
      </c>
      <c r="AJ26" s="196"/>
      <c r="AK26" s="196"/>
      <c r="AL26" s="196"/>
      <c r="AM26" s="196"/>
      <c r="AN26" s="196"/>
      <c r="AO26" s="196"/>
    </row>
    <row r="27" spans="2:41" ht="21" customHeight="1" x14ac:dyDescent="0.2">
      <c r="B27" s="416"/>
      <c r="C27" s="419"/>
      <c r="D27" s="336"/>
      <c r="E27" s="318">
        <f t="shared" ref="E27:AB27" si="18">E26/$D26</f>
        <v>1.1494252873563218E-2</v>
      </c>
      <c r="F27" s="319">
        <f t="shared" si="18"/>
        <v>0.74712643678160917</v>
      </c>
      <c r="G27" s="319">
        <f t="shared" si="18"/>
        <v>0.18390804597701149</v>
      </c>
      <c r="H27" s="320">
        <f t="shared" si="18"/>
        <v>5.7471264367816091E-2</v>
      </c>
      <c r="I27" s="318">
        <f t="shared" si="18"/>
        <v>0.10344827586206896</v>
      </c>
      <c r="J27" s="319">
        <f t="shared" si="18"/>
        <v>0.63218390804597702</v>
      </c>
      <c r="K27" s="319">
        <f t="shared" si="18"/>
        <v>0.20689655172413793</v>
      </c>
      <c r="L27" s="320">
        <f t="shared" si="18"/>
        <v>5.7471264367816091E-2</v>
      </c>
      <c r="M27" s="318">
        <f t="shared" si="18"/>
        <v>0.13793103448275862</v>
      </c>
      <c r="N27" s="319">
        <f t="shared" si="18"/>
        <v>0.64367816091954022</v>
      </c>
      <c r="O27" s="319">
        <f t="shared" si="18"/>
        <v>0.16091954022988506</v>
      </c>
      <c r="P27" s="320">
        <f t="shared" si="18"/>
        <v>5.7471264367816091E-2</v>
      </c>
      <c r="Q27" s="318">
        <f t="shared" si="18"/>
        <v>8.0459770114942528E-2</v>
      </c>
      <c r="R27" s="319">
        <f t="shared" si="18"/>
        <v>0.70114942528735635</v>
      </c>
      <c r="S27" s="319">
        <f t="shared" si="18"/>
        <v>0.16091954022988506</v>
      </c>
      <c r="T27" s="320">
        <f t="shared" si="18"/>
        <v>5.7471264367816091E-2</v>
      </c>
      <c r="U27" s="318">
        <f t="shared" si="18"/>
        <v>0.20689655172413793</v>
      </c>
      <c r="V27" s="319">
        <f t="shared" si="18"/>
        <v>0.57471264367816088</v>
      </c>
      <c r="W27" s="319">
        <f t="shared" si="18"/>
        <v>0.16091954022988506</v>
      </c>
      <c r="X27" s="320">
        <f t="shared" si="18"/>
        <v>5.7471264367816091E-2</v>
      </c>
      <c r="Y27" s="318">
        <f t="shared" si="18"/>
        <v>4.5977011494252873E-2</v>
      </c>
      <c r="Z27" s="319">
        <f t="shared" si="18"/>
        <v>0.2988505747126437</v>
      </c>
      <c r="AA27" s="319">
        <f t="shared" si="18"/>
        <v>3.4482758620689655E-2</v>
      </c>
      <c r="AB27" s="320">
        <f t="shared" si="18"/>
        <v>0.62068965517241381</v>
      </c>
      <c r="AD27" s="199"/>
      <c r="AE27" s="199"/>
      <c r="AF27" s="199"/>
      <c r="AG27" s="199"/>
      <c r="AH27" s="199"/>
      <c r="AJ27" s="199"/>
      <c r="AK27" s="199"/>
      <c r="AL27" s="199"/>
      <c r="AM27" s="199"/>
      <c r="AN27" s="199"/>
      <c r="AO27" s="199"/>
    </row>
    <row r="28" spans="2:41" ht="21" customHeight="1" x14ac:dyDescent="0.2">
      <c r="B28" s="416"/>
      <c r="C28" s="412" t="s">
        <v>171</v>
      </c>
      <c r="D28" s="43">
        <f>'[1]表5-1'!D28</f>
        <v>181</v>
      </c>
      <c r="E28" s="330">
        <v>14</v>
      </c>
      <c r="F28" s="331">
        <v>99</v>
      </c>
      <c r="G28" s="331">
        <v>38</v>
      </c>
      <c r="H28" s="332">
        <f>$D$28-E28-F28-G28</f>
        <v>30</v>
      </c>
      <c r="I28" s="333">
        <v>45</v>
      </c>
      <c r="J28" s="331">
        <v>61</v>
      </c>
      <c r="K28" s="331">
        <v>50</v>
      </c>
      <c r="L28" s="332">
        <f>$D$28-I28-J28-K28</f>
        <v>25</v>
      </c>
      <c r="M28" s="333">
        <v>41</v>
      </c>
      <c r="N28" s="331">
        <v>69</v>
      </c>
      <c r="O28" s="331">
        <v>43</v>
      </c>
      <c r="P28" s="332">
        <f>$D$28-M28-N28-O28</f>
        <v>28</v>
      </c>
      <c r="Q28" s="333">
        <v>27</v>
      </c>
      <c r="R28" s="331">
        <v>91</v>
      </c>
      <c r="S28" s="331">
        <v>37</v>
      </c>
      <c r="T28" s="332">
        <f>$D$28-Q28-R28-S28</f>
        <v>26</v>
      </c>
      <c r="U28" s="333">
        <v>53</v>
      </c>
      <c r="V28" s="331">
        <v>65</v>
      </c>
      <c r="W28" s="334">
        <v>40</v>
      </c>
      <c r="X28" s="332">
        <f>$D$28-U28-V28-W28</f>
        <v>23</v>
      </c>
      <c r="Y28" s="333">
        <v>5</v>
      </c>
      <c r="Z28" s="331">
        <v>41</v>
      </c>
      <c r="AA28" s="331">
        <v>6</v>
      </c>
      <c r="AB28" s="332">
        <f>$D$28-Y28-Z28-AA28</f>
        <v>129</v>
      </c>
      <c r="AJ28" s="196"/>
      <c r="AK28" s="196"/>
      <c r="AL28" s="196"/>
      <c r="AM28" s="196"/>
      <c r="AN28" s="196"/>
      <c r="AO28" s="196"/>
    </row>
    <row r="29" spans="2:41" ht="21" customHeight="1" x14ac:dyDescent="0.2">
      <c r="B29" s="416"/>
      <c r="C29" s="419"/>
      <c r="D29" s="336"/>
      <c r="E29" s="318">
        <f t="shared" ref="E29:AB29" si="19">E28/$D28</f>
        <v>7.7348066298342538E-2</v>
      </c>
      <c r="F29" s="319">
        <f t="shared" si="19"/>
        <v>0.54696132596685088</v>
      </c>
      <c r="G29" s="319">
        <f t="shared" si="19"/>
        <v>0.20994475138121546</v>
      </c>
      <c r="H29" s="320">
        <f t="shared" si="19"/>
        <v>0.16574585635359115</v>
      </c>
      <c r="I29" s="318">
        <f t="shared" si="19"/>
        <v>0.24861878453038674</v>
      </c>
      <c r="J29" s="319">
        <f t="shared" si="19"/>
        <v>0.33701657458563539</v>
      </c>
      <c r="K29" s="319">
        <f t="shared" si="19"/>
        <v>0.27624309392265195</v>
      </c>
      <c r="L29" s="320">
        <f t="shared" si="19"/>
        <v>0.13812154696132597</v>
      </c>
      <c r="M29" s="318">
        <f t="shared" si="19"/>
        <v>0.22651933701657459</v>
      </c>
      <c r="N29" s="319">
        <f t="shared" si="19"/>
        <v>0.38121546961325969</v>
      </c>
      <c r="O29" s="319">
        <f t="shared" si="19"/>
        <v>0.23756906077348067</v>
      </c>
      <c r="P29" s="320">
        <f t="shared" si="19"/>
        <v>0.15469613259668508</v>
      </c>
      <c r="Q29" s="318">
        <f t="shared" si="19"/>
        <v>0.14917127071823205</v>
      </c>
      <c r="R29" s="319">
        <f t="shared" si="19"/>
        <v>0.50276243093922657</v>
      </c>
      <c r="S29" s="319">
        <f t="shared" si="19"/>
        <v>0.20441988950276244</v>
      </c>
      <c r="T29" s="320">
        <f t="shared" si="19"/>
        <v>0.143646408839779</v>
      </c>
      <c r="U29" s="318">
        <f t="shared" si="19"/>
        <v>0.29281767955801102</v>
      </c>
      <c r="V29" s="319">
        <f t="shared" si="19"/>
        <v>0.35911602209944754</v>
      </c>
      <c r="W29" s="319">
        <f t="shared" si="19"/>
        <v>0.22099447513812154</v>
      </c>
      <c r="X29" s="320">
        <f t="shared" si="19"/>
        <v>0.1270718232044199</v>
      </c>
      <c r="Y29" s="318">
        <f t="shared" si="19"/>
        <v>2.7624309392265192E-2</v>
      </c>
      <c r="Z29" s="319">
        <f t="shared" si="19"/>
        <v>0.22651933701657459</v>
      </c>
      <c r="AA29" s="319">
        <f t="shared" si="19"/>
        <v>3.3149171270718231E-2</v>
      </c>
      <c r="AB29" s="320">
        <f t="shared" si="19"/>
        <v>0.71270718232044195</v>
      </c>
      <c r="AD29" s="199"/>
      <c r="AE29" s="199"/>
      <c r="AF29" s="199"/>
      <c r="AG29" s="199"/>
      <c r="AH29" s="199"/>
      <c r="AJ29" s="199"/>
      <c r="AK29" s="199"/>
      <c r="AL29" s="199"/>
      <c r="AM29" s="199"/>
      <c r="AN29" s="199"/>
      <c r="AO29" s="199"/>
    </row>
    <row r="30" spans="2:41" ht="21" customHeight="1" x14ac:dyDescent="0.2">
      <c r="B30" s="416"/>
      <c r="C30" s="412" t="s">
        <v>172</v>
      </c>
      <c r="D30" s="329">
        <f>'[1]表5-1'!D30</f>
        <v>50</v>
      </c>
      <c r="E30" s="330">
        <v>8</v>
      </c>
      <c r="F30" s="331">
        <v>30</v>
      </c>
      <c r="G30" s="331">
        <v>8</v>
      </c>
      <c r="H30" s="332">
        <f>$D$30-E30-F30-G30</f>
        <v>4</v>
      </c>
      <c r="I30" s="333">
        <v>16</v>
      </c>
      <c r="J30" s="331">
        <v>21</v>
      </c>
      <c r="K30" s="331">
        <v>11</v>
      </c>
      <c r="L30" s="332">
        <f>$D$30-I30-J30-K30</f>
        <v>2</v>
      </c>
      <c r="M30" s="333">
        <v>16</v>
      </c>
      <c r="N30" s="331">
        <v>22</v>
      </c>
      <c r="O30" s="331">
        <v>8</v>
      </c>
      <c r="P30" s="332">
        <f>$D$30-M30-N30-O30</f>
        <v>4</v>
      </c>
      <c r="Q30" s="333">
        <v>11</v>
      </c>
      <c r="R30" s="331">
        <v>25</v>
      </c>
      <c r="S30" s="331">
        <v>10</v>
      </c>
      <c r="T30" s="332">
        <f>$D$30-Q30-R30-S30</f>
        <v>4</v>
      </c>
      <c r="U30" s="333">
        <v>21</v>
      </c>
      <c r="V30" s="331">
        <v>17</v>
      </c>
      <c r="W30" s="334">
        <v>9</v>
      </c>
      <c r="X30" s="332">
        <f>$D$30-U30-V30-W30</f>
        <v>3</v>
      </c>
      <c r="Y30" s="333">
        <v>1</v>
      </c>
      <c r="Z30" s="331">
        <v>13</v>
      </c>
      <c r="AA30" s="331">
        <v>4</v>
      </c>
      <c r="AB30" s="332">
        <f>$D$30-Y30-Z30-AA30</f>
        <v>32</v>
      </c>
      <c r="AJ30" s="196"/>
      <c r="AK30" s="196"/>
      <c r="AL30" s="196"/>
      <c r="AM30" s="196"/>
      <c r="AN30" s="196"/>
      <c r="AO30" s="196"/>
    </row>
    <row r="31" spans="2:41" ht="21" customHeight="1" x14ac:dyDescent="0.2">
      <c r="B31" s="416"/>
      <c r="C31" s="555"/>
      <c r="D31" s="336"/>
      <c r="E31" s="318">
        <f t="shared" ref="E31:AB31" si="20">E30/$D30</f>
        <v>0.16</v>
      </c>
      <c r="F31" s="319">
        <f t="shared" si="20"/>
        <v>0.6</v>
      </c>
      <c r="G31" s="319">
        <f t="shared" si="20"/>
        <v>0.16</v>
      </c>
      <c r="H31" s="320">
        <f t="shared" si="20"/>
        <v>0.08</v>
      </c>
      <c r="I31" s="318">
        <f t="shared" si="20"/>
        <v>0.32</v>
      </c>
      <c r="J31" s="319">
        <f t="shared" si="20"/>
        <v>0.42</v>
      </c>
      <c r="K31" s="319">
        <f t="shared" si="20"/>
        <v>0.22</v>
      </c>
      <c r="L31" s="320">
        <f t="shared" si="20"/>
        <v>0.04</v>
      </c>
      <c r="M31" s="318">
        <f t="shared" si="20"/>
        <v>0.32</v>
      </c>
      <c r="N31" s="319">
        <f t="shared" si="20"/>
        <v>0.44</v>
      </c>
      <c r="O31" s="319">
        <f t="shared" si="20"/>
        <v>0.16</v>
      </c>
      <c r="P31" s="320">
        <f t="shared" si="20"/>
        <v>0.08</v>
      </c>
      <c r="Q31" s="318">
        <f t="shared" si="20"/>
        <v>0.22</v>
      </c>
      <c r="R31" s="319">
        <f t="shared" si="20"/>
        <v>0.5</v>
      </c>
      <c r="S31" s="319">
        <f t="shared" si="20"/>
        <v>0.2</v>
      </c>
      <c r="T31" s="320">
        <f t="shared" si="20"/>
        <v>0.08</v>
      </c>
      <c r="U31" s="318">
        <f t="shared" si="20"/>
        <v>0.42</v>
      </c>
      <c r="V31" s="319">
        <f t="shared" si="20"/>
        <v>0.34</v>
      </c>
      <c r="W31" s="319">
        <f t="shared" si="20"/>
        <v>0.18</v>
      </c>
      <c r="X31" s="320">
        <f t="shared" si="20"/>
        <v>0.06</v>
      </c>
      <c r="Y31" s="318">
        <f t="shared" si="20"/>
        <v>0.02</v>
      </c>
      <c r="Z31" s="319">
        <f t="shared" si="20"/>
        <v>0.26</v>
      </c>
      <c r="AA31" s="319">
        <f t="shared" si="20"/>
        <v>0.08</v>
      </c>
      <c r="AB31" s="320">
        <f t="shared" si="20"/>
        <v>0.64</v>
      </c>
      <c r="AD31" s="199"/>
      <c r="AE31" s="199"/>
      <c r="AF31" s="199"/>
      <c r="AG31" s="199"/>
      <c r="AH31" s="199"/>
      <c r="AJ31" s="199"/>
      <c r="AK31" s="199"/>
      <c r="AL31" s="199"/>
      <c r="AM31" s="199"/>
      <c r="AN31" s="199"/>
      <c r="AO31" s="199"/>
    </row>
    <row r="32" spans="2:41" ht="21" customHeight="1" x14ac:dyDescent="0.2">
      <c r="B32" s="416"/>
      <c r="C32" s="412" t="s">
        <v>173</v>
      </c>
      <c r="D32" s="329">
        <f>'[1]表5-1'!D32</f>
        <v>40</v>
      </c>
      <c r="E32" s="330">
        <v>5</v>
      </c>
      <c r="F32" s="331">
        <v>26</v>
      </c>
      <c r="G32" s="331">
        <v>7</v>
      </c>
      <c r="H32" s="332">
        <f>$D$32-E32-F32-G32</f>
        <v>2</v>
      </c>
      <c r="I32" s="333">
        <v>8</v>
      </c>
      <c r="J32" s="331">
        <v>21</v>
      </c>
      <c r="K32" s="331">
        <v>10</v>
      </c>
      <c r="L32" s="332">
        <f>$D$32-I32-J32-K32</f>
        <v>1</v>
      </c>
      <c r="M32" s="333">
        <v>19</v>
      </c>
      <c r="N32" s="331">
        <v>13</v>
      </c>
      <c r="O32" s="331">
        <v>7</v>
      </c>
      <c r="P32" s="332">
        <f>$D$32-M32-N32-O32</f>
        <v>1</v>
      </c>
      <c r="Q32" s="333">
        <v>6</v>
      </c>
      <c r="R32" s="331">
        <v>23</v>
      </c>
      <c r="S32" s="331">
        <v>9</v>
      </c>
      <c r="T32" s="332">
        <f>$D$32-Q32-R32-S32</f>
        <v>2</v>
      </c>
      <c r="U32" s="333">
        <v>11</v>
      </c>
      <c r="V32" s="331">
        <v>16</v>
      </c>
      <c r="W32" s="334">
        <v>11</v>
      </c>
      <c r="X32" s="332">
        <f>$D$32-U32-V32-W32</f>
        <v>2</v>
      </c>
      <c r="Y32" s="333">
        <v>0</v>
      </c>
      <c r="Z32" s="331">
        <v>17</v>
      </c>
      <c r="AA32" s="331">
        <v>0</v>
      </c>
      <c r="AB32" s="332">
        <f>$D$32-Y32-Z32-AA32</f>
        <v>23</v>
      </c>
      <c r="AJ32" s="196"/>
      <c r="AK32" s="196"/>
      <c r="AL32" s="196"/>
      <c r="AM32" s="196"/>
      <c r="AN32" s="196"/>
      <c r="AO32" s="196"/>
    </row>
    <row r="33" spans="2:41" ht="21" customHeight="1" x14ac:dyDescent="0.2">
      <c r="B33" s="416"/>
      <c r="C33" s="555"/>
      <c r="D33" s="336"/>
      <c r="E33" s="318">
        <f t="shared" ref="E33:AB33" si="21">E32/$D32</f>
        <v>0.125</v>
      </c>
      <c r="F33" s="319">
        <f t="shared" si="21"/>
        <v>0.65</v>
      </c>
      <c r="G33" s="319">
        <f t="shared" si="21"/>
        <v>0.17499999999999999</v>
      </c>
      <c r="H33" s="320">
        <f t="shared" si="21"/>
        <v>0.05</v>
      </c>
      <c r="I33" s="318">
        <f t="shared" si="21"/>
        <v>0.2</v>
      </c>
      <c r="J33" s="319">
        <f t="shared" si="21"/>
        <v>0.52500000000000002</v>
      </c>
      <c r="K33" s="319">
        <f t="shared" si="21"/>
        <v>0.25</v>
      </c>
      <c r="L33" s="320">
        <f t="shared" si="21"/>
        <v>2.5000000000000001E-2</v>
      </c>
      <c r="M33" s="318">
        <f t="shared" si="21"/>
        <v>0.47499999999999998</v>
      </c>
      <c r="N33" s="319">
        <f t="shared" si="21"/>
        <v>0.32500000000000001</v>
      </c>
      <c r="O33" s="319">
        <f t="shared" si="21"/>
        <v>0.17499999999999999</v>
      </c>
      <c r="P33" s="320">
        <f t="shared" si="21"/>
        <v>2.5000000000000001E-2</v>
      </c>
      <c r="Q33" s="318">
        <f t="shared" si="21"/>
        <v>0.15</v>
      </c>
      <c r="R33" s="319">
        <f t="shared" si="21"/>
        <v>0.57499999999999996</v>
      </c>
      <c r="S33" s="319">
        <f t="shared" si="21"/>
        <v>0.22500000000000001</v>
      </c>
      <c r="T33" s="320">
        <f t="shared" si="21"/>
        <v>0.05</v>
      </c>
      <c r="U33" s="318">
        <f t="shared" si="21"/>
        <v>0.27500000000000002</v>
      </c>
      <c r="V33" s="319">
        <f t="shared" si="21"/>
        <v>0.4</v>
      </c>
      <c r="W33" s="319">
        <f t="shared" si="21"/>
        <v>0.27500000000000002</v>
      </c>
      <c r="X33" s="320">
        <f t="shared" si="21"/>
        <v>0.05</v>
      </c>
      <c r="Y33" s="318">
        <f t="shared" si="21"/>
        <v>0</v>
      </c>
      <c r="Z33" s="319">
        <f t="shared" si="21"/>
        <v>0.42499999999999999</v>
      </c>
      <c r="AA33" s="319">
        <f t="shared" si="21"/>
        <v>0</v>
      </c>
      <c r="AB33" s="320">
        <f t="shared" si="21"/>
        <v>0.57499999999999996</v>
      </c>
      <c r="AD33" s="199"/>
      <c r="AE33" s="199"/>
      <c r="AF33" s="199"/>
      <c r="AG33" s="199"/>
      <c r="AH33" s="199"/>
      <c r="AJ33" s="199"/>
      <c r="AK33" s="199"/>
      <c r="AL33" s="199"/>
      <c r="AM33" s="199"/>
      <c r="AN33" s="199"/>
      <c r="AO33" s="199"/>
    </row>
    <row r="34" spans="2:41" ht="21" customHeight="1" x14ac:dyDescent="0.2">
      <c r="B34" s="416"/>
      <c r="C34" s="412" t="s">
        <v>149</v>
      </c>
      <c r="D34" s="329">
        <f>'[1]表5-1'!D34</f>
        <v>27</v>
      </c>
      <c r="E34" s="330">
        <v>3</v>
      </c>
      <c r="F34" s="331">
        <v>16</v>
      </c>
      <c r="G34" s="331">
        <v>7</v>
      </c>
      <c r="H34" s="332">
        <f>$D$34-E34-F34-G34</f>
        <v>1</v>
      </c>
      <c r="I34" s="333">
        <v>10</v>
      </c>
      <c r="J34" s="331">
        <v>8</v>
      </c>
      <c r="K34" s="331">
        <v>8</v>
      </c>
      <c r="L34" s="332">
        <f>$D$34-I34-J34-K34</f>
        <v>1</v>
      </c>
      <c r="M34" s="333">
        <v>12</v>
      </c>
      <c r="N34" s="331">
        <v>9</v>
      </c>
      <c r="O34" s="331">
        <v>5</v>
      </c>
      <c r="P34" s="332">
        <f>$D$34-M34-N34-O34</f>
        <v>1</v>
      </c>
      <c r="Q34" s="333">
        <v>7</v>
      </c>
      <c r="R34" s="331">
        <v>15</v>
      </c>
      <c r="S34" s="331">
        <v>4</v>
      </c>
      <c r="T34" s="332">
        <f>$D$34-Q34-R34-S34</f>
        <v>1</v>
      </c>
      <c r="U34" s="333">
        <v>13</v>
      </c>
      <c r="V34" s="331">
        <v>10</v>
      </c>
      <c r="W34" s="334">
        <v>3</v>
      </c>
      <c r="X34" s="332">
        <f>$D$34-U34-V34-W34</f>
        <v>1</v>
      </c>
      <c r="Y34" s="333">
        <v>1</v>
      </c>
      <c r="Z34" s="331">
        <v>7</v>
      </c>
      <c r="AA34" s="331">
        <v>1</v>
      </c>
      <c r="AB34" s="332">
        <f>$D$34-Y34-Z34-AA34</f>
        <v>18</v>
      </c>
      <c r="AJ34" s="196"/>
      <c r="AK34" s="196"/>
      <c r="AL34" s="196"/>
      <c r="AM34" s="196"/>
      <c r="AN34" s="196"/>
      <c r="AO34" s="196"/>
    </row>
    <row r="35" spans="2:41" ht="21" customHeight="1" x14ac:dyDescent="0.2">
      <c r="B35" s="416"/>
      <c r="C35" s="555"/>
      <c r="D35" s="336"/>
      <c r="E35" s="318">
        <f t="shared" ref="E35:AB35" si="22">E34/$D34</f>
        <v>0.1111111111111111</v>
      </c>
      <c r="F35" s="319">
        <f t="shared" si="22"/>
        <v>0.59259259259259256</v>
      </c>
      <c r="G35" s="319">
        <f t="shared" si="22"/>
        <v>0.25925925925925924</v>
      </c>
      <c r="H35" s="320">
        <f t="shared" si="22"/>
        <v>3.7037037037037035E-2</v>
      </c>
      <c r="I35" s="318">
        <f t="shared" si="22"/>
        <v>0.37037037037037035</v>
      </c>
      <c r="J35" s="319">
        <f t="shared" si="22"/>
        <v>0.29629629629629628</v>
      </c>
      <c r="K35" s="319">
        <f t="shared" si="22"/>
        <v>0.29629629629629628</v>
      </c>
      <c r="L35" s="320">
        <f t="shared" si="22"/>
        <v>3.7037037037037035E-2</v>
      </c>
      <c r="M35" s="318">
        <f t="shared" si="22"/>
        <v>0.44444444444444442</v>
      </c>
      <c r="N35" s="319">
        <f t="shared" si="22"/>
        <v>0.33333333333333331</v>
      </c>
      <c r="O35" s="319">
        <f t="shared" si="22"/>
        <v>0.18518518518518517</v>
      </c>
      <c r="P35" s="320">
        <f t="shared" si="22"/>
        <v>3.7037037037037035E-2</v>
      </c>
      <c r="Q35" s="318">
        <f t="shared" si="22"/>
        <v>0.25925925925925924</v>
      </c>
      <c r="R35" s="319">
        <f t="shared" si="22"/>
        <v>0.55555555555555558</v>
      </c>
      <c r="S35" s="319">
        <f t="shared" si="22"/>
        <v>0.14814814814814814</v>
      </c>
      <c r="T35" s="320">
        <f t="shared" si="22"/>
        <v>3.7037037037037035E-2</v>
      </c>
      <c r="U35" s="318">
        <f t="shared" si="22"/>
        <v>0.48148148148148145</v>
      </c>
      <c r="V35" s="319">
        <f t="shared" si="22"/>
        <v>0.37037037037037035</v>
      </c>
      <c r="W35" s="319">
        <f t="shared" si="22"/>
        <v>0.1111111111111111</v>
      </c>
      <c r="X35" s="320">
        <f t="shared" si="22"/>
        <v>3.7037037037037035E-2</v>
      </c>
      <c r="Y35" s="318">
        <f t="shared" si="22"/>
        <v>3.7037037037037035E-2</v>
      </c>
      <c r="Z35" s="319">
        <f t="shared" si="22"/>
        <v>0.25925925925925924</v>
      </c>
      <c r="AA35" s="319">
        <f t="shared" si="22"/>
        <v>3.7037037037037035E-2</v>
      </c>
      <c r="AB35" s="320">
        <f t="shared" si="22"/>
        <v>0.66666666666666663</v>
      </c>
      <c r="AD35" s="199"/>
      <c r="AE35" s="199"/>
      <c r="AF35" s="199"/>
      <c r="AG35" s="199"/>
      <c r="AH35" s="199"/>
      <c r="AJ35" s="199"/>
      <c r="AK35" s="199"/>
      <c r="AL35" s="199"/>
      <c r="AM35" s="199"/>
      <c r="AN35" s="199"/>
      <c r="AO35" s="199"/>
    </row>
    <row r="36" spans="2:41" ht="21" customHeight="1" x14ac:dyDescent="0.2">
      <c r="B36" s="416"/>
      <c r="C36" s="412" t="s">
        <v>174</v>
      </c>
      <c r="D36" s="43">
        <f>'[1]表5-1'!D36</f>
        <v>40</v>
      </c>
      <c r="E36" s="330">
        <v>12</v>
      </c>
      <c r="F36" s="331">
        <v>21</v>
      </c>
      <c r="G36" s="331">
        <v>6</v>
      </c>
      <c r="H36" s="332">
        <f>$D$36-E36-F36-G36</f>
        <v>1</v>
      </c>
      <c r="I36" s="333">
        <v>27</v>
      </c>
      <c r="J36" s="331">
        <v>8</v>
      </c>
      <c r="K36" s="331">
        <v>5</v>
      </c>
      <c r="L36" s="332">
        <f>$D$36-I36-J36-K36</f>
        <v>0</v>
      </c>
      <c r="M36" s="333">
        <v>32</v>
      </c>
      <c r="N36" s="331">
        <v>5</v>
      </c>
      <c r="O36" s="331">
        <v>3</v>
      </c>
      <c r="P36" s="332">
        <f>$D$36-M36-N36-O36</f>
        <v>0</v>
      </c>
      <c r="Q36" s="333">
        <v>21</v>
      </c>
      <c r="R36" s="331">
        <v>15</v>
      </c>
      <c r="S36" s="331">
        <v>3</v>
      </c>
      <c r="T36" s="332">
        <f>$D$36-Q36-R36-S36</f>
        <v>1</v>
      </c>
      <c r="U36" s="333">
        <v>29</v>
      </c>
      <c r="V36" s="331">
        <v>8</v>
      </c>
      <c r="W36" s="334">
        <v>3</v>
      </c>
      <c r="X36" s="332">
        <f>$D$36-U36-V36-W36</f>
        <v>0</v>
      </c>
      <c r="Y36" s="333">
        <v>1</v>
      </c>
      <c r="Z36" s="331">
        <v>5</v>
      </c>
      <c r="AA36" s="331">
        <v>2</v>
      </c>
      <c r="AB36" s="332">
        <f>$D$36-Y36-Z36-AA36</f>
        <v>32</v>
      </c>
      <c r="AJ36" s="196"/>
      <c r="AK36" s="196"/>
      <c r="AL36" s="196"/>
      <c r="AM36" s="196"/>
      <c r="AN36" s="196"/>
      <c r="AO36" s="196"/>
    </row>
    <row r="37" spans="2:41" ht="21" customHeight="1" thickBot="1" x14ac:dyDescent="0.25">
      <c r="B37" s="416"/>
      <c r="C37" s="556"/>
      <c r="D37" s="329"/>
      <c r="E37" s="341">
        <f t="shared" ref="E37:AB37" si="23">E36/$D36</f>
        <v>0.3</v>
      </c>
      <c r="F37" s="342">
        <f t="shared" si="23"/>
        <v>0.52500000000000002</v>
      </c>
      <c r="G37" s="342">
        <f t="shared" si="23"/>
        <v>0.15</v>
      </c>
      <c r="H37" s="343">
        <f t="shared" si="23"/>
        <v>2.5000000000000001E-2</v>
      </c>
      <c r="I37" s="341">
        <f t="shared" si="23"/>
        <v>0.67500000000000004</v>
      </c>
      <c r="J37" s="342">
        <f t="shared" si="23"/>
        <v>0.2</v>
      </c>
      <c r="K37" s="342">
        <f t="shared" si="23"/>
        <v>0.125</v>
      </c>
      <c r="L37" s="343">
        <f t="shared" si="23"/>
        <v>0</v>
      </c>
      <c r="M37" s="341">
        <f t="shared" si="23"/>
        <v>0.8</v>
      </c>
      <c r="N37" s="342">
        <f t="shared" si="23"/>
        <v>0.125</v>
      </c>
      <c r="O37" s="342">
        <f t="shared" si="23"/>
        <v>7.4999999999999997E-2</v>
      </c>
      <c r="P37" s="343">
        <f t="shared" si="23"/>
        <v>0</v>
      </c>
      <c r="Q37" s="341">
        <f t="shared" si="23"/>
        <v>0.52500000000000002</v>
      </c>
      <c r="R37" s="342">
        <f t="shared" si="23"/>
        <v>0.375</v>
      </c>
      <c r="S37" s="342">
        <f t="shared" si="23"/>
        <v>7.4999999999999997E-2</v>
      </c>
      <c r="T37" s="343">
        <f t="shared" si="23"/>
        <v>2.5000000000000001E-2</v>
      </c>
      <c r="U37" s="341">
        <f t="shared" si="23"/>
        <v>0.72499999999999998</v>
      </c>
      <c r="V37" s="342">
        <f t="shared" si="23"/>
        <v>0.2</v>
      </c>
      <c r="W37" s="342">
        <f t="shared" si="23"/>
        <v>7.4999999999999997E-2</v>
      </c>
      <c r="X37" s="343">
        <f t="shared" si="23"/>
        <v>0</v>
      </c>
      <c r="Y37" s="341">
        <f t="shared" si="23"/>
        <v>2.5000000000000001E-2</v>
      </c>
      <c r="Z37" s="342">
        <f t="shared" si="23"/>
        <v>0.125</v>
      </c>
      <c r="AA37" s="342">
        <f t="shared" si="23"/>
        <v>0.05</v>
      </c>
      <c r="AB37" s="343">
        <f t="shared" si="23"/>
        <v>0.8</v>
      </c>
      <c r="AD37" s="199"/>
      <c r="AE37" s="199"/>
      <c r="AF37" s="199"/>
      <c r="AG37" s="199"/>
      <c r="AH37" s="199"/>
      <c r="AJ37" s="199"/>
      <c r="AK37" s="199"/>
      <c r="AL37" s="199"/>
      <c r="AM37" s="199"/>
      <c r="AN37" s="199"/>
      <c r="AO37" s="199"/>
    </row>
    <row r="38" spans="2:41" ht="21" customHeight="1" thickTop="1" x14ac:dyDescent="0.2">
      <c r="B38" s="416"/>
      <c r="C38" s="345" t="s">
        <v>175</v>
      </c>
      <c r="D38" s="346">
        <f>D28+D30+D32+D34</f>
        <v>298</v>
      </c>
      <c r="E38" s="347">
        <f t="shared" ref="E38:AB38" si="24">E28+E30+E32+E34</f>
        <v>30</v>
      </c>
      <c r="F38" s="346">
        <f t="shared" si="24"/>
        <v>171</v>
      </c>
      <c r="G38" s="346">
        <f t="shared" si="24"/>
        <v>60</v>
      </c>
      <c r="H38" s="325">
        <f t="shared" si="24"/>
        <v>37</v>
      </c>
      <c r="I38" s="347">
        <f t="shared" si="24"/>
        <v>79</v>
      </c>
      <c r="J38" s="346">
        <f t="shared" si="24"/>
        <v>111</v>
      </c>
      <c r="K38" s="346">
        <f t="shared" si="24"/>
        <v>79</v>
      </c>
      <c r="L38" s="325">
        <f t="shared" si="24"/>
        <v>29</v>
      </c>
      <c r="M38" s="347">
        <f t="shared" si="24"/>
        <v>88</v>
      </c>
      <c r="N38" s="346">
        <f t="shared" si="24"/>
        <v>113</v>
      </c>
      <c r="O38" s="346">
        <f t="shared" si="24"/>
        <v>63</v>
      </c>
      <c r="P38" s="325">
        <f t="shared" si="24"/>
        <v>34</v>
      </c>
      <c r="Q38" s="347">
        <f>Q28+Q30+Q32+Q34</f>
        <v>51</v>
      </c>
      <c r="R38" s="346">
        <f t="shared" ref="R38:X38" si="25">R28+R30+R32+R34</f>
        <v>154</v>
      </c>
      <c r="S38" s="346">
        <f t="shared" si="25"/>
        <v>60</v>
      </c>
      <c r="T38" s="325">
        <f t="shared" si="25"/>
        <v>33</v>
      </c>
      <c r="U38" s="347">
        <f t="shared" si="25"/>
        <v>98</v>
      </c>
      <c r="V38" s="346">
        <f t="shared" si="25"/>
        <v>108</v>
      </c>
      <c r="W38" s="346">
        <f t="shared" si="25"/>
        <v>63</v>
      </c>
      <c r="X38" s="325">
        <f t="shared" si="25"/>
        <v>29</v>
      </c>
      <c r="Y38" s="347">
        <f t="shared" si="24"/>
        <v>7</v>
      </c>
      <c r="Z38" s="346">
        <f t="shared" si="24"/>
        <v>78</v>
      </c>
      <c r="AA38" s="346">
        <f t="shared" si="24"/>
        <v>11</v>
      </c>
      <c r="AB38" s="325">
        <f t="shared" si="24"/>
        <v>202</v>
      </c>
      <c r="AJ38" s="196"/>
      <c r="AK38" s="196"/>
      <c r="AL38" s="196"/>
      <c r="AM38" s="196"/>
      <c r="AN38" s="196"/>
      <c r="AO38" s="196"/>
    </row>
    <row r="39" spans="2:41" ht="21" customHeight="1" x14ac:dyDescent="0.2">
      <c r="B39" s="416"/>
      <c r="C39" s="55" t="s">
        <v>66</v>
      </c>
      <c r="D39" s="336"/>
      <c r="E39" s="350">
        <f t="shared" ref="E39:AB39" si="26">E38/$D38</f>
        <v>0.10067114093959731</v>
      </c>
      <c r="F39" s="351">
        <f t="shared" si="26"/>
        <v>0.5738255033557047</v>
      </c>
      <c r="G39" s="351">
        <f t="shared" si="26"/>
        <v>0.20134228187919462</v>
      </c>
      <c r="H39" s="320">
        <f t="shared" si="26"/>
        <v>0.12416107382550336</v>
      </c>
      <c r="I39" s="318">
        <f t="shared" si="26"/>
        <v>0.2651006711409396</v>
      </c>
      <c r="J39" s="319">
        <f t="shared" si="26"/>
        <v>0.37248322147651008</v>
      </c>
      <c r="K39" s="319">
        <f t="shared" si="26"/>
        <v>0.2651006711409396</v>
      </c>
      <c r="L39" s="320">
        <f t="shared" si="26"/>
        <v>9.7315436241610737E-2</v>
      </c>
      <c r="M39" s="318">
        <f t="shared" si="26"/>
        <v>0.29530201342281881</v>
      </c>
      <c r="N39" s="319">
        <f t="shared" si="26"/>
        <v>0.37919463087248323</v>
      </c>
      <c r="O39" s="319">
        <f t="shared" si="26"/>
        <v>0.21140939597315436</v>
      </c>
      <c r="P39" s="320">
        <f t="shared" si="26"/>
        <v>0.11409395973154363</v>
      </c>
      <c r="Q39" s="318">
        <f t="shared" si="26"/>
        <v>0.17114093959731544</v>
      </c>
      <c r="R39" s="319">
        <f t="shared" si="26"/>
        <v>0.51677852348993292</v>
      </c>
      <c r="S39" s="319">
        <f t="shared" si="26"/>
        <v>0.20134228187919462</v>
      </c>
      <c r="T39" s="320">
        <f t="shared" si="26"/>
        <v>0.11073825503355705</v>
      </c>
      <c r="U39" s="318">
        <f t="shared" si="26"/>
        <v>0.32885906040268459</v>
      </c>
      <c r="V39" s="319">
        <f t="shared" si="26"/>
        <v>0.36241610738255031</v>
      </c>
      <c r="W39" s="319">
        <f t="shared" si="26"/>
        <v>0.21140939597315436</v>
      </c>
      <c r="X39" s="320">
        <f t="shared" si="26"/>
        <v>9.7315436241610737E-2</v>
      </c>
      <c r="Y39" s="318">
        <f t="shared" si="26"/>
        <v>2.3489932885906041E-2</v>
      </c>
      <c r="Z39" s="319">
        <f t="shared" si="26"/>
        <v>0.26174496644295303</v>
      </c>
      <c r="AA39" s="319">
        <f t="shared" si="26"/>
        <v>3.6912751677852351E-2</v>
      </c>
      <c r="AB39" s="320">
        <f t="shared" si="26"/>
        <v>0.67785234899328861</v>
      </c>
      <c r="AD39" s="199"/>
      <c r="AE39" s="199"/>
      <c r="AF39" s="199"/>
      <c r="AG39" s="199"/>
      <c r="AH39" s="199"/>
      <c r="AJ39" s="199"/>
      <c r="AK39" s="199"/>
      <c r="AL39" s="199"/>
      <c r="AM39" s="199"/>
      <c r="AN39" s="199"/>
      <c r="AO39" s="199"/>
    </row>
    <row r="40" spans="2:41" ht="21" customHeight="1" x14ac:dyDescent="0.2">
      <c r="B40" s="416"/>
      <c r="C40" s="51" t="s">
        <v>175</v>
      </c>
      <c r="D40" s="352">
        <f>D30+D32+D34+D36</f>
        <v>157</v>
      </c>
      <c r="E40" s="353">
        <f>E30+E32+E34+E36</f>
        <v>28</v>
      </c>
      <c r="F40" s="352">
        <f>F30+F32+F34+F36</f>
        <v>93</v>
      </c>
      <c r="G40" s="352">
        <f>G30+G32+G34+G36</f>
        <v>28</v>
      </c>
      <c r="H40" s="332">
        <f t="shared" ref="H40" si="27">H30+H32+H34+H36</f>
        <v>8</v>
      </c>
      <c r="I40" s="360">
        <f>I30+I32+I34+I36</f>
        <v>61</v>
      </c>
      <c r="J40" s="361">
        <f>J30+J32+J34+J36</f>
        <v>58</v>
      </c>
      <c r="K40" s="361">
        <f>K30+K32+K34+K36</f>
        <v>34</v>
      </c>
      <c r="L40" s="332">
        <f t="shared" ref="L40" si="28">L30+L32+L34+L36</f>
        <v>4</v>
      </c>
      <c r="M40" s="360">
        <f>M30+M32+M34+M36</f>
        <v>79</v>
      </c>
      <c r="N40" s="361">
        <f>N30+N32+N34+N36</f>
        <v>49</v>
      </c>
      <c r="O40" s="361">
        <f>O30+O32+O34+O36</f>
        <v>23</v>
      </c>
      <c r="P40" s="332">
        <f t="shared" ref="P40" si="29">P30+P32+P34+P36</f>
        <v>6</v>
      </c>
      <c r="Q40" s="360">
        <f>Q30+Q32+Q34+Q36</f>
        <v>45</v>
      </c>
      <c r="R40" s="361">
        <f>R30+R32+R34+R36</f>
        <v>78</v>
      </c>
      <c r="S40" s="361">
        <f>S30+S32+S34+S36</f>
        <v>26</v>
      </c>
      <c r="T40" s="332">
        <f t="shared" ref="T40" si="30">T30+T32+T34+T36</f>
        <v>8</v>
      </c>
      <c r="U40" s="360">
        <f>U30+U32+U34+U36</f>
        <v>74</v>
      </c>
      <c r="V40" s="361">
        <f>V30+V32+V34+V36</f>
        <v>51</v>
      </c>
      <c r="W40" s="361">
        <f>W30+W32+W34+W36</f>
        <v>26</v>
      </c>
      <c r="X40" s="332">
        <f t="shared" ref="X40" si="31">X30+X32+X34+X36</f>
        <v>6</v>
      </c>
      <c r="Y40" s="353">
        <f>Y30+Y32+Y34+Y36</f>
        <v>3</v>
      </c>
      <c r="Z40" s="352">
        <f>Z30+Z32+Z34+Z36</f>
        <v>42</v>
      </c>
      <c r="AA40" s="352">
        <f>AA30+AA32+AA34+AA36</f>
        <v>7</v>
      </c>
      <c r="AB40" s="332">
        <f t="shared" ref="AB40" si="32">AB30+AB32+AB34+AB36</f>
        <v>105</v>
      </c>
      <c r="AJ40" s="196"/>
      <c r="AK40" s="196"/>
      <c r="AL40" s="196"/>
      <c r="AM40" s="196"/>
      <c r="AN40" s="196"/>
      <c r="AO40" s="196"/>
    </row>
    <row r="41" spans="2:41" ht="21" customHeight="1" thickBot="1" x14ac:dyDescent="0.25">
      <c r="B41" s="417"/>
      <c r="C41" s="55" t="s">
        <v>176</v>
      </c>
      <c r="D41" s="336"/>
      <c r="E41" s="356">
        <f t="shared" ref="E41:AB41" si="33">E40/$D40</f>
        <v>0.17834394904458598</v>
      </c>
      <c r="F41" s="357">
        <f t="shared" si="33"/>
        <v>0.59235668789808915</v>
      </c>
      <c r="G41" s="357">
        <f t="shared" si="33"/>
        <v>0.17834394904458598</v>
      </c>
      <c r="H41" s="358">
        <f t="shared" si="33"/>
        <v>5.0955414012738856E-2</v>
      </c>
      <c r="I41" s="356">
        <f t="shared" si="33"/>
        <v>0.38853503184713378</v>
      </c>
      <c r="J41" s="357">
        <f t="shared" si="33"/>
        <v>0.36942675159235666</v>
      </c>
      <c r="K41" s="357">
        <f t="shared" si="33"/>
        <v>0.21656050955414013</v>
      </c>
      <c r="L41" s="358">
        <f t="shared" si="33"/>
        <v>2.5477707006369428E-2</v>
      </c>
      <c r="M41" s="356">
        <f t="shared" si="33"/>
        <v>0.50318471337579618</v>
      </c>
      <c r="N41" s="357">
        <f t="shared" si="33"/>
        <v>0.31210191082802546</v>
      </c>
      <c r="O41" s="357">
        <f t="shared" si="33"/>
        <v>0.1464968152866242</v>
      </c>
      <c r="P41" s="358">
        <f t="shared" si="33"/>
        <v>3.8216560509554139E-2</v>
      </c>
      <c r="Q41" s="356">
        <f t="shared" si="33"/>
        <v>0.28662420382165604</v>
      </c>
      <c r="R41" s="357">
        <f t="shared" si="33"/>
        <v>0.49681528662420382</v>
      </c>
      <c r="S41" s="357">
        <f t="shared" si="33"/>
        <v>0.16560509554140126</v>
      </c>
      <c r="T41" s="358">
        <f t="shared" si="33"/>
        <v>5.0955414012738856E-2</v>
      </c>
      <c r="U41" s="356">
        <f t="shared" si="33"/>
        <v>0.4713375796178344</v>
      </c>
      <c r="V41" s="357">
        <f t="shared" si="33"/>
        <v>0.32484076433121017</v>
      </c>
      <c r="W41" s="357">
        <f t="shared" si="33"/>
        <v>0.16560509554140126</v>
      </c>
      <c r="X41" s="358">
        <f t="shared" si="33"/>
        <v>3.8216560509554139E-2</v>
      </c>
      <c r="Y41" s="356">
        <f t="shared" si="33"/>
        <v>1.9108280254777069E-2</v>
      </c>
      <c r="Z41" s="357">
        <f t="shared" si="33"/>
        <v>0.26751592356687898</v>
      </c>
      <c r="AA41" s="357">
        <f t="shared" si="33"/>
        <v>4.4585987261146494E-2</v>
      </c>
      <c r="AB41" s="358">
        <f t="shared" si="33"/>
        <v>0.66878980891719741</v>
      </c>
      <c r="AD41" s="199"/>
      <c r="AE41" s="199"/>
      <c r="AF41" s="199"/>
      <c r="AG41" s="199"/>
      <c r="AH41" s="199"/>
      <c r="AJ41" s="199"/>
      <c r="AK41" s="199"/>
      <c r="AL41" s="199"/>
      <c r="AM41" s="199"/>
      <c r="AN41" s="199"/>
      <c r="AO41" s="199"/>
    </row>
    <row r="42" spans="2:41" x14ac:dyDescent="0.2">
      <c r="C42" s="573" t="s">
        <v>188</v>
      </c>
      <c r="D42" s="573"/>
      <c r="E42" s="573"/>
    </row>
    <row r="43" spans="2:41" s="21" customFormat="1" x14ac:dyDescent="0.2">
      <c r="B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2:41" s="21" customFormat="1" x14ac:dyDescent="0.2">
      <c r="B44"/>
    </row>
    <row r="45" spans="2:41" x14ac:dyDescent="0.2">
      <c r="B45"/>
    </row>
    <row r="46" spans="2:41" x14ac:dyDescent="0.2">
      <c r="B46"/>
    </row>
    <row r="47" spans="2:41" ht="14.25" customHeight="1" x14ac:dyDescent="0.2">
      <c r="B47"/>
    </row>
    <row r="48" spans="2:41" x14ac:dyDescent="0.2">
      <c r="B48"/>
    </row>
    <row r="49" spans="2:29" ht="13.5" customHeight="1" x14ac:dyDescent="0.2">
      <c r="B49" s="195"/>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row>
    <row r="50" spans="2:29" x14ac:dyDescent="0.2">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row>
    <row r="51" spans="2:29" x14ac:dyDescent="0.2">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row>
    <row r="52" spans="2:29" x14ac:dyDescent="0.2">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row>
    <row r="53" spans="2:29" ht="13.5" customHeight="1" x14ac:dyDescent="0.2">
      <c r="D53" s="196"/>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row>
    <row r="56" spans="2:29" ht="13.5" customHeight="1" x14ac:dyDescent="0.2"/>
  </sheetData>
  <mergeCells count="35">
    <mergeCell ref="X10:X11"/>
    <mergeCell ref="E9:H9"/>
    <mergeCell ref="I9:L9"/>
    <mergeCell ref="M9:P9"/>
    <mergeCell ref="Q9:T9"/>
    <mergeCell ref="U9:X9"/>
    <mergeCell ref="M10:M11"/>
    <mergeCell ref="P10:P11"/>
    <mergeCell ref="Q10:Q11"/>
    <mergeCell ref="T10:T11"/>
    <mergeCell ref="U10:U11"/>
    <mergeCell ref="Y10:Y11"/>
    <mergeCell ref="AB10:AB11"/>
    <mergeCell ref="B12:C13"/>
    <mergeCell ref="B14:B25"/>
    <mergeCell ref="C14:C15"/>
    <mergeCell ref="C16:C17"/>
    <mergeCell ref="C18:C19"/>
    <mergeCell ref="C20:C21"/>
    <mergeCell ref="C22:C23"/>
    <mergeCell ref="C24:C25"/>
    <mergeCell ref="D8:D11"/>
    <mergeCell ref="Y9:AB9"/>
    <mergeCell ref="E10:E11"/>
    <mergeCell ref="H10:H11"/>
    <mergeCell ref="I10:I11"/>
    <mergeCell ref="L10:L11"/>
    <mergeCell ref="C42:E42"/>
    <mergeCell ref="B26:B41"/>
    <mergeCell ref="C26:C27"/>
    <mergeCell ref="C28:C29"/>
    <mergeCell ref="C30:C31"/>
    <mergeCell ref="C32:C33"/>
    <mergeCell ref="C34:C35"/>
    <mergeCell ref="C36:C37"/>
  </mergeCells>
  <phoneticPr fontId="3"/>
  <pageMargins left="0.86" right="0.21" top="0.62" bottom="0.39" header="0.34" footer="0.21"/>
  <pageSetup paperSize="9" scale="6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24044-5625-4EC0-AAC3-03E30E78B18E}">
  <sheetPr>
    <tabColor rgb="FF00B0F0"/>
    <pageSetUpPr fitToPage="1"/>
  </sheetPr>
  <dimension ref="B2:M52"/>
  <sheetViews>
    <sheetView view="pageBreakPreview" zoomScale="90" zoomScaleNormal="100" zoomScaleSheetLayoutView="90" workbookViewId="0"/>
  </sheetViews>
  <sheetFormatPr defaultColWidth="9" defaultRowHeight="13.2" x14ac:dyDescent="0.2"/>
  <cols>
    <col min="1" max="1" width="9" style="2"/>
    <col min="2" max="2" width="4.33203125" style="2" customWidth="1"/>
    <col min="3" max="3" width="16.6640625" style="2" customWidth="1"/>
    <col min="4" max="4" width="17.88671875" style="2" customWidth="1"/>
    <col min="5" max="6" width="19" style="2" customWidth="1"/>
    <col min="7" max="7" width="19.44140625" style="2" customWidth="1"/>
    <col min="8" max="8" width="17.88671875" style="2" customWidth="1"/>
    <col min="9" max="10" width="8.33203125" style="2" customWidth="1"/>
    <col min="11" max="11" width="8.88671875" style="2" customWidth="1"/>
    <col min="12" max="13" width="8.33203125" style="2" customWidth="1"/>
    <col min="14" max="16384" width="9" style="2"/>
  </cols>
  <sheetData>
    <row r="2" spans="2:12" x14ac:dyDescent="0.2">
      <c r="B2" s="2" t="s">
        <v>189</v>
      </c>
    </row>
    <row r="4" spans="2:12" x14ac:dyDescent="0.2">
      <c r="G4" s="362" t="s">
        <v>1</v>
      </c>
    </row>
    <row r="5" spans="2:12" x14ac:dyDescent="0.2">
      <c r="G5" s="362" t="s">
        <v>2</v>
      </c>
    </row>
    <row r="6" spans="2:12" ht="10.5" customHeight="1" x14ac:dyDescent="0.2">
      <c r="G6" s="362"/>
    </row>
    <row r="7" spans="2:12" ht="13.8" thickBot="1" x14ac:dyDescent="0.25">
      <c r="H7" s="5" t="s">
        <v>190</v>
      </c>
      <c r="L7" s="5"/>
    </row>
    <row r="8" spans="2:12" ht="7.5" customHeight="1" x14ac:dyDescent="0.2">
      <c r="B8" s="198"/>
      <c r="C8" s="363"/>
      <c r="D8" s="581" t="s">
        <v>191</v>
      </c>
      <c r="E8" s="582" t="s">
        <v>192</v>
      </c>
      <c r="F8" s="585" t="s">
        <v>193</v>
      </c>
      <c r="G8" s="585" t="s">
        <v>194</v>
      </c>
      <c r="H8" s="578" t="s">
        <v>49</v>
      </c>
    </row>
    <row r="9" spans="2:12" ht="7.5" customHeight="1" x14ac:dyDescent="0.2">
      <c r="B9" s="212"/>
      <c r="C9" s="303"/>
      <c r="D9" s="579"/>
      <c r="E9" s="583"/>
      <c r="F9" s="586"/>
      <c r="G9" s="586"/>
      <c r="H9" s="579"/>
    </row>
    <row r="10" spans="2:12" ht="66.75" customHeight="1" x14ac:dyDescent="0.2">
      <c r="B10" s="56"/>
      <c r="C10" s="310"/>
      <c r="D10" s="580"/>
      <c r="E10" s="584"/>
      <c r="F10" s="587"/>
      <c r="G10" s="587"/>
      <c r="H10" s="580"/>
      <c r="K10" s="9"/>
    </row>
    <row r="11" spans="2:12" ht="20.100000000000001" customHeight="1" x14ac:dyDescent="0.2">
      <c r="B11" s="421" t="s">
        <v>19</v>
      </c>
      <c r="C11" s="422"/>
      <c r="D11" s="313">
        <f t="shared" ref="D11" si="0">D13+D15+D17+D19+D21+D23</f>
        <v>425</v>
      </c>
      <c r="E11" s="364">
        <f>E13+E15+E17+E19+E21+E23</f>
        <v>158</v>
      </c>
      <c r="F11" s="365">
        <f>F13+F15+F17+F19+F21+F23</f>
        <v>139</v>
      </c>
      <c r="G11" s="366">
        <f>G13+G15+G17+G19+G21+G23</f>
        <v>124</v>
      </c>
      <c r="H11" s="367">
        <f>H13+H15+H17+H19+H21+H23</f>
        <v>4</v>
      </c>
      <c r="K11" s="15"/>
    </row>
    <row r="12" spans="2:12" ht="20.100000000000001" customHeight="1" thickBot="1" x14ac:dyDescent="0.25">
      <c r="B12" s="423"/>
      <c r="C12" s="424"/>
      <c r="D12" s="32"/>
      <c r="E12" s="368">
        <f>E11/D11</f>
        <v>0.37176470588235294</v>
      </c>
      <c r="F12" s="369">
        <f t="shared" ref="F12" si="1">F11/D11</f>
        <v>0.32705882352941179</v>
      </c>
      <c r="G12" s="370">
        <f>G11/D11</f>
        <v>0.29176470588235293</v>
      </c>
      <c r="H12" s="371">
        <f>H11/D11</f>
        <v>9.4117647058823521E-3</v>
      </c>
      <c r="I12" s="21"/>
      <c r="J12" s="21"/>
      <c r="K12" s="15"/>
    </row>
    <row r="13" spans="2:12" ht="20.100000000000001" customHeight="1" thickTop="1" x14ac:dyDescent="0.2">
      <c r="B13" s="415" t="s">
        <v>195</v>
      </c>
      <c r="C13" s="539" t="s">
        <v>21</v>
      </c>
      <c r="D13" s="27">
        <f>'[1]表5-1'!D14</f>
        <v>54</v>
      </c>
      <c r="E13" s="372">
        <v>16</v>
      </c>
      <c r="F13" s="373">
        <v>16</v>
      </c>
      <c r="G13" s="374">
        <v>22</v>
      </c>
      <c r="H13" s="375">
        <v>0</v>
      </c>
      <c r="K13" s="15"/>
    </row>
    <row r="14" spans="2:12" ht="20.100000000000001" customHeight="1" x14ac:dyDescent="0.2">
      <c r="B14" s="416"/>
      <c r="C14" s="450"/>
      <c r="D14" s="329"/>
      <c r="E14" s="376">
        <f>E13/D13</f>
        <v>0.29629629629629628</v>
      </c>
      <c r="F14" s="377">
        <f t="shared" ref="F14" si="2">F13/D13</f>
        <v>0.29629629629629628</v>
      </c>
      <c r="G14" s="378">
        <f>G13/D13</f>
        <v>0.40740740740740738</v>
      </c>
      <c r="H14" s="379">
        <f>H13/D13</f>
        <v>0</v>
      </c>
      <c r="J14" s="21"/>
      <c r="K14" s="15"/>
    </row>
    <row r="15" spans="2:12" ht="20.100000000000001" customHeight="1" x14ac:dyDescent="0.2">
      <c r="B15" s="416"/>
      <c r="C15" s="448" t="s">
        <v>22</v>
      </c>
      <c r="D15" s="38">
        <f>'[1]表5-1'!D16</f>
        <v>76</v>
      </c>
      <c r="E15" s="364">
        <v>29</v>
      </c>
      <c r="F15" s="365">
        <v>22</v>
      </c>
      <c r="G15" s="366">
        <v>24</v>
      </c>
      <c r="H15" s="367">
        <v>1</v>
      </c>
      <c r="K15" s="15"/>
    </row>
    <row r="16" spans="2:12" ht="20.100000000000001" customHeight="1" x14ac:dyDescent="0.2">
      <c r="B16" s="416"/>
      <c r="C16" s="450"/>
      <c r="D16" s="336"/>
      <c r="E16" s="376">
        <f>E15/D15</f>
        <v>0.38157894736842107</v>
      </c>
      <c r="F16" s="377">
        <f t="shared" ref="F16" si="3">F15/D15</f>
        <v>0.28947368421052633</v>
      </c>
      <c r="G16" s="378">
        <f>G15/D15</f>
        <v>0.31578947368421051</v>
      </c>
      <c r="H16" s="379">
        <f>H15/D15</f>
        <v>1.3157894736842105E-2</v>
      </c>
      <c r="J16" s="21"/>
      <c r="K16" s="15"/>
    </row>
    <row r="17" spans="2:11" ht="20.100000000000001" customHeight="1" x14ac:dyDescent="0.2">
      <c r="B17" s="416"/>
      <c r="C17" s="448" t="s">
        <v>144</v>
      </c>
      <c r="D17" s="38">
        <f>'[1]表5-1'!D18</f>
        <v>28</v>
      </c>
      <c r="E17" s="364">
        <v>13</v>
      </c>
      <c r="F17" s="365">
        <v>8</v>
      </c>
      <c r="G17" s="366">
        <v>6</v>
      </c>
      <c r="H17" s="367">
        <v>1</v>
      </c>
      <c r="K17" s="15"/>
    </row>
    <row r="18" spans="2:11" ht="20.100000000000001" customHeight="1" x14ac:dyDescent="0.2">
      <c r="B18" s="416"/>
      <c r="C18" s="450"/>
      <c r="D18" s="336"/>
      <c r="E18" s="376">
        <f>E17/D17</f>
        <v>0.4642857142857143</v>
      </c>
      <c r="F18" s="377">
        <f t="shared" ref="F18" si="4">F17/D17</f>
        <v>0.2857142857142857</v>
      </c>
      <c r="G18" s="378">
        <f>G17/D17</f>
        <v>0.21428571428571427</v>
      </c>
      <c r="H18" s="379">
        <f>H17/D17</f>
        <v>3.5714285714285712E-2</v>
      </c>
      <c r="J18" s="21"/>
      <c r="K18" s="15"/>
    </row>
    <row r="19" spans="2:11" ht="20.100000000000001" customHeight="1" x14ac:dyDescent="0.2">
      <c r="B19" s="416"/>
      <c r="C19" s="448" t="s">
        <v>24</v>
      </c>
      <c r="D19" s="38">
        <f>'[1]表5-1'!D20</f>
        <v>89</v>
      </c>
      <c r="E19" s="364">
        <v>34</v>
      </c>
      <c r="F19" s="365">
        <v>33</v>
      </c>
      <c r="G19" s="366">
        <v>22</v>
      </c>
      <c r="H19" s="367">
        <v>0</v>
      </c>
      <c r="K19" s="15"/>
    </row>
    <row r="20" spans="2:11" ht="20.100000000000001" customHeight="1" x14ac:dyDescent="0.2">
      <c r="B20" s="416"/>
      <c r="C20" s="450"/>
      <c r="D20" s="336"/>
      <c r="E20" s="376">
        <f>E19/D19</f>
        <v>0.38202247191011235</v>
      </c>
      <c r="F20" s="377">
        <f t="shared" ref="F20" si="5">F19/D19</f>
        <v>0.3707865168539326</v>
      </c>
      <c r="G20" s="378">
        <f>G19/D19</f>
        <v>0.24719101123595505</v>
      </c>
      <c r="H20" s="379">
        <f>H19/D19</f>
        <v>0</v>
      </c>
      <c r="J20" s="21"/>
      <c r="K20" s="15"/>
    </row>
    <row r="21" spans="2:11" ht="20.100000000000001" customHeight="1" x14ac:dyDescent="0.2">
      <c r="B21" s="416"/>
      <c r="C21" s="448" t="s">
        <v>25</v>
      </c>
      <c r="D21" s="38">
        <f>'[1]表5-1'!D22</f>
        <v>16</v>
      </c>
      <c r="E21" s="364">
        <v>3</v>
      </c>
      <c r="F21" s="365">
        <v>10</v>
      </c>
      <c r="G21" s="366">
        <v>3</v>
      </c>
      <c r="H21" s="367">
        <v>0</v>
      </c>
      <c r="K21" s="15"/>
    </row>
    <row r="22" spans="2:11" ht="20.100000000000001" customHeight="1" x14ac:dyDescent="0.2">
      <c r="B22" s="416"/>
      <c r="C22" s="450"/>
      <c r="D22" s="336"/>
      <c r="E22" s="376">
        <f>E21/D21</f>
        <v>0.1875</v>
      </c>
      <c r="F22" s="377">
        <f t="shared" ref="F22" si="6">F21/D21</f>
        <v>0.625</v>
      </c>
      <c r="G22" s="378">
        <f>G21/D21</f>
        <v>0.1875</v>
      </c>
      <c r="H22" s="379">
        <f>H21/D21</f>
        <v>0</v>
      </c>
      <c r="J22" s="21"/>
      <c r="K22" s="15"/>
    </row>
    <row r="23" spans="2:11" ht="20.100000000000001" customHeight="1" x14ac:dyDescent="0.2">
      <c r="B23" s="416"/>
      <c r="C23" s="448" t="s">
        <v>26</v>
      </c>
      <c r="D23" s="38">
        <f>'[1]表5-1'!D24</f>
        <v>162</v>
      </c>
      <c r="E23" s="380">
        <v>63</v>
      </c>
      <c r="F23" s="381">
        <v>50</v>
      </c>
      <c r="G23" s="382">
        <v>47</v>
      </c>
      <c r="H23" s="383">
        <v>2</v>
      </c>
      <c r="K23" s="15"/>
    </row>
    <row r="24" spans="2:11" ht="20.100000000000001" customHeight="1" thickBot="1" x14ac:dyDescent="0.25">
      <c r="B24" s="416"/>
      <c r="C24" s="450"/>
      <c r="D24" s="329"/>
      <c r="E24" s="384">
        <f>E23/D23</f>
        <v>0.3888888888888889</v>
      </c>
      <c r="F24" s="385">
        <f t="shared" ref="F24" si="7">F23/D23</f>
        <v>0.30864197530864196</v>
      </c>
      <c r="G24" s="386">
        <f>G23/D23</f>
        <v>0.29012345679012347</v>
      </c>
      <c r="H24" s="387">
        <f>H23/D23</f>
        <v>1.2345679012345678E-2</v>
      </c>
      <c r="J24" s="21"/>
      <c r="K24" s="15"/>
    </row>
    <row r="25" spans="2:11" ht="20.100000000000001" customHeight="1" thickTop="1" x14ac:dyDescent="0.2">
      <c r="B25" s="415" t="s">
        <v>94</v>
      </c>
      <c r="C25" s="534" t="s">
        <v>145</v>
      </c>
      <c r="D25" s="27">
        <f>'[1]表5-1'!D26</f>
        <v>87</v>
      </c>
      <c r="E25" s="372">
        <v>23</v>
      </c>
      <c r="F25" s="373">
        <v>35</v>
      </c>
      <c r="G25" s="374">
        <v>26</v>
      </c>
      <c r="H25" s="375">
        <v>3</v>
      </c>
      <c r="K25" s="15"/>
    </row>
    <row r="26" spans="2:11" ht="20.100000000000001" customHeight="1" x14ac:dyDescent="0.2">
      <c r="B26" s="416"/>
      <c r="C26" s="535"/>
      <c r="D26" s="336"/>
      <c r="E26" s="376">
        <f>E25/D25</f>
        <v>0.26436781609195403</v>
      </c>
      <c r="F26" s="377">
        <f t="shared" ref="F26" si="8">F25/D25</f>
        <v>0.40229885057471265</v>
      </c>
      <c r="G26" s="378">
        <f>G25/D25</f>
        <v>0.2988505747126437</v>
      </c>
      <c r="H26" s="379">
        <f>H25/D25</f>
        <v>3.4482758620689655E-2</v>
      </c>
      <c r="J26" s="21"/>
      <c r="K26" s="15"/>
    </row>
    <row r="27" spans="2:11" ht="20.100000000000001" customHeight="1" x14ac:dyDescent="0.2">
      <c r="B27" s="416"/>
      <c r="C27" s="535" t="s">
        <v>146</v>
      </c>
      <c r="D27" s="43">
        <f>'[1]表5-1'!D28</f>
        <v>181</v>
      </c>
      <c r="E27" s="380">
        <v>75</v>
      </c>
      <c r="F27" s="381">
        <v>53</v>
      </c>
      <c r="G27" s="382">
        <v>52</v>
      </c>
      <c r="H27" s="383">
        <v>1</v>
      </c>
      <c r="K27" s="15"/>
    </row>
    <row r="28" spans="2:11" ht="20.100000000000001" customHeight="1" x14ac:dyDescent="0.2">
      <c r="B28" s="416"/>
      <c r="C28" s="536"/>
      <c r="D28" s="336"/>
      <c r="E28" s="376">
        <f>E27/D27</f>
        <v>0.4143646408839779</v>
      </c>
      <c r="F28" s="377">
        <f t="shared" ref="F28" si="9">F27/D27</f>
        <v>0.29281767955801102</v>
      </c>
      <c r="G28" s="378">
        <f>G27/D27</f>
        <v>0.287292817679558</v>
      </c>
      <c r="H28" s="379">
        <f>H27/D27</f>
        <v>5.5248618784530384E-3</v>
      </c>
      <c r="J28" s="21"/>
      <c r="K28" s="15"/>
    </row>
    <row r="29" spans="2:11" ht="20.100000000000001" customHeight="1" x14ac:dyDescent="0.2">
      <c r="B29" s="416"/>
      <c r="C29" s="535" t="s">
        <v>147</v>
      </c>
      <c r="D29" s="329">
        <f>'[1]表5-1'!D30</f>
        <v>50</v>
      </c>
      <c r="E29" s="380">
        <v>22</v>
      </c>
      <c r="F29" s="381">
        <v>15</v>
      </c>
      <c r="G29" s="382">
        <v>13</v>
      </c>
      <c r="H29" s="383">
        <v>0</v>
      </c>
      <c r="K29" s="15"/>
    </row>
    <row r="30" spans="2:11" ht="20.100000000000001" customHeight="1" x14ac:dyDescent="0.2">
      <c r="B30" s="416"/>
      <c r="C30" s="536"/>
      <c r="D30" s="336"/>
      <c r="E30" s="376">
        <f>E29/D29</f>
        <v>0.44</v>
      </c>
      <c r="F30" s="377">
        <f t="shared" ref="F30" si="10">F29/D29</f>
        <v>0.3</v>
      </c>
      <c r="G30" s="378">
        <f>G29/D29</f>
        <v>0.26</v>
      </c>
      <c r="H30" s="379">
        <f>H29/D29</f>
        <v>0</v>
      </c>
      <c r="J30" s="21"/>
      <c r="K30" s="15"/>
    </row>
    <row r="31" spans="2:11" ht="20.100000000000001" customHeight="1" x14ac:dyDescent="0.2">
      <c r="B31" s="416"/>
      <c r="C31" s="535" t="s">
        <v>148</v>
      </c>
      <c r="D31" s="329">
        <f>'[1]表5-1'!D32</f>
        <v>40</v>
      </c>
      <c r="E31" s="380">
        <v>17</v>
      </c>
      <c r="F31" s="381">
        <v>6</v>
      </c>
      <c r="G31" s="382">
        <v>17</v>
      </c>
      <c r="H31" s="383">
        <v>0</v>
      </c>
      <c r="K31" s="15"/>
    </row>
    <row r="32" spans="2:11" ht="20.100000000000001" customHeight="1" x14ac:dyDescent="0.2">
      <c r="B32" s="416"/>
      <c r="C32" s="536"/>
      <c r="D32" s="336"/>
      <c r="E32" s="376">
        <f>E31/D31</f>
        <v>0.42499999999999999</v>
      </c>
      <c r="F32" s="377">
        <f t="shared" ref="F32" si="11">F31/D31</f>
        <v>0.15</v>
      </c>
      <c r="G32" s="378">
        <f>G31/D31</f>
        <v>0.42499999999999999</v>
      </c>
      <c r="H32" s="379">
        <f>H31/D31</f>
        <v>0</v>
      </c>
      <c r="J32" s="21"/>
      <c r="K32" s="15"/>
    </row>
    <row r="33" spans="2:13" ht="20.100000000000001" customHeight="1" x14ac:dyDescent="0.2">
      <c r="B33" s="416"/>
      <c r="C33" s="535" t="s">
        <v>149</v>
      </c>
      <c r="D33" s="329">
        <f>'[1]表5-1'!D34</f>
        <v>27</v>
      </c>
      <c r="E33" s="380">
        <v>9</v>
      </c>
      <c r="F33" s="381">
        <v>12</v>
      </c>
      <c r="G33" s="382">
        <v>6</v>
      </c>
      <c r="H33" s="383">
        <v>0</v>
      </c>
      <c r="K33" s="15"/>
    </row>
    <row r="34" spans="2:13" ht="20.100000000000001" customHeight="1" x14ac:dyDescent="0.2">
      <c r="B34" s="416"/>
      <c r="C34" s="536"/>
      <c r="D34" s="336"/>
      <c r="E34" s="376">
        <f>E33/D33</f>
        <v>0.33333333333333331</v>
      </c>
      <c r="F34" s="377">
        <f t="shared" ref="F34" si="12">F33/D33</f>
        <v>0.44444444444444442</v>
      </c>
      <c r="G34" s="378">
        <f>G33/D33</f>
        <v>0.22222222222222221</v>
      </c>
      <c r="H34" s="379">
        <f>H33/D33</f>
        <v>0</v>
      </c>
      <c r="J34" s="21"/>
      <c r="K34" s="15"/>
    </row>
    <row r="35" spans="2:13" ht="20.100000000000001" customHeight="1" x14ac:dyDescent="0.2">
      <c r="B35" s="416"/>
      <c r="C35" s="535" t="s">
        <v>150</v>
      </c>
      <c r="D35" s="43">
        <f>'[1]表5-1'!D36</f>
        <v>40</v>
      </c>
      <c r="E35" s="380">
        <v>12</v>
      </c>
      <c r="F35" s="381">
        <v>18</v>
      </c>
      <c r="G35" s="382">
        <v>10</v>
      </c>
      <c r="H35" s="383">
        <v>0</v>
      </c>
      <c r="K35" s="15"/>
    </row>
    <row r="36" spans="2:13" ht="20.100000000000001" customHeight="1" thickBot="1" x14ac:dyDescent="0.25">
      <c r="B36" s="416"/>
      <c r="C36" s="538"/>
      <c r="D36" s="329"/>
      <c r="E36" s="388">
        <f>E35/D35</f>
        <v>0.3</v>
      </c>
      <c r="F36" s="389">
        <f t="shared" ref="F36" si="13">F35/D35</f>
        <v>0.45</v>
      </c>
      <c r="G36" s="390">
        <f>G35/D35</f>
        <v>0.25</v>
      </c>
      <c r="H36" s="391">
        <f>H35/D35</f>
        <v>0</v>
      </c>
      <c r="J36" s="21"/>
      <c r="K36" s="15"/>
    </row>
    <row r="37" spans="2:13" ht="20.100000000000001" customHeight="1" thickTop="1" x14ac:dyDescent="0.2">
      <c r="B37" s="416"/>
      <c r="C37" s="126" t="s">
        <v>65</v>
      </c>
      <c r="D37" s="346">
        <f>D27+D29+D31+D33</f>
        <v>298</v>
      </c>
      <c r="E37" s="392">
        <f>E27+E29+E31+E33</f>
        <v>123</v>
      </c>
      <c r="F37" s="373">
        <f>F27+F29+F31+F33</f>
        <v>86</v>
      </c>
      <c r="G37" s="374">
        <f>G27+G29+G31+G33</f>
        <v>88</v>
      </c>
      <c r="H37" s="375">
        <f>H27+H29+H31+H33</f>
        <v>1</v>
      </c>
      <c r="K37" s="15"/>
    </row>
    <row r="38" spans="2:13" ht="20.100000000000001" customHeight="1" x14ac:dyDescent="0.2">
      <c r="B38" s="416"/>
      <c r="C38" s="124" t="s">
        <v>66</v>
      </c>
      <c r="D38" s="336"/>
      <c r="E38" s="376">
        <f>E37/D37</f>
        <v>0.41275167785234901</v>
      </c>
      <c r="F38" s="377">
        <f t="shared" ref="F38" si="14">F37/D37</f>
        <v>0.28859060402684567</v>
      </c>
      <c r="G38" s="378">
        <f>G37/D37</f>
        <v>0.29530201342281881</v>
      </c>
      <c r="H38" s="379">
        <f>H37/D37</f>
        <v>3.3557046979865771E-3</v>
      </c>
      <c r="J38" s="21"/>
      <c r="K38" s="15"/>
    </row>
    <row r="39" spans="2:13" ht="20.100000000000001" customHeight="1" x14ac:dyDescent="0.2">
      <c r="B39" s="416"/>
      <c r="C39" s="126" t="s">
        <v>65</v>
      </c>
      <c r="D39" s="352">
        <f>D29+D31+D33+D35</f>
        <v>157</v>
      </c>
      <c r="E39" s="380">
        <f>E29+E31+E33+E35</f>
        <v>60</v>
      </c>
      <c r="F39" s="381">
        <f>F29+F31+F33+F35</f>
        <v>51</v>
      </c>
      <c r="G39" s="382">
        <f>G29+G31+G33+G35</f>
        <v>46</v>
      </c>
      <c r="H39" s="383">
        <f>H29+H31+H33+H35</f>
        <v>0</v>
      </c>
      <c r="K39" s="15"/>
    </row>
    <row r="40" spans="2:13" ht="20.100000000000001" customHeight="1" thickBot="1" x14ac:dyDescent="0.25">
      <c r="B40" s="417"/>
      <c r="C40" s="124" t="s">
        <v>67</v>
      </c>
      <c r="D40" s="336"/>
      <c r="E40" s="393">
        <f>E39/D39</f>
        <v>0.38216560509554143</v>
      </c>
      <c r="F40" s="394">
        <f t="shared" ref="F40" si="15">F39/D39</f>
        <v>0.32484076433121017</v>
      </c>
      <c r="G40" s="395">
        <f>G39/D39</f>
        <v>0.2929936305732484</v>
      </c>
      <c r="H40" s="396">
        <f>H39/D39</f>
        <v>0</v>
      </c>
      <c r="J40" s="21"/>
      <c r="K40" s="15"/>
    </row>
    <row r="41" spans="2:13" ht="19.5" customHeight="1" x14ac:dyDescent="0.2">
      <c r="C41" s="397"/>
      <c r="D41" s="398"/>
      <c r="E41" s="399"/>
      <c r="F41" s="399"/>
      <c r="G41" s="399"/>
      <c r="H41" s="399"/>
    </row>
    <row r="43" spans="2:13" x14ac:dyDescent="0.2">
      <c r="B43"/>
      <c r="E43" s="69"/>
      <c r="F43" s="69"/>
      <c r="G43" s="69"/>
      <c r="H43" s="69"/>
      <c r="I43" s="69"/>
      <c r="J43" s="69"/>
      <c r="K43" s="69"/>
      <c r="L43" s="69"/>
      <c r="M43" s="69"/>
    </row>
    <row r="44" spans="2:13" x14ac:dyDescent="0.2">
      <c r="B44"/>
      <c r="E44" s="69"/>
      <c r="F44" s="69"/>
      <c r="G44" s="69"/>
      <c r="H44" s="69"/>
      <c r="I44" s="69"/>
      <c r="J44" s="69"/>
      <c r="K44" s="69"/>
      <c r="L44" s="69"/>
      <c r="M44" s="69"/>
    </row>
    <row r="45" spans="2:13" x14ac:dyDescent="0.2">
      <c r="B45"/>
      <c r="D45" s="70"/>
      <c r="E45" s="70"/>
      <c r="F45" s="70"/>
      <c r="G45" s="70"/>
      <c r="H45" s="70"/>
    </row>
    <row r="46" spans="2:13" x14ac:dyDescent="0.2">
      <c r="B46"/>
      <c r="D46" s="71"/>
      <c r="E46" s="71"/>
      <c r="F46" s="71"/>
      <c r="G46" s="71"/>
      <c r="H46" s="71"/>
    </row>
    <row r="47" spans="2:13" x14ac:dyDescent="0.2">
      <c r="B47"/>
    </row>
    <row r="48" spans="2:13" x14ac:dyDescent="0.2">
      <c r="B48" s="195"/>
      <c r="D48" s="15"/>
      <c r="E48" s="15"/>
      <c r="F48" s="15"/>
      <c r="G48" s="15"/>
      <c r="H48" s="15"/>
      <c r="I48" s="70"/>
      <c r="J48" s="70"/>
      <c r="K48" s="70"/>
      <c r="L48" s="70"/>
      <c r="M48" s="70"/>
    </row>
    <row r="49" spans="4:13" x14ac:dyDescent="0.2">
      <c r="D49" s="15"/>
      <c r="E49" s="15"/>
      <c r="F49" s="15"/>
      <c r="G49" s="15"/>
      <c r="H49" s="15"/>
      <c r="I49" s="71"/>
      <c r="J49" s="71"/>
      <c r="K49" s="71"/>
      <c r="L49" s="71"/>
      <c r="M49" s="71"/>
    </row>
    <row r="50" spans="4:13" x14ac:dyDescent="0.2">
      <c r="D50" s="15"/>
      <c r="E50" s="15"/>
      <c r="F50" s="15"/>
      <c r="G50" s="15"/>
      <c r="H50" s="15"/>
    </row>
    <row r="51" spans="4:13" x14ac:dyDescent="0.2">
      <c r="D51" s="15"/>
      <c r="E51" s="15"/>
      <c r="F51" s="15"/>
      <c r="G51" s="15"/>
      <c r="H51" s="15"/>
    </row>
    <row r="52" spans="4:13" x14ac:dyDescent="0.2">
      <c r="D52" s="15"/>
      <c r="E52" s="15"/>
      <c r="F52" s="15"/>
      <c r="G52" s="15"/>
      <c r="H52" s="15"/>
    </row>
  </sheetData>
  <mergeCells count="20">
    <mergeCell ref="H8:H10"/>
    <mergeCell ref="B13:B24"/>
    <mergeCell ref="C13:C14"/>
    <mergeCell ref="C15:C16"/>
    <mergeCell ref="C17:C18"/>
    <mergeCell ref="C19:C20"/>
    <mergeCell ref="C21:C22"/>
    <mergeCell ref="C23:C24"/>
    <mergeCell ref="B11:C12"/>
    <mergeCell ref="D8:D10"/>
    <mergeCell ref="E8:E10"/>
    <mergeCell ref="F8:F10"/>
    <mergeCell ref="G8:G10"/>
    <mergeCell ref="B25:B40"/>
    <mergeCell ref="C25:C26"/>
    <mergeCell ref="C27:C28"/>
    <mergeCell ref="C29:C30"/>
    <mergeCell ref="C31:C32"/>
    <mergeCell ref="C33:C34"/>
    <mergeCell ref="C35:C36"/>
  </mergeCells>
  <phoneticPr fontId="3"/>
  <pageMargins left="0.94488188976377963" right="0.6692913385826772" top="0.78740157480314965" bottom="0.35433070866141736" header="0.19685039370078741" footer="0.19685039370078741"/>
  <pageSetup paperSize="9" scale="75" firstPageNumber="2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74F0A-BBF4-4045-A03C-D1DC5E061020}">
  <sheetPr>
    <tabColor rgb="FF00B0F0"/>
    <pageSetUpPr fitToPage="1"/>
  </sheetPr>
  <dimension ref="B2:Q94"/>
  <sheetViews>
    <sheetView view="pageBreakPreview" zoomScale="90" zoomScaleNormal="75" zoomScaleSheetLayoutView="90" workbookViewId="0"/>
  </sheetViews>
  <sheetFormatPr defaultColWidth="9" defaultRowHeight="13.2" x14ac:dyDescent="0.2"/>
  <cols>
    <col min="1" max="1" width="4.6640625" style="2" customWidth="1"/>
    <col min="2" max="2" width="4.6640625" style="4" customWidth="1"/>
    <col min="3" max="3" width="16.6640625" style="2" customWidth="1"/>
    <col min="4" max="17" width="11.6640625" style="2" customWidth="1"/>
    <col min="18" max="16384" width="9" style="2"/>
  </cols>
  <sheetData>
    <row r="2" spans="2:17" x14ac:dyDescent="0.2">
      <c r="B2" s="2" t="s">
        <v>196</v>
      </c>
    </row>
    <row r="3" spans="2:17" x14ac:dyDescent="0.2">
      <c r="B3" s="2"/>
    </row>
    <row r="4" spans="2:17" x14ac:dyDescent="0.2">
      <c r="B4" s="2"/>
      <c r="K4" s="197"/>
      <c r="M4" s="197" t="s">
        <v>1</v>
      </c>
    </row>
    <row r="5" spans="2:17" ht="13.5" customHeight="1" x14ac:dyDescent="0.2">
      <c r="B5" s="2"/>
      <c r="K5" s="197"/>
      <c r="M5" s="197" t="s">
        <v>2</v>
      </c>
    </row>
    <row r="6" spans="2:17" ht="15.75" customHeight="1" x14ac:dyDescent="0.2">
      <c r="B6" s="2"/>
      <c r="K6" s="197"/>
      <c r="M6" s="197" t="s">
        <v>197</v>
      </c>
    </row>
    <row r="7" spans="2:17" ht="15.75" customHeight="1" x14ac:dyDescent="0.2">
      <c r="B7" s="2"/>
      <c r="K7" s="197"/>
      <c r="N7" s="197"/>
    </row>
    <row r="8" spans="2:17" ht="21.75" customHeight="1" thickBot="1" x14ac:dyDescent="0.25">
      <c r="B8" s="2"/>
      <c r="Q8" s="5" t="s">
        <v>5</v>
      </c>
    </row>
    <row r="9" spans="2:17" ht="15.75" customHeight="1" x14ac:dyDescent="0.2">
      <c r="B9" s="427"/>
      <c r="C9" s="427"/>
      <c r="D9" s="448" t="s">
        <v>6</v>
      </c>
      <c r="E9" s="525" t="s">
        <v>192</v>
      </c>
      <c r="F9" s="6"/>
      <c r="G9" s="6"/>
      <c r="H9" s="6"/>
      <c r="I9" s="6"/>
      <c r="J9" s="6"/>
      <c r="K9" s="6"/>
      <c r="L9" s="7"/>
      <c r="M9" s="6"/>
      <c r="N9" s="6"/>
      <c r="O9" s="7"/>
      <c r="P9" s="7"/>
      <c r="Q9" s="8"/>
    </row>
    <row r="10" spans="2:17" ht="15.75" customHeight="1" x14ac:dyDescent="0.2">
      <c r="B10" s="427"/>
      <c r="C10" s="427"/>
      <c r="D10" s="450"/>
      <c r="E10" s="526"/>
      <c r="F10" s="437" t="s">
        <v>198</v>
      </c>
      <c r="G10" s="437" t="s">
        <v>199</v>
      </c>
      <c r="H10" s="437" t="s">
        <v>200</v>
      </c>
      <c r="I10" s="437" t="s">
        <v>201</v>
      </c>
      <c r="J10" s="437" t="s">
        <v>202</v>
      </c>
      <c r="K10" s="437" t="s">
        <v>203</v>
      </c>
      <c r="L10" s="437" t="s">
        <v>204</v>
      </c>
      <c r="M10" s="437" t="s">
        <v>205</v>
      </c>
      <c r="N10" s="437" t="s">
        <v>206</v>
      </c>
      <c r="O10" s="437" t="s">
        <v>207</v>
      </c>
      <c r="P10" s="440" t="s">
        <v>208</v>
      </c>
      <c r="Q10" s="428" t="s">
        <v>209</v>
      </c>
    </row>
    <row r="11" spans="2:17" ht="15.75" customHeight="1" x14ac:dyDescent="0.2">
      <c r="B11" s="427"/>
      <c r="C11" s="427"/>
      <c r="D11" s="450"/>
      <c r="E11" s="526"/>
      <c r="F11" s="438"/>
      <c r="G11" s="438"/>
      <c r="H11" s="438"/>
      <c r="I11" s="438"/>
      <c r="J11" s="438"/>
      <c r="K11" s="438"/>
      <c r="L11" s="438"/>
      <c r="M11" s="438"/>
      <c r="N11" s="438"/>
      <c r="O11" s="438"/>
      <c r="P11" s="441"/>
      <c r="Q11" s="429"/>
    </row>
    <row r="12" spans="2:17" ht="65.25" customHeight="1" x14ac:dyDescent="0.2">
      <c r="B12" s="427"/>
      <c r="C12" s="427"/>
      <c r="D12" s="452"/>
      <c r="E12" s="527"/>
      <c r="F12" s="439"/>
      <c r="G12" s="439"/>
      <c r="H12" s="439"/>
      <c r="I12" s="439"/>
      <c r="J12" s="439"/>
      <c r="K12" s="439"/>
      <c r="L12" s="439"/>
      <c r="M12" s="439"/>
      <c r="N12" s="439"/>
      <c r="O12" s="439"/>
      <c r="P12" s="442"/>
      <c r="Q12" s="430"/>
    </row>
    <row r="13" spans="2:17" s="199" customFormat="1" ht="15.75" customHeight="1" x14ac:dyDescent="0.2">
      <c r="B13" s="421" t="s">
        <v>19</v>
      </c>
      <c r="C13" s="422"/>
      <c r="D13" s="10">
        <f>D16+D19+D22+D25+D28+D31</f>
        <v>425</v>
      </c>
      <c r="E13" s="11">
        <f>E16+E19+E22+E25+E28+E31</f>
        <v>158</v>
      </c>
      <c r="F13" s="12">
        <f t="shared" ref="F13:P13" si="0">F16+F19+F22+F25+F28+F31</f>
        <v>27</v>
      </c>
      <c r="G13" s="12">
        <f t="shared" si="0"/>
        <v>67</v>
      </c>
      <c r="H13" s="12">
        <f t="shared" si="0"/>
        <v>27</v>
      </c>
      <c r="I13" s="12">
        <f t="shared" si="0"/>
        <v>21</v>
      </c>
      <c r="J13" s="12">
        <f t="shared" si="0"/>
        <v>30</v>
      </c>
      <c r="K13" s="12">
        <f t="shared" si="0"/>
        <v>24</v>
      </c>
      <c r="L13" s="12">
        <f t="shared" si="0"/>
        <v>7</v>
      </c>
      <c r="M13" s="12">
        <f t="shared" si="0"/>
        <v>18</v>
      </c>
      <c r="N13" s="12">
        <f t="shared" si="0"/>
        <v>19</v>
      </c>
      <c r="O13" s="12">
        <f t="shared" si="0"/>
        <v>7</v>
      </c>
      <c r="P13" s="12">
        <f t="shared" si="0"/>
        <v>13</v>
      </c>
      <c r="Q13" s="13">
        <f>Q16+Q19+Q22+Q25+Q28+Q31</f>
        <v>13</v>
      </c>
    </row>
    <row r="14" spans="2:17" s="199" customFormat="1" ht="15.75" customHeight="1" x14ac:dyDescent="0.2">
      <c r="B14" s="423"/>
      <c r="C14" s="424"/>
      <c r="D14" s="16"/>
      <c r="E14" s="17">
        <f>E13/D13</f>
        <v>0.37176470588235294</v>
      </c>
      <c r="F14" s="18">
        <f>F13/D13</f>
        <v>6.3529411764705876E-2</v>
      </c>
      <c r="G14" s="18">
        <f>G13/D13</f>
        <v>0.15764705882352942</v>
      </c>
      <c r="H14" s="18">
        <f>H13/D13</f>
        <v>6.3529411764705876E-2</v>
      </c>
      <c r="I14" s="18">
        <f>I13/D13</f>
        <v>4.9411764705882349E-2</v>
      </c>
      <c r="J14" s="18">
        <f>J13/D13</f>
        <v>7.0588235294117646E-2</v>
      </c>
      <c r="K14" s="18">
        <f>K13/D13</f>
        <v>5.647058823529412E-2</v>
      </c>
      <c r="L14" s="18">
        <f>L13/D13</f>
        <v>1.6470588235294119E-2</v>
      </c>
      <c r="M14" s="18">
        <f>M13/D13</f>
        <v>4.2352941176470586E-2</v>
      </c>
      <c r="N14" s="18">
        <f>N13/D13</f>
        <v>4.4705882352941179E-2</v>
      </c>
      <c r="O14" s="18">
        <f>O13/D13</f>
        <v>1.6470588235294119E-2</v>
      </c>
      <c r="P14" s="18">
        <f>P13/D13</f>
        <v>3.0588235294117649E-2</v>
      </c>
      <c r="Q14" s="19">
        <f>Q13/D13</f>
        <v>3.0588235294117649E-2</v>
      </c>
    </row>
    <row r="15" spans="2:17" s="199" customFormat="1" ht="15.75" customHeight="1" thickBot="1" x14ac:dyDescent="0.25">
      <c r="B15" s="425"/>
      <c r="C15" s="426"/>
      <c r="D15" s="22"/>
      <c r="E15" s="400"/>
      <c r="F15" s="24">
        <f>F13/E13</f>
        <v>0.17088607594936708</v>
      </c>
      <c r="G15" s="24">
        <f>G13/E13</f>
        <v>0.42405063291139239</v>
      </c>
      <c r="H15" s="24">
        <f>H13/E13</f>
        <v>0.17088607594936708</v>
      </c>
      <c r="I15" s="24">
        <f>I13/E13</f>
        <v>0.13291139240506328</v>
      </c>
      <c r="J15" s="24">
        <f>J13/E13</f>
        <v>0.189873417721519</v>
      </c>
      <c r="K15" s="24">
        <f>K13/E13</f>
        <v>0.15189873417721519</v>
      </c>
      <c r="L15" s="24">
        <f>L13/E13</f>
        <v>4.4303797468354431E-2</v>
      </c>
      <c r="M15" s="24">
        <f>M13/E13</f>
        <v>0.11392405063291139</v>
      </c>
      <c r="N15" s="24">
        <f>N13/E13</f>
        <v>0.12025316455696203</v>
      </c>
      <c r="O15" s="24">
        <f>O13/E13</f>
        <v>4.4303797468354431E-2</v>
      </c>
      <c r="P15" s="24">
        <f>P13/E13</f>
        <v>8.2278481012658222E-2</v>
      </c>
      <c r="Q15" s="25">
        <f>Q13/E13</f>
        <v>8.2278481012658222E-2</v>
      </c>
    </row>
    <row r="16" spans="2:17" s="199" customFormat="1" ht="15.75" customHeight="1" thickTop="1" x14ac:dyDescent="0.2">
      <c r="B16" s="415" t="s">
        <v>20</v>
      </c>
      <c r="C16" s="418" t="s">
        <v>21</v>
      </c>
      <c r="D16" s="27">
        <f>[1]表1!D14</f>
        <v>54</v>
      </c>
      <c r="E16" s="372">
        <f>'表28-1'!E13</f>
        <v>16</v>
      </c>
      <c r="F16" s="29">
        <v>4</v>
      </c>
      <c r="G16" s="29">
        <v>12</v>
      </c>
      <c r="H16" s="29">
        <v>2</v>
      </c>
      <c r="I16" s="29">
        <v>0</v>
      </c>
      <c r="J16" s="29">
        <v>1</v>
      </c>
      <c r="K16" s="29">
        <v>0</v>
      </c>
      <c r="L16" s="29">
        <v>1</v>
      </c>
      <c r="M16" s="29">
        <v>1</v>
      </c>
      <c r="N16" s="29">
        <v>2</v>
      </c>
      <c r="O16" s="29">
        <v>7</v>
      </c>
      <c r="P16" s="29">
        <v>1</v>
      </c>
      <c r="Q16" s="30">
        <v>0</v>
      </c>
    </row>
    <row r="17" spans="2:17" s="199" customFormat="1" ht="15.75" customHeight="1" x14ac:dyDescent="0.2">
      <c r="B17" s="416"/>
      <c r="C17" s="413"/>
      <c r="D17" s="32"/>
      <c r="E17" s="17">
        <f>E16/D16</f>
        <v>0.29629629629629628</v>
      </c>
      <c r="F17" s="18">
        <f>F16/D16</f>
        <v>7.407407407407407E-2</v>
      </c>
      <c r="G17" s="18">
        <f>G16/D16</f>
        <v>0.22222222222222221</v>
      </c>
      <c r="H17" s="18">
        <f>H16/D16</f>
        <v>3.7037037037037035E-2</v>
      </c>
      <c r="I17" s="18">
        <f>I16/D16</f>
        <v>0</v>
      </c>
      <c r="J17" s="18">
        <f>J16/D16</f>
        <v>1.8518518518518517E-2</v>
      </c>
      <c r="K17" s="18">
        <f>K16/D16</f>
        <v>0</v>
      </c>
      <c r="L17" s="18">
        <f>L16/D16</f>
        <v>1.8518518518518517E-2</v>
      </c>
      <c r="M17" s="18">
        <f>M16/D16</f>
        <v>1.8518518518518517E-2</v>
      </c>
      <c r="N17" s="18">
        <f>N16/D16</f>
        <v>3.7037037037037035E-2</v>
      </c>
      <c r="O17" s="18">
        <f>O16/D16</f>
        <v>0.12962962962962962</v>
      </c>
      <c r="P17" s="18">
        <f>P16/D16</f>
        <v>1.8518518518518517E-2</v>
      </c>
      <c r="Q17" s="19">
        <f>Q16/D16</f>
        <v>0</v>
      </c>
    </row>
    <row r="18" spans="2:17" s="199" customFormat="1" ht="15.75" customHeight="1" x14ac:dyDescent="0.2">
      <c r="B18" s="416"/>
      <c r="C18" s="419"/>
      <c r="D18" s="33"/>
      <c r="E18" s="34"/>
      <c r="F18" s="35">
        <f>F16/E16</f>
        <v>0.25</v>
      </c>
      <c r="G18" s="35">
        <f>G16/E16</f>
        <v>0.75</v>
      </c>
      <c r="H18" s="35">
        <f>H16/E16</f>
        <v>0.125</v>
      </c>
      <c r="I18" s="35">
        <f>I16/E16</f>
        <v>0</v>
      </c>
      <c r="J18" s="35">
        <f>J16/E16</f>
        <v>6.25E-2</v>
      </c>
      <c r="K18" s="35">
        <f>K16/E16</f>
        <v>0</v>
      </c>
      <c r="L18" s="35">
        <f>L16/E16</f>
        <v>6.25E-2</v>
      </c>
      <c r="M18" s="35">
        <f>M16/E16</f>
        <v>6.25E-2</v>
      </c>
      <c r="N18" s="35">
        <f>N16/E16</f>
        <v>0.125</v>
      </c>
      <c r="O18" s="35">
        <f>O16/E16</f>
        <v>0.4375</v>
      </c>
      <c r="P18" s="35">
        <f>P16/E16</f>
        <v>6.25E-2</v>
      </c>
      <c r="Q18" s="36">
        <f>Q16/E16</f>
        <v>0</v>
      </c>
    </row>
    <row r="19" spans="2:17" s="199" customFormat="1" ht="15.75" customHeight="1" x14ac:dyDescent="0.2">
      <c r="B19" s="416"/>
      <c r="C19" s="412" t="s">
        <v>22</v>
      </c>
      <c r="D19" s="38">
        <f>[1]表1!D17</f>
        <v>76</v>
      </c>
      <c r="E19" s="28">
        <f>'表28-1'!E15</f>
        <v>29</v>
      </c>
      <c r="F19" s="39">
        <v>5</v>
      </c>
      <c r="G19" s="39">
        <v>17</v>
      </c>
      <c r="H19" s="39">
        <v>4</v>
      </c>
      <c r="I19" s="39">
        <v>1</v>
      </c>
      <c r="J19" s="39">
        <v>1</v>
      </c>
      <c r="K19" s="39">
        <v>0</v>
      </c>
      <c r="L19" s="39">
        <v>0</v>
      </c>
      <c r="M19" s="39">
        <v>13</v>
      </c>
      <c r="N19" s="39">
        <v>1</v>
      </c>
      <c r="O19" s="39">
        <v>0</v>
      </c>
      <c r="P19" s="39">
        <v>3</v>
      </c>
      <c r="Q19" s="40">
        <v>1</v>
      </c>
    </row>
    <row r="20" spans="2:17" s="199" customFormat="1" ht="15.75" customHeight="1" x14ac:dyDescent="0.2">
      <c r="B20" s="416"/>
      <c r="C20" s="413"/>
      <c r="D20" s="32"/>
      <c r="E20" s="17">
        <f>E19/D19</f>
        <v>0.38157894736842107</v>
      </c>
      <c r="F20" s="18">
        <f>F19/D19</f>
        <v>6.5789473684210523E-2</v>
      </c>
      <c r="G20" s="18">
        <f>G19/D19</f>
        <v>0.22368421052631579</v>
      </c>
      <c r="H20" s="18">
        <f>H19/D19</f>
        <v>5.2631578947368418E-2</v>
      </c>
      <c r="I20" s="18">
        <f>I19/D19</f>
        <v>1.3157894736842105E-2</v>
      </c>
      <c r="J20" s="18">
        <f>J19/D19</f>
        <v>1.3157894736842105E-2</v>
      </c>
      <c r="K20" s="18">
        <f>K19/D19</f>
        <v>0</v>
      </c>
      <c r="L20" s="18">
        <f>L19/D19</f>
        <v>0</v>
      </c>
      <c r="M20" s="18">
        <f>M19/D19</f>
        <v>0.17105263157894737</v>
      </c>
      <c r="N20" s="18">
        <f>N19/D19</f>
        <v>1.3157894736842105E-2</v>
      </c>
      <c r="O20" s="18">
        <f>O19/D19</f>
        <v>0</v>
      </c>
      <c r="P20" s="18">
        <f>P19/D19</f>
        <v>3.9473684210526314E-2</v>
      </c>
      <c r="Q20" s="19">
        <f>Q19/D19</f>
        <v>1.3157894736842105E-2</v>
      </c>
    </row>
    <row r="21" spans="2:17" s="199" customFormat="1" ht="15.75" customHeight="1" x14ac:dyDescent="0.2">
      <c r="B21" s="416"/>
      <c r="C21" s="419"/>
      <c r="D21" s="42"/>
      <c r="E21" s="34"/>
      <c r="F21" s="35">
        <f>F19/E19</f>
        <v>0.17241379310344829</v>
      </c>
      <c r="G21" s="35">
        <f>G19/E19</f>
        <v>0.58620689655172409</v>
      </c>
      <c r="H21" s="35">
        <f>H19/E19</f>
        <v>0.13793103448275862</v>
      </c>
      <c r="I21" s="35">
        <f>I19/E19</f>
        <v>3.4482758620689655E-2</v>
      </c>
      <c r="J21" s="35">
        <f>J19/E19</f>
        <v>3.4482758620689655E-2</v>
      </c>
      <c r="K21" s="35">
        <f>K19/E19</f>
        <v>0</v>
      </c>
      <c r="L21" s="35">
        <f>L19/E19</f>
        <v>0</v>
      </c>
      <c r="M21" s="35">
        <f>M19/E19</f>
        <v>0.44827586206896552</v>
      </c>
      <c r="N21" s="35">
        <f>N19/E19</f>
        <v>3.4482758620689655E-2</v>
      </c>
      <c r="O21" s="35">
        <f>O19/E19</f>
        <v>0</v>
      </c>
      <c r="P21" s="35">
        <f>P19/E19</f>
        <v>0.10344827586206896</v>
      </c>
      <c r="Q21" s="36">
        <f>Q19/E19</f>
        <v>3.4482758620689655E-2</v>
      </c>
    </row>
    <row r="22" spans="2:17" s="199" customFormat="1" ht="15.75" customHeight="1" x14ac:dyDescent="0.2">
      <c r="B22" s="416"/>
      <c r="C22" s="412" t="s">
        <v>23</v>
      </c>
      <c r="D22" s="43">
        <f>[1]表1!D20</f>
        <v>28</v>
      </c>
      <c r="E22" s="28">
        <f>'表28-1'!E17</f>
        <v>13</v>
      </c>
      <c r="F22" s="39">
        <v>3</v>
      </c>
      <c r="G22" s="39">
        <v>3</v>
      </c>
      <c r="H22" s="39">
        <v>1</v>
      </c>
      <c r="I22" s="39">
        <v>0</v>
      </c>
      <c r="J22" s="39">
        <v>1</v>
      </c>
      <c r="K22" s="39">
        <v>0</v>
      </c>
      <c r="L22" s="39">
        <v>1</v>
      </c>
      <c r="M22" s="39">
        <v>0</v>
      </c>
      <c r="N22" s="39">
        <v>11</v>
      </c>
      <c r="O22" s="39">
        <v>0</v>
      </c>
      <c r="P22" s="39">
        <v>1</v>
      </c>
      <c r="Q22" s="40">
        <v>0</v>
      </c>
    </row>
    <row r="23" spans="2:17" s="199" customFormat="1" ht="15.75" customHeight="1" x14ac:dyDescent="0.2">
      <c r="B23" s="416"/>
      <c r="C23" s="413"/>
      <c r="D23" s="32"/>
      <c r="E23" s="17">
        <f>E22/D22</f>
        <v>0.4642857142857143</v>
      </c>
      <c r="F23" s="18">
        <f>F22/D22</f>
        <v>0.10714285714285714</v>
      </c>
      <c r="G23" s="18">
        <f>G22/D22</f>
        <v>0.10714285714285714</v>
      </c>
      <c r="H23" s="18">
        <f>H22/D22</f>
        <v>3.5714285714285712E-2</v>
      </c>
      <c r="I23" s="18">
        <f>I22/D22</f>
        <v>0</v>
      </c>
      <c r="J23" s="18">
        <f>J22/D22</f>
        <v>3.5714285714285712E-2</v>
      </c>
      <c r="K23" s="18">
        <f>K22/D22</f>
        <v>0</v>
      </c>
      <c r="L23" s="18">
        <f>L22/D22</f>
        <v>3.5714285714285712E-2</v>
      </c>
      <c r="M23" s="18">
        <f>M22/D22</f>
        <v>0</v>
      </c>
      <c r="N23" s="18">
        <f>N22/D22</f>
        <v>0.39285714285714285</v>
      </c>
      <c r="O23" s="18">
        <f>O22/D22</f>
        <v>0</v>
      </c>
      <c r="P23" s="18">
        <f>P22/D22</f>
        <v>3.5714285714285712E-2</v>
      </c>
      <c r="Q23" s="19">
        <f>Q22/D22</f>
        <v>0</v>
      </c>
    </row>
    <row r="24" spans="2:17" s="199" customFormat="1" ht="15.75" customHeight="1" x14ac:dyDescent="0.2">
      <c r="B24" s="416"/>
      <c r="C24" s="419"/>
      <c r="D24" s="42"/>
      <c r="E24" s="34"/>
      <c r="F24" s="35">
        <f>F22/E22</f>
        <v>0.23076923076923078</v>
      </c>
      <c r="G24" s="35">
        <f>G22/E22</f>
        <v>0.23076923076923078</v>
      </c>
      <c r="H24" s="35">
        <f>H22/E22</f>
        <v>7.6923076923076927E-2</v>
      </c>
      <c r="I24" s="35">
        <f>I22/E22</f>
        <v>0</v>
      </c>
      <c r="J24" s="35">
        <f>J22/E22</f>
        <v>7.6923076923076927E-2</v>
      </c>
      <c r="K24" s="35">
        <f>K22/E22</f>
        <v>0</v>
      </c>
      <c r="L24" s="35">
        <f>L22/E22</f>
        <v>7.6923076923076927E-2</v>
      </c>
      <c r="M24" s="35">
        <f>M22/E22</f>
        <v>0</v>
      </c>
      <c r="N24" s="35">
        <f>N22/E22</f>
        <v>0.84615384615384615</v>
      </c>
      <c r="O24" s="35">
        <f>O22/E22</f>
        <v>0</v>
      </c>
      <c r="P24" s="35">
        <f>P22/E22</f>
        <v>7.6923076923076927E-2</v>
      </c>
      <c r="Q24" s="36">
        <f>Q22/E22</f>
        <v>0</v>
      </c>
    </row>
    <row r="25" spans="2:17" s="199" customFormat="1" ht="15.75" customHeight="1" x14ac:dyDescent="0.2">
      <c r="B25" s="416"/>
      <c r="C25" s="412" t="s">
        <v>24</v>
      </c>
      <c r="D25" s="43">
        <f>[1]表1!D23</f>
        <v>89</v>
      </c>
      <c r="E25" s="28">
        <f>'表28-1'!E19</f>
        <v>34</v>
      </c>
      <c r="F25" s="39">
        <v>6</v>
      </c>
      <c r="G25" s="39">
        <v>11</v>
      </c>
      <c r="H25" s="39">
        <v>5</v>
      </c>
      <c r="I25" s="39">
        <v>15</v>
      </c>
      <c r="J25" s="39">
        <v>12</v>
      </c>
      <c r="K25" s="39">
        <v>0</v>
      </c>
      <c r="L25" s="39">
        <v>1</v>
      </c>
      <c r="M25" s="39">
        <v>2</v>
      </c>
      <c r="N25" s="39">
        <v>4</v>
      </c>
      <c r="O25" s="39">
        <v>0</v>
      </c>
      <c r="P25" s="39">
        <v>6</v>
      </c>
      <c r="Q25" s="40">
        <v>1</v>
      </c>
    </row>
    <row r="26" spans="2:17" s="199" customFormat="1" ht="15.75" customHeight="1" x14ac:dyDescent="0.2">
      <c r="B26" s="416"/>
      <c r="C26" s="413"/>
      <c r="D26" s="32"/>
      <c r="E26" s="17">
        <f>E25/D25</f>
        <v>0.38202247191011235</v>
      </c>
      <c r="F26" s="18">
        <f>F25/D25</f>
        <v>6.741573033707865E-2</v>
      </c>
      <c r="G26" s="18">
        <f>G25/D25</f>
        <v>0.12359550561797752</v>
      </c>
      <c r="H26" s="18">
        <f>H25/D25</f>
        <v>5.6179775280898875E-2</v>
      </c>
      <c r="I26" s="18">
        <f>I25/D25</f>
        <v>0.16853932584269662</v>
      </c>
      <c r="J26" s="18">
        <f>J25/D25</f>
        <v>0.1348314606741573</v>
      </c>
      <c r="K26" s="18">
        <f>K25/D25</f>
        <v>0</v>
      </c>
      <c r="L26" s="18">
        <f>L25/D25</f>
        <v>1.1235955056179775E-2</v>
      </c>
      <c r="M26" s="18">
        <f>M25/D25</f>
        <v>2.247191011235955E-2</v>
      </c>
      <c r="N26" s="18">
        <f>N25/D25</f>
        <v>4.49438202247191E-2</v>
      </c>
      <c r="O26" s="18">
        <f>O25/D25</f>
        <v>0</v>
      </c>
      <c r="P26" s="18">
        <f>P25/D25</f>
        <v>6.741573033707865E-2</v>
      </c>
      <c r="Q26" s="19">
        <f>Q25/D25</f>
        <v>1.1235955056179775E-2</v>
      </c>
    </row>
    <row r="27" spans="2:17" s="199" customFormat="1" ht="15.75" customHeight="1" x14ac:dyDescent="0.2">
      <c r="B27" s="416"/>
      <c r="C27" s="419"/>
      <c r="D27" s="42"/>
      <c r="E27" s="34"/>
      <c r="F27" s="35">
        <f>F25/E25</f>
        <v>0.17647058823529413</v>
      </c>
      <c r="G27" s="35">
        <f>G25/E25</f>
        <v>0.3235294117647059</v>
      </c>
      <c r="H27" s="35">
        <f>H25/E25</f>
        <v>0.14705882352941177</v>
      </c>
      <c r="I27" s="35">
        <f>I25/E25</f>
        <v>0.44117647058823528</v>
      </c>
      <c r="J27" s="35">
        <f>J25/E25</f>
        <v>0.35294117647058826</v>
      </c>
      <c r="K27" s="35">
        <f>K25/E25</f>
        <v>0</v>
      </c>
      <c r="L27" s="35">
        <f>L25/E25</f>
        <v>2.9411764705882353E-2</v>
      </c>
      <c r="M27" s="35">
        <f>M25/E25</f>
        <v>5.8823529411764705E-2</v>
      </c>
      <c r="N27" s="35">
        <f>N25/E25</f>
        <v>0.11764705882352941</v>
      </c>
      <c r="O27" s="35">
        <f>O25/E25</f>
        <v>0</v>
      </c>
      <c r="P27" s="35">
        <f>P25/E25</f>
        <v>0.17647058823529413</v>
      </c>
      <c r="Q27" s="36">
        <f>Q25/E25</f>
        <v>2.9411764705882353E-2</v>
      </c>
    </row>
    <row r="28" spans="2:17" s="199" customFormat="1" ht="15.75" customHeight="1" x14ac:dyDescent="0.2">
      <c r="B28" s="416"/>
      <c r="C28" s="412" t="s">
        <v>25</v>
      </c>
      <c r="D28" s="43">
        <f>[1]表1!D26</f>
        <v>16</v>
      </c>
      <c r="E28" s="11">
        <f>'表28-1'!E21</f>
        <v>3</v>
      </c>
      <c r="F28" s="12">
        <v>1</v>
      </c>
      <c r="G28" s="12">
        <v>1</v>
      </c>
      <c r="H28" s="12">
        <v>2</v>
      </c>
      <c r="I28" s="12">
        <v>1</v>
      </c>
      <c r="J28" s="12">
        <v>0</v>
      </c>
      <c r="K28" s="12">
        <v>0</v>
      </c>
      <c r="L28" s="12">
        <v>0</v>
      </c>
      <c r="M28" s="12">
        <v>0</v>
      </c>
      <c r="N28" s="12">
        <v>0</v>
      </c>
      <c r="O28" s="12">
        <v>0</v>
      </c>
      <c r="P28" s="12">
        <v>0</v>
      </c>
      <c r="Q28" s="13">
        <v>0</v>
      </c>
    </row>
    <row r="29" spans="2:17" s="199" customFormat="1" ht="15.75" customHeight="1" x14ac:dyDescent="0.2">
      <c r="B29" s="416"/>
      <c r="C29" s="413"/>
      <c r="D29" s="32"/>
      <c r="E29" s="17">
        <f>E28/D28</f>
        <v>0.1875</v>
      </c>
      <c r="F29" s="18">
        <f>F28/D28</f>
        <v>6.25E-2</v>
      </c>
      <c r="G29" s="18">
        <f>G28/D28</f>
        <v>6.25E-2</v>
      </c>
      <c r="H29" s="18">
        <f>H28/D28</f>
        <v>0.125</v>
      </c>
      <c r="I29" s="18">
        <f>I28/D28</f>
        <v>6.25E-2</v>
      </c>
      <c r="J29" s="18">
        <f>J28/D28</f>
        <v>0</v>
      </c>
      <c r="K29" s="18">
        <f>K28/D28</f>
        <v>0</v>
      </c>
      <c r="L29" s="18">
        <f>L28/D28</f>
        <v>0</v>
      </c>
      <c r="M29" s="18">
        <f>M28/D28</f>
        <v>0</v>
      </c>
      <c r="N29" s="18">
        <f>N28/D28</f>
        <v>0</v>
      </c>
      <c r="O29" s="18">
        <f>O28/D28</f>
        <v>0</v>
      </c>
      <c r="P29" s="18">
        <f>P28/D28</f>
        <v>0</v>
      </c>
      <c r="Q29" s="19">
        <f>Q28/D28</f>
        <v>0</v>
      </c>
    </row>
    <row r="30" spans="2:17" s="199" customFormat="1" ht="15.75" customHeight="1" x14ac:dyDescent="0.2">
      <c r="B30" s="416"/>
      <c r="C30" s="419"/>
      <c r="D30" s="42"/>
      <c r="E30" s="34"/>
      <c r="F30" s="35">
        <f>F28/E28</f>
        <v>0.33333333333333331</v>
      </c>
      <c r="G30" s="35">
        <f>G28/E28</f>
        <v>0.33333333333333331</v>
      </c>
      <c r="H30" s="35">
        <f>H28/E28</f>
        <v>0.66666666666666663</v>
      </c>
      <c r="I30" s="35">
        <f>I28/E28</f>
        <v>0.33333333333333331</v>
      </c>
      <c r="J30" s="35">
        <f>J28/E28</f>
        <v>0</v>
      </c>
      <c r="K30" s="35">
        <f>K28/E28</f>
        <v>0</v>
      </c>
      <c r="L30" s="35">
        <f>L28/E28</f>
        <v>0</v>
      </c>
      <c r="M30" s="35">
        <f>M28/E28</f>
        <v>0</v>
      </c>
      <c r="N30" s="35">
        <f>N28/E28</f>
        <v>0</v>
      </c>
      <c r="O30" s="35">
        <f>O28/E28</f>
        <v>0</v>
      </c>
      <c r="P30" s="35">
        <f>P28/E28</f>
        <v>0</v>
      </c>
      <c r="Q30" s="36">
        <f>Q28/E28</f>
        <v>0</v>
      </c>
    </row>
    <row r="31" spans="2:17" s="199" customFormat="1" ht="15.75" customHeight="1" x14ac:dyDescent="0.2">
      <c r="B31" s="416"/>
      <c r="C31" s="412" t="s">
        <v>26</v>
      </c>
      <c r="D31" s="43">
        <f>[1]表1!D29</f>
        <v>162</v>
      </c>
      <c r="E31" s="28">
        <f>'表28-1'!E23</f>
        <v>63</v>
      </c>
      <c r="F31" s="39">
        <v>8</v>
      </c>
      <c r="G31" s="39">
        <v>23</v>
      </c>
      <c r="H31" s="39">
        <v>13</v>
      </c>
      <c r="I31" s="39">
        <v>4</v>
      </c>
      <c r="J31" s="39">
        <v>15</v>
      </c>
      <c r="K31" s="39">
        <v>24</v>
      </c>
      <c r="L31" s="39">
        <v>4</v>
      </c>
      <c r="M31" s="39">
        <v>2</v>
      </c>
      <c r="N31" s="39">
        <v>1</v>
      </c>
      <c r="O31" s="39">
        <v>0</v>
      </c>
      <c r="P31" s="39">
        <v>2</v>
      </c>
      <c r="Q31" s="40">
        <v>11</v>
      </c>
    </row>
    <row r="32" spans="2:17" s="199" customFormat="1" ht="15.75" customHeight="1" x14ac:dyDescent="0.2">
      <c r="B32" s="416"/>
      <c r="C32" s="413"/>
      <c r="D32" s="32"/>
      <c r="E32" s="17">
        <f>E31/D31</f>
        <v>0.3888888888888889</v>
      </c>
      <c r="F32" s="18">
        <f>F31/D31</f>
        <v>4.9382716049382713E-2</v>
      </c>
      <c r="G32" s="18">
        <f>G31/D31</f>
        <v>0.1419753086419753</v>
      </c>
      <c r="H32" s="18">
        <f>H31/D31</f>
        <v>8.0246913580246909E-2</v>
      </c>
      <c r="I32" s="18">
        <f>I31/D31</f>
        <v>2.4691358024691357E-2</v>
      </c>
      <c r="J32" s="18">
        <f>J31/D31</f>
        <v>9.2592592592592587E-2</v>
      </c>
      <c r="K32" s="18">
        <f>K31/D31</f>
        <v>0.14814814814814814</v>
      </c>
      <c r="L32" s="18">
        <f>L31/D31</f>
        <v>2.4691358024691357E-2</v>
      </c>
      <c r="M32" s="18">
        <f>M31/D31</f>
        <v>1.2345679012345678E-2</v>
      </c>
      <c r="N32" s="18">
        <f>N31/D31</f>
        <v>6.1728395061728392E-3</v>
      </c>
      <c r="O32" s="18">
        <f>O31/D31</f>
        <v>0</v>
      </c>
      <c r="P32" s="18">
        <f>P31/D31</f>
        <v>1.2345679012345678E-2</v>
      </c>
      <c r="Q32" s="19">
        <f>Q31/D31</f>
        <v>6.7901234567901231E-2</v>
      </c>
    </row>
    <row r="33" spans="2:17" s="199" customFormat="1" ht="15.75" customHeight="1" thickBot="1" x14ac:dyDescent="0.25">
      <c r="B33" s="420"/>
      <c r="C33" s="414"/>
      <c r="D33" s="45"/>
      <c r="E33" s="46"/>
      <c r="F33" s="47">
        <f>F31/E31</f>
        <v>0.12698412698412698</v>
      </c>
      <c r="G33" s="47">
        <f>G31/E31</f>
        <v>0.36507936507936506</v>
      </c>
      <c r="H33" s="47">
        <f>H31/E31</f>
        <v>0.20634920634920634</v>
      </c>
      <c r="I33" s="47">
        <f>I31/E31</f>
        <v>6.3492063492063489E-2</v>
      </c>
      <c r="J33" s="47">
        <f>J31/E31</f>
        <v>0.23809523809523808</v>
      </c>
      <c r="K33" s="47">
        <f>K31/E31</f>
        <v>0.38095238095238093</v>
      </c>
      <c r="L33" s="47">
        <f>L31/E31</f>
        <v>6.3492063492063489E-2</v>
      </c>
      <c r="M33" s="47">
        <f>M31/E31</f>
        <v>3.1746031746031744E-2</v>
      </c>
      <c r="N33" s="47">
        <f>N31/E31</f>
        <v>1.5873015873015872E-2</v>
      </c>
      <c r="O33" s="47">
        <f>O31/E31</f>
        <v>0</v>
      </c>
      <c r="P33" s="47">
        <f>P31/E31</f>
        <v>3.1746031746031744E-2</v>
      </c>
      <c r="Q33" s="48">
        <f>Q31/E31</f>
        <v>0.17460317460317459</v>
      </c>
    </row>
    <row r="34" spans="2:17" s="199" customFormat="1" ht="15.75" customHeight="1" thickTop="1" x14ac:dyDescent="0.2">
      <c r="B34" s="415" t="s">
        <v>27</v>
      </c>
      <c r="C34" s="418" t="s">
        <v>28</v>
      </c>
      <c r="D34" s="43">
        <f>[1]表1!D32</f>
        <v>87</v>
      </c>
      <c r="E34" s="28">
        <f>'表28-1'!E25</f>
        <v>23</v>
      </c>
      <c r="F34" s="39">
        <v>4</v>
      </c>
      <c r="G34" s="39">
        <v>10</v>
      </c>
      <c r="H34" s="39">
        <v>6</v>
      </c>
      <c r="I34" s="39">
        <v>3</v>
      </c>
      <c r="J34" s="39">
        <v>5</v>
      </c>
      <c r="K34" s="39">
        <v>1</v>
      </c>
      <c r="L34" s="39">
        <v>2</v>
      </c>
      <c r="M34" s="39">
        <v>4</v>
      </c>
      <c r="N34" s="39">
        <v>3</v>
      </c>
      <c r="O34" s="39">
        <v>1</v>
      </c>
      <c r="P34" s="39">
        <v>0</v>
      </c>
      <c r="Q34" s="40">
        <v>0</v>
      </c>
    </row>
    <row r="35" spans="2:17" s="199" customFormat="1" ht="15.75" customHeight="1" x14ac:dyDescent="0.2">
      <c r="B35" s="416"/>
      <c r="C35" s="413"/>
      <c r="D35" s="32"/>
      <c r="E35" s="17">
        <f>E34/D34</f>
        <v>0.26436781609195403</v>
      </c>
      <c r="F35" s="18">
        <f>F34/D34</f>
        <v>4.5977011494252873E-2</v>
      </c>
      <c r="G35" s="18">
        <f>G34/D34</f>
        <v>0.11494252873563218</v>
      </c>
      <c r="H35" s="18">
        <f>H34/D34</f>
        <v>6.8965517241379309E-2</v>
      </c>
      <c r="I35" s="18">
        <f>I34/D34</f>
        <v>3.4482758620689655E-2</v>
      </c>
      <c r="J35" s="18">
        <f>J34/D34</f>
        <v>5.7471264367816091E-2</v>
      </c>
      <c r="K35" s="18">
        <f>K34/D34</f>
        <v>1.1494252873563218E-2</v>
      </c>
      <c r="L35" s="18">
        <f>L34/D34</f>
        <v>2.2988505747126436E-2</v>
      </c>
      <c r="M35" s="18">
        <f>M34/D34</f>
        <v>4.5977011494252873E-2</v>
      </c>
      <c r="N35" s="18">
        <f>N34/D34</f>
        <v>3.4482758620689655E-2</v>
      </c>
      <c r="O35" s="18">
        <f>O34/D34</f>
        <v>1.1494252873563218E-2</v>
      </c>
      <c r="P35" s="18">
        <f>P34/D34</f>
        <v>0</v>
      </c>
      <c r="Q35" s="19">
        <f>Q34/D34</f>
        <v>0</v>
      </c>
    </row>
    <row r="36" spans="2:17" s="199" customFormat="1" ht="15.75" customHeight="1" x14ac:dyDescent="0.2">
      <c r="B36" s="416"/>
      <c r="C36" s="419"/>
      <c r="D36" s="42"/>
      <c r="E36" s="34"/>
      <c r="F36" s="35">
        <f>F34/E34</f>
        <v>0.17391304347826086</v>
      </c>
      <c r="G36" s="35">
        <f>G34/E34</f>
        <v>0.43478260869565216</v>
      </c>
      <c r="H36" s="35">
        <f>H34/E34</f>
        <v>0.2608695652173913</v>
      </c>
      <c r="I36" s="35">
        <f>I34/E34</f>
        <v>0.13043478260869565</v>
      </c>
      <c r="J36" s="35">
        <f>J34/E34</f>
        <v>0.21739130434782608</v>
      </c>
      <c r="K36" s="35">
        <f>K34/E34</f>
        <v>4.3478260869565216E-2</v>
      </c>
      <c r="L36" s="35">
        <f>L34/E34</f>
        <v>8.6956521739130432E-2</v>
      </c>
      <c r="M36" s="35">
        <f>M34/E34</f>
        <v>0.17391304347826086</v>
      </c>
      <c r="N36" s="35">
        <f>N34/E34</f>
        <v>0.13043478260869565</v>
      </c>
      <c r="O36" s="35">
        <f>O34/E34</f>
        <v>4.3478260869565216E-2</v>
      </c>
      <c r="P36" s="35">
        <f>P34/E34</f>
        <v>0</v>
      </c>
      <c r="Q36" s="36">
        <f>Q34/E34</f>
        <v>0</v>
      </c>
    </row>
    <row r="37" spans="2:17" s="199" customFormat="1" ht="15.75" customHeight="1" x14ac:dyDescent="0.2">
      <c r="B37" s="416"/>
      <c r="C37" s="412" t="s">
        <v>29</v>
      </c>
      <c r="D37" s="43">
        <f>[1]表1!D35</f>
        <v>181</v>
      </c>
      <c r="E37" s="28">
        <f>'表28-1'!E27</f>
        <v>75</v>
      </c>
      <c r="F37" s="39">
        <v>9</v>
      </c>
      <c r="G37" s="39">
        <v>33</v>
      </c>
      <c r="H37" s="39">
        <v>12</v>
      </c>
      <c r="I37" s="39">
        <v>13</v>
      </c>
      <c r="J37" s="39">
        <v>16</v>
      </c>
      <c r="K37" s="39">
        <v>8</v>
      </c>
      <c r="L37" s="39">
        <v>1</v>
      </c>
      <c r="M37" s="39">
        <v>4</v>
      </c>
      <c r="N37" s="39">
        <v>10</v>
      </c>
      <c r="O37" s="39">
        <v>6</v>
      </c>
      <c r="P37" s="39">
        <v>9</v>
      </c>
      <c r="Q37" s="40">
        <v>6</v>
      </c>
    </row>
    <row r="38" spans="2:17" s="199" customFormat="1" ht="15.75" customHeight="1" x14ac:dyDescent="0.2">
      <c r="B38" s="416"/>
      <c r="C38" s="413"/>
      <c r="D38" s="32"/>
      <c r="E38" s="17">
        <f>E37/D37</f>
        <v>0.4143646408839779</v>
      </c>
      <c r="F38" s="18">
        <f>F37/D37</f>
        <v>4.9723756906077346E-2</v>
      </c>
      <c r="G38" s="18">
        <f>G37/D37</f>
        <v>0.18232044198895028</v>
      </c>
      <c r="H38" s="18">
        <f>H37/D37</f>
        <v>6.6298342541436461E-2</v>
      </c>
      <c r="I38" s="18">
        <f>I37/D37</f>
        <v>7.18232044198895E-2</v>
      </c>
      <c r="J38" s="18">
        <f>J37/D37</f>
        <v>8.8397790055248615E-2</v>
      </c>
      <c r="K38" s="18">
        <f>K37/D37</f>
        <v>4.4198895027624308E-2</v>
      </c>
      <c r="L38" s="18">
        <f>L37/D37</f>
        <v>5.5248618784530384E-3</v>
      </c>
      <c r="M38" s="18">
        <f>M37/D37</f>
        <v>2.2099447513812154E-2</v>
      </c>
      <c r="N38" s="18">
        <f>N37/D37</f>
        <v>5.5248618784530384E-2</v>
      </c>
      <c r="O38" s="18">
        <f>O37/D37</f>
        <v>3.3149171270718231E-2</v>
      </c>
      <c r="P38" s="18">
        <f>P37/D37</f>
        <v>4.9723756906077346E-2</v>
      </c>
      <c r="Q38" s="19">
        <f>Q37/D37</f>
        <v>3.3149171270718231E-2</v>
      </c>
    </row>
    <row r="39" spans="2:17" x14ac:dyDescent="0.2">
      <c r="B39" s="416"/>
      <c r="C39" s="419"/>
      <c r="D39" s="42"/>
      <c r="E39" s="34"/>
      <c r="F39" s="35">
        <f>F37/E37</f>
        <v>0.12</v>
      </c>
      <c r="G39" s="35">
        <f>G37/E37</f>
        <v>0.44</v>
      </c>
      <c r="H39" s="35">
        <f>H37/E37</f>
        <v>0.16</v>
      </c>
      <c r="I39" s="35">
        <f>I37/E37</f>
        <v>0.17333333333333334</v>
      </c>
      <c r="J39" s="35">
        <f>J37/E37</f>
        <v>0.21333333333333335</v>
      </c>
      <c r="K39" s="35">
        <f>K37/E37</f>
        <v>0.10666666666666667</v>
      </c>
      <c r="L39" s="35">
        <f>L37/E37</f>
        <v>1.3333333333333334E-2</v>
      </c>
      <c r="M39" s="35">
        <f>M37/E37</f>
        <v>5.3333333333333337E-2</v>
      </c>
      <c r="N39" s="35">
        <f>N37/E37</f>
        <v>0.13333333333333333</v>
      </c>
      <c r="O39" s="35">
        <f>O37/E37</f>
        <v>0.08</v>
      </c>
      <c r="P39" s="35">
        <f>P37/E37</f>
        <v>0.12</v>
      </c>
      <c r="Q39" s="36">
        <f>Q37/E37</f>
        <v>0.08</v>
      </c>
    </row>
    <row r="40" spans="2:17" ht="13.5" customHeight="1" x14ac:dyDescent="0.2">
      <c r="B40" s="416"/>
      <c r="C40" s="412" t="s">
        <v>30</v>
      </c>
      <c r="D40" s="43">
        <f>[1]表1!D38</f>
        <v>50</v>
      </c>
      <c r="E40" s="11">
        <f>'表28-1'!E29</f>
        <v>22</v>
      </c>
      <c r="F40" s="12">
        <v>3</v>
      </c>
      <c r="G40" s="12">
        <v>6</v>
      </c>
      <c r="H40" s="12">
        <v>1</v>
      </c>
      <c r="I40" s="12">
        <v>0</v>
      </c>
      <c r="J40" s="12">
        <v>3</v>
      </c>
      <c r="K40" s="12">
        <v>4</v>
      </c>
      <c r="L40" s="12">
        <v>1</v>
      </c>
      <c r="M40" s="12">
        <v>4</v>
      </c>
      <c r="N40" s="12">
        <v>2</v>
      </c>
      <c r="O40" s="12">
        <v>0</v>
      </c>
      <c r="P40" s="12">
        <v>2</v>
      </c>
      <c r="Q40" s="13">
        <v>2</v>
      </c>
    </row>
    <row r="41" spans="2:17" ht="13.5" customHeight="1" x14ac:dyDescent="0.2">
      <c r="B41" s="416"/>
      <c r="C41" s="413"/>
      <c r="D41" s="32"/>
      <c r="E41" s="17">
        <f>E40/D40</f>
        <v>0.44</v>
      </c>
      <c r="F41" s="18">
        <f>F40/D40</f>
        <v>0.06</v>
      </c>
      <c r="G41" s="18">
        <f>G40/D40</f>
        <v>0.12</v>
      </c>
      <c r="H41" s="18">
        <f>H40/D40</f>
        <v>0.02</v>
      </c>
      <c r="I41" s="18">
        <f>I40/D40</f>
        <v>0</v>
      </c>
      <c r="J41" s="18">
        <f>J40/D40</f>
        <v>0.06</v>
      </c>
      <c r="K41" s="18">
        <f>K40/D40</f>
        <v>0.08</v>
      </c>
      <c r="L41" s="18">
        <f>L40/D40</f>
        <v>0.02</v>
      </c>
      <c r="M41" s="18">
        <f>M40/D40</f>
        <v>0.08</v>
      </c>
      <c r="N41" s="18">
        <f>N40/D40</f>
        <v>0.04</v>
      </c>
      <c r="O41" s="18">
        <f>O40/D40</f>
        <v>0</v>
      </c>
      <c r="P41" s="18">
        <f>P40/D40</f>
        <v>0.04</v>
      </c>
      <c r="Q41" s="19">
        <f>Q40/D40</f>
        <v>0.04</v>
      </c>
    </row>
    <row r="42" spans="2:17" ht="14.25" customHeight="1" x14ac:dyDescent="0.2">
      <c r="B42" s="416"/>
      <c r="C42" s="419"/>
      <c r="D42" s="42"/>
      <c r="E42" s="34"/>
      <c r="F42" s="35">
        <f>F40/E40</f>
        <v>0.13636363636363635</v>
      </c>
      <c r="G42" s="35">
        <f>G40/E40</f>
        <v>0.27272727272727271</v>
      </c>
      <c r="H42" s="35">
        <f>H40/E40</f>
        <v>4.5454545454545456E-2</v>
      </c>
      <c r="I42" s="35">
        <f>I40/E40</f>
        <v>0</v>
      </c>
      <c r="J42" s="35">
        <f>J40/E40</f>
        <v>0.13636363636363635</v>
      </c>
      <c r="K42" s="35">
        <f>K40/E40</f>
        <v>0.18181818181818182</v>
      </c>
      <c r="L42" s="35">
        <f>L40/E40</f>
        <v>4.5454545454545456E-2</v>
      </c>
      <c r="M42" s="35">
        <f>M40/E40</f>
        <v>0.18181818181818182</v>
      </c>
      <c r="N42" s="35">
        <f>N40/E40</f>
        <v>9.0909090909090912E-2</v>
      </c>
      <c r="O42" s="35">
        <f>O40/E40</f>
        <v>0</v>
      </c>
      <c r="P42" s="35">
        <f>P40/E40</f>
        <v>9.0909090909090912E-2</v>
      </c>
      <c r="Q42" s="36">
        <f>Q40/E40</f>
        <v>9.0909090909090912E-2</v>
      </c>
    </row>
    <row r="43" spans="2:17" x14ac:dyDescent="0.2">
      <c r="B43" s="416"/>
      <c r="C43" s="412" t="s">
        <v>31</v>
      </c>
      <c r="D43" s="43">
        <f>[1]表1!D41</f>
        <v>40</v>
      </c>
      <c r="E43" s="11">
        <f>'表28-1'!E31</f>
        <v>17</v>
      </c>
      <c r="F43" s="12">
        <v>6</v>
      </c>
      <c r="G43" s="12">
        <v>8</v>
      </c>
      <c r="H43" s="12">
        <v>2</v>
      </c>
      <c r="I43" s="12">
        <v>2</v>
      </c>
      <c r="J43" s="12">
        <v>3</v>
      </c>
      <c r="K43" s="12">
        <v>4</v>
      </c>
      <c r="L43" s="12">
        <v>0</v>
      </c>
      <c r="M43" s="12">
        <v>3</v>
      </c>
      <c r="N43" s="12">
        <v>3</v>
      </c>
      <c r="O43" s="12">
        <v>0</v>
      </c>
      <c r="P43" s="12">
        <v>0</v>
      </c>
      <c r="Q43" s="13">
        <v>1</v>
      </c>
    </row>
    <row r="44" spans="2:17" x14ac:dyDescent="0.2">
      <c r="B44" s="416"/>
      <c r="C44" s="413"/>
      <c r="D44" s="32"/>
      <c r="E44" s="17">
        <f>E43/D43</f>
        <v>0.42499999999999999</v>
      </c>
      <c r="F44" s="18">
        <f>F43/D43</f>
        <v>0.15</v>
      </c>
      <c r="G44" s="18">
        <f>G43/D43</f>
        <v>0.2</v>
      </c>
      <c r="H44" s="18">
        <f>H43/D43</f>
        <v>0.05</v>
      </c>
      <c r="I44" s="18">
        <f>I43/D43</f>
        <v>0.05</v>
      </c>
      <c r="J44" s="18">
        <f>J43/D43</f>
        <v>7.4999999999999997E-2</v>
      </c>
      <c r="K44" s="18">
        <f>K43/D43</f>
        <v>0.1</v>
      </c>
      <c r="L44" s="18">
        <f>L43/D43</f>
        <v>0</v>
      </c>
      <c r="M44" s="18">
        <f>M43/D43</f>
        <v>7.4999999999999997E-2</v>
      </c>
      <c r="N44" s="18">
        <f>N43/D43</f>
        <v>7.4999999999999997E-2</v>
      </c>
      <c r="O44" s="18">
        <f>O43/D43</f>
        <v>0</v>
      </c>
      <c r="P44" s="18">
        <f>P43/D43</f>
        <v>0</v>
      </c>
      <c r="Q44" s="19">
        <f>Q43/D43</f>
        <v>2.5000000000000001E-2</v>
      </c>
    </row>
    <row r="45" spans="2:17" x14ac:dyDescent="0.2">
      <c r="B45" s="416"/>
      <c r="C45" s="419"/>
      <c r="D45" s="42"/>
      <c r="E45" s="34"/>
      <c r="F45" s="35">
        <f>F43/E43</f>
        <v>0.35294117647058826</v>
      </c>
      <c r="G45" s="35">
        <f>G43/E43</f>
        <v>0.47058823529411764</v>
      </c>
      <c r="H45" s="35">
        <f>H43/E43</f>
        <v>0.11764705882352941</v>
      </c>
      <c r="I45" s="35">
        <f>I43/E43</f>
        <v>0.11764705882352941</v>
      </c>
      <c r="J45" s="35">
        <f>J43/E43</f>
        <v>0.17647058823529413</v>
      </c>
      <c r="K45" s="35">
        <f>K43/E43</f>
        <v>0.23529411764705882</v>
      </c>
      <c r="L45" s="35">
        <f>L43/E43</f>
        <v>0</v>
      </c>
      <c r="M45" s="35">
        <f>M43/E43</f>
        <v>0.17647058823529413</v>
      </c>
      <c r="N45" s="35">
        <f>N43/E43</f>
        <v>0.17647058823529413</v>
      </c>
      <c r="O45" s="35">
        <f>O43/E43</f>
        <v>0</v>
      </c>
      <c r="P45" s="35">
        <f>P43/E43</f>
        <v>0</v>
      </c>
      <c r="Q45" s="36">
        <f>Q43/E43</f>
        <v>5.8823529411764705E-2</v>
      </c>
    </row>
    <row r="46" spans="2:17" x14ac:dyDescent="0.2">
      <c r="B46" s="416"/>
      <c r="C46" s="412" t="s">
        <v>32</v>
      </c>
      <c r="D46" s="43">
        <f>[1]表1!D44</f>
        <v>27</v>
      </c>
      <c r="E46" s="11">
        <f>'表28-1'!E33</f>
        <v>9</v>
      </c>
      <c r="F46" s="12">
        <v>1</v>
      </c>
      <c r="G46" s="12">
        <v>4</v>
      </c>
      <c r="H46" s="12">
        <v>3</v>
      </c>
      <c r="I46" s="12">
        <v>2</v>
      </c>
      <c r="J46" s="12">
        <v>2</v>
      </c>
      <c r="K46" s="12">
        <v>2</v>
      </c>
      <c r="L46" s="12">
        <v>2</v>
      </c>
      <c r="M46" s="12">
        <v>2</v>
      </c>
      <c r="N46" s="12">
        <v>0</v>
      </c>
      <c r="O46" s="12">
        <v>0</v>
      </c>
      <c r="P46" s="12">
        <v>1</v>
      </c>
      <c r="Q46" s="13">
        <v>1</v>
      </c>
    </row>
    <row r="47" spans="2:17" x14ac:dyDescent="0.2">
      <c r="B47" s="416"/>
      <c r="C47" s="413"/>
      <c r="D47" s="32"/>
      <c r="E47" s="17">
        <f>E46/D46</f>
        <v>0.33333333333333331</v>
      </c>
      <c r="F47" s="18">
        <f>F46/D46</f>
        <v>3.7037037037037035E-2</v>
      </c>
      <c r="G47" s="18">
        <f>G46/D46</f>
        <v>0.14814814814814814</v>
      </c>
      <c r="H47" s="18">
        <f>H46/D46</f>
        <v>0.1111111111111111</v>
      </c>
      <c r="I47" s="18">
        <f>I46/D46</f>
        <v>7.407407407407407E-2</v>
      </c>
      <c r="J47" s="18">
        <f>J46/D46</f>
        <v>7.407407407407407E-2</v>
      </c>
      <c r="K47" s="18">
        <f>K46/D46</f>
        <v>7.407407407407407E-2</v>
      </c>
      <c r="L47" s="18">
        <f>L46/D46</f>
        <v>7.407407407407407E-2</v>
      </c>
      <c r="M47" s="18">
        <f>M46/D46</f>
        <v>7.407407407407407E-2</v>
      </c>
      <c r="N47" s="18">
        <f>N46/D46</f>
        <v>0</v>
      </c>
      <c r="O47" s="18">
        <f>O46/D46</f>
        <v>0</v>
      </c>
      <c r="P47" s="18">
        <f>P46/D46</f>
        <v>3.7037037037037035E-2</v>
      </c>
      <c r="Q47" s="19">
        <f>Q46/D46</f>
        <v>3.7037037037037035E-2</v>
      </c>
    </row>
    <row r="48" spans="2:17" x14ac:dyDescent="0.2">
      <c r="B48" s="416"/>
      <c r="C48" s="419"/>
      <c r="D48" s="42"/>
      <c r="E48" s="34"/>
      <c r="F48" s="35">
        <f>F46/E46</f>
        <v>0.1111111111111111</v>
      </c>
      <c r="G48" s="35">
        <f>G46/E46</f>
        <v>0.44444444444444442</v>
      </c>
      <c r="H48" s="35">
        <f>H46/E46</f>
        <v>0.33333333333333331</v>
      </c>
      <c r="I48" s="35">
        <f>I46/E46</f>
        <v>0.22222222222222221</v>
      </c>
      <c r="J48" s="35">
        <f>J46/E46</f>
        <v>0.22222222222222221</v>
      </c>
      <c r="K48" s="35">
        <f>K46/E46</f>
        <v>0.22222222222222221</v>
      </c>
      <c r="L48" s="35">
        <f>L46/E46</f>
        <v>0.22222222222222221</v>
      </c>
      <c r="M48" s="35">
        <f>M46/E46</f>
        <v>0.22222222222222221</v>
      </c>
      <c r="N48" s="35">
        <f>N46/E46</f>
        <v>0</v>
      </c>
      <c r="O48" s="35">
        <f>O46/E46</f>
        <v>0</v>
      </c>
      <c r="P48" s="35">
        <f>P46/E46</f>
        <v>0.1111111111111111</v>
      </c>
      <c r="Q48" s="36">
        <f>Q46/E46</f>
        <v>0.1111111111111111</v>
      </c>
    </row>
    <row r="49" spans="2:17" x14ac:dyDescent="0.2">
      <c r="B49" s="416"/>
      <c r="C49" s="412" t="s">
        <v>33</v>
      </c>
      <c r="D49" s="43">
        <f>[1]表1!D47</f>
        <v>40</v>
      </c>
      <c r="E49" s="11">
        <f>'表28-1'!E35</f>
        <v>12</v>
      </c>
      <c r="F49" s="12">
        <v>4</v>
      </c>
      <c r="G49" s="12">
        <v>6</v>
      </c>
      <c r="H49" s="12">
        <v>3</v>
      </c>
      <c r="I49" s="12">
        <v>1</v>
      </c>
      <c r="J49" s="12">
        <v>1</v>
      </c>
      <c r="K49" s="12">
        <v>5</v>
      </c>
      <c r="L49" s="12">
        <v>1</v>
      </c>
      <c r="M49" s="12">
        <v>1</v>
      </c>
      <c r="N49" s="12">
        <v>1</v>
      </c>
      <c r="O49" s="12">
        <v>0</v>
      </c>
      <c r="P49" s="12">
        <v>1</v>
      </c>
      <c r="Q49" s="13">
        <v>3</v>
      </c>
    </row>
    <row r="50" spans="2:17" x14ac:dyDescent="0.2">
      <c r="B50" s="416"/>
      <c r="C50" s="413"/>
      <c r="D50" s="32"/>
      <c r="E50" s="17">
        <f>E49/D49</f>
        <v>0.3</v>
      </c>
      <c r="F50" s="18">
        <f>F49/D49</f>
        <v>0.1</v>
      </c>
      <c r="G50" s="18">
        <f>G49/D49</f>
        <v>0.15</v>
      </c>
      <c r="H50" s="18">
        <f>H49/D49</f>
        <v>7.4999999999999997E-2</v>
      </c>
      <c r="I50" s="18">
        <f>I49/D49</f>
        <v>2.5000000000000001E-2</v>
      </c>
      <c r="J50" s="18">
        <f>J49/D49</f>
        <v>2.5000000000000001E-2</v>
      </c>
      <c r="K50" s="18">
        <f>K49/D49</f>
        <v>0.125</v>
      </c>
      <c r="L50" s="18">
        <f>L49/D49</f>
        <v>2.5000000000000001E-2</v>
      </c>
      <c r="M50" s="18">
        <f>M49/D49</f>
        <v>2.5000000000000001E-2</v>
      </c>
      <c r="N50" s="18">
        <f>N49/D49</f>
        <v>2.5000000000000001E-2</v>
      </c>
      <c r="O50" s="18">
        <f>O49/D49</f>
        <v>0</v>
      </c>
      <c r="P50" s="18">
        <f>P49/D49</f>
        <v>2.5000000000000001E-2</v>
      </c>
      <c r="Q50" s="19">
        <f>Q49/D49</f>
        <v>7.4999999999999997E-2</v>
      </c>
    </row>
    <row r="51" spans="2:17" ht="13.8" thickBot="1" x14ac:dyDescent="0.25">
      <c r="B51" s="416"/>
      <c r="C51" s="414"/>
      <c r="D51" s="45"/>
      <c r="E51" s="46"/>
      <c r="F51" s="47">
        <f>F49/E49</f>
        <v>0.33333333333333331</v>
      </c>
      <c r="G51" s="47">
        <f>G49/E49</f>
        <v>0.5</v>
      </c>
      <c r="H51" s="47">
        <f>H49/E49</f>
        <v>0.25</v>
      </c>
      <c r="I51" s="47">
        <f>I49/E49</f>
        <v>8.3333333333333329E-2</v>
      </c>
      <c r="J51" s="47">
        <f>J49/E49</f>
        <v>8.3333333333333329E-2</v>
      </c>
      <c r="K51" s="47">
        <f>K49/E49</f>
        <v>0.41666666666666669</v>
      </c>
      <c r="L51" s="47">
        <f>L49/E49</f>
        <v>8.3333333333333329E-2</v>
      </c>
      <c r="M51" s="47">
        <f>M49/E49</f>
        <v>8.3333333333333329E-2</v>
      </c>
      <c r="N51" s="47">
        <f>N49/E49</f>
        <v>8.3333333333333329E-2</v>
      </c>
      <c r="O51" s="47">
        <f>O49/E49</f>
        <v>0</v>
      </c>
      <c r="P51" s="47">
        <f>P49/E49</f>
        <v>8.3333333333333329E-2</v>
      </c>
      <c r="Q51" s="48">
        <f>Q49/E49</f>
        <v>0.25</v>
      </c>
    </row>
    <row r="52" spans="2:17" ht="13.8" thickTop="1" x14ac:dyDescent="0.2">
      <c r="B52" s="416"/>
      <c r="C52" s="51" t="s">
        <v>34</v>
      </c>
      <c r="D52" s="120">
        <f>D37+D40+D43+D46</f>
        <v>298</v>
      </c>
      <c r="E52" s="28">
        <f>E37+E40+E43+E46</f>
        <v>123</v>
      </c>
      <c r="F52" s="39">
        <f t="shared" ref="F52:Q52" si="1">F37+F40+F43+F46</f>
        <v>19</v>
      </c>
      <c r="G52" s="39">
        <f>G37+G40+G43+G46</f>
        <v>51</v>
      </c>
      <c r="H52" s="39">
        <f t="shared" si="1"/>
        <v>18</v>
      </c>
      <c r="I52" s="39">
        <f t="shared" si="1"/>
        <v>17</v>
      </c>
      <c r="J52" s="39">
        <f t="shared" si="1"/>
        <v>24</v>
      </c>
      <c r="K52" s="39">
        <f t="shared" si="1"/>
        <v>18</v>
      </c>
      <c r="L52" s="39">
        <f t="shared" si="1"/>
        <v>4</v>
      </c>
      <c r="M52" s="39">
        <f t="shared" si="1"/>
        <v>13</v>
      </c>
      <c r="N52" s="39">
        <f t="shared" si="1"/>
        <v>15</v>
      </c>
      <c r="O52" s="39">
        <f t="shared" si="1"/>
        <v>6</v>
      </c>
      <c r="P52" s="39">
        <f t="shared" si="1"/>
        <v>12</v>
      </c>
      <c r="Q52" s="40">
        <f t="shared" si="1"/>
        <v>10</v>
      </c>
    </row>
    <row r="53" spans="2:17" x14ac:dyDescent="0.2">
      <c r="B53" s="416"/>
      <c r="C53" s="53" t="s">
        <v>35</v>
      </c>
      <c r="D53" s="123"/>
      <c r="E53" s="17">
        <f>E52/D52</f>
        <v>0.41275167785234901</v>
      </c>
      <c r="F53" s="18">
        <f>F52/D52</f>
        <v>6.3758389261744972E-2</v>
      </c>
      <c r="G53" s="18">
        <f>G52/D52</f>
        <v>0.17114093959731544</v>
      </c>
      <c r="H53" s="18">
        <f>H52/D52</f>
        <v>6.0402684563758392E-2</v>
      </c>
      <c r="I53" s="18">
        <f>I52/D52</f>
        <v>5.7046979865771813E-2</v>
      </c>
      <c r="J53" s="18">
        <f>J52/D52</f>
        <v>8.0536912751677847E-2</v>
      </c>
      <c r="K53" s="18">
        <f>K52/D52</f>
        <v>6.0402684563758392E-2</v>
      </c>
      <c r="L53" s="18">
        <f>L52/D52</f>
        <v>1.3422818791946308E-2</v>
      </c>
      <c r="M53" s="18">
        <f>M52/D52</f>
        <v>4.3624161073825503E-2</v>
      </c>
      <c r="N53" s="18">
        <f>N52/D52</f>
        <v>5.0335570469798654E-2</v>
      </c>
      <c r="O53" s="18">
        <f>O52/D52</f>
        <v>2.0134228187919462E-2</v>
      </c>
      <c r="P53" s="18">
        <f>P52/D52</f>
        <v>4.0268456375838924E-2</v>
      </c>
      <c r="Q53" s="19">
        <f>Q52/D52</f>
        <v>3.3557046979865772E-2</v>
      </c>
    </row>
    <row r="54" spans="2:17" x14ac:dyDescent="0.2">
      <c r="B54" s="416"/>
      <c r="C54" s="55"/>
      <c r="D54" s="125"/>
      <c r="E54" s="34"/>
      <c r="F54" s="35">
        <f>F52/E52</f>
        <v>0.15447154471544716</v>
      </c>
      <c r="G54" s="35">
        <f>G52/E52</f>
        <v>0.41463414634146339</v>
      </c>
      <c r="H54" s="35">
        <f>H52/E52</f>
        <v>0.14634146341463414</v>
      </c>
      <c r="I54" s="35">
        <f>I52/E52</f>
        <v>0.13821138211382114</v>
      </c>
      <c r="J54" s="35">
        <f>J52/E52</f>
        <v>0.1951219512195122</v>
      </c>
      <c r="K54" s="35">
        <f>K52/E52</f>
        <v>0.14634146341463414</v>
      </c>
      <c r="L54" s="35">
        <f>L52/E52</f>
        <v>3.2520325203252036E-2</v>
      </c>
      <c r="M54" s="35">
        <f>M52/E52</f>
        <v>0.10569105691056911</v>
      </c>
      <c r="N54" s="35">
        <f>N52/E52</f>
        <v>0.12195121951219512</v>
      </c>
      <c r="O54" s="35">
        <f>O52/E52</f>
        <v>4.878048780487805E-2</v>
      </c>
      <c r="P54" s="35">
        <f>P52/E52</f>
        <v>9.7560975609756101E-2</v>
      </c>
      <c r="Q54" s="36">
        <f>Q52/E52</f>
        <v>8.1300813008130079E-2</v>
      </c>
    </row>
    <row r="55" spans="2:17" x14ac:dyDescent="0.2">
      <c r="B55" s="416"/>
      <c r="C55" s="57" t="s">
        <v>34</v>
      </c>
      <c r="D55" s="127">
        <f>'表28-1'!D39</f>
        <v>157</v>
      </c>
      <c r="E55" s="11">
        <f>E40+E43+E46+E49</f>
        <v>60</v>
      </c>
      <c r="F55" s="12">
        <f t="shared" ref="F55:Q55" si="2">F40+F43+F46+F49</f>
        <v>14</v>
      </c>
      <c r="G55" s="12">
        <f t="shared" si="2"/>
        <v>24</v>
      </c>
      <c r="H55" s="12">
        <f t="shared" si="2"/>
        <v>9</v>
      </c>
      <c r="I55" s="12">
        <f t="shared" si="2"/>
        <v>5</v>
      </c>
      <c r="J55" s="12">
        <f t="shared" si="2"/>
        <v>9</v>
      </c>
      <c r="K55" s="12">
        <f t="shared" si="2"/>
        <v>15</v>
      </c>
      <c r="L55" s="12">
        <f t="shared" si="2"/>
        <v>4</v>
      </c>
      <c r="M55" s="12">
        <f t="shared" si="2"/>
        <v>10</v>
      </c>
      <c r="N55" s="12">
        <f t="shared" si="2"/>
        <v>6</v>
      </c>
      <c r="O55" s="12">
        <f t="shared" si="2"/>
        <v>0</v>
      </c>
      <c r="P55" s="12">
        <f t="shared" si="2"/>
        <v>4</v>
      </c>
      <c r="Q55" s="13">
        <f t="shared" si="2"/>
        <v>7</v>
      </c>
    </row>
    <row r="56" spans="2:17" x14ac:dyDescent="0.2">
      <c r="B56" s="416"/>
      <c r="C56" s="53" t="s">
        <v>36</v>
      </c>
      <c r="D56" s="128"/>
      <c r="E56" s="17">
        <f>E55/D55</f>
        <v>0.38216560509554143</v>
      </c>
      <c r="F56" s="18">
        <f>F55/D55</f>
        <v>8.9171974522292988E-2</v>
      </c>
      <c r="G56" s="18">
        <f>G55/D55</f>
        <v>0.15286624203821655</v>
      </c>
      <c r="H56" s="18">
        <f>H55/D55</f>
        <v>5.7324840764331211E-2</v>
      </c>
      <c r="I56" s="18">
        <f>I55/D55</f>
        <v>3.1847133757961783E-2</v>
      </c>
      <c r="J56" s="18">
        <f>J55/D55</f>
        <v>5.7324840764331211E-2</v>
      </c>
      <c r="K56" s="18">
        <f>K55/D55</f>
        <v>9.5541401273885357E-2</v>
      </c>
      <c r="L56" s="18">
        <f>L55/D55</f>
        <v>2.5477707006369428E-2</v>
      </c>
      <c r="M56" s="18">
        <f>M55/D55</f>
        <v>6.3694267515923567E-2</v>
      </c>
      <c r="N56" s="18">
        <f>N55/D55</f>
        <v>3.8216560509554139E-2</v>
      </c>
      <c r="O56" s="18">
        <f>O55/D55</f>
        <v>0</v>
      </c>
      <c r="P56" s="18">
        <f>P55/D55</f>
        <v>2.5477707006369428E-2</v>
      </c>
      <c r="Q56" s="19">
        <f>Q55/D55</f>
        <v>4.4585987261146494E-2</v>
      </c>
    </row>
    <row r="57" spans="2:17" ht="13.8" thickBot="1" x14ac:dyDescent="0.25">
      <c r="B57" s="417"/>
      <c r="C57" s="55"/>
      <c r="D57" s="125"/>
      <c r="E57" s="60"/>
      <c r="F57" s="61">
        <f>F55/E55</f>
        <v>0.23333333333333334</v>
      </c>
      <c r="G57" s="61">
        <f>G55/E55</f>
        <v>0.4</v>
      </c>
      <c r="H57" s="61">
        <f>H55/E55</f>
        <v>0.15</v>
      </c>
      <c r="I57" s="61">
        <f>I55/E55</f>
        <v>8.3333333333333329E-2</v>
      </c>
      <c r="J57" s="61">
        <f>J55/E55</f>
        <v>0.15</v>
      </c>
      <c r="K57" s="61">
        <f>K55/E55</f>
        <v>0.25</v>
      </c>
      <c r="L57" s="61">
        <f>L55/E55</f>
        <v>6.6666666666666666E-2</v>
      </c>
      <c r="M57" s="61">
        <f>M55/E55</f>
        <v>0.16666666666666666</v>
      </c>
      <c r="N57" s="61">
        <f>N55/E55</f>
        <v>0.1</v>
      </c>
      <c r="O57" s="61">
        <f>O55/E55</f>
        <v>0</v>
      </c>
      <c r="P57" s="61">
        <f>P55/E55</f>
        <v>6.6666666666666666E-2</v>
      </c>
      <c r="Q57" s="62">
        <f>Q55/E55</f>
        <v>0.11666666666666667</v>
      </c>
    </row>
    <row r="58" spans="2:17" ht="13.2" customHeight="1" x14ac:dyDescent="0.2">
      <c r="B58" s="215"/>
      <c r="C58" s="588" t="s">
        <v>210</v>
      </c>
      <c r="D58" s="588"/>
      <c r="E58" s="588"/>
      <c r="F58" s="588"/>
      <c r="G58" s="216"/>
      <c r="H58" s="216"/>
      <c r="I58" s="216"/>
      <c r="J58" s="216"/>
      <c r="K58" s="216"/>
      <c r="L58" s="216"/>
      <c r="M58" s="216"/>
      <c r="N58" s="216"/>
      <c r="O58" s="216"/>
      <c r="P58" s="216"/>
      <c r="Q58" s="216"/>
    </row>
    <row r="59" spans="2:17" x14ac:dyDescent="0.2">
      <c r="B59" s="2"/>
      <c r="C59" s="65"/>
    </row>
    <row r="60" spans="2:17" x14ac:dyDescent="0.2">
      <c r="B60" s="21"/>
      <c r="E60" s="21"/>
      <c r="F60" s="69"/>
      <c r="G60" s="69"/>
      <c r="H60" s="69"/>
      <c r="I60" s="69"/>
      <c r="J60" s="69"/>
      <c r="K60" s="69"/>
      <c r="L60" s="69"/>
      <c r="M60" s="69"/>
      <c r="N60" s="69"/>
      <c r="O60" s="69"/>
      <c r="P60" s="69"/>
      <c r="Q60" s="69"/>
    </row>
    <row r="61" spans="2:17" x14ac:dyDescent="0.2">
      <c r="B61" s="21"/>
      <c r="E61" s="21"/>
      <c r="F61" s="69"/>
      <c r="G61" s="69"/>
      <c r="H61" s="69"/>
      <c r="I61" s="69"/>
      <c r="J61" s="69"/>
      <c r="K61" s="69"/>
      <c r="L61" s="69"/>
      <c r="M61" s="69"/>
      <c r="N61" s="69"/>
      <c r="O61" s="69"/>
      <c r="P61" s="69"/>
      <c r="Q61" s="69"/>
    </row>
    <row r="63" spans="2:17" x14ac:dyDescent="0.2">
      <c r="B63" s="2"/>
      <c r="C63" s="4"/>
      <c r="D63" s="70"/>
      <c r="E63" s="70"/>
      <c r="F63" s="70"/>
      <c r="G63" s="70"/>
      <c r="H63" s="70"/>
      <c r="I63" s="70"/>
      <c r="J63" s="70"/>
      <c r="K63" s="70"/>
      <c r="L63" s="70"/>
      <c r="M63" s="70"/>
      <c r="N63" s="70"/>
      <c r="O63" s="70"/>
      <c r="P63" s="70"/>
      <c r="Q63" s="70"/>
    </row>
    <row r="64" spans="2:17" x14ac:dyDescent="0.2">
      <c r="B64" s="2"/>
      <c r="C64" s="4"/>
      <c r="D64" s="71"/>
      <c r="E64" s="71"/>
      <c r="F64" s="71"/>
      <c r="G64" s="71"/>
      <c r="H64" s="71"/>
      <c r="I64" s="71"/>
      <c r="J64" s="71"/>
      <c r="K64" s="71"/>
      <c r="L64" s="71"/>
      <c r="M64" s="71"/>
      <c r="N64" s="71"/>
      <c r="O64" s="71"/>
      <c r="P64" s="71"/>
      <c r="Q64" s="71"/>
    </row>
    <row r="65" spans="2:17" x14ac:dyDescent="0.2">
      <c r="B65" s="2"/>
      <c r="C65" s="4"/>
      <c r="D65" s="4"/>
    </row>
    <row r="66" spans="2:17" x14ac:dyDescent="0.2">
      <c r="B66" s="15"/>
      <c r="C66" s="4"/>
      <c r="D66" s="196"/>
      <c r="E66" s="196"/>
      <c r="F66" s="196"/>
      <c r="G66" s="196"/>
      <c r="H66" s="196"/>
      <c r="I66" s="196"/>
      <c r="J66" s="196"/>
      <c r="K66" s="196"/>
      <c r="L66" s="196"/>
      <c r="M66" s="196"/>
      <c r="N66" s="196"/>
      <c r="O66" s="196"/>
      <c r="P66" s="196"/>
      <c r="Q66" s="196"/>
    </row>
    <row r="67" spans="2:17" x14ac:dyDescent="0.2">
      <c r="C67" s="4"/>
      <c r="D67" s="196"/>
      <c r="E67" s="196"/>
      <c r="F67" s="196"/>
      <c r="G67" s="196"/>
      <c r="H67" s="196"/>
      <c r="I67" s="196"/>
      <c r="J67" s="196"/>
      <c r="K67" s="196"/>
      <c r="L67" s="196"/>
      <c r="M67" s="196"/>
      <c r="N67" s="196"/>
      <c r="O67" s="196"/>
      <c r="P67" s="196"/>
      <c r="Q67" s="196"/>
    </row>
    <row r="68" spans="2:17" x14ac:dyDescent="0.2">
      <c r="C68" s="4"/>
      <c r="D68" s="196"/>
      <c r="E68" s="196"/>
      <c r="F68" s="196"/>
      <c r="G68" s="196"/>
      <c r="H68" s="196"/>
      <c r="I68" s="196"/>
      <c r="J68" s="196"/>
      <c r="K68" s="196"/>
      <c r="L68" s="196"/>
      <c r="M68" s="196"/>
      <c r="N68" s="196"/>
      <c r="O68" s="196"/>
      <c r="P68" s="196"/>
      <c r="Q68" s="196"/>
    </row>
    <row r="69" spans="2:17" x14ac:dyDescent="0.2">
      <c r="C69" s="4"/>
      <c r="D69" s="196"/>
      <c r="E69" s="196"/>
      <c r="F69" s="196"/>
      <c r="G69" s="196"/>
      <c r="H69" s="196"/>
      <c r="I69" s="196"/>
      <c r="J69" s="196"/>
      <c r="K69" s="196"/>
      <c r="L69" s="196"/>
      <c r="M69" s="196"/>
      <c r="N69" s="196"/>
      <c r="O69" s="196"/>
      <c r="P69" s="196"/>
      <c r="Q69" s="196"/>
    </row>
    <row r="70" spans="2:17" x14ac:dyDescent="0.2">
      <c r="C70" s="4"/>
      <c r="D70" s="15"/>
      <c r="E70" s="15"/>
      <c r="F70" s="15"/>
      <c r="G70" s="15"/>
      <c r="H70" s="15"/>
      <c r="I70" s="15"/>
      <c r="J70" s="15"/>
      <c r="K70" s="15"/>
      <c r="L70" s="15"/>
      <c r="M70" s="15"/>
      <c r="N70" s="15"/>
      <c r="O70" s="15"/>
      <c r="P70" s="15"/>
      <c r="Q70" s="15"/>
    </row>
    <row r="71" spans="2:17" x14ac:dyDescent="0.2">
      <c r="C71" s="4"/>
      <c r="D71" s="15"/>
      <c r="E71" s="15"/>
      <c r="F71" s="15"/>
      <c r="G71" s="15"/>
      <c r="H71" s="15"/>
      <c r="I71" s="15"/>
      <c r="J71" s="15"/>
      <c r="K71" s="15"/>
      <c r="L71" s="15"/>
      <c r="M71" s="15"/>
      <c r="N71" s="15"/>
      <c r="O71" s="15"/>
      <c r="P71" s="15"/>
      <c r="Q71" s="15"/>
    </row>
    <row r="72" spans="2:17" x14ac:dyDescent="0.2">
      <c r="C72" s="4"/>
      <c r="D72" s="4"/>
    </row>
    <row r="73" spans="2:17" x14ac:dyDescent="0.2">
      <c r="C73" s="4"/>
      <c r="D73" s="4"/>
    </row>
    <row r="74" spans="2:17" x14ac:dyDescent="0.2">
      <c r="C74" s="4"/>
      <c r="D74" s="4"/>
    </row>
    <row r="75" spans="2:17" x14ac:dyDescent="0.2">
      <c r="C75" s="4"/>
      <c r="D75" s="4"/>
    </row>
    <row r="76" spans="2:17" x14ac:dyDescent="0.2">
      <c r="C76" s="4"/>
      <c r="D76" s="4"/>
    </row>
    <row r="77" spans="2:17" x14ac:dyDescent="0.2">
      <c r="C77" s="4"/>
      <c r="D77" s="4"/>
    </row>
    <row r="78" spans="2:17" x14ac:dyDescent="0.2">
      <c r="C78" s="4"/>
      <c r="D78" s="4"/>
    </row>
    <row r="79" spans="2:17" x14ac:dyDescent="0.2">
      <c r="C79" s="4"/>
      <c r="D79" s="4"/>
    </row>
    <row r="80" spans="2:17" x14ac:dyDescent="0.2">
      <c r="C80" s="4"/>
      <c r="D80" s="4"/>
    </row>
    <row r="81" spans="2:4" x14ac:dyDescent="0.2">
      <c r="C81" s="4"/>
      <c r="D81" s="4"/>
    </row>
    <row r="82" spans="2:4" x14ac:dyDescent="0.2">
      <c r="C82" s="4"/>
      <c r="D82" s="4"/>
    </row>
    <row r="83" spans="2:4" x14ac:dyDescent="0.2">
      <c r="C83" s="4"/>
      <c r="D83" s="4"/>
    </row>
    <row r="84" spans="2:4" x14ac:dyDescent="0.2">
      <c r="C84" s="4"/>
      <c r="D84" s="4"/>
    </row>
    <row r="85" spans="2:4" x14ac:dyDescent="0.2">
      <c r="C85" s="4"/>
      <c r="D85" s="4"/>
    </row>
    <row r="86" spans="2:4" x14ac:dyDescent="0.2">
      <c r="C86" s="4"/>
      <c r="D86" s="4"/>
    </row>
    <row r="87" spans="2:4" x14ac:dyDescent="0.2">
      <c r="C87" s="4"/>
      <c r="D87" s="4"/>
    </row>
    <row r="88" spans="2:4" x14ac:dyDescent="0.2">
      <c r="C88" s="4"/>
      <c r="D88" s="4"/>
    </row>
    <row r="89" spans="2:4" x14ac:dyDescent="0.2">
      <c r="C89" s="4"/>
      <c r="D89" s="4"/>
    </row>
    <row r="90" spans="2:4" x14ac:dyDescent="0.2">
      <c r="C90" s="4"/>
      <c r="D90" s="4"/>
    </row>
    <row r="91" spans="2:4" x14ac:dyDescent="0.2">
      <c r="C91" s="4"/>
      <c r="D91" s="4"/>
    </row>
    <row r="92" spans="2:4" x14ac:dyDescent="0.2">
      <c r="C92" s="4"/>
      <c r="D92" s="4"/>
    </row>
    <row r="93" spans="2:4" x14ac:dyDescent="0.2">
      <c r="B93" s="2"/>
      <c r="C93" s="4"/>
      <c r="D93" s="4"/>
    </row>
    <row r="94" spans="2:4" x14ac:dyDescent="0.2">
      <c r="B94" s="2" t="e">
        <f>SUM(#REF!)</f>
        <v>#REF!</v>
      </c>
      <c r="C94" s="4"/>
      <c r="D94" s="4"/>
    </row>
  </sheetData>
  <mergeCells count="31">
    <mergeCell ref="H10:H12"/>
    <mergeCell ref="B9:C12"/>
    <mergeCell ref="D9:D12"/>
    <mergeCell ref="E9:E12"/>
    <mergeCell ref="F10:F12"/>
    <mergeCell ref="G10:G12"/>
    <mergeCell ref="O10:O12"/>
    <mergeCell ref="P10:P12"/>
    <mergeCell ref="Q10:Q12"/>
    <mergeCell ref="B13:C15"/>
    <mergeCell ref="B16:B33"/>
    <mergeCell ref="C16:C18"/>
    <mergeCell ref="C19:C21"/>
    <mergeCell ref="C22:C24"/>
    <mergeCell ref="C25:C27"/>
    <mergeCell ref="C28:C30"/>
    <mergeCell ref="I10:I12"/>
    <mergeCell ref="J10:J12"/>
    <mergeCell ref="K10:K12"/>
    <mergeCell ref="L10:L12"/>
    <mergeCell ref="M10:M12"/>
    <mergeCell ref="N10:N12"/>
    <mergeCell ref="C58:F58"/>
    <mergeCell ref="C31:C33"/>
    <mergeCell ref="B34:B57"/>
    <mergeCell ref="C34:C36"/>
    <mergeCell ref="C37:C39"/>
    <mergeCell ref="C40:C42"/>
    <mergeCell ref="C43:C45"/>
    <mergeCell ref="C46:C48"/>
    <mergeCell ref="C49:C51"/>
  </mergeCells>
  <phoneticPr fontId="3"/>
  <printOptions horizontalCentered="1"/>
  <pageMargins left="0.82677165354330717" right="0.43307086614173229" top="0.59055118110236227" bottom="0.35433070866141736" header="0.19685039370078741" footer="0.19685039370078741"/>
  <pageSetup paperSize="9" scale="63" firstPageNumber="20"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9A461-6CEE-4F16-8799-19B19CC043DE}">
  <sheetPr>
    <tabColor rgb="FF00B0F0"/>
  </sheetPr>
  <dimension ref="A2:S96"/>
  <sheetViews>
    <sheetView view="pageBreakPreview" zoomScale="90" zoomScaleNormal="100" zoomScaleSheetLayoutView="90" workbookViewId="0"/>
  </sheetViews>
  <sheetFormatPr defaultColWidth="9" defaultRowHeight="13.2" x14ac:dyDescent="0.2"/>
  <cols>
    <col min="1" max="1" width="8.6640625" style="4" customWidth="1"/>
    <col min="2" max="2" width="4.6640625" style="4" customWidth="1"/>
    <col min="3" max="3" width="17.109375" style="2" customWidth="1"/>
    <col min="4" max="4" width="7.88671875" style="2" customWidth="1"/>
    <col min="5" max="15" width="8.109375" style="2" customWidth="1"/>
    <col min="16" max="16" width="7.6640625" style="2" customWidth="1"/>
    <col min="17" max="22" width="8.6640625" style="2" customWidth="1"/>
    <col min="23" max="42" width="4.6640625" style="2" customWidth="1"/>
    <col min="43" max="16384" width="9" style="2"/>
  </cols>
  <sheetData>
    <row r="2" spans="2:19" ht="17.100000000000001" customHeight="1" x14ac:dyDescent="0.2">
      <c r="B2" s="1" t="s">
        <v>0</v>
      </c>
    </row>
    <row r="3" spans="2:19" ht="18" customHeight="1" x14ac:dyDescent="0.2">
      <c r="B3" s="2"/>
    </row>
    <row r="4" spans="2:19" ht="15" customHeight="1" x14ac:dyDescent="0.2">
      <c r="B4" s="2"/>
      <c r="J4" s="3"/>
      <c r="K4" s="3" t="s">
        <v>1</v>
      </c>
    </row>
    <row r="5" spans="2:19" ht="15" customHeight="1" x14ac:dyDescent="0.2">
      <c r="B5" s="2"/>
      <c r="J5" s="3"/>
      <c r="K5" s="3" t="s">
        <v>2</v>
      </c>
    </row>
    <row r="6" spans="2:19" ht="15" customHeight="1" x14ac:dyDescent="0.2">
      <c r="B6" s="2"/>
      <c r="J6" s="3"/>
      <c r="K6" s="3" t="s">
        <v>3</v>
      </c>
    </row>
    <row r="7" spans="2:19" ht="15" customHeight="1" x14ac:dyDescent="0.2">
      <c r="B7" s="2"/>
      <c r="J7" s="3"/>
      <c r="K7" s="3" t="s">
        <v>4</v>
      </c>
    </row>
    <row r="8" spans="2:19" ht="13.8" thickBot="1" x14ac:dyDescent="0.25">
      <c r="O8" s="5"/>
      <c r="P8" s="5" t="s">
        <v>5</v>
      </c>
    </row>
    <row r="9" spans="2:19" ht="15" customHeight="1" x14ac:dyDescent="0.2">
      <c r="B9" s="427"/>
      <c r="C9" s="427"/>
      <c r="D9" s="428" t="s">
        <v>6</v>
      </c>
      <c r="E9" s="431" t="s">
        <v>7</v>
      </c>
      <c r="F9" s="6"/>
      <c r="G9" s="6"/>
      <c r="H9" s="6"/>
      <c r="I9" s="7"/>
      <c r="J9" s="7"/>
      <c r="K9" s="7"/>
      <c r="L9" s="6"/>
      <c r="M9" s="6"/>
      <c r="N9" s="8"/>
      <c r="O9" s="434" t="s">
        <v>8</v>
      </c>
      <c r="P9" s="434" t="s">
        <v>9</v>
      </c>
    </row>
    <row r="10" spans="2:19" ht="15" customHeight="1" x14ac:dyDescent="0.2">
      <c r="B10" s="427"/>
      <c r="C10" s="427"/>
      <c r="D10" s="429"/>
      <c r="E10" s="432"/>
      <c r="F10" s="437" t="s">
        <v>10</v>
      </c>
      <c r="G10" s="437" t="s">
        <v>11</v>
      </c>
      <c r="H10" s="437" t="s">
        <v>12</v>
      </c>
      <c r="I10" s="437" t="s">
        <v>13</v>
      </c>
      <c r="J10" s="440" t="s">
        <v>14</v>
      </c>
      <c r="K10" s="440" t="s">
        <v>15</v>
      </c>
      <c r="L10" s="437" t="s">
        <v>16</v>
      </c>
      <c r="M10" s="443" t="s">
        <v>17</v>
      </c>
      <c r="N10" s="428" t="s">
        <v>18</v>
      </c>
      <c r="O10" s="435"/>
      <c r="P10" s="435"/>
    </row>
    <row r="11" spans="2:19" ht="10.5" customHeight="1" x14ac:dyDescent="0.2">
      <c r="B11" s="427"/>
      <c r="C11" s="427"/>
      <c r="D11" s="429"/>
      <c r="E11" s="432"/>
      <c r="F11" s="438"/>
      <c r="G11" s="438"/>
      <c r="H11" s="438"/>
      <c r="I11" s="438"/>
      <c r="J11" s="441"/>
      <c r="K11" s="441"/>
      <c r="L11" s="438"/>
      <c r="M11" s="444"/>
      <c r="N11" s="429"/>
      <c r="O11" s="435"/>
      <c r="P11" s="435"/>
    </row>
    <row r="12" spans="2:19" ht="68.25" customHeight="1" x14ac:dyDescent="0.2">
      <c r="B12" s="427"/>
      <c r="C12" s="427"/>
      <c r="D12" s="430"/>
      <c r="E12" s="433"/>
      <c r="F12" s="439"/>
      <c r="G12" s="439"/>
      <c r="H12" s="439"/>
      <c r="I12" s="439"/>
      <c r="J12" s="442"/>
      <c r="K12" s="442"/>
      <c r="L12" s="439"/>
      <c r="M12" s="445"/>
      <c r="N12" s="430"/>
      <c r="O12" s="436"/>
      <c r="P12" s="436"/>
      <c r="S12" s="9"/>
    </row>
    <row r="13" spans="2:19" ht="18.899999999999999" customHeight="1" x14ac:dyDescent="0.2">
      <c r="B13" s="421" t="s">
        <v>19</v>
      </c>
      <c r="C13" s="422"/>
      <c r="D13" s="10">
        <f>D16+D19+D22+D25+D28+D31</f>
        <v>425</v>
      </c>
      <c r="E13" s="11">
        <f>E16+E19+E22+E25+E28+E31</f>
        <v>306</v>
      </c>
      <c r="F13" s="12">
        <f t="shared" ref="F13:N13" si="0">F16+F19+F22+F25+F28+F31</f>
        <v>278</v>
      </c>
      <c r="G13" s="12">
        <f t="shared" si="0"/>
        <v>49</v>
      </c>
      <c r="H13" s="12">
        <f t="shared" si="0"/>
        <v>172</v>
      </c>
      <c r="I13" s="12">
        <f t="shared" si="0"/>
        <v>204</v>
      </c>
      <c r="J13" s="12">
        <f>J16+J19+J22+J25+J28+J31</f>
        <v>38</v>
      </c>
      <c r="K13" s="12">
        <f t="shared" si="0"/>
        <v>14</v>
      </c>
      <c r="L13" s="12">
        <f t="shared" si="0"/>
        <v>18</v>
      </c>
      <c r="M13" s="12">
        <f t="shared" si="0"/>
        <v>81</v>
      </c>
      <c r="N13" s="13">
        <f t="shared" si="0"/>
        <v>12</v>
      </c>
      <c r="O13" s="14">
        <f>O16+O19+O22+O25+O28+O31</f>
        <v>111</v>
      </c>
      <c r="P13" s="14">
        <f>P16+P19+P22+P25+P28+P31</f>
        <v>8</v>
      </c>
      <c r="S13" s="15"/>
    </row>
    <row r="14" spans="2:19" ht="18.899999999999999" customHeight="1" x14ac:dyDescent="0.2">
      <c r="B14" s="423"/>
      <c r="C14" s="424"/>
      <c r="D14" s="16"/>
      <c r="E14" s="17">
        <f>E13/D13</f>
        <v>0.72</v>
      </c>
      <c r="F14" s="18">
        <f>F13/D13</f>
        <v>0.65411764705882358</v>
      </c>
      <c r="G14" s="18">
        <f>G13/D13</f>
        <v>0.11529411764705882</v>
      </c>
      <c r="H14" s="18">
        <f>H13/D13</f>
        <v>0.40470588235294119</v>
      </c>
      <c r="I14" s="18">
        <f>I13/D13</f>
        <v>0.48</v>
      </c>
      <c r="J14" s="18">
        <f>J13/D13</f>
        <v>8.9411764705882357E-2</v>
      </c>
      <c r="K14" s="18">
        <f>K13/D13</f>
        <v>3.2941176470588238E-2</v>
      </c>
      <c r="L14" s="18">
        <f>L13/D13</f>
        <v>4.2352941176470586E-2</v>
      </c>
      <c r="M14" s="18">
        <f>M13/D13</f>
        <v>0.19058823529411764</v>
      </c>
      <c r="N14" s="19">
        <f>N13/D13</f>
        <v>2.823529411764706E-2</v>
      </c>
      <c r="O14" s="20">
        <f>O13/D13</f>
        <v>0.26117647058823529</v>
      </c>
      <c r="P14" s="20">
        <f>P13/D13</f>
        <v>1.8823529411764704E-2</v>
      </c>
      <c r="R14" s="21"/>
      <c r="S14" s="15"/>
    </row>
    <row r="15" spans="2:19" ht="18.899999999999999" customHeight="1" thickBot="1" x14ac:dyDescent="0.25">
      <c r="B15" s="425"/>
      <c r="C15" s="426"/>
      <c r="D15" s="22"/>
      <c r="E15" s="23"/>
      <c r="F15" s="24">
        <f>F13/E13</f>
        <v>0.90849673202614378</v>
      </c>
      <c r="G15" s="24">
        <f>G13/E13</f>
        <v>0.16013071895424835</v>
      </c>
      <c r="H15" s="24">
        <f>H13/E13</f>
        <v>0.56209150326797386</v>
      </c>
      <c r="I15" s="24">
        <f>I13/E13</f>
        <v>0.66666666666666663</v>
      </c>
      <c r="J15" s="24">
        <f>J13/E13</f>
        <v>0.12418300653594772</v>
      </c>
      <c r="K15" s="24">
        <f>K13/E13</f>
        <v>4.5751633986928102E-2</v>
      </c>
      <c r="L15" s="24">
        <f>L13/E13</f>
        <v>5.8823529411764705E-2</v>
      </c>
      <c r="M15" s="24">
        <f>M13/E13</f>
        <v>0.26470588235294118</v>
      </c>
      <c r="N15" s="25">
        <f>N13/E13</f>
        <v>3.9215686274509803E-2</v>
      </c>
      <c r="O15" s="26"/>
      <c r="P15" s="26"/>
      <c r="R15" s="21"/>
    </row>
    <row r="16" spans="2:19" ht="18.899999999999999" customHeight="1" thickTop="1" x14ac:dyDescent="0.2">
      <c r="B16" s="415" t="s">
        <v>20</v>
      </c>
      <c r="C16" s="418" t="s">
        <v>21</v>
      </c>
      <c r="D16" s="27">
        <v>54</v>
      </c>
      <c r="E16" s="28">
        <f>D16-O16-P16</f>
        <v>39</v>
      </c>
      <c r="F16" s="29">
        <v>33</v>
      </c>
      <c r="G16" s="29">
        <v>2</v>
      </c>
      <c r="H16" s="29">
        <v>19</v>
      </c>
      <c r="I16" s="29">
        <v>20</v>
      </c>
      <c r="J16" s="29">
        <v>5</v>
      </c>
      <c r="K16" s="29">
        <v>0</v>
      </c>
      <c r="L16" s="29">
        <v>1</v>
      </c>
      <c r="M16" s="29">
        <v>9</v>
      </c>
      <c r="N16" s="30">
        <v>0</v>
      </c>
      <c r="O16" s="31">
        <v>14</v>
      </c>
      <c r="P16" s="31">
        <v>1</v>
      </c>
      <c r="S16" s="15"/>
    </row>
    <row r="17" spans="2:19" ht="18.899999999999999" customHeight="1" x14ac:dyDescent="0.2">
      <c r="B17" s="416"/>
      <c r="C17" s="413"/>
      <c r="D17" s="32"/>
      <c r="E17" s="17">
        <f>E16/D16</f>
        <v>0.72222222222222221</v>
      </c>
      <c r="F17" s="18">
        <f>F16/D16</f>
        <v>0.61111111111111116</v>
      </c>
      <c r="G17" s="18">
        <f>G16/D16</f>
        <v>3.7037037037037035E-2</v>
      </c>
      <c r="H17" s="18">
        <f>H16/D16</f>
        <v>0.35185185185185186</v>
      </c>
      <c r="I17" s="18">
        <f>I16/D16</f>
        <v>0.37037037037037035</v>
      </c>
      <c r="J17" s="18">
        <f>J16/D16</f>
        <v>9.2592592592592587E-2</v>
      </c>
      <c r="K17" s="18">
        <f>K16/D16</f>
        <v>0</v>
      </c>
      <c r="L17" s="18">
        <f>L16/D16</f>
        <v>1.8518518518518517E-2</v>
      </c>
      <c r="M17" s="18">
        <f>M16/D16</f>
        <v>0.16666666666666666</v>
      </c>
      <c r="N17" s="19">
        <f>N16/D16</f>
        <v>0</v>
      </c>
      <c r="O17" s="20">
        <f>O16/D16</f>
        <v>0.25925925925925924</v>
      </c>
      <c r="P17" s="20">
        <f>P16/D16</f>
        <v>1.8518518518518517E-2</v>
      </c>
      <c r="R17" s="21"/>
      <c r="S17" s="15"/>
    </row>
    <row r="18" spans="2:19" ht="18.899999999999999" customHeight="1" x14ac:dyDescent="0.2">
      <c r="B18" s="416"/>
      <c r="C18" s="419"/>
      <c r="D18" s="33"/>
      <c r="E18" s="34"/>
      <c r="F18" s="35">
        <f>F16/E16</f>
        <v>0.84615384615384615</v>
      </c>
      <c r="G18" s="35">
        <f>G16/E16</f>
        <v>5.128205128205128E-2</v>
      </c>
      <c r="H18" s="35">
        <f>H16/E16</f>
        <v>0.48717948717948717</v>
      </c>
      <c r="I18" s="35">
        <f>I16/E16</f>
        <v>0.51282051282051277</v>
      </c>
      <c r="J18" s="35">
        <f>J16/E16</f>
        <v>0.12820512820512819</v>
      </c>
      <c r="K18" s="35">
        <f>K16/E16</f>
        <v>0</v>
      </c>
      <c r="L18" s="35">
        <f>L16/E16</f>
        <v>2.564102564102564E-2</v>
      </c>
      <c r="M18" s="35">
        <f>M16/E16</f>
        <v>0.23076923076923078</v>
      </c>
      <c r="N18" s="36">
        <f>N16/E16</f>
        <v>0</v>
      </c>
      <c r="O18" s="37"/>
      <c r="P18" s="37"/>
      <c r="R18" s="21"/>
    </row>
    <row r="19" spans="2:19" ht="18.899999999999999" customHeight="1" x14ac:dyDescent="0.2">
      <c r="B19" s="416"/>
      <c r="C19" s="412" t="s">
        <v>22</v>
      </c>
      <c r="D19" s="38">
        <v>76</v>
      </c>
      <c r="E19" s="28">
        <f>D19-O19-P19</f>
        <v>52</v>
      </c>
      <c r="F19" s="39">
        <v>50</v>
      </c>
      <c r="G19" s="39">
        <v>9</v>
      </c>
      <c r="H19" s="39">
        <v>27</v>
      </c>
      <c r="I19" s="39">
        <v>38</v>
      </c>
      <c r="J19" s="39">
        <v>10</v>
      </c>
      <c r="K19" s="39">
        <v>0</v>
      </c>
      <c r="L19" s="39">
        <v>3</v>
      </c>
      <c r="M19" s="39">
        <v>19</v>
      </c>
      <c r="N19" s="40">
        <v>3</v>
      </c>
      <c r="O19" s="41">
        <v>22</v>
      </c>
      <c r="P19" s="41">
        <v>2</v>
      </c>
      <c r="S19" s="15"/>
    </row>
    <row r="20" spans="2:19" ht="18.899999999999999" customHeight="1" x14ac:dyDescent="0.2">
      <c r="B20" s="416"/>
      <c r="C20" s="413"/>
      <c r="D20" s="32"/>
      <c r="E20" s="17">
        <f t="shared" ref="E20" si="1">E19/D19</f>
        <v>0.68421052631578949</v>
      </c>
      <c r="F20" s="18">
        <f t="shared" ref="F20" si="2">F19/D19</f>
        <v>0.65789473684210531</v>
      </c>
      <c r="G20" s="18">
        <f t="shared" ref="G20" si="3">G19/D19</f>
        <v>0.11842105263157894</v>
      </c>
      <c r="H20" s="18">
        <f t="shared" ref="H20" si="4">H19/D19</f>
        <v>0.35526315789473684</v>
      </c>
      <c r="I20" s="18">
        <f t="shared" ref="I20" si="5">I19/D19</f>
        <v>0.5</v>
      </c>
      <c r="J20" s="18">
        <f t="shared" ref="J20" si="6">J19/D19</f>
        <v>0.13157894736842105</v>
      </c>
      <c r="K20" s="18">
        <f t="shared" ref="K20" si="7">K19/D19</f>
        <v>0</v>
      </c>
      <c r="L20" s="18">
        <f t="shared" ref="L20" si="8">L19/D19</f>
        <v>3.9473684210526314E-2</v>
      </c>
      <c r="M20" s="18">
        <f t="shared" ref="M20" si="9">M19/D19</f>
        <v>0.25</v>
      </c>
      <c r="N20" s="19">
        <f t="shared" ref="N20" si="10">N19/D19</f>
        <v>3.9473684210526314E-2</v>
      </c>
      <c r="O20" s="20">
        <f t="shared" ref="O20" si="11">O19/D19</f>
        <v>0.28947368421052633</v>
      </c>
      <c r="P20" s="20">
        <f>P19/D19</f>
        <v>2.6315789473684209E-2</v>
      </c>
      <c r="R20" s="21"/>
      <c r="S20" s="15"/>
    </row>
    <row r="21" spans="2:19" ht="18.899999999999999" customHeight="1" x14ac:dyDescent="0.2">
      <c r="B21" s="416"/>
      <c r="C21" s="419"/>
      <c r="D21" s="42"/>
      <c r="E21" s="34"/>
      <c r="F21" s="35">
        <f t="shared" ref="F21" si="12">F19/E19</f>
        <v>0.96153846153846156</v>
      </c>
      <c r="G21" s="35">
        <f t="shared" ref="G21" si="13">G19/E19</f>
        <v>0.17307692307692307</v>
      </c>
      <c r="H21" s="35">
        <f t="shared" ref="H21" si="14">H19/E19</f>
        <v>0.51923076923076927</v>
      </c>
      <c r="I21" s="35">
        <f t="shared" ref="I21" si="15">I19/E19</f>
        <v>0.73076923076923073</v>
      </c>
      <c r="J21" s="35">
        <f t="shared" ref="J21" si="16">J19/E19</f>
        <v>0.19230769230769232</v>
      </c>
      <c r="K21" s="35">
        <f t="shared" ref="K21" si="17">K19/E19</f>
        <v>0</v>
      </c>
      <c r="L21" s="35">
        <f t="shared" ref="L21" si="18">L19/E19</f>
        <v>5.7692307692307696E-2</v>
      </c>
      <c r="M21" s="35">
        <f t="shared" ref="M21" si="19">M19/E19</f>
        <v>0.36538461538461536</v>
      </c>
      <c r="N21" s="36">
        <f t="shared" ref="N21" si="20">N19/E19</f>
        <v>5.7692307692307696E-2</v>
      </c>
      <c r="O21" s="37"/>
      <c r="P21" s="37"/>
      <c r="R21" s="21"/>
    </row>
    <row r="22" spans="2:19" ht="18.899999999999999" customHeight="1" x14ac:dyDescent="0.2">
      <c r="B22" s="416"/>
      <c r="C22" s="412" t="s">
        <v>23</v>
      </c>
      <c r="D22" s="43">
        <v>28</v>
      </c>
      <c r="E22" s="28">
        <f t="shared" ref="E22" si="21">D22-O22-P22</f>
        <v>24</v>
      </c>
      <c r="F22" s="39">
        <v>21</v>
      </c>
      <c r="G22" s="39">
        <v>5</v>
      </c>
      <c r="H22" s="39">
        <v>15</v>
      </c>
      <c r="I22" s="39">
        <v>18</v>
      </c>
      <c r="J22" s="39">
        <v>3</v>
      </c>
      <c r="K22" s="39">
        <v>0</v>
      </c>
      <c r="L22" s="39">
        <v>2</v>
      </c>
      <c r="M22" s="39">
        <v>8</v>
      </c>
      <c r="N22" s="40">
        <v>1</v>
      </c>
      <c r="O22" s="41">
        <v>3</v>
      </c>
      <c r="P22" s="41">
        <v>1</v>
      </c>
      <c r="S22" s="15"/>
    </row>
    <row r="23" spans="2:19" ht="18.899999999999999" customHeight="1" x14ac:dyDescent="0.2">
      <c r="B23" s="416"/>
      <c r="C23" s="413"/>
      <c r="D23" s="32"/>
      <c r="E23" s="17">
        <f t="shared" ref="E23" si="22">E22/D22</f>
        <v>0.8571428571428571</v>
      </c>
      <c r="F23" s="18">
        <f t="shared" ref="F23" si="23">F22/D22</f>
        <v>0.75</v>
      </c>
      <c r="G23" s="18">
        <f t="shared" ref="G23" si="24">G22/D22</f>
        <v>0.17857142857142858</v>
      </c>
      <c r="H23" s="18">
        <f t="shared" ref="H23" si="25">H22/D22</f>
        <v>0.5357142857142857</v>
      </c>
      <c r="I23" s="18">
        <f t="shared" ref="I23" si="26">I22/D22</f>
        <v>0.6428571428571429</v>
      </c>
      <c r="J23" s="18">
        <f t="shared" ref="J23" si="27">J22/D22</f>
        <v>0.10714285714285714</v>
      </c>
      <c r="K23" s="18">
        <f t="shared" ref="K23" si="28">K22/D22</f>
        <v>0</v>
      </c>
      <c r="L23" s="18">
        <f t="shared" ref="L23" si="29">L22/D22</f>
        <v>7.1428571428571425E-2</v>
      </c>
      <c r="M23" s="18">
        <f>M22/D22</f>
        <v>0.2857142857142857</v>
      </c>
      <c r="N23" s="44">
        <f>N22/E22</f>
        <v>4.1666666666666664E-2</v>
      </c>
      <c r="O23" s="20">
        <f t="shared" ref="O23" si="30">O22/D22</f>
        <v>0.10714285714285714</v>
      </c>
      <c r="P23" s="20">
        <f>P22/D22</f>
        <v>3.5714285714285712E-2</v>
      </c>
      <c r="R23" s="21"/>
      <c r="S23" s="15"/>
    </row>
    <row r="24" spans="2:19" ht="18.899999999999999" customHeight="1" x14ac:dyDescent="0.2">
      <c r="B24" s="416"/>
      <c r="C24" s="419"/>
      <c r="D24" s="42"/>
      <c r="E24" s="34"/>
      <c r="F24" s="35">
        <f t="shared" ref="F24" si="31">F22/E22</f>
        <v>0.875</v>
      </c>
      <c r="G24" s="35">
        <f t="shared" ref="G24" si="32">G22/E22</f>
        <v>0.20833333333333334</v>
      </c>
      <c r="H24" s="35">
        <f t="shared" ref="H24" si="33">H22/E22</f>
        <v>0.625</v>
      </c>
      <c r="I24" s="35">
        <f t="shared" ref="I24" si="34">I22/E22</f>
        <v>0.75</v>
      </c>
      <c r="J24" s="35">
        <f t="shared" ref="J24" si="35">J22/E22</f>
        <v>0.125</v>
      </c>
      <c r="K24" s="35">
        <f t="shared" ref="K24" si="36">K22/E22</f>
        <v>0</v>
      </c>
      <c r="L24" s="35">
        <f t="shared" ref="L24" si="37">L22/E22</f>
        <v>8.3333333333333329E-2</v>
      </c>
      <c r="M24" s="35">
        <f t="shared" ref="M24" si="38">M22/E22</f>
        <v>0.33333333333333331</v>
      </c>
      <c r="N24" s="36">
        <f t="shared" ref="N24" si="39">N22/E22</f>
        <v>4.1666666666666664E-2</v>
      </c>
      <c r="O24" s="37"/>
      <c r="P24" s="37"/>
      <c r="R24" s="21"/>
    </row>
    <row r="25" spans="2:19" ht="18.899999999999999" customHeight="1" x14ac:dyDescent="0.2">
      <c r="B25" s="416"/>
      <c r="C25" s="412" t="s">
        <v>24</v>
      </c>
      <c r="D25" s="43">
        <v>89</v>
      </c>
      <c r="E25" s="28">
        <f t="shared" ref="E25" si="40">D25-O25-P25</f>
        <v>54</v>
      </c>
      <c r="F25" s="39">
        <v>49</v>
      </c>
      <c r="G25" s="39">
        <v>13</v>
      </c>
      <c r="H25" s="39">
        <v>32</v>
      </c>
      <c r="I25" s="39">
        <v>37</v>
      </c>
      <c r="J25" s="39">
        <v>5</v>
      </c>
      <c r="K25" s="39">
        <v>1</v>
      </c>
      <c r="L25" s="39">
        <v>2</v>
      </c>
      <c r="M25" s="39">
        <v>8</v>
      </c>
      <c r="N25" s="40">
        <v>2</v>
      </c>
      <c r="O25" s="41">
        <v>33</v>
      </c>
      <c r="P25" s="41">
        <v>2</v>
      </c>
      <c r="S25" s="15"/>
    </row>
    <row r="26" spans="2:19" ht="18.899999999999999" customHeight="1" x14ac:dyDescent="0.2">
      <c r="B26" s="416"/>
      <c r="C26" s="413"/>
      <c r="D26" s="32"/>
      <c r="E26" s="17">
        <f t="shared" ref="E26" si="41">E25/D25</f>
        <v>0.6067415730337079</v>
      </c>
      <c r="F26" s="18">
        <f t="shared" ref="F26" si="42">F25/D25</f>
        <v>0.550561797752809</v>
      </c>
      <c r="G26" s="18">
        <f t="shared" ref="G26" si="43">G25/D25</f>
        <v>0.14606741573033707</v>
      </c>
      <c r="H26" s="18">
        <f t="shared" ref="H26" si="44">H25/D25</f>
        <v>0.3595505617977528</v>
      </c>
      <c r="I26" s="18">
        <f t="shared" ref="I26" si="45">I25/D25</f>
        <v>0.4157303370786517</v>
      </c>
      <c r="J26" s="18">
        <f t="shared" ref="J26" si="46">J25/D25</f>
        <v>5.6179775280898875E-2</v>
      </c>
      <c r="K26" s="18">
        <f t="shared" ref="K26" si="47">K25/D25</f>
        <v>1.1235955056179775E-2</v>
      </c>
      <c r="L26" s="18">
        <f t="shared" ref="L26" si="48">L25/D25</f>
        <v>2.247191011235955E-2</v>
      </c>
      <c r="M26" s="18">
        <f t="shared" ref="M26" si="49">M25/D25</f>
        <v>8.98876404494382E-2</v>
      </c>
      <c r="N26" s="19">
        <f t="shared" ref="N26" si="50">N25/D25</f>
        <v>2.247191011235955E-2</v>
      </c>
      <c r="O26" s="20">
        <f t="shared" ref="O26" si="51">O25/D25</f>
        <v>0.3707865168539326</v>
      </c>
      <c r="P26" s="20">
        <f>P25/D25</f>
        <v>2.247191011235955E-2</v>
      </c>
      <c r="R26" s="21"/>
      <c r="S26" s="15"/>
    </row>
    <row r="27" spans="2:19" ht="18.899999999999999" customHeight="1" x14ac:dyDescent="0.2">
      <c r="B27" s="416"/>
      <c r="C27" s="419"/>
      <c r="D27" s="42"/>
      <c r="E27" s="34"/>
      <c r="F27" s="35">
        <f t="shared" ref="F27" si="52">F25/E25</f>
        <v>0.90740740740740744</v>
      </c>
      <c r="G27" s="35">
        <f t="shared" ref="G27" si="53">G25/E25</f>
        <v>0.24074074074074073</v>
      </c>
      <c r="H27" s="35">
        <f t="shared" ref="H27" si="54">H25/E25</f>
        <v>0.59259259259259256</v>
      </c>
      <c r="I27" s="35">
        <f t="shared" ref="I27" si="55">I25/E25</f>
        <v>0.68518518518518523</v>
      </c>
      <c r="J27" s="35">
        <f t="shared" ref="J27" si="56">J25/E25</f>
        <v>9.2592592592592587E-2</v>
      </c>
      <c r="K27" s="35">
        <f t="shared" ref="K27" si="57">K25/E25</f>
        <v>1.8518518518518517E-2</v>
      </c>
      <c r="L27" s="35">
        <f t="shared" ref="L27" si="58">L25/E25</f>
        <v>3.7037037037037035E-2</v>
      </c>
      <c r="M27" s="35">
        <f t="shared" ref="M27" si="59">M25/E25</f>
        <v>0.14814814814814814</v>
      </c>
      <c r="N27" s="36">
        <f t="shared" ref="N27" si="60">N25/E25</f>
        <v>3.7037037037037035E-2</v>
      </c>
      <c r="O27" s="37"/>
      <c r="P27" s="37"/>
      <c r="R27" s="21"/>
    </row>
    <row r="28" spans="2:19" ht="18.899999999999999" customHeight="1" x14ac:dyDescent="0.2">
      <c r="B28" s="416"/>
      <c r="C28" s="412" t="s">
        <v>25</v>
      </c>
      <c r="D28" s="43">
        <v>16</v>
      </c>
      <c r="E28" s="11">
        <f t="shared" ref="E28" si="61">D28-O28-P28</f>
        <v>16</v>
      </c>
      <c r="F28" s="12">
        <v>15</v>
      </c>
      <c r="G28" s="12">
        <v>3</v>
      </c>
      <c r="H28" s="12">
        <v>8</v>
      </c>
      <c r="I28" s="12">
        <v>10</v>
      </c>
      <c r="J28" s="12">
        <v>4</v>
      </c>
      <c r="K28" s="12">
        <v>0</v>
      </c>
      <c r="L28" s="12">
        <v>5</v>
      </c>
      <c r="M28" s="12">
        <v>8</v>
      </c>
      <c r="N28" s="13">
        <v>2</v>
      </c>
      <c r="O28" s="14">
        <v>0</v>
      </c>
      <c r="P28" s="14">
        <v>0</v>
      </c>
      <c r="S28" s="15"/>
    </row>
    <row r="29" spans="2:19" ht="18.899999999999999" customHeight="1" x14ac:dyDescent="0.2">
      <c r="B29" s="416"/>
      <c r="C29" s="413"/>
      <c r="D29" s="32"/>
      <c r="E29" s="17">
        <f t="shared" ref="E29" si="62">E28/D28</f>
        <v>1</v>
      </c>
      <c r="F29" s="18">
        <f t="shared" ref="F29" si="63">F28/D28</f>
        <v>0.9375</v>
      </c>
      <c r="G29" s="18">
        <f t="shared" ref="G29" si="64">G28/D28</f>
        <v>0.1875</v>
      </c>
      <c r="H29" s="18">
        <f t="shared" ref="H29" si="65">H28/D28</f>
        <v>0.5</v>
      </c>
      <c r="I29" s="18">
        <f t="shared" ref="I29" si="66">I28/D28</f>
        <v>0.625</v>
      </c>
      <c r="J29" s="18">
        <f t="shared" ref="J29" si="67">J28/D28</f>
        <v>0.25</v>
      </c>
      <c r="K29" s="18">
        <f t="shared" ref="K29" si="68">K28/D28</f>
        <v>0</v>
      </c>
      <c r="L29" s="18">
        <f t="shared" ref="L29" si="69">L28/D28</f>
        <v>0.3125</v>
      </c>
      <c r="M29" s="18">
        <f t="shared" ref="M29" si="70">M28/D28</f>
        <v>0.5</v>
      </c>
      <c r="N29" s="19">
        <f t="shared" ref="N29" si="71">N28/D28</f>
        <v>0.125</v>
      </c>
      <c r="O29" s="20">
        <f t="shared" ref="O29" si="72">O28/D28</f>
        <v>0</v>
      </c>
      <c r="P29" s="20">
        <f t="shared" ref="P29" si="73">P28/D28</f>
        <v>0</v>
      </c>
      <c r="R29" s="21"/>
      <c r="S29" s="15"/>
    </row>
    <row r="30" spans="2:19" ht="18.899999999999999" customHeight="1" x14ac:dyDescent="0.2">
      <c r="B30" s="416"/>
      <c r="C30" s="419"/>
      <c r="D30" s="42"/>
      <c r="E30" s="34"/>
      <c r="F30" s="35">
        <f t="shared" ref="F30" si="74">F28/E28</f>
        <v>0.9375</v>
      </c>
      <c r="G30" s="35">
        <f t="shared" ref="G30" si="75">G28/E28</f>
        <v>0.1875</v>
      </c>
      <c r="H30" s="35">
        <f t="shared" ref="H30" si="76">H28/E28</f>
        <v>0.5</v>
      </c>
      <c r="I30" s="35">
        <f t="shared" ref="I30" si="77">I28/E28</f>
        <v>0.625</v>
      </c>
      <c r="J30" s="35">
        <f t="shared" ref="J30" si="78">J28/E28</f>
        <v>0.25</v>
      </c>
      <c r="K30" s="35">
        <f t="shared" ref="K30" si="79">K28/E28</f>
        <v>0</v>
      </c>
      <c r="L30" s="35">
        <f t="shared" ref="L30" si="80">L28/E28</f>
        <v>0.3125</v>
      </c>
      <c r="M30" s="35">
        <f t="shared" ref="M30" si="81">M28/E28</f>
        <v>0.5</v>
      </c>
      <c r="N30" s="36">
        <f t="shared" ref="N30" si="82">N28/E28</f>
        <v>0.125</v>
      </c>
      <c r="O30" s="37"/>
      <c r="P30" s="37"/>
      <c r="R30" s="21"/>
    </row>
    <row r="31" spans="2:19" ht="18.899999999999999" customHeight="1" x14ac:dyDescent="0.2">
      <c r="B31" s="416"/>
      <c r="C31" s="412" t="s">
        <v>26</v>
      </c>
      <c r="D31" s="43">
        <v>162</v>
      </c>
      <c r="E31" s="28">
        <f t="shared" ref="E31" si="83">D31-O31-P31</f>
        <v>121</v>
      </c>
      <c r="F31" s="39">
        <v>110</v>
      </c>
      <c r="G31" s="39">
        <v>17</v>
      </c>
      <c r="H31" s="39">
        <v>71</v>
      </c>
      <c r="I31" s="39">
        <v>81</v>
      </c>
      <c r="J31" s="39">
        <v>11</v>
      </c>
      <c r="K31" s="39">
        <v>13</v>
      </c>
      <c r="L31" s="39">
        <v>5</v>
      </c>
      <c r="M31" s="39">
        <v>29</v>
      </c>
      <c r="N31" s="40">
        <v>4</v>
      </c>
      <c r="O31" s="41">
        <v>39</v>
      </c>
      <c r="P31" s="41">
        <v>2</v>
      </c>
      <c r="S31" s="15"/>
    </row>
    <row r="32" spans="2:19" ht="18.899999999999999" customHeight="1" x14ac:dyDescent="0.2">
      <c r="B32" s="416"/>
      <c r="C32" s="413"/>
      <c r="D32" s="32"/>
      <c r="E32" s="17">
        <f t="shared" ref="E32" si="84">E31/D31</f>
        <v>0.74691358024691357</v>
      </c>
      <c r="F32" s="18">
        <f t="shared" ref="F32" si="85">F31/D31</f>
        <v>0.67901234567901236</v>
      </c>
      <c r="G32" s="18">
        <f t="shared" ref="G32" si="86">G31/D31</f>
        <v>0.10493827160493827</v>
      </c>
      <c r="H32" s="18">
        <f t="shared" ref="H32" si="87">H31/D31</f>
        <v>0.43827160493827161</v>
      </c>
      <c r="I32" s="18">
        <f t="shared" ref="I32" si="88">I31/D31</f>
        <v>0.5</v>
      </c>
      <c r="J32" s="18">
        <f t="shared" ref="J32" si="89">J31/D31</f>
        <v>6.7901234567901231E-2</v>
      </c>
      <c r="K32" s="18">
        <f t="shared" ref="K32" si="90">K31/D31</f>
        <v>8.0246913580246909E-2</v>
      </c>
      <c r="L32" s="18">
        <f t="shared" ref="L32" si="91">L31/D31</f>
        <v>3.0864197530864196E-2</v>
      </c>
      <c r="M32" s="18">
        <f t="shared" ref="M32" si="92">M31/D31</f>
        <v>0.17901234567901234</v>
      </c>
      <c r="N32" s="19">
        <f t="shared" ref="N32" si="93">N31/D31</f>
        <v>2.4691358024691357E-2</v>
      </c>
      <c r="O32" s="20">
        <f t="shared" ref="O32" si="94">O31/D31</f>
        <v>0.24074074074074073</v>
      </c>
      <c r="P32" s="20">
        <f t="shared" ref="P32" si="95">P31/D31</f>
        <v>1.2345679012345678E-2</v>
      </c>
      <c r="R32" s="21"/>
      <c r="S32" s="15"/>
    </row>
    <row r="33" spans="2:19" ht="18.899999999999999" customHeight="1" thickBot="1" x14ac:dyDescent="0.25">
      <c r="B33" s="420"/>
      <c r="C33" s="414"/>
      <c r="D33" s="45"/>
      <c r="E33" s="46"/>
      <c r="F33" s="47">
        <f t="shared" ref="F33" si="96">F31/E31</f>
        <v>0.90909090909090906</v>
      </c>
      <c r="G33" s="47">
        <f t="shared" ref="G33" si="97">G31/E31</f>
        <v>0.14049586776859505</v>
      </c>
      <c r="H33" s="47">
        <f t="shared" ref="H33" si="98">H31/E31</f>
        <v>0.58677685950413228</v>
      </c>
      <c r="I33" s="47">
        <f t="shared" ref="I33" si="99">I31/E31</f>
        <v>0.66942148760330578</v>
      </c>
      <c r="J33" s="47">
        <f t="shared" ref="J33" si="100">J31/E31</f>
        <v>9.0909090909090912E-2</v>
      </c>
      <c r="K33" s="47">
        <f t="shared" ref="K33" si="101">K31/E31</f>
        <v>0.10743801652892562</v>
      </c>
      <c r="L33" s="47">
        <f t="shared" ref="L33" si="102">L31/E31</f>
        <v>4.1322314049586778E-2</v>
      </c>
      <c r="M33" s="47">
        <f t="shared" ref="M33" si="103">M31/E31</f>
        <v>0.23966942148760331</v>
      </c>
      <c r="N33" s="48">
        <f t="shared" ref="N33" si="104">N31/E31</f>
        <v>3.3057851239669422E-2</v>
      </c>
      <c r="O33" s="49"/>
      <c r="P33" s="49"/>
      <c r="R33" s="21"/>
    </row>
    <row r="34" spans="2:19" ht="18.899999999999999" customHeight="1" thickTop="1" x14ac:dyDescent="0.2">
      <c r="B34" s="415" t="s">
        <v>27</v>
      </c>
      <c r="C34" s="418" t="s">
        <v>28</v>
      </c>
      <c r="D34" s="43">
        <v>87</v>
      </c>
      <c r="E34" s="28">
        <f>D34-O34-P34</f>
        <v>38</v>
      </c>
      <c r="F34" s="39">
        <v>30</v>
      </c>
      <c r="G34" s="39">
        <v>11</v>
      </c>
      <c r="H34" s="39">
        <v>20</v>
      </c>
      <c r="I34" s="39">
        <v>25</v>
      </c>
      <c r="J34" s="39">
        <v>7</v>
      </c>
      <c r="K34" s="39">
        <v>1</v>
      </c>
      <c r="L34" s="39">
        <v>1</v>
      </c>
      <c r="M34" s="39">
        <v>7</v>
      </c>
      <c r="N34" s="40">
        <v>1</v>
      </c>
      <c r="O34" s="41">
        <v>46</v>
      </c>
      <c r="P34" s="41">
        <v>3</v>
      </c>
      <c r="S34" s="15"/>
    </row>
    <row r="35" spans="2:19" ht="18.899999999999999" customHeight="1" x14ac:dyDescent="0.2">
      <c r="B35" s="416"/>
      <c r="C35" s="413"/>
      <c r="D35" s="32"/>
      <c r="E35" s="17">
        <f t="shared" ref="E35" si="105">E34/D34</f>
        <v>0.43678160919540232</v>
      </c>
      <c r="F35" s="18">
        <f t="shared" ref="F35" si="106">F34/D34</f>
        <v>0.34482758620689657</v>
      </c>
      <c r="G35" s="18">
        <f t="shared" ref="G35" si="107">G34/D34</f>
        <v>0.12643678160919541</v>
      </c>
      <c r="H35" s="18">
        <f t="shared" ref="H35" si="108">H34/D34</f>
        <v>0.22988505747126436</v>
      </c>
      <c r="I35" s="18">
        <f t="shared" ref="I35" si="109">I34/D34</f>
        <v>0.28735632183908044</v>
      </c>
      <c r="J35" s="18">
        <f t="shared" ref="J35" si="110">J34/D34</f>
        <v>8.0459770114942528E-2</v>
      </c>
      <c r="K35" s="18">
        <f t="shared" ref="K35" si="111">K34/D34</f>
        <v>1.1494252873563218E-2</v>
      </c>
      <c r="L35" s="18">
        <f t="shared" ref="L35" si="112">L34/D34</f>
        <v>1.1494252873563218E-2</v>
      </c>
      <c r="M35" s="18">
        <f t="shared" ref="M35" si="113">M34/D34</f>
        <v>8.0459770114942528E-2</v>
      </c>
      <c r="N35" s="19">
        <f t="shared" ref="N35" si="114">N34/D34</f>
        <v>1.1494252873563218E-2</v>
      </c>
      <c r="O35" s="20">
        <f t="shared" ref="O35" si="115">O34/D34</f>
        <v>0.52873563218390807</v>
      </c>
      <c r="P35" s="20">
        <f t="shared" ref="P35" si="116">P34/D34</f>
        <v>3.4482758620689655E-2</v>
      </c>
      <c r="R35" s="21"/>
      <c r="S35" s="15"/>
    </row>
    <row r="36" spans="2:19" ht="18.899999999999999" customHeight="1" x14ac:dyDescent="0.2">
      <c r="B36" s="416"/>
      <c r="C36" s="419"/>
      <c r="D36" s="42"/>
      <c r="E36" s="34"/>
      <c r="F36" s="35">
        <f t="shared" ref="F36" si="117">F34/E34</f>
        <v>0.78947368421052633</v>
      </c>
      <c r="G36" s="35">
        <f t="shared" ref="G36" si="118">G34/E34</f>
        <v>0.28947368421052633</v>
      </c>
      <c r="H36" s="35">
        <f t="shared" ref="H36" si="119">H34/E34</f>
        <v>0.52631578947368418</v>
      </c>
      <c r="I36" s="35">
        <f t="shared" ref="I36" si="120">I34/E34</f>
        <v>0.65789473684210531</v>
      </c>
      <c r="J36" s="35">
        <f t="shared" ref="J36" si="121">J34/E34</f>
        <v>0.18421052631578946</v>
      </c>
      <c r="K36" s="35">
        <f t="shared" ref="K36" si="122">K34/E34</f>
        <v>2.6315789473684209E-2</v>
      </c>
      <c r="L36" s="35">
        <f t="shared" ref="L36" si="123">L34/E34</f>
        <v>2.6315789473684209E-2</v>
      </c>
      <c r="M36" s="35">
        <f t="shared" ref="M36" si="124">M34/E34</f>
        <v>0.18421052631578946</v>
      </c>
      <c r="N36" s="36">
        <f t="shared" ref="N36" si="125">N34/E34</f>
        <v>2.6315789473684209E-2</v>
      </c>
      <c r="O36" s="37"/>
      <c r="P36" s="37"/>
      <c r="R36" s="21"/>
    </row>
    <row r="37" spans="2:19" ht="18.899999999999999" customHeight="1" x14ac:dyDescent="0.2">
      <c r="B37" s="416"/>
      <c r="C37" s="412" t="s">
        <v>29</v>
      </c>
      <c r="D37" s="43">
        <v>181</v>
      </c>
      <c r="E37" s="28">
        <f>D37-O37-P37</f>
        <v>125</v>
      </c>
      <c r="F37" s="39">
        <v>113</v>
      </c>
      <c r="G37" s="39">
        <v>19</v>
      </c>
      <c r="H37" s="39">
        <v>67</v>
      </c>
      <c r="I37" s="39">
        <v>73</v>
      </c>
      <c r="J37" s="39">
        <v>9</v>
      </c>
      <c r="K37" s="39">
        <v>3</v>
      </c>
      <c r="L37" s="39">
        <v>5</v>
      </c>
      <c r="M37" s="39">
        <v>34</v>
      </c>
      <c r="N37" s="40">
        <v>3</v>
      </c>
      <c r="O37" s="41">
        <v>51</v>
      </c>
      <c r="P37" s="41">
        <v>5</v>
      </c>
      <c r="S37" s="15"/>
    </row>
    <row r="38" spans="2:19" ht="18.899999999999999" customHeight="1" x14ac:dyDescent="0.2">
      <c r="B38" s="416"/>
      <c r="C38" s="413"/>
      <c r="D38" s="32"/>
      <c r="E38" s="17">
        <f t="shared" ref="E38" si="126">E37/D37</f>
        <v>0.69060773480662985</v>
      </c>
      <c r="F38" s="18">
        <f t="shared" ref="F38" si="127">F37/D37</f>
        <v>0.62430939226519333</v>
      </c>
      <c r="G38" s="18">
        <f t="shared" ref="G38" si="128">G37/D37</f>
        <v>0.10497237569060773</v>
      </c>
      <c r="H38" s="18">
        <f t="shared" ref="H38" si="129">H37/D37</f>
        <v>0.37016574585635359</v>
      </c>
      <c r="I38" s="18">
        <f t="shared" ref="I38" si="130">I37/D37</f>
        <v>0.40331491712707185</v>
      </c>
      <c r="J38" s="18">
        <f t="shared" ref="J38" si="131">J37/D37</f>
        <v>4.9723756906077346E-2</v>
      </c>
      <c r="K38" s="18">
        <f t="shared" ref="K38" si="132">K37/D37</f>
        <v>1.6574585635359115E-2</v>
      </c>
      <c r="L38" s="18">
        <f t="shared" ref="L38" si="133">L37/D37</f>
        <v>2.7624309392265192E-2</v>
      </c>
      <c r="M38" s="18">
        <f t="shared" ref="M38" si="134">M37/D37</f>
        <v>0.18784530386740331</v>
      </c>
      <c r="N38" s="19">
        <f t="shared" ref="N38" si="135">N37/D37</f>
        <v>1.6574585635359115E-2</v>
      </c>
      <c r="O38" s="20">
        <f t="shared" ref="O38" si="136">O37/D37</f>
        <v>0.28176795580110497</v>
      </c>
      <c r="P38" s="20">
        <f t="shared" ref="P38" si="137">P37/D37</f>
        <v>2.7624309392265192E-2</v>
      </c>
      <c r="R38" s="21"/>
      <c r="S38" s="15"/>
    </row>
    <row r="39" spans="2:19" ht="18.899999999999999" customHeight="1" x14ac:dyDescent="0.2">
      <c r="B39" s="416"/>
      <c r="C39" s="419"/>
      <c r="D39" s="42"/>
      <c r="E39" s="34"/>
      <c r="F39" s="35">
        <f t="shared" ref="F39" si="138">F37/E37</f>
        <v>0.90400000000000003</v>
      </c>
      <c r="G39" s="35">
        <f t="shared" ref="G39" si="139">G37/E37</f>
        <v>0.152</v>
      </c>
      <c r="H39" s="35">
        <f t="shared" ref="H39" si="140">H37/E37</f>
        <v>0.53600000000000003</v>
      </c>
      <c r="I39" s="35">
        <f t="shared" ref="I39" si="141">I37/E37</f>
        <v>0.58399999999999996</v>
      </c>
      <c r="J39" s="35">
        <f t="shared" ref="J39" si="142">J37/E37</f>
        <v>7.1999999999999995E-2</v>
      </c>
      <c r="K39" s="35">
        <f t="shared" ref="K39" si="143">K37/E37</f>
        <v>2.4E-2</v>
      </c>
      <c r="L39" s="35">
        <f t="shared" ref="L39" si="144">L37/E37</f>
        <v>0.04</v>
      </c>
      <c r="M39" s="35">
        <f t="shared" ref="M39" si="145">M37/E37</f>
        <v>0.27200000000000002</v>
      </c>
      <c r="N39" s="36">
        <f t="shared" ref="N39" si="146">N37/E37</f>
        <v>2.4E-2</v>
      </c>
      <c r="O39" s="37"/>
      <c r="P39" s="37"/>
      <c r="R39" s="21"/>
    </row>
    <row r="40" spans="2:19" ht="18.899999999999999" customHeight="1" x14ac:dyDescent="0.2">
      <c r="B40" s="416"/>
      <c r="C40" s="412" t="s">
        <v>30</v>
      </c>
      <c r="D40" s="43">
        <v>50</v>
      </c>
      <c r="E40" s="28">
        <f>D40-O40-P40</f>
        <v>40</v>
      </c>
      <c r="F40" s="12">
        <v>37</v>
      </c>
      <c r="G40" s="12">
        <v>5</v>
      </c>
      <c r="H40" s="12">
        <v>22</v>
      </c>
      <c r="I40" s="12">
        <v>23</v>
      </c>
      <c r="J40" s="12">
        <v>3</v>
      </c>
      <c r="K40" s="12">
        <v>2</v>
      </c>
      <c r="L40" s="12">
        <v>1</v>
      </c>
      <c r="M40" s="12">
        <v>7</v>
      </c>
      <c r="N40" s="13">
        <v>1</v>
      </c>
      <c r="O40" s="14">
        <v>10</v>
      </c>
      <c r="P40" s="14">
        <v>0</v>
      </c>
      <c r="S40" s="15"/>
    </row>
    <row r="41" spans="2:19" ht="18.899999999999999" customHeight="1" x14ac:dyDescent="0.2">
      <c r="B41" s="416"/>
      <c r="C41" s="413"/>
      <c r="D41" s="32"/>
      <c r="E41" s="17">
        <f t="shared" ref="E41" si="147">E40/D40</f>
        <v>0.8</v>
      </c>
      <c r="F41" s="18">
        <f t="shared" ref="F41" si="148">F40/D40</f>
        <v>0.74</v>
      </c>
      <c r="G41" s="18">
        <f t="shared" ref="G41" si="149">G40/D40</f>
        <v>0.1</v>
      </c>
      <c r="H41" s="18">
        <f t="shared" ref="H41" si="150">H40/D40</f>
        <v>0.44</v>
      </c>
      <c r="I41" s="18">
        <f t="shared" ref="I41" si="151">I40/D40</f>
        <v>0.46</v>
      </c>
      <c r="J41" s="18">
        <f t="shared" ref="J41" si="152">J40/D40</f>
        <v>0.06</v>
      </c>
      <c r="K41" s="18">
        <f t="shared" ref="K41" si="153">K40/D40</f>
        <v>0.04</v>
      </c>
      <c r="L41" s="18">
        <f t="shared" ref="L41" si="154">L40/D40</f>
        <v>0.02</v>
      </c>
      <c r="M41" s="18">
        <f t="shared" ref="M41" si="155">M40/D40</f>
        <v>0.14000000000000001</v>
      </c>
      <c r="N41" s="19">
        <f t="shared" ref="N41" si="156">N40/D40</f>
        <v>0.02</v>
      </c>
      <c r="O41" s="20">
        <f>O40/D40</f>
        <v>0.2</v>
      </c>
      <c r="P41" s="20">
        <f t="shared" ref="P41" si="157">P40/D40</f>
        <v>0</v>
      </c>
      <c r="R41" s="21"/>
      <c r="S41" s="15"/>
    </row>
    <row r="42" spans="2:19" ht="18.899999999999999" customHeight="1" x14ac:dyDescent="0.2">
      <c r="B42" s="416"/>
      <c r="C42" s="419"/>
      <c r="D42" s="42"/>
      <c r="E42" s="34"/>
      <c r="F42" s="35">
        <f t="shared" ref="F42" si="158">F40/E40</f>
        <v>0.92500000000000004</v>
      </c>
      <c r="G42" s="35">
        <f t="shared" ref="G42" si="159">G40/E40</f>
        <v>0.125</v>
      </c>
      <c r="H42" s="35">
        <f t="shared" ref="H42" si="160">H40/E40</f>
        <v>0.55000000000000004</v>
      </c>
      <c r="I42" s="35">
        <f t="shared" ref="I42" si="161">I40/E40</f>
        <v>0.57499999999999996</v>
      </c>
      <c r="J42" s="35">
        <f t="shared" ref="J42" si="162">J40/E40</f>
        <v>7.4999999999999997E-2</v>
      </c>
      <c r="K42" s="35">
        <f t="shared" ref="K42" si="163">K40/E40</f>
        <v>0.05</v>
      </c>
      <c r="L42" s="35">
        <f t="shared" ref="L42" si="164">L40/E40</f>
        <v>2.5000000000000001E-2</v>
      </c>
      <c r="M42" s="35">
        <f t="shared" ref="M42" si="165">M40/E40</f>
        <v>0.17499999999999999</v>
      </c>
      <c r="N42" s="36">
        <f t="shared" ref="N42" si="166">N40/E40</f>
        <v>2.5000000000000001E-2</v>
      </c>
      <c r="O42" s="37"/>
      <c r="P42" s="37"/>
      <c r="R42" s="21"/>
    </row>
    <row r="43" spans="2:19" ht="18.899999999999999" customHeight="1" x14ac:dyDescent="0.2">
      <c r="B43" s="416"/>
      <c r="C43" s="412" t="s">
        <v>31</v>
      </c>
      <c r="D43" s="43">
        <v>40</v>
      </c>
      <c r="E43" s="28">
        <f>D43-O43-P43</f>
        <v>37</v>
      </c>
      <c r="F43" s="12">
        <v>35</v>
      </c>
      <c r="G43" s="12">
        <v>3</v>
      </c>
      <c r="H43" s="12">
        <v>24</v>
      </c>
      <c r="I43" s="12">
        <v>29</v>
      </c>
      <c r="J43" s="12">
        <v>3</v>
      </c>
      <c r="K43" s="12">
        <v>0</v>
      </c>
      <c r="L43" s="12">
        <v>1</v>
      </c>
      <c r="M43" s="12">
        <v>9</v>
      </c>
      <c r="N43" s="13">
        <v>3</v>
      </c>
      <c r="O43" s="14">
        <v>3</v>
      </c>
      <c r="P43" s="14">
        <v>0</v>
      </c>
      <c r="S43" s="15"/>
    </row>
    <row r="44" spans="2:19" ht="18.899999999999999" customHeight="1" x14ac:dyDescent="0.2">
      <c r="B44" s="416"/>
      <c r="C44" s="413"/>
      <c r="D44" s="32"/>
      <c r="E44" s="17">
        <f t="shared" ref="E44" si="167">E43/D43</f>
        <v>0.92500000000000004</v>
      </c>
      <c r="F44" s="18">
        <f t="shared" ref="F44" si="168">F43/D43</f>
        <v>0.875</v>
      </c>
      <c r="G44" s="18">
        <f t="shared" ref="G44" si="169">G43/D43</f>
        <v>7.4999999999999997E-2</v>
      </c>
      <c r="H44" s="18">
        <f t="shared" ref="H44" si="170">H43/D43</f>
        <v>0.6</v>
      </c>
      <c r="I44" s="18">
        <f t="shared" ref="I44" si="171">I43/D43</f>
        <v>0.72499999999999998</v>
      </c>
      <c r="J44" s="18">
        <f t="shared" ref="J44" si="172">J43/D43</f>
        <v>7.4999999999999997E-2</v>
      </c>
      <c r="K44" s="18">
        <f t="shared" ref="K44" si="173">K43/D43</f>
        <v>0</v>
      </c>
      <c r="L44" s="18">
        <f t="shared" ref="L44" si="174">L43/D43</f>
        <v>2.5000000000000001E-2</v>
      </c>
      <c r="M44" s="18">
        <f t="shared" ref="M44" si="175">M43/D43</f>
        <v>0.22500000000000001</v>
      </c>
      <c r="N44" s="19">
        <f t="shared" ref="N44" si="176">N43/D43</f>
        <v>7.4999999999999997E-2</v>
      </c>
      <c r="O44" s="20">
        <f>O43/D43</f>
        <v>7.4999999999999997E-2</v>
      </c>
      <c r="P44" s="20">
        <f t="shared" ref="P44" si="177">P43/D43</f>
        <v>0</v>
      </c>
      <c r="R44" s="21"/>
      <c r="S44" s="15"/>
    </row>
    <row r="45" spans="2:19" ht="18.899999999999999" customHeight="1" x14ac:dyDescent="0.2">
      <c r="B45" s="416"/>
      <c r="C45" s="419"/>
      <c r="D45" s="42"/>
      <c r="E45" s="34"/>
      <c r="F45" s="35">
        <f t="shared" ref="F45" si="178">F43/E43</f>
        <v>0.94594594594594594</v>
      </c>
      <c r="G45" s="35">
        <f t="shared" ref="G45" si="179">G43/E43</f>
        <v>8.1081081081081086E-2</v>
      </c>
      <c r="H45" s="35">
        <f t="shared" ref="H45" si="180">H43/E43</f>
        <v>0.64864864864864868</v>
      </c>
      <c r="I45" s="35">
        <f t="shared" ref="I45" si="181">I43/E43</f>
        <v>0.78378378378378377</v>
      </c>
      <c r="J45" s="35">
        <f t="shared" ref="J45" si="182">J43/E43</f>
        <v>8.1081081081081086E-2</v>
      </c>
      <c r="K45" s="35">
        <f t="shared" ref="K45" si="183">K43/E43</f>
        <v>0</v>
      </c>
      <c r="L45" s="35">
        <f t="shared" ref="L45" si="184">L43/E43</f>
        <v>2.7027027027027029E-2</v>
      </c>
      <c r="M45" s="35">
        <f t="shared" ref="M45" si="185">M43/E43</f>
        <v>0.24324324324324326</v>
      </c>
      <c r="N45" s="36">
        <f t="shared" ref="N45" si="186">N43/E43</f>
        <v>8.1081081081081086E-2</v>
      </c>
      <c r="O45" s="37"/>
      <c r="P45" s="37"/>
      <c r="R45" s="21"/>
    </row>
    <row r="46" spans="2:19" ht="18.899999999999999" customHeight="1" x14ac:dyDescent="0.2">
      <c r="B46" s="416"/>
      <c r="C46" s="412" t="s">
        <v>32</v>
      </c>
      <c r="D46" s="43">
        <v>27</v>
      </c>
      <c r="E46" s="28">
        <f>D46-O46-P46</f>
        <v>26</v>
      </c>
      <c r="F46" s="12">
        <v>24</v>
      </c>
      <c r="G46" s="12">
        <v>4</v>
      </c>
      <c r="H46" s="12">
        <v>15</v>
      </c>
      <c r="I46" s="12">
        <v>19</v>
      </c>
      <c r="J46" s="12">
        <v>5</v>
      </c>
      <c r="K46" s="12">
        <v>2</v>
      </c>
      <c r="L46" s="12">
        <v>0</v>
      </c>
      <c r="M46" s="12">
        <v>5</v>
      </c>
      <c r="N46" s="13">
        <v>2</v>
      </c>
      <c r="O46" s="14">
        <v>1</v>
      </c>
      <c r="P46" s="14">
        <v>0</v>
      </c>
      <c r="S46" s="15"/>
    </row>
    <row r="47" spans="2:19" ht="18.899999999999999" customHeight="1" x14ac:dyDescent="0.2">
      <c r="B47" s="416"/>
      <c r="C47" s="413"/>
      <c r="D47" s="32"/>
      <c r="E47" s="17">
        <f t="shared" ref="E47" si="187">E46/D46</f>
        <v>0.96296296296296291</v>
      </c>
      <c r="F47" s="18">
        <f t="shared" ref="F47" si="188">F46/D46</f>
        <v>0.88888888888888884</v>
      </c>
      <c r="G47" s="18">
        <f t="shared" ref="G47" si="189">G46/D46</f>
        <v>0.14814814814814814</v>
      </c>
      <c r="H47" s="18">
        <f t="shared" ref="H47" si="190">H46/D46</f>
        <v>0.55555555555555558</v>
      </c>
      <c r="I47" s="18">
        <f t="shared" ref="I47" si="191">I46/D46</f>
        <v>0.70370370370370372</v>
      </c>
      <c r="J47" s="18">
        <f t="shared" ref="J47" si="192">J46/D46</f>
        <v>0.18518518518518517</v>
      </c>
      <c r="K47" s="18">
        <f t="shared" ref="K47" si="193">K46/D46</f>
        <v>7.407407407407407E-2</v>
      </c>
      <c r="L47" s="18">
        <f t="shared" ref="L47" si="194">L46/D46</f>
        <v>0</v>
      </c>
      <c r="M47" s="18">
        <f t="shared" ref="M47" si="195">M46/D46</f>
        <v>0.18518518518518517</v>
      </c>
      <c r="N47" s="19">
        <f t="shared" ref="N47" si="196">N46/D46</f>
        <v>7.407407407407407E-2</v>
      </c>
      <c r="O47" s="20">
        <f>O46/D46</f>
        <v>3.7037037037037035E-2</v>
      </c>
      <c r="P47" s="20">
        <f t="shared" ref="P47" si="197">P46/D46</f>
        <v>0</v>
      </c>
      <c r="R47" s="21"/>
      <c r="S47" s="15"/>
    </row>
    <row r="48" spans="2:19" ht="18.899999999999999" customHeight="1" x14ac:dyDescent="0.2">
      <c r="B48" s="416"/>
      <c r="C48" s="419"/>
      <c r="D48" s="42"/>
      <c r="E48" s="34"/>
      <c r="F48" s="35">
        <f t="shared" ref="F48" si="198">F46/E46</f>
        <v>0.92307692307692313</v>
      </c>
      <c r="G48" s="35">
        <f t="shared" ref="G48" si="199">G46/E46</f>
        <v>0.15384615384615385</v>
      </c>
      <c r="H48" s="35">
        <f t="shared" ref="H48" si="200">H46/E46</f>
        <v>0.57692307692307687</v>
      </c>
      <c r="I48" s="35">
        <f t="shared" ref="I48" si="201">I46/E46</f>
        <v>0.73076923076923073</v>
      </c>
      <c r="J48" s="35">
        <f t="shared" ref="J48" si="202">J46/E46</f>
        <v>0.19230769230769232</v>
      </c>
      <c r="K48" s="35">
        <f t="shared" ref="K48" si="203">K46/E46</f>
        <v>7.6923076923076927E-2</v>
      </c>
      <c r="L48" s="35">
        <f t="shared" ref="L48" si="204">L46/E46</f>
        <v>0</v>
      </c>
      <c r="M48" s="35">
        <f t="shared" ref="M48" si="205">M46/E46</f>
        <v>0.19230769230769232</v>
      </c>
      <c r="N48" s="36">
        <f t="shared" ref="N48" si="206">N46/E46</f>
        <v>7.6923076923076927E-2</v>
      </c>
      <c r="O48" s="37"/>
      <c r="P48" s="37"/>
      <c r="R48" s="21"/>
    </row>
    <row r="49" spans="2:19" ht="18.899999999999999" customHeight="1" x14ac:dyDescent="0.2">
      <c r="B49" s="416"/>
      <c r="C49" s="412" t="s">
        <v>33</v>
      </c>
      <c r="D49" s="43">
        <v>40</v>
      </c>
      <c r="E49" s="28">
        <f>D49-O49-P49</f>
        <v>40</v>
      </c>
      <c r="F49" s="12">
        <v>39</v>
      </c>
      <c r="G49" s="12">
        <v>7</v>
      </c>
      <c r="H49" s="12">
        <v>24</v>
      </c>
      <c r="I49" s="12">
        <v>35</v>
      </c>
      <c r="J49" s="12">
        <v>11</v>
      </c>
      <c r="K49" s="12">
        <v>6</v>
      </c>
      <c r="L49" s="12">
        <v>10</v>
      </c>
      <c r="M49" s="12">
        <v>19</v>
      </c>
      <c r="N49" s="13">
        <v>2</v>
      </c>
      <c r="O49" s="14">
        <v>0</v>
      </c>
      <c r="P49" s="14">
        <v>0</v>
      </c>
      <c r="S49" s="15"/>
    </row>
    <row r="50" spans="2:19" ht="18.899999999999999" customHeight="1" x14ac:dyDescent="0.2">
      <c r="B50" s="416"/>
      <c r="C50" s="413"/>
      <c r="D50" s="32"/>
      <c r="E50" s="17">
        <f>E49/D49</f>
        <v>1</v>
      </c>
      <c r="F50" s="18">
        <f>F49/D49</f>
        <v>0.97499999999999998</v>
      </c>
      <c r="G50" s="18">
        <f t="shared" ref="G50" si="207">G49/D49</f>
        <v>0.17499999999999999</v>
      </c>
      <c r="H50" s="18">
        <f t="shared" ref="H50" si="208">H49/D49</f>
        <v>0.6</v>
      </c>
      <c r="I50" s="18">
        <f t="shared" ref="I50" si="209">I49/D49</f>
        <v>0.875</v>
      </c>
      <c r="J50" s="18">
        <f t="shared" ref="J50" si="210">J49/D49</f>
        <v>0.27500000000000002</v>
      </c>
      <c r="K50" s="18">
        <f t="shared" ref="K50" si="211">K49/D49</f>
        <v>0.15</v>
      </c>
      <c r="L50" s="18">
        <f t="shared" ref="L50" si="212">L49/D49</f>
        <v>0.25</v>
      </c>
      <c r="M50" s="18">
        <f t="shared" ref="M50" si="213">M49/D49</f>
        <v>0.47499999999999998</v>
      </c>
      <c r="N50" s="19">
        <f>N49/D49</f>
        <v>0.05</v>
      </c>
      <c r="O50" s="50">
        <f>O49/D49</f>
        <v>0</v>
      </c>
      <c r="P50" s="20">
        <f t="shared" ref="P50" si="214">P49/D49</f>
        <v>0</v>
      </c>
      <c r="R50" s="21"/>
      <c r="S50" s="15"/>
    </row>
    <row r="51" spans="2:19" ht="18.899999999999999" customHeight="1" thickBot="1" x14ac:dyDescent="0.25">
      <c r="B51" s="416"/>
      <c r="C51" s="414"/>
      <c r="D51" s="45"/>
      <c r="E51" s="46"/>
      <c r="F51" s="47">
        <f t="shared" ref="F51" si="215">F49/E49</f>
        <v>0.97499999999999998</v>
      </c>
      <c r="G51" s="47">
        <f t="shared" ref="G51" si="216">G49/E49</f>
        <v>0.17499999999999999</v>
      </c>
      <c r="H51" s="47">
        <f t="shared" ref="H51" si="217">H49/E49</f>
        <v>0.6</v>
      </c>
      <c r="I51" s="47">
        <f t="shared" ref="I51" si="218">I49/E49</f>
        <v>0.875</v>
      </c>
      <c r="J51" s="47">
        <f t="shared" ref="J51" si="219">J49/E49</f>
        <v>0.27500000000000002</v>
      </c>
      <c r="K51" s="47">
        <f t="shared" ref="K51" si="220">K49/E49</f>
        <v>0.15</v>
      </c>
      <c r="L51" s="47">
        <f t="shared" ref="L51" si="221">L49/E49</f>
        <v>0.25</v>
      </c>
      <c r="M51" s="47">
        <f t="shared" ref="M51" si="222">M49/E49</f>
        <v>0.47499999999999998</v>
      </c>
      <c r="N51" s="48">
        <f t="shared" ref="N51" si="223">N49/E49</f>
        <v>0.05</v>
      </c>
      <c r="O51" s="49"/>
      <c r="P51" s="49"/>
      <c r="R51" s="21"/>
    </row>
    <row r="52" spans="2:19" ht="18.899999999999999" customHeight="1" thickTop="1" x14ac:dyDescent="0.2">
      <c r="B52" s="416"/>
      <c r="C52" s="51" t="s">
        <v>34</v>
      </c>
      <c r="D52" s="52">
        <f>D37+D40+D43+D46</f>
        <v>298</v>
      </c>
      <c r="E52" s="28">
        <f>E37+E40+E43+E46</f>
        <v>228</v>
      </c>
      <c r="F52" s="39">
        <f>F37+F40+F43+F46</f>
        <v>209</v>
      </c>
      <c r="G52" s="39">
        <f t="shared" ref="G52:M52" si="224">G37+G40+G43+G46</f>
        <v>31</v>
      </c>
      <c r="H52" s="39">
        <f t="shared" si="224"/>
        <v>128</v>
      </c>
      <c r="I52" s="39">
        <f t="shared" si="224"/>
        <v>144</v>
      </c>
      <c r="J52" s="39">
        <f t="shared" si="224"/>
        <v>20</v>
      </c>
      <c r="K52" s="39">
        <f t="shared" si="224"/>
        <v>7</v>
      </c>
      <c r="L52" s="39">
        <f t="shared" si="224"/>
        <v>7</v>
      </c>
      <c r="M52" s="39">
        <f t="shared" si="224"/>
        <v>55</v>
      </c>
      <c r="N52" s="40">
        <f>N37+N40+N43+N46</f>
        <v>9</v>
      </c>
      <c r="O52" s="41">
        <f>O37+O40+O43+O46</f>
        <v>65</v>
      </c>
      <c r="P52" s="41">
        <f>P37+P40+P43+P46</f>
        <v>5</v>
      </c>
      <c r="S52" s="15"/>
    </row>
    <row r="53" spans="2:19" ht="18.899999999999999" customHeight="1" x14ac:dyDescent="0.2">
      <c r="B53" s="416"/>
      <c r="C53" s="53" t="s">
        <v>35</v>
      </c>
      <c r="D53" s="54"/>
      <c r="E53" s="17">
        <f>E52/D52</f>
        <v>0.7651006711409396</v>
      </c>
      <c r="F53" s="18">
        <f>F52/D52</f>
        <v>0.70134228187919467</v>
      </c>
      <c r="G53" s="18">
        <f>G52/D52</f>
        <v>0.1040268456375839</v>
      </c>
      <c r="H53" s="18">
        <f>H52/D52</f>
        <v>0.42953020134228187</v>
      </c>
      <c r="I53" s="18">
        <f>I52/D52</f>
        <v>0.48322147651006714</v>
      </c>
      <c r="J53" s="18">
        <f>J52/D52</f>
        <v>6.7114093959731544E-2</v>
      </c>
      <c r="K53" s="18">
        <f>K52/D52</f>
        <v>2.3489932885906041E-2</v>
      </c>
      <c r="L53" s="18">
        <f>L52/D52</f>
        <v>2.3489932885906041E-2</v>
      </c>
      <c r="M53" s="18">
        <f>M52/D52</f>
        <v>0.18456375838926176</v>
      </c>
      <c r="N53" s="19">
        <f>N52/D52</f>
        <v>3.0201342281879196E-2</v>
      </c>
      <c r="O53" s="20">
        <f>O52/D52</f>
        <v>0.21812080536912751</v>
      </c>
      <c r="P53" s="20">
        <f>P52/D52</f>
        <v>1.6778523489932886E-2</v>
      </c>
      <c r="R53" s="21"/>
      <c r="S53" s="15"/>
    </row>
    <row r="54" spans="2:19" ht="18.899999999999999" customHeight="1" x14ac:dyDescent="0.2">
      <c r="B54" s="416"/>
      <c r="C54" s="55"/>
      <c r="D54" s="56"/>
      <c r="E54" s="34"/>
      <c r="F54" s="35">
        <f>F52/E52</f>
        <v>0.91666666666666663</v>
      </c>
      <c r="G54" s="35">
        <f>G52/E52</f>
        <v>0.13596491228070176</v>
      </c>
      <c r="H54" s="35">
        <f>H52/E52</f>
        <v>0.56140350877192979</v>
      </c>
      <c r="I54" s="35">
        <f>I52/E52</f>
        <v>0.63157894736842102</v>
      </c>
      <c r="J54" s="35">
        <f>J52/E52</f>
        <v>8.771929824561403E-2</v>
      </c>
      <c r="K54" s="35">
        <f>K52/E52</f>
        <v>3.0701754385964911E-2</v>
      </c>
      <c r="L54" s="35">
        <f>L52/E52</f>
        <v>3.0701754385964911E-2</v>
      </c>
      <c r="M54" s="35">
        <f>M52/E52</f>
        <v>0.2412280701754386</v>
      </c>
      <c r="N54" s="36">
        <f>N52/E52</f>
        <v>3.9473684210526314E-2</v>
      </c>
      <c r="O54" s="37"/>
      <c r="P54" s="37"/>
      <c r="R54" s="21"/>
    </row>
    <row r="55" spans="2:19" ht="18.899999999999999" customHeight="1" x14ac:dyDescent="0.2">
      <c r="B55" s="416"/>
      <c r="C55" s="57" t="s">
        <v>34</v>
      </c>
      <c r="D55" s="58">
        <f>D40+D43+D46+D49</f>
        <v>157</v>
      </c>
      <c r="E55" s="11">
        <f>E40+E43+E46+E49</f>
        <v>143</v>
      </c>
      <c r="F55" s="12">
        <f>F40+F43+F46+F49</f>
        <v>135</v>
      </c>
      <c r="G55" s="12">
        <f t="shared" ref="G55:N55" si="225">G40+G43+G46+G49</f>
        <v>19</v>
      </c>
      <c r="H55" s="12">
        <f t="shared" si="225"/>
        <v>85</v>
      </c>
      <c r="I55" s="12">
        <f t="shared" si="225"/>
        <v>106</v>
      </c>
      <c r="J55" s="12">
        <f t="shared" si="225"/>
        <v>22</v>
      </c>
      <c r="K55" s="12">
        <f t="shared" si="225"/>
        <v>10</v>
      </c>
      <c r="L55" s="12">
        <f t="shared" si="225"/>
        <v>12</v>
      </c>
      <c r="M55" s="12">
        <f t="shared" si="225"/>
        <v>40</v>
      </c>
      <c r="N55" s="13">
        <f t="shared" si="225"/>
        <v>8</v>
      </c>
      <c r="O55" s="14">
        <f>O40+O43+O46+O49</f>
        <v>14</v>
      </c>
      <c r="P55" s="14">
        <f>P40+P43+P46+P49</f>
        <v>0</v>
      </c>
      <c r="S55" s="15"/>
    </row>
    <row r="56" spans="2:19" ht="18.899999999999999" customHeight="1" x14ac:dyDescent="0.2">
      <c r="B56" s="416"/>
      <c r="C56" s="53" t="s">
        <v>36</v>
      </c>
      <c r="D56" s="59"/>
      <c r="E56" s="17">
        <f>E55/D55</f>
        <v>0.91082802547770703</v>
      </c>
      <c r="F56" s="18">
        <f>F55/D55</f>
        <v>0.85987261146496818</v>
      </c>
      <c r="G56" s="18">
        <f>G55/D55</f>
        <v>0.12101910828025478</v>
      </c>
      <c r="H56" s="18">
        <f>H55/D55</f>
        <v>0.54140127388535031</v>
      </c>
      <c r="I56" s="18">
        <f>I55/D55</f>
        <v>0.67515923566878977</v>
      </c>
      <c r="J56" s="18">
        <f>J55/D55</f>
        <v>0.14012738853503184</v>
      </c>
      <c r="K56" s="18">
        <f>K55/D55</f>
        <v>6.3694267515923567E-2</v>
      </c>
      <c r="L56" s="18">
        <f>L55/D55</f>
        <v>7.6433121019108277E-2</v>
      </c>
      <c r="M56" s="18">
        <f>M55/D55</f>
        <v>0.25477707006369427</v>
      </c>
      <c r="N56" s="19">
        <f>N55/D55</f>
        <v>5.0955414012738856E-2</v>
      </c>
      <c r="O56" s="20">
        <f>O55/D55</f>
        <v>8.9171974522292988E-2</v>
      </c>
      <c r="P56" s="20">
        <f>P55/D55</f>
        <v>0</v>
      </c>
      <c r="R56" s="21"/>
      <c r="S56" s="15"/>
    </row>
    <row r="57" spans="2:19" ht="18.899999999999999" customHeight="1" thickBot="1" x14ac:dyDescent="0.25">
      <c r="B57" s="417"/>
      <c r="C57" s="55"/>
      <c r="D57" s="56"/>
      <c r="E57" s="60"/>
      <c r="F57" s="61">
        <f>F55/E55</f>
        <v>0.94405594405594406</v>
      </c>
      <c r="G57" s="61">
        <f>G55/E55</f>
        <v>0.13286713286713286</v>
      </c>
      <c r="H57" s="61">
        <f>H55/E55</f>
        <v>0.59440559440559437</v>
      </c>
      <c r="I57" s="61">
        <f>I55/E55</f>
        <v>0.74125874125874125</v>
      </c>
      <c r="J57" s="61">
        <f>J55/E55</f>
        <v>0.15384615384615385</v>
      </c>
      <c r="K57" s="61">
        <f>K55/E55</f>
        <v>6.9930069930069935E-2</v>
      </c>
      <c r="L57" s="61">
        <f>L55/E55</f>
        <v>8.3916083916083919E-2</v>
      </c>
      <c r="M57" s="61">
        <f>M55/E55</f>
        <v>0.27972027972027974</v>
      </c>
      <c r="N57" s="62">
        <f>N55/E55</f>
        <v>5.5944055944055944E-2</v>
      </c>
      <c r="O57" s="63"/>
      <c r="P57" s="63"/>
      <c r="R57" s="21"/>
    </row>
    <row r="58" spans="2:19" x14ac:dyDescent="0.2">
      <c r="B58" s="64"/>
      <c r="C58" s="65"/>
      <c r="D58" s="66"/>
      <c r="E58" s="67"/>
      <c r="F58" s="68"/>
      <c r="G58" s="68"/>
      <c r="I58" s="68"/>
      <c r="J58" s="68"/>
      <c r="K58" s="68"/>
      <c r="L58" s="68"/>
      <c r="M58" s="68"/>
      <c r="N58" s="68"/>
      <c r="O58" s="68"/>
      <c r="P58" s="68"/>
    </row>
    <row r="59" spans="2:19" x14ac:dyDescent="0.2">
      <c r="B59" s="2"/>
      <c r="C59" s="65"/>
    </row>
    <row r="60" spans="2:19" x14ac:dyDescent="0.2">
      <c r="B60" s="21"/>
      <c r="E60" s="69"/>
      <c r="F60" s="69"/>
      <c r="G60" s="69"/>
      <c r="H60" s="69"/>
      <c r="I60" s="69"/>
      <c r="J60" s="69"/>
      <c r="K60" s="69"/>
      <c r="L60" s="69"/>
      <c r="M60" s="69"/>
      <c r="N60" s="69"/>
      <c r="O60" s="69"/>
      <c r="P60" s="69"/>
    </row>
    <row r="61" spans="2:19" x14ac:dyDescent="0.2">
      <c r="B61" s="21"/>
      <c r="E61" s="69"/>
      <c r="F61" s="69"/>
      <c r="G61" s="69"/>
      <c r="H61" s="69"/>
      <c r="I61" s="69"/>
      <c r="J61" s="69"/>
      <c r="K61" s="69"/>
      <c r="L61" s="69"/>
      <c r="M61" s="69"/>
      <c r="N61" s="69"/>
      <c r="O61" s="69"/>
      <c r="P61" s="69"/>
    </row>
    <row r="62" spans="2:19" ht="9.75" customHeight="1" x14ac:dyDescent="0.2">
      <c r="E62" s="69"/>
      <c r="F62" s="69"/>
      <c r="G62" s="69"/>
      <c r="H62" s="69"/>
      <c r="I62" s="69"/>
      <c r="J62" s="69"/>
      <c r="K62" s="69"/>
      <c r="L62" s="69"/>
      <c r="M62" s="69"/>
      <c r="N62" s="69"/>
      <c r="O62" s="69"/>
      <c r="P62" s="69"/>
    </row>
    <row r="63" spans="2:19" x14ac:dyDescent="0.2">
      <c r="B63" s="2"/>
      <c r="D63" s="70"/>
      <c r="E63" s="70"/>
      <c r="F63" s="70"/>
      <c r="G63" s="70"/>
      <c r="H63" s="70"/>
      <c r="I63" s="70"/>
      <c r="J63" s="70"/>
      <c r="K63" s="70"/>
      <c r="L63" s="70"/>
      <c r="M63" s="70"/>
      <c r="N63" s="70"/>
      <c r="O63" s="70"/>
      <c r="P63" s="70"/>
    </row>
    <row r="64" spans="2:19" x14ac:dyDescent="0.2">
      <c r="B64" s="2"/>
      <c r="C64" s="4"/>
      <c r="D64" s="71"/>
      <c r="E64" s="71"/>
      <c r="F64" s="71"/>
      <c r="G64" s="71"/>
      <c r="H64" s="71"/>
      <c r="I64" s="71"/>
      <c r="J64" s="71"/>
      <c r="K64" s="71"/>
      <c r="L64" s="71"/>
      <c r="M64" s="71"/>
      <c r="N64" s="71"/>
      <c r="O64" s="71"/>
      <c r="P64" s="71"/>
    </row>
    <row r="65" spans="2:16" ht="13.5" customHeight="1" x14ac:dyDescent="0.2">
      <c r="B65" s="2"/>
      <c r="C65" s="4"/>
      <c r="O65" s="21"/>
    </row>
    <row r="66" spans="2:16" ht="13.5" customHeight="1" x14ac:dyDescent="0.2">
      <c r="B66" s="15"/>
      <c r="C66" s="4"/>
      <c r="D66" s="15"/>
      <c r="E66" s="15"/>
      <c r="F66" s="15"/>
      <c r="G66" s="15"/>
      <c r="H66" s="15"/>
      <c r="I66" s="15"/>
      <c r="J66" s="15"/>
      <c r="K66" s="15"/>
      <c r="L66" s="15"/>
      <c r="M66" s="15"/>
      <c r="N66" s="15"/>
      <c r="O66" s="15"/>
      <c r="P66" s="15"/>
    </row>
    <row r="67" spans="2:16" ht="11.25" customHeight="1" x14ac:dyDescent="0.2">
      <c r="C67" s="4"/>
      <c r="D67" s="15"/>
      <c r="E67" s="15"/>
      <c r="F67" s="15"/>
      <c r="G67" s="15"/>
      <c r="H67" s="15"/>
      <c r="I67" s="15"/>
      <c r="J67" s="15"/>
      <c r="K67" s="15"/>
      <c r="L67" s="15"/>
      <c r="M67" s="15"/>
      <c r="N67" s="15"/>
      <c r="O67" s="15"/>
      <c r="P67" s="15"/>
    </row>
    <row r="68" spans="2:16" x14ac:dyDescent="0.2">
      <c r="C68" s="4"/>
      <c r="D68" s="15"/>
      <c r="E68" s="15"/>
      <c r="F68" s="15"/>
      <c r="G68" s="15"/>
      <c r="H68" s="15"/>
      <c r="I68" s="15"/>
      <c r="J68" s="15"/>
      <c r="K68" s="15"/>
      <c r="L68" s="15"/>
      <c r="M68" s="15"/>
      <c r="N68" s="15"/>
      <c r="O68" s="15"/>
      <c r="P68" s="15"/>
    </row>
    <row r="69" spans="2:16" x14ac:dyDescent="0.2">
      <c r="C69" s="4"/>
      <c r="D69" s="15"/>
      <c r="E69" s="15"/>
      <c r="F69" s="15"/>
      <c r="G69" s="15"/>
      <c r="H69" s="15"/>
      <c r="I69" s="15"/>
      <c r="J69" s="15"/>
      <c r="K69" s="15"/>
      <c r="L69" s="15"/>
      <c r="M69" s="15"/>
      <c r="N69" s="15"/>
      <c r="O69" s="15"/>
      <c r="P69" s="15"/>
    </row>
    <row r="70" spans="2:16" x14ac:dyDescent="0.2">
      <c r="C70" s="4"/>
      <c r="D70" s="15"/>
      <c r="E70" s="15"/>
      <c r="F70" s="15"/>
      <c r="G70" s="15"/>
      <c r="H70" s="15"/>
      <c r="I70" s="15"/>
      <c r="J70" s="15"/>
      <c r="K70" s="15"/>
      <c r="L70" s="15"/>
      <c r="M70" s="15"/>
      <c r="N70" s="15"/>
      <c r="O70" s="15"/>
      <c r="P70" s="15"/>
    </row>
    <row r="71" spans="2:16" x14ac:dyDescent="0.2">
      <c r="C71" s="4"/>
      <c r="D71" s="15"/>
      <c r="E71" s="15"/>
      <c r="F71" s="15"/>
      <c r="G71" s="15"/>
      <c r="H71" s="15"/>
      <c r="I71" s="15"/>
      <c r="J71" s="15"/>
      <c r="K71" s="15"/>
      <c r="L71" s="15"/>
      <c r="M71" s="15"/>
      <c r="N71" s="15"/>
      <c r="O71" s="15"/>
      <c r="P71" s="15"/>
    </row>
    <row r="72" spans="2:16" x14ac:dyDescent="0.2">
      <c r="C72" s="4"/>
      <c r="D72" s="4"/>
      <c r="F72" s="21"/>
    </row>
    <row r="73" spans="2:16" x14ac:dyDescent="0.2">
      <c r="C73" s="4"/>
      <c r="D73" s="4"/>
    </row>
    <row r="74" spans="2:16" x14ac:dyDescent="0.2">
      <c r="C74" s="4"/>
      <c r="D74" s="4"/>
    </row>
    <row r="75" spans="2:16" x14ac:dyDescent="0.2">
      <c r="C75" s="4"/>
      <c r="D75" s="4"/>
    </row>
    <row r="76" spans="2:16" x14ac:dyDescent="0.2">
      <c r="C76" s="4"/>
      <c r="D76" s="4"/>
    </row>
    <row r="77" spans="2:16" x14ac:dyDescent="0.2">
      <c r="C77" s="4"/>
      <c r="D77" s="4"/>
    </row>
    <row r="78" spans="2:16" x14ac:dyDescent="0.2">
      <c r="C78" s="4"/>
      <c r="D78" s="4"/>
    </row>
    <row r="79" spans="2:16" x14ac:dyDescent="0.2">
      <c r="C79" s="4"/>
      <c r="D79" s="4"/>
    </row>
    <row r="80" spans="2:16" x14ac:dyDescent="0.2">
      <c r="C80" s="4"/>
      <c r="D80" s="4"/>
    </row>
    <row r="81" spans="1:4" x14ac:dyDescent="0.2">
      <c r="C81" s="4"/>
      <c r="D81" s="4"/>
    </row>
    <row r="82" spans="1:4" x14ac:dyDescent="0.2">
      <c r="C82" s="4"/>
      <c r="D82" s="4"/>
    </row>
    <row r="83" spans="1:4" x14ac:dyDescent="0.2">
      <c r="C83" s="4"/>
      <c r="D83" s="4"/>
    </row>
    <row r="84" spans="1:4" x14ac:dyDescent="0.2">
      <c r="C84" s="4"/>
      <c r="D84" s="4"/>
    </row>
    <row r="85" spans="1:4" x14ac:dyDescent="0.2">
      <c r="C85" s="4"/>
      <c r="D85" s="4"/>
    </row>
    <row r="86" spans="1:4" x14ac:dyDescent="0.2">
      <c r="C86" s="4"/>
      <c r="D86" s="4"/>
    </row>
    <row r="87" spans="1:4" x14ac:dyDescent="0.2">
      <c r="C87" s="4"/>
      <c r="D87" s="4"/>
    </row>
    <row r="88" spans="1:4" x14ac:dyDescent="0.2">
      <c r="C88" s="4"/>
      <c r="D88" s="4"/>
    </row>
    <row r="89" spans="1:4" x14ac:dyDescent="0.2">
      <c r="C89" s="4"/>
      <c r="D89" s="4"/>
    </row>
    <row r="90" spans="1:4" x14ac:dyDescent="0.2">
      <c r="C90" s="4"/>
      <c r="D90" s="4"/>
    </row>
    <row r="91" spans="1:4" x14ac:dyDescent="0.2">
      <c r="C91" s="4"/>
      <c r="D91" s="4"/>
    </row>
    <row r="92" spans="1:4" x14ac:dyDescent="0.2">
      <c r="C92" s="4"/>
      <c r="D92" s="4"/>
    </row>
    <row r="93" spans="1:4" x14ac:dyDescent="0.2">
      <c r="C93" s="4"/>
      <c r="D93" s="4"/>
    </row>
    <row r="94" spans="1:4" x14ac:dyDescent="0.2">
      <c r="C94" s="4"/>
      <c r="D94" s="4"/>
    </row>
    <row r="95" spans="1:4" x14ac:dyDescent="0.2">
      <c r="A95" s="2"/>
      <c r="B95" s="2"/>
      <c r="C95" s="4"/>
      <c r="D95" s="4"/>
    </row>
    <row r="96" spans="1:4" x14ac:dyDescent="0.2">
      <c r="A96" s="2" t="e">
        <f>SUM(#REF!)</f>
        <v>#REF!</v>
      </c>
      <c r="B96" s="2" t="e">
        <f>SUM(#REF!)</f>
        <v>#REF!</v>
      </c>
      <c r="C96" s="4"/>
      <c r="D96" s="4"/>
    </row>
  </sheetData>
  <mergeCells count="29">
    <mergeCell ref="O9:O12"/>
    <mergeCell ref="P9:P12"/>
    <mergeCell ref="F10:F12"/>
    <mergeCell ref="G10:G12"/>
    <mergeCell ref="H10:H12"/>
    <mergeCell ref="I10:I12"/>
    <mergeCell ref="J10:J12"/>
    <mergeCell ref="K10:K12"/>
    <mergeCell ref="L10:L12"/>
    <mergeCell ref="M10:M12"/>
    <mergeCell ref="N10:N12"/>
    <mergeCell ref="B13:C15"/>
    <mergeCell ref="B9:C12"/>
    <mergeCell ref="D9:D12"/>
    <mergeCell ref="E9:E12"/>
    <mergeCell ref="C28:C30"/>
    <mergeCell ref="C31:C33"/>
    <mergeCell ref="B34:B57"/>
    <mergeCell ref="C34:C36"/>
    <mergeCell ref="C37:C39"/>
    <mergeCell ref="C40:C42"/>
    <mergeCell ref="C43:C45"/>
    <mergeCell ref="C46:C48"/>
    <mergeCell ref="C49:C51"/>
    <mergeCell ref="B16:B33"/>
    <mergeCell ref="C16:C18"/>
    <mergeCell ref="C19:C21"/>
    <mergeCell ref="C22:C24"/>
    <mergeCell ref="C25:C27"/>
  </mergeCells>
  <phoneticPr fontId="3"/>
  <pageMargins left="0.65" right="0.39" top="0.82677165354330717" bottom="0.39370078740157483" header="0.51181102362204722" footer="0.19685039370078741"/>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9BED0-58FB-467B-A30A-5C41AEAEFFDB}">
  <sheetPr>
    <tabColor rgb="FF00B0F0"/>
  </sheetPr>
  <dimension ref="A2:AH471"/>
  <sheetViews>
    <sheetView view="pageBreakPreview" zoomScale="90" zoomScaleNormal="100" zoomScaleSheetLayoutView="90" workbookViewId="0"/>
  </sheetViews>
  <sheetFormatPr defaultColWidth="9" defaultRowHeight="13.2" x14ac:dyDescent="0.2"/>
  <cols>
    <col min="1" max="1" width="9" style="72"/>
    <col min="2" max="2" width="3.6640625" style="75" customWidth="1"/>
    <col min="3" max="3" width="18.6640625" style="72" customWidth="1"/>
    <col min="4" max="4" width="8.109375" style="72" customWidth="1"/>
    <col min="5" max="9" width="7.6640625" style="72" customWidth="1"/>
    <col min="10" max="10" width="8.109375" style="72" customWidth="1"/>
    <col min="11" max="11" width="7.6640625" style="72" customWidth="1"/>
    <col min="12" max="12" width="8.88671875" style="72" customWidth="1"/>
    <col min="13" max="13" width="8" style="72" customWidth="1"/>
    <col min="14" max="14" width="7.44140625" style="72" customWidth="1"/>
    <col min="15" max="20" width="8.6640625" style="72" customWidth="1"/>
    <col min="21" max="23" width="4.6640625" style="72" customWidth="1"/>
    <col min="24" max="24" width="6.44140625" style="72" customWidth="1"/>
    <col min="25" max="25" width="6.88671875" style="72" customWidth="1"/>
    <col min="26" max="33" width="7.6640625" style="72" customWidth="1"/>
    <col min="34" max="34" width="8" style="72" customWidth="1"/>
    <col min="35" max="40" width="4.6640625" style="72" customWidth="1"/>
    <col min="41" max="16384" width="9" style="72"/>
  </cols>
  <sheetData>
    <row r="2" spans="1:18" ht="14.4" x14ac:dyDescent="0.2">
      <c r="B2" s="73" t="s">
        <v>37</v>
      </c>
      <c r="O2" s="74"/>
      <c r="P2" s="74"/>
      <c r="Q2" s="74"/>
    </row>
    <row r="3" spans="1:18" ht="7.5" customHeight="1" x14ac:dyDescent="0.2">
      <c r="B3" s="72"/>
      <c r="O3" s="74"/>
      <c r="P3" s="74"/>
      <c r="Q3" s="74"/>
    </row>
    <row r="4" spans="1:18" x14ac:dyDescent="0.2">
      <c r="A4" s="75"/>
      <c r="B4" s="72"/>
      <c r="I4" s="76" t="s">
        <v>1</v>
      </c>
      <c r="O4" s="74"/>
      <c r="P4" s="74"/>
    </row>
    <row r="5" spans="1:18" x14ac:dyDescent="0.2">
      <c r="A5" s="75"/>
      <c r="B5" s="72"/>
      <c r="I5" s="76" t="s">
        <v>38</v>
      </c>
      <c r="O5" s="77"/>
      <c r="P5" s="77"/>
    </row>
    <row r="6" spans="1:18" x14ac:dyDescent="0.2">
      <c r="A6" s="75"/>
      <c r="B6" s="72"/>
      <c r="I6" s="76" t="s">
        <v>39</v>
      </c>
      <c r="O6" s="74"/>
      <c r="P6" s="74"/>
    </row>
    <row r="7" spans="1:18" ht="7.5" customHeight="1" x14ac:dyDescent="0.2">
      <c r="A7" s="75"/>
      <c r="B7" s="72"/>
      <c r="J7" s="78"/>
      <c r="O7" s="74"/>
      <c r="P7" s="74"/>
    </row>
    <row r="8" spans="1:18" ht="13.8" thickBot="1" x14ac:dyDescent="0.25">
      <c r="F8" s="79" t="s">
        <v>40</v>
      </c>
      <c r="G8" s="79" t="s">
        <v>41</v>
      </c>
      <c r="H8" s="79" t="s">
        <v>42</v>
      </c>
      <c r="I8" s="79" t="s">
        <v>43</v>
      </c>
      <c r="J8" s="79" t="s">
        <v>44</v>
      </c>
      <c r="K8" s="79"/>
      <c r="M8" s="66"/>
      <c r="N8" s="66" t="s">
        <v>45</v>
      </c>
      <c r="O8" s="77"/>
      <c r="P8" s="77"/>
    </row>
    <row r="9" spans="1:18" ht="13.5" customHeight="1" x14ac:dyDescent="0.2">
      <c r="B9" s="448" t="s">
        <v>46</v>
      </c>
      <c r="C9" s="449"/>
      <c r="D9" s="428" t="s">
        <v>6</v>
      </c>
      <c r="E9" s="431" t="s">
        <v>47</v>
      </c>
      <c r="F9" s="80"/>
      <c r="G9" s="80"/>
      <c r="H9" s="80"/>
      <c r="I9" s="80"/>
      <c r="J9" s="80"/>
      <c r="K9" s="81"/>
      <c r="L9" s="82"/>
      <c r="M9" s="434" t="s">
        <v>48</v>
      </c>
      <c r="N9" s="434" t="s">
        <v>49</v>
      </c>
      <c r="O9" s="74"/>
      <c r="P9" s="74"/>
      <c r="Q9" s="74"/>
    </row>
    <row r="10" spans="1:18" x14ac:dyDescent="0.2">
      <c r="B10" s="450"/>
      <c r="C10" s="451"/>
      <c r="D10" s="429"/>
      <c r="E10" s="432"/>
      <c r="F10" s="83" t="s">
        <v>50</v>
      </c>
      <c r="G10" s="84"/>
      <c r="H10" s="84"/>
      <c r="I10" s="85"/>
      <c r="J10" s="85"/>
      <c r="K10" s="85"/>
      <c r="L10" s="86"/>
      <c r="M10" s="435"/>
      <c r="N10" s="435"/>
      <c r="O10" s="74"/>
      <c r="P10" s="74"/>
    </row>
    <row r="11" spans="1:18" ht="13.5" customHeight="1" x14ac:dyDescent="0.2">
      <c r="B11" s="450"/>
      <c r="C11" s="451"/>
      <c r="D11" s="429"/>
      <c r="E11" s="432"/>
      <c r="F11" s="437" t="s">
        <v>51</v>
      </c>
      <c r="G11" s="437" t="s">
        <v>52</v>
      </c>
      <c r="H11" s="437" t="s">
        <v>53</v>
      </c>
      <c r="I11" s="437" t="s">
        <v>54</v>
      </c>
      <c r="J11" s="440" t="s">
        <v>55</v>
      </c>
      <c r="K11" s="440" t="s">
        <v>56</v>
      </c>
      <c r="L11" s="87" t="s">
        <v>57</v>
      </c>
      <c r="M11" s="435"/>
      <c r="N11" s="435"/>
      <c r="O11" s="77"/>
      <c r="P11" s="77"/>
    </row>
    <row r="12" spans="1:18" ht="13.5" customHeight="1" x14ac:dyDescent="0.2">
      <c r="B12" s="450"/>
      <c r="C12" s="451"/>
      <c r="D12" s="429"/>
      <c r="E12" s="432"/>
      <c r="F12" s="438"/>
      <c r="G12" s="438"/>
      <c r="H12" s="438"/>
      <c r="I12" s="438"/>
      <c r="J12" s="441"/>
      <c r="K12" s="441"/>
      <c r="L12" s="446" t="s">
        <v>58</v>
      </c>
      <c r="M12" s="435"/>
      <c r="N12" s="435"/>
      <c r="O12" s="74"/>
      <c r="P12" s="74"/>
      <c r="Q12" s="74"/>
    </row>
    <row r="13" spans="1:18" ht="50.25" customHeight="1" x14ac:dyDescent="0.2">
      <c r="B13" s="452"/>
      <c r="C13" s="453"/>
      <c r="D13" s="430"/>
      <c r="E13" s="433"/>
      <c r="F13" s="439"/>
      <c r="G13" s="439"/>
      <c r="H13" s="439"/>
      <c r="I13" s="439"/>
      <c r="J13" s="442"/>
      <c r="K13" s="442"/>
      <c r="L13" s="447"/>
      <c r="M13" s="436"/>
      <c r="N13" s="436"/>
      <c r="Q13" s="88"/>
    </row>
    <row r="14" spans="1:18" ht="18" customHeight="1" x14ac:dyDescent="0.2">
      <c r="B14" s="421" t="s">
        <v>59</v>
      </c>
      <c r="C14" s="422"/>
      <c r="D14" s="10">
        <v>425</v>
      </c>
      <c r="E14" s="89">
        <f>E17+E20+E23+E26+E29+E32</f>
        <v>278</v>
      </c>
      <c r="F14" s="90">
        <f>F17+F20+F23+F26+F29+F32</f>
        <v>26</v>
      </c>
      <c r="G14" s="90">
        <f>G17+G20+G23+G26+G29+G32</f>
        <v>114</v>
      </c>
      <c r="H14" s="90">
        <f>H17+H20+H23+H26+H29+H32</f>
        <v>67</v>
      </c>
      <c r="I14" s="90">
        <f>I17+I20+I23+I26+I29+I32</f>
        <v>28</v>
      </c>
      <c r="J14" s="10">
        <f>J17+J20+J23+J26+J29+J32</f>
        <v>21</v>
      </c>
      <c r="K14" s="10">
        <f>K17+K20+K23+K26+K29+K32</f>
        <v>22</v>
      </c>
      <c r="L14" s="91">
        <f>L17+L20+L23+L26+L29+L32</f>
        <v>116</v>
      </c>
      <c r="M14" s="92">
        <f>M17+M20+M23+M26+M29+M32</f>
        <v>133</v>
      </c>
      <c r="N14" s="92">
        <f>N17+N20+N23+N26+N29+N32</f>
        <v>14</v>
      </c>
      <c r="O14" s="77"/>
      <c r="P14" s="77"/>
      <c r="Q14" s="93"/>
      <c r="R14" s="93"/>
    </row>
    <row r="15" spans="1:18" ht="18" customHeight="1" x14ac:dyDescent="0.2">
      <c r="B15" s="423"/>
      <c r="C15" s="424"/>
      <c r="D15" s="16"/>
      <c r="E15" s="94">
        <f>E14/D14</f>
        <v>0.65411764705882358</v>
      </c>
      <c r="F15" s="95">
        <f>F14/D14</f>
        <v>6.1176470588235297E-2</v>
      </c>
      <c r="G15" s="95">
        <f>G14/D14</f>
        <v>0.26823529411764707</v>
      </c>
      <c r="H15" s="95">
        <f>H14/D14</f>
        <v>0.15764705882352942</v>
      </c>
      <c r="I15" s="95">
        <f>I14/D14</f>
        <v>6.5882352941176475E-2</v>
      </c>
      <c r="J15" s="96">
        <f>J14/D14</f>
        <v>4.9411764705882349E-2</v>
      </c>
      <c r="K15" s="96">
        <f>K14/D14</f>
        <v>5.1764705882352942E-2</v>
      </c>
      <c r="L15" s="97">
        <f>L14/D14</f>
        <v>0.27294117647058824</v>
      </c>
      <c r="M15" s="98">
        <f>M14/D14</f>
        <v>0.31294117647058822</v>
      </c>
      <c r="N15" s="98">
        <f>N14/D14</f>
        <v>3.2941176470588238E-2</v>
      </c>
      <c r="O15" s="74"/>
      <c r="P15" s="77"/>
      <c r="Q15" s="93"/>
      <c r="R15" s="93"/>
    </row>
    <row r="16" spans="1:18" ht="18" customHeight="1" thickBot="1" x14ac:dyDescent="0.25">
      <c r="B16" s="425"/>
      <c r="C16" s="426"/>
      <c r="D16" s="22"/>
      <c r="E16" s="99"/>
      <c r="F16" s="100">
        <f>F14/E14</f>
        <v>9.3525179856115109E-2</v>
      </c>
      <c r="G16" s="100">
        <f>G14/E14</f>
        <v>0.41007194244604317</v>
      </c>
      <c r="H16" s="100">
        <f>H14/E14</f>
        <v>0.24100719424460432</v>
      </c>
      <c r="I16" s="100">
        <f>I14/E14</f>
        <v>0.10071942446043165</v>
      </c>
      <c r="J16" s="101">
        <f>J14/E14</f>
        <v>7.5539568345323743E-2</v>
      </c>
      <c r="K16" s="102">
        <f>K14/E14</f>
        <v>7.9136690647482008E-2</v>
      </c>
      <c r="L16" s="103">
        <f>L14/E14</f>
        <v>0.41726618705035973</v>
      </c>
      <c r="M16" s="104"/>
      <c r="N16" s="104"/>
      <c r="O16" s="74"/>
      <c r="P16" s="74"/>
      <c r="Q16" s="93"/>
      <c r="R16" s="93"/>
    </row>
    <row r="17" spans="2:18" ht="18" customHeight="1" thickTop="1" x14ac:dyDescent="0.2">
      <c r="B17" s="415" t="s">
        <v>20</v>
      </c>
      <c r="C17" s="418" t="s">
        <v>60</v>
      </c>
      <c r="D17" s="27">
        <v>54</v>
      </c>
      <c r="E17" s="105">
        <f>SUM(F17:K17)</f>
        <v>33</v>
      </c>
      <c r="F17" s="106">
        <v>6</v>
      </c>
      <c r="G17" s="106">
        <v>12</v>
      </c>
      <c r="H17" s="106">
        <v>8</v>
      </c>
      <c r="I17" s="106">
        <v>2</v>
      </c>
      <c r="J17" s="107">
        <v>2</v>
      </c>
      <c r="K17" s="107">
        <v>3</v>
      </c>
      <c r="L17" s="108">
        <f>H17+I17+J17</f>
        <v>12</v>
      </c>
      <c r="M17" s="109">
        <v>18</v>
      </c>
      <c r="N17" s="109">
        <f>D17-E17-M17</f>
        <v>3</v>
      </c>
      <c r="O17" s="77"/>
      <c r="P17" s="77"/>
      <c r="Q17" s="93"/>
      <c r="R17" s="93"/>
    </row>
    <row r="18" spans="2:18" ht="18" customHeight="1" x14ac:dyDescent="0.2">
      <c r="B18" s="416"/>
      <c r="C18" s="413"/>
      <c r="D18" s="32"/>
      <c r="E18" s="94">
        <f>E17/D17</f>
        <v>0.61111111111111116</v>
      </c>
      <c r="F18" s="95">
        <f>F17/D17</f>
        <v>0.1111111111111111</v>
      </c>
      <c r="G18" s="95">
        <f>G17/D17</f>
        <v>0.22222222222222221</v>
      </c>
      <c r="H18" s="95">
        <f>H17/D17</f>
        <v>0.14814814814814814</v>
      </c>
      <c r="I18" s="95">
        <f>I17/D17</f>
        <v>3.7037037037037035E-2</v>
      </c>
      <c r="J18" s="96">
        <f>J17/D17</f>
        <v>3.7037037037037035E-2</v>
      </c>
      <c r="K18" s="96">
        <f>K17/D17</f>
        <v>5.5555555555555552E-2</v>
      </c>
      <c r="L18" s="97">
        <f>L17/D17</f>
        <v>0.22222222222222221</v>
      </c>
      <c r="M18" s="98">
        <f>M17/D17</f>
        <v>0.33333333333333331</v>
      </c>
      <c r="N18" s="98">
        <f>N17/D17</f>
        <v>5.5555555555555552E-2</v>
      </c>
      <c r="O18" s="74"/>
      <c r="P18" s="77"/>
      <c r="Q18" s="93"/>
      <c r="R18" s="93"/>
    </row>
    <row r="19" spans="2:18" ht="18" customHeight="1" x14ac:dyDescent="0.2">
      <c r="B19" s="416"/>
      <c r="C19" s="419"/>
      <c r="D19" s="33"/>
      <c r="E19" s="110"/>
      <c r="F19" s="100">
        <f>F17/E17</f>
        <v>0.18181818181818182</v>
      </c>
      <c r="G19" s="100">
        <f>G17/E17</f>
        <v>0.36363636363636365</v>
      </c>
      <c r="H19" s="100">
        <f>H17/E17</f>
        <v>0.24242424242424243</v>
      </c>
      <c r="I19" s="100">
        <f>I17/E17</f>
        <v>6.0606060606060608E-2</v>
      </c>
      <c r="J19" s="101">
        <f>J17/E17</f>
        <v>6.0606060606060608E-2</v>
      </c>
      <c r="K19" s="101">
        <f>K17/E17</f>
        <v>9.0909090909090912E-2</v>
      </c>
      <c r="L19" s="103">
        <f>L17/E17</f>
        <v>0.36363636363636365</v>
      </c>
      <c r="M19" s="104"/>
      <c r="N19" s="104"/>
      <c r="O19" s="74"/>
      <c r="P19" s="74"/>
      <c r="Q19" s="93"/>
      <c r="R19" s="93"/>
    </row>
    <row r="20" spans="2:18" ht="18" customHeight="1" x14ac:dyDescent="0.2">
      <c r="B20" s="416"/>
      <c r="C20" s="412" t="s">
        <v>61</v>
      </c>
      <c r="D20" s="38">
        <v>76</v>
      </c>
      <c r="E20" s="89">
        <f>SUM(F20:K20)</f>
        <v>50</v>
      </c>
      <c r="F20" s="90">
        <v>5</v>
      </c>
      <c r="G20" s="90">
        <v>13</v>
      </c>
      <c r="H20" s="90">
        <v>18</v>
      </c>
      <c r="I20" s="90">
        <v>9</v>
      </c>
      <c r="J20" s="10">
        <v>2</v>
      </c>
      <c r="K20" s="10">
        <v>3</v>
      </c>
      <c r="L20" s="91">
        <f>H20+I20+J20</f>
        <v>29</v>
      </c>
      <c r="M20" s="92">
        <v>24</v>
      </c>
      <c r="N20" s="92">
        <f>D20-E20-M20</f>
        <v>2</v>
      </c>
      <c r="O20" s="77"/>
      <c r="P20" s="77"/>
      <c r="Q20" s="93"/>
      <c r="R20" s="93"/>
    </row>
    <row r="21" spans="2:18" ht="18" customHeight="1" x14ac:dyDescent="0.2">
      <c r="B21" s="416"/>
      <c r="C21" s="413"/>
      <c r="D21" s="32"/>
      <c r="E21" s="94">
        <f>E20/D20</f>
        <v>0.65789473684210531</v>
      </c>
      <c r="F21" s="95">
        <f>F20/D20</f>
        <v>6.5789473684210523E-2</v>
      </c>
      <c r="G21" s="95">
        <f>G20/D20</f>
        <v>0.17105263157894737</v>
      </c>
      <c r="H21" s="95">
        <f>H20/D20</f>
        <v>0.23684210526315788</v>
      </c>
      <c r="I21" s="95">
        <f>I20/D20</f>
        <v>0.11842105263157894</v>
      </c>
      <c r="J21" s="96">
        <f>J20/D20</f>
        <v>2.6315789473684209E-2</v>
      </c>
      <c r="K21" s="96">
        <f>K20/D20</f>
        <v>3.9473684210526314E-2</v>
      </c>
      <c r="L21" s="97">
        <f>L20/D20</f>
        <v>0.38157894736842107</v>
      </c>
      <c r="M21" s="98">
        <f>M20/D20</f>
        <v>0.31578947368421051</v>
      </c>
      <c r="N21" s="98">
        <f>N20/D20</f>
        <v>2.6315789473684209E-2</v>
      </c>
      <c r="O21" s="74"/>
      <c r="P21" s="77"/>
      <c r="Q21" s="93"/>
      <c r="R21" s="93"/>
    </row>
    <row r="22" spans="2:18" ht="18" customHeight="1" x14ac:dyDescent="0.2">
      <c r="B22" s="416"/>
      <c r="C22" s="419"/>
      <c r="D22" s="42"/>
      <c r="E22" s="110"/>
      <c r="F22" s="100">
        <f>F20/E20</f>
        <v>0.1</v>
      </c>
      <c r="G22" s="100">
        <f>G20/E20</f>
        <v>0.26</v>
      </c>
      <c r="H22" s="100">
        <f>H20/E20</f>
        <v>0.36</v>
      </c>
      <c r="I22" s="100">
        <f>I20/E20</f>
        <v>0.18</v>
      </c>
      <c r="J22" s="101">
        <f>J20/E20</f>
        <v>0.04</v>
      </c>
      <c r="K22" s="101">
        <f>K20/E20</f>
        <v>0.06</v>
      </c>
      <c r="L22" s="103">
        <f>L20/E20</f>
        <v>0.57999999999999996</v>
      </c>
      <c r="M22" s="104"/>
      <c r="N22" s="104"/>
      <c r="O22" s="74"/>
      <c r="P22" s="74"/>
      <c r="Q22" s="93"/>
      <c r="R22" s="93"/>
    </row>
    <row r="23" spans="2:18" ht="18" customHeight="1" x14ac:dyDescent="0.2">
      <c r="B23" s="416"/>
      <c r="C23" s="437" t="s">
        <v>23</v>
      </c>
      <c r="D23" s="43">
        <v>28</v>
      </c>
      <c r="E23" s="89">
        <f>SUM(F23:K23)</f>
        <v>21</v>
      </c>
      <c r="F23" s="90">
        <v>4</v>
      </c>
      <c r="G23" s="90">
        <v>10</v>
      </c>
      <c r="H23" s="90">
        <v>3</v>
      </c>
      <c r="I23" s="90">
        <v>1</v>
      </c>
      <c r="J23" s="10">
        <v>1</v>
      </c>
      <c r="K23" s="10">
        <v>2</v>
      </c>
      <c r="L23" s="91">
        <f>H23+I23+J23</f>
        <v>5</v>
      </c>
      <c r="M23" s="92">
        <v>6</v>
      </c>
      <c r="N23" s="92">
        <f>D23-E23-M23</f>
        <v>1</v>
      </c>
      <c r="O23" s="77"/>
      <c r="P23" s="77"/>
      <c r="Q23" s="93"/>
      <c r="R23" s="93"/>
    </row>
    <row r="24" spans="2:18" ht="18" customHeight="1" x14ac:dyDescent="0.2">
      <c r="B24" s="416"/>
      <c r="C24" s="438"/>
      <c r="D24" s="32"/>
      <c r="E24" s="94">
        <f>E23/D23</f>
        <v>0.75</v>
      </c>
      <c r="F24" s="95">
        <f>F23/D23</f>
        <v>0.14285714285714285</v>
      </c>
      <c r="G24" s="95">
        <f>G23/D23</f>
        <v>0.35714285714285715</v>
      </c>
      <c r="H24" s="95">
        <f>H23/D23</f>
        <v>0.10714285714285714</v>
      </c>
      <c r="I24" s="95">
        <f>I23/D23</f>
        <v>3.5714285714285712E-2</v>
      </c>
      <c r="J24" s="96">
        <f>J23/D23</f>
        <v>3.5714285714285712E-2</v>
      </c>
      <c r="K24" s="96">
        <f>K23/D23</f>
        <v>7.1428571428571425E-2</v>
      </c>
      <c r="L24" s="97">
        <f>L23/D23</f>
        <v>0.17857142857142858</v>
      </c>
      <c r="M24" s="98">
        <f>M23/D23</f>
        <v>0.21428571428571427</v>
      </c>
      <c r="N24" s="98">
        <f>N23/D23</f>
        <v>3.5714285714285712E-2</v>
      </c>
      <c r="O24" s="74"/>
      <c r="P24" s="77"/>
      <c r="Q24" s="93"/>
      <c r="R24" s="93"/>
    </row>
    <row r="25" spans="2:18" ht="18" customHeight="1" x14ac:dyDescent="0.2">
      <c r="B25" s="416"/>
      <c r="C25" s="438"/>
      <c r="D25" s="42"/>
      <c r="E25" s="110"/>
      <c r="F25" s="100">
        <f>F23/E23</f>
        <v>0.19047619047619047</v>
      </c>
      <c r="G25" s="100">
        <f>G23/E23</f>
        <v>0.47619047619047616</v>
      </c>
      <c r="H25" s="100">
        <f>H23/E23</f>
        <v>0.14285714285714285</v>
      </c>
      <c r="I25" s="100">
        <f>I23/E23</f>
        <v>4.7619047619047616E-2</v>
      </c>
      <c r="J25" s="101">
        <f>J23/E23</f>
        <v>4.7619047619047616E-2</v>
      </c>
      <c r="K25" s="101">
        <f>K23/E23</f>
        <v>9.5238095238095233E-2</v>
      </c>
      <c r="L25" s="103">
        <f>L23/E23</f>
        <v>0.23809523809523808</v>
      </c>
      <c r="M25" s="104"/>
      <c r="N25" s="104"/>
      <c r="O25" s="74"/>
      <c r="P25" s="74"/>
      <c r="Q25" s="93"/>
      <c r="R25" s="93"/>
    </row>
    <row r="26" spans="2:18" ht="18" customHeight="1" x14ac:dyDescent="0.2">
      <c r="B26" s="416"/>
      <c r="C26" s="412" t="s">
        <v>62</v>
      </c>
      <c r="D26" s="43">
        <v>89</v>
      </c>
      <c r="E26" s="89">
        <f>SUM(F26:K26)</f>
        <v>49</v>
      </c>
      <c r="F26" s="90">
        <v>5</v>
      </c>
      <c r="G26" s="90">
        <v>17</v>
      </c>
      <c r="H26" s="90">
        <v>15</v>
      </c>
      <c r="I26" s="90">
        <v>4</v>
      </c>
      <c r="J26" s="10">
        <v>3</v>
      </c>
      <c r="K26" s="10">
        <v>5</v>
      </c>
      <c r="L26" s="91">
        <f>H26+I26+J26</f>
        <v>22</v>
      </c>
      <c r="M26" s="92">
        <v>36</v>
      </c>
      <c r="N26" s="92">
        <f>D26-E26-M26</f>
        <v>4</v>
      </c>
      <c r="O26" s="77"/>
      <c r="P26" s="77"/>
      <c r="Q26" s="93"/>
      <c r="R26" s="93"/>
    </row>
    <row r="27" spans="2:18" ht="18" customHeight="1" x14ac:dyDescent="0.2">
      <c r="B27" s="416"/>
      <c r="C27" s="413"/>
      <c r="D27" s="32"/>
      <c r="E27" s="94">
        <f>E26/D26</f>
        <v>0.550561797752809</v>
      </c>
      <c r="F27" s="95">
        <f>F26/D26</f>
        <v>5.6179775280898875E-2</v>
      </c>
      <c r="G27" s="95">
        <f>G26/D26</f>
        <v>0.19101123595505617</v>
      </c>
      <c r="H27" s="95">
        <f>H26/D26</f>
        <v>0.16853932584269662</v>
      </c>
      <c r="I27" s="95">
        <f>I26/D26</f>
        <v>4.49438202247191E-2</v>
      </c>
      <c r="J27" s="96">
        <f>J26/D26</f>
        <v>3.3707865168539325E-2</v>
      </c>
      <c r="K27" s="96">
        <f>K26/D26</f>
        <v>5.6179775280898875E-2</v>
      </c>
      <c r="L27" s="97">
        <f>L26/D26</f>
        <v>0.24719101123595505</v>
      </c>
      <c r="M27" s="98">
        <f>M26/D26</f>
        <v>0.4044943820224719</v>
      </c>
      <c r="N27" s="98">
        <f>N26/D26</f>
        <v>4.49438202247191E-2</v>
      </c>
      <c r="O27" s="74"/>
      <c r="P27" s="77"/>
      <c r="Q27" s="93"/>
      <c r="R27" s="93"/>
    </row>
    <row r="28" spans="2:18" ht="18" customHeight="1" x14ac:dyDescent="0.2">
      <c r="B28" s="416"/>
      <c r="C28" s="419"/>
      <c r="D28" s="42"/>
      <c r="E28" s="110"/>
      <c r="F28" s="100">
        <f>F26/E26</f>
        <v>0.10204081632653061</v>
      </c>
      <c r="G28" s="100">
        <f>G26/E26</f>
        <v>0.34693877551020408</v>
      </c>
      <c r="H28" s="100">
        <f>H26/E26</f>
        <v>0.30612244897959184</v>
      </c>
      <c r="I28" s="100">
        <f>I26/E26</f>
        <v>8.1632653061224483E-2</v>
      </c>
      <c r="J28" s="101">
        <f>J26/E26</f>
        <v>6.1224489795918366E-2</v>
      </c>
      <c r="K28" s="101">
        <f>K26/E26</f>
        <v>0.10204081632653061</v>
      </c>
      <c r="L28" s="103">
        <f>L26/E26</f>
        <v>0.44897959183673469</v>
      </c>
      <c r="M28" s="104"/>
      <c r="N28" s="104"/>
      <c r="O28" s="74"/>
      <c r="P28" s="74"/>
      <c r="Q28" s="93"/>
      <c r="R28" s="93"/>
    </row>
    <row r="29" spans="2:18" ht="18" customHeight="1" x14ac:dyDescent="0.2">
      <c r="B29" s="416"/>
      <c r="C29" s="412" t="s">
        <v>63</v>
      </c>
      <c r="D29" s="43">
        <v>16</v>
      </c>
      <c r="E29" s="89">
        <f>SUM(F29:K29)</f>
        <v>15</v>
      </c>
      <c r="F29" s="90">
        <v>0</v>
      </c>
      <c r="G29" s="90">
        <v>4</v>
      </c>
      <c r="H29" s="90">
        <v>5</v>
      </c>
      <c r="I29" s="90">
        <v>3</v>
      </c>
      <c r="J29" s="10">
        <v>2</v>
      </c>
      <c r="K29" s="10">
        <v>1</v>
      </c>
      <c r="L29" s="91">
        <f>H29+I29+J29</f>
        <v>10</v>
      </c>
      <c r="M29" s="92">
        <v>1</v>
      </c>
      <c r="N29" s="92">
        <f>D29-E29-M29</f>
        <v>0</v>
      </c>
      <c r="O29" s="77"/>
      <c r="P29" s="77"/>
      <c r="Q29" s="93"/>
      <c r="R29" s="93"/>
    </row>
    <row r="30" spans="2:18" ht="18" customHeight="1" x14ac:dyDescent="0.2">
      <c r="B30" s="416"/>
      <c r="C30" s="413"/>
      <c r="D30" s="32"/>
      <c r="E30" s="94">
        <f>E29/D29</f>
        <v>0.9375</v>
      </c>
      <c r="F30" s="95">
        <f>F29/D29</f>
        <v>0</v>
      </c>
      <c r="G30" s="95">
        <f>G29/D29</f>
        <v>0.25</v>
      </c>
      <c r="H30" s="95">
        <f>H29/D29</f>
        <v>0.3125</v>
      </c>
      <c r="I30" s="95">
        <f>I29/D29</f>
        <v>0.1875</v>
      </c>
      <c r="J30" s="96">
        <f>J29/D29</f>
        <v>0.125</v>
      </c>
      <c r="K30" s="96">
        <f>K29/D29</f>
        <v>6.25E-2</v>
      </c>
      <c r="L30" s="97">
        <f>L29/D29</f>
        <v>0.625</v>
      </c>
      <c r="M30" s="98">
        <f>M29/D29</f>
        <v>6.25E-2</v>
      </c>
      <c r="N30" s="98">
        <f>N29/D29</f>
        <v>0</v>
      </c>
      <c r="O30" s="74"/>
      <c r="P30" s="77"/>
      <c r="Q30" s="93"/>
      <c r="R30" s="93"/>
    </row>
    <row r="31" spans="2:18" ht="18" customHeight="1" x14ac:dyDescent="0.2">
      <c r="B31" s="416"/>
      <c r="C31" s="419"/>
      <c r="D31" s="42"/>
      <c r="E31" s="110"/>
      <c r="F31" s="100">
        <f>F29/E29</f>
        <v>0</v>
      </c>
      <c r="G31" s="100">
        <f>G29/E29</f>
        <v>0.26666666666666666</v>
      </c>
      <c r="H31" s="100">
        <f>H29/E29</f>
        <v>0.33333333333333331</v>
      </c>
      <c r="I31" s="100">
        <f>I29/E29</f>
        <v>0.2</v>
      </c>
      <c r="J31" s="101">
        <f>J29/E29</f>
        <v>0.13333333333333333</v>
      </c>
      <c r="K31" s="101">
        <f>K29/E29</f>
        <v>6.6666666666666666E-2</v>
      </c>
      <c r="L31" s="103">
        <f>L29/E29</f>
        <v>0.66666666666666663</v>
      </c>
      <c r="M31" s="104"/>
      <c r="N31" s="104"/>
      <c r="O31" s="74"/>
      <c r="P31" s="74"/>
      <c r="Q31" s="93"/>
      <c r="R31" s="93"/>
    </row>
    <row r="32" spans="2:18" ht="18" customHeight="1" x14ac:dyDescent="0.2">
      <c r="B32" s="416"/>
      <c r="C32" s="412" t="s">
        <v>64</v>
      </c>
      <c r="D32" s="43">
        <v>162</v>
      </c>
      <c r="E32" s="89">
        <f>SUM(F32:K32)</f>
        <v>110</v>
      </c>
      <c r="F32" s="90">
        <v>6</v>
      </c>
      <c r="G32" s="90">
        <v>58</v>
      </c>
      <c r="H32" s="90">
        <v>18</v>
      </c>
      <c r="I32" s="90">
        <v>9</v>
      </c>
      <c r="J32" s="10">
        <v>11</v>
      </c>
      <c r="K32" s="10">
        <v>8</v>
      </c>
      <c r="L32" s="91">
        <f>H32+I32+J32</f>
        <v>38</v>
      </c>
      <c r="M32" s="92">
        <v>48</v>
      </c>
      <c r="N32" s="92">
        <f>D32-E32-M32</f>
        <v>4</v>
      </c>
      <c r="O32" s="77"/>
      <c r="P32" s="77"/>
      <c r="Q32" s="93"/>
      <c r="R32" s="93"/>
    </row>
    <row r="33" spans="2:34" ht="18" customHeight="1" x14ac:dyDescent="0.2">
      <c r="B33" s="416"/>
      <c r="C33" s="413"/>
      <c r="D33" s="32"/>
      <c r="E33" s="94">
        <f>E32/D32</f>
        <v>0.67901234567901236</v>
      </c>
      <c r="F33" s="95">
        <f>F32/D32</f>
        <v>3.7037037037037035E-2</v>
      </c>
      <c r="G33" s="95">
        <f>G32/D32</f>
        <v>0.35802469135802467</v>
      </c>
      <c r="H33" s="95">
        <f>H32/D32</f>
        <v>0.1111111111111111</v>
      </c>
      <c r="I33" s="95">
        <f>I32/D32</f>
        <v>5.5555555555555552E-2</v>
      </c>
      <c r="J33" s="96">
        <f>J32/D32</f>
        <v>6.7901234567901231E-2</v>
      </c>
      <c r="K33" s="96">
        <f>K32/D32</f>
        <v>4.9382716049382713E-2</v>
      </c>
      <c r="L33" s="97">
        <f>L32/D32</f>
        <v>0.23456790123456789</v>
      </c>
      <c r="M33" s="98">
        <f>M32/D32</f>
        <v>0.29629629629629628</v>
      </c>
      <c r="N33" s="98">
        <f>N32/D32</f>
        <v>2.4691358024691357E-2</v>
      </c>
      <c r="O33" s="74"/>
      <c r="P33" s="77"/>
      <c r="Q33" s="93"/>
      <c r="R33" s="93"/>
    </row>
    <row r="34" spans="2:34" ht="18" customHeight="1" thickBot="1" x14ac:dyDescent="0.25">
      <c r="B34" s="420"/>
      <c r="C34" s="419"/>
      <c r="D34" s="45"/>
      <c r="E34" s="110"/>
      <c r="F34" s="100">
        <f>F32/E32</f>
        <v>5.4545454545454543E-2</v>
      </c>
      <c r="G34" s="100">
        <f>G32/E32</f>
        <v>0.52727272727272723</v>
      </c>
      <c r="H34" s="100">
        <f>H32/E32</f>
        <v>0.16363636363636364</v>
      </c>
      <c r="I34" s="100">
        <f>I32/E32</f>
        <v>8.1818181818181818E-2</v>
      </c>
      <c r="J34" s="101">
        <f>J32/E32</f>
        <v>0.1</v>
      </c>
      <c r="K34" s="101">
        <f>K32/E32</f>
        <v>7.2727272727272724E-2</v>
      </c>
      <c r="L34" s="103">
        <f>L32/E32</f>
        <v>0.34545454545454546</v>
      </c>
      <c r="M34" s="104"/>
      <c r="N34" s="104"/>
      <c r="O34" s="74"/>
      <c r="P34" s="74"/>
      <c r="Q34" s="93"/>
      <c r="R34" s="93"/>
    </row>
    <row r="35" spans="2:34" ht="18" customHeight="1" thickTop="1" x14ac:dyDescent="0.2">
      <c r="B35" s="415" t="s">
        <v>27</v>
      </c>
      <c r="C35" s="418" t="s">
        <v>28</v>
      </c>
      <c r="D35" s="43">
        <v>87</v>
      </c>
      <c r="E35" s="105">
        <f>SUM(F35:K35)</f>
        <v>30</v>
      </c>
      <c r="F35" s="106">
        <v>3</v>
      </c>
      <c r="G35" s="106">
        <v>10</v>
      </c>
      <c r="H35" s="106">
        <v>6</v>
      </c>
      <c r="I35" s="106">
        <v>1</v>
      </c>
      <c r="J35" s="107">
        <v>6</v>
      </c>
      <c r="K35" s="107">
        <v>4</v>
      </c>
      <c r="L35" s="108">
        <f>H35+I35+J35</f>
        <v>13</v>
      </c>
      <c r="M35" s="109">
        <v>51</v>
      </c>
      <c r="N35" s="109">
        <f>D35-E35-M35</f>
        <v>6</v>
      </c>
      <c r="O35" s="77"/>
      <c r="P35" s="77"/>
      <c r="Q35" s="93"/>
      <c r="R35" s="93"/>
    </row>
    <row r="36" spans="2:34" ht="18" customHeight="1" x14ac:dyDescent="0.2">
      <c r="B36" s="416"/>
      <c r="C36" s="413"/>
      <c r="D36" s="32"/>
      <c r="E36" s="94">
        <f>E35/D35</f>
        <v>0.34482758620689657</v>
      </c>
      <c r="F36" s="95">
        <f>F35/D35</f>
        <v>3.4482758620689655E-2</v>
      </c>
      <c r="G36" s="95">
        <f>G35/D35</f>
        <v>0.11494252873563218</v>
      </c>
      <c r="H36" s="95">
        <f>H35/D35</f>
        <v>6.8965517241379309E-2</v>
      </c>
      <c r="I36" s="95">
        <f>I35/D35</f>
        <v>1.1494252873563218E-2</v>
      </c>
      <c r="J36" s="96">
        <f>J35/D35</f>
        <v>6.8965517241379309E-2</v>
      </c>
      <c r="K36" s="96">
        <f>K35/D35</f>
        <v>4.5977011494252873E-2</v>
      </c>
      <c r="L36" s="97">
        <f>L35/D35</f>
        <v>0.14942528735632185</v>
      </c>
      <c r="M36" s="98">
        <f>M35/D35</f>
        <v>0.58620689655172409</v>
      </c>
      <c r="N36" s="98">
        <f>N35/D35</f>
        <v>6.8965517241379309E-2</v>
      </c>
      <c r="O36" s="74"/>
      <c r="P36" s="77"/>
      <c r="Q36" s="93"/>
      <c r="R36" s="93"/>
    </row>
    <row r="37" spans="2:34" ht="18" customHeight="1" x14ac:dyDescent="0.2">
      <c r="B37" s="416"/>
      <c r="C37" s="419"/>
      <c r="D37" s="42"/>
      <c r="E37" s="110"/>
      <c r="F37" s="111">
        <f>F35/E35</f>
        <v>0.1</v>
      </c>
      <c r="G37" s="111">
        <f>G35/E35</f>
        <v>0.33333333333333331</v>
      </c>
      <c r="H37" s="111">
        <f>H35/E35</f>
        <v>0.2</v>
      </c>
      <c r="I37" s="111">
        <f>I35/E35</f>
        <v>3.3333333333333333E-2</v>
      </c>
      <c r="J37" s="112">
        <f>J35/E35</f>
        <v>0.2</v>
      </c>
      <c r="K37" s="112">
        <f>K35/E35</f>
        <v>0.13333333333333333</v>
      </c>
      <c r="L37" s="113">
        <f>L35/E35</f>
        <v>0.43333333333333335</v>
      </c>
      <c r="M37" s="114"/>
      <c r="N37" s="114"/>
      <c r="O37" s="74"/>
      <c r="P37" s="74"/>
      <c r="Q37" s="93"/>
      <c r="R37" s="93"/>
    </row>
    <row r="38" spans="2:34" ht="18" customHeight="1" x14ac:dyDescent="0.2">
      <c r="B38" s="416"/>
      <c r="C38" s="412" t="s">
        <v>29</v>
      </c>
      <c r="D38" s="43">
        <v>181</v>
      </c>
      <c r="E38" s="89">
        <f>SUM(F38:K38)</f>
        <v>113</v>
      </c>
      <c r="F38" s="90">
        <v>19</v>
      </c>
      <c r="G38" s="90">
        <v>48</v>
      </c>
      <c r="H38" s="90">
        <v>17</v>
      </c>
      <c r="I38" s="90">
        <v>7</v>
      </c>
      <c r="J38" s="10">
        <v>9</v>
      </c>
      <c r="K38" s="10">
        <v>13</v>
      </c>
      <c r="L38" s="91">
        <f>H38+I38+J38</f>
        <v>33</v>
      </c>
      <c r="M38" s="92">
        <v>61</v>
      </c>
      <c r="N38" s="92">
        <f>D38-E38-M38</f>
        <v>7</v>
      </c>
      <c r="O38" s="77"/>
      <c r="P38" s="77"/>
      <c r="Q38" s="93"/>
      <c r="R38" s="93"/>
    </row>
    <row r="39" spans="2:34" ht="18" customHeight="1" x14ac:dyDescent="0.2">
      <c r="B39" s="416"/>
      <c r="C39" s="413"/>
      <c r="D39" s="32"/>
      <c r="E39" s="94">
        <f>E38/D38</f>
        <v>0.62430939226519333</v>
      </c>
      <c r="F39" s="95">
        <f>F38/D38</f>
        <v>0.10497237569060773</v>
      </c>
      <c r="G39" s="95">
        <f>G38/D38</f>
        <v>0.26519337016574585</v>
      </c>
      <c r="H39" s="95">
        <f>H38/D38</f>
        <v>9.3922651933701654E-2</v>
      </c>
      <c r="I39" s="95">
        <f>I38/D38</f>
        <v>3.8674033149171269E-2</v>
      </c>
      <c r="J39" s="96">
        <f>J38/D38</f>
        <v>4.9723756906077346E-2</v>
      </c>
      <c r="K39" s="96">
        <f>K38/D38</f>
        <v>7.18232044198895E-2</v>
      </c>
      <c r="L39" s="97">
        <f>L38/D38</f>
        <v>0.18232044198895028</v>
      </c>
      <c r="M39" s="98">
        <f>M38/D38</f>
        <v>0.33701657458563539</v>
      </c>
      <c r="N39" s="98">
        <f>N38/D38</f>
        <v>3.8674033149171269E-2</v>
      </c>
      <c r="O39" s="74"/>
      <c r="P39" s="77"/>
      <c r="Q39" s="93"/>
      <c r="R39" s="93"/>
    </row>
    <row r="40" spans="2:34" ht="18" customHeight="1" x14ac:dyDescent="0.2">
      <c r="B40" s="416"/>
      <c r="C40" s="419"/>
      <c r="D40" s="42"/>
      <c r="E40" s="110"/>
      <c r="F40" s="111">
        <f>F38/E38</f>
        <v>0.16814159292035399</v>
      </c>
      <c r="G40" s="111">
        <f>G38/E38</f>
        <v>0.4247787610619469</v>
      </c>
      <c r="H40" s="111">
        <f>H38/E38</f>
        <v>0.15044247787610621</v>
      </c>
      <c r="I40" s="111">
        <f>I38/E38</f>
        <v>6.1946902654867256E-2</v>
      </c>
      <c r="J40" s="112">
        <f>J38/E38</f>
        <v>7.9646017699115043E-2</v>
      </c>
      <c r="K40" s="112">
        <f>K38/E38</f>
        <v>0.11504424778761062</v>
      </c>
      <c r="L40" s="113">
        <f>L38/E38</f>
        <v>0.29203539823008851</v>
      </c>
      <c r="M40" s="114"/>
      <c r="N40" s="114"/>
      <c r="O40" s="74"/>
      <c r="P40" s="74"/>
      <c r="Q40" s="93"/>
      <c r="R40" s="93"/>
    </row>
    <row r="41" spans="2:34" ht="18" customHeight="1" x14ac:dyDescent="0.2">
      <c r="B41" s="416"/>
      <c r="C41" s="412" t="s">
        <v>30</v>
      </c>
      <c r="D41" s="43">
        <v>50</v>
      </c>
      <c r="E41" s="89">
        <f>SUM(F41:K41)</f>
        <v>37</v>
      </c>
      <c r="F41" s="90">
        <v>1</v>
      </c>
      <c r="G41" s="90">
        <v>19</v>
      </c>
      <c r="H41" s="90">
        <v>9</v>
      </c>
      <c r="I41" s="90">
        <v>5</v>
      </c>
      <c r="J41" s="10">
        <v>2</v>
      </c>
      <c r="K41" s="10">
        <v>1</v>
      </c>
      <c r="L41" s="91">
        <f>H41+I41+J41</f>
        <v>16</v>
      </c>
      <c r="M41" s="92">
        <v>13</v>
      </c>
      <c r="N41" s="92">
        <f>D41-E41-M41</f>
        <v>0</v>
      </c>
      <c r="O41" s="77"/>
      <c r="P41" s="77"/>
      <c r="Q41" s="93"/>
      <c r="R41" s="93"/>
    </row>
    <row r="42" spans="2:34" ht="18" customHeight="1" x14ac:dyDescent="0.2">
      <c r="B42" s="416"/>
      <c r="C42" s="413"/>
      <c r="D42" s="32"/>
      <c r="E42" s="94">
        <f>E41/D41</f>
        <v>0.74</v>
      </c>
      <c r="F42" s="95">
        <f>F41/D41</f>
        <v>0.02</v>
      </c>
      <c r="G42" s="95">
        <f>G41/D41</f>
        <v>0.38</v>
      </c>
      <c r="H42" s="95">
        <f>H41/D41</f>
        <v>0.18</v>
      </c>
      <c r="I42" s="95">
        <f>I41/D41</f>
        <v>0.1</v>
      </c>
      <c r="J42" s="96">
        <f>J41/D41</f>
        <v>0.04</v>
      </c>
      <c r="K42" s="96">
        <f>K41/D41</f>
        <v>0.02</v>
      </c>
      <c r="L42" s="97">
        <f>L41/D41</f>
        <v>0.32</v>
      </c>
      <c r="M42" s="98">
        <f>M41/D41</f>
        <v>0.26</v>
      </c>
      <c r="N42" s="98">
        <f>N41/D41</f>
        <v>0</v>
      </c>
      <c r="O42" s="74"/>
      <c r="P42" s="77"/>
      <c r="Q42" s="93"/>
      <c r="R42" s="93"/>
    </row>
    <row r="43" spans="2:34" ht="18" customHeight="1" x14ac:dyDescent="0.2">
      <c r="B43" s="416"/>
      <c r="C43" s="419"/>
      <c r="D43" s="42"/>
      <c r="E43" s="110"/>
      <c r="F43" s="111">
        <f>F41/E41</f>
        <v>2.7027027027027029E-2</v>
      </c>
      <c r="G43" s="111">
        <f>G41/E41</f>
        <v>0.51351351351351349</v>
      </c>
      <c r="H43" s="111">
        <f>H41/E41</f>
        <v>0.24324324324324326</v>
      </c>
      <c r="I43" s="111">
        <f>I41/E41</f>
        <v>0.13513513513513514</v>
      </c>
      <c r="J43" s="112">
        <f>J41/E41</f>
        <v>5.4054054054054057E-2</v>
      </c>
      <c r="K43" s="112">
        <f>K41/E41</f>
        <v>2.7027027027027029E-2</v>
      </c>
      <c r="L43" s="113">
        <f>L41/E41</f>
        <v>0.43243243243243246</v>
      </c>
      <c r="M43" s="114"/>
      <c r="N43" s="114"/>
      <c r="O43" s="74"/>
      <c r="P43" s="74"/>
      <c r="Q43" s="93"/>
      <c r="R43" s="93"/>
    </row>
    <row r="44" spans="2:34" ht="18" customHeight="1" x14ac:dyDescent="0.2">
      <c r="B44" s="416"/>
      <c r="C44" s="412" t="s">
        <v>31</v>
      </c>
      <c r="D44" s="43">
        <v>40</v>
      </c>
      <c r="E44" s="89">
        <f>SUM(F44:K44)</f>
        <v>35</v>
      </c>
      <c r="F44" s="90">
        <v>3</v>
      </c>
      <c r="G44" s="90">
        <v>20</v>
      </c>
      <c r="H44" s="90">
        <v>11</v>
      </c>
      <c r="I44" s="90">
        <v>0</v>
      </c>
      <c r="J44" s="10">
        <v>1</v>
      </c>
      <c r="K44" s="10">
        <v>0</v>
      </c>
      <c r="L44" s="91">
        <f>H44+I44+J44</f>
        <v>12</v>
      </c>
      <c r="M44" s="92">
        <v>5</v>
      </c>
      <c r="N44" s="92">
        <f>D44-E44-M44</f>
        <v>0</v>
      </c>
      <c r="O44" s="77"/>
      <c r="P44" s="77"/>
      <c r="Q44" s="93"/>
      <c r="R44" s="93"/>
    </row>
    <row r="45" spans="2:34" ht="18" customHeight="1" x14ac:dyDescent="0.2">
      <c r="B45" s="416"/>
      <c r="C45" s="413"/>
      <c r="D45" s="32"/>
      <c r="E45" s="94">
        <f>E44/D44</f>
        <v>0.875</v>
      </c>
      <c r="F45" s="95">
        <f>F44/D44</f>
        <v>7.4999999999999997E-2</v>
      </c>
      <c r="G45" s="95">
        <f>G44/D44</f>
        <v>0.5</v>
      </c>
      <c r="H45" s="95">
        <f>H44/D44</f>
        <v>0.27500000000000002</v>
      </c>
      <c r="I45" s="95">
        <f>I44/D44</f>
        <v>0</v>
      </c>
      <c r="J45" s="96">
        <f>J44/D44</f>
        <v>2.5000000000000001E-2</v>
      </c>
      <c r="K45" s="96">
        <f>K44/D44</f>
        <v>0</v>
      </c>
      <c r="L45" s="97">
        <f>L44/D44</f>
        <v>0.3</v>
      </c>
      <c r="M45" s="98">
        <f>M44/D44</f>
        <v>0.125</v>
      </c>
      <c r="N45" s="98">
        <f>N44/D44</f>
        <v>0</v>
      </c>
      <c r="O45" s="74"/>
      <c r="P45" s="77"/>
      <c r="Q45" s="93"/>
      <c r="R45" s="93"/>
    </row>
    <row r="46" spans="2:34" ht="18" customHeight="1" x14ac:dyDescent="0.2">
      <c r="B46" s="416"/>
      <c r="C46" s="419"/>
      <c r="D46" s="42"/>
      <c r="E46" s="110"/>
      <c r="F46" s="111">
        <f>F44/E44</f>
        <v>8.5714285714285715E-2</v>
      </c>
      <c r="G46" s="111">
        <f>G44/E44</f>
        <v>0.5714285714285714</v>
      </c>
      <c r="H46" s="111">
        <f>H44/E44</f>
        <v>0.31428571428571428</v>
      </c>
      <c r="I46" s="111">
        <f>I44/E44</f>
        <v>0</v>
      </c>
      <c r="J46" s="112">
        <f>J44/E44</f>
        <v>2.8571428571428571E-2</v>
      </c>
      <c r="K46" s="112">
        <f>K44/E44</f>
        <v>0</v>
      </c>
      <c r="L46" s="113">
        <f>L44/E44</f>
        <v>0.34285714285714286</v>
      </c>
      <c r="M46" s="114"/>
      <c r="N46" s="114"/>
      <c r="O46" s="74"/>
      <c r="P46" s="74"/>
      <c r="Q46" s="93"/>
      <c r="R46" s="93"/>
    </row>
    <row r="47" spans="2:34" ht="18" customHeight="1" x14ac:dyDescent="0.2">
      <c r="B47" s="416"/>
      <c r="C47" s="412" t="s">
        <v>32</v>
      </c>
      <c r="D47" s="43">
        <v>27</v>
      </c>
      <c r="E47" s="89">
        <f>SUM(F47:K47)</f>
        <v>24</v>
      </c>
      <c r="F47" s="90">
        <v>0</v>
      </c>
      <c r="G47" s="90">
        <v>6</v>
      </c>
      <c r="H47" s="90">
        <v>12</v>
      </c>
      <c r="I47" s="90">
        <v>3</v>
      </c>
      <c r="J47" s="10">
        <v>0</v>
      </c>
      <c r="K47" s="10">
        <v>3</v>
      </c>
      <c r="L47" s="91">
        <f>H47+I47+J47</f>
        <v>15</v>
      </c>
      <c r="M47" s="92">
        <v>2</v>
      </c>
      <c r="N47" s="92">
        <f>D47-E47-M47</f>
        <v>1</v>
      </c>
      <c r="O47" s="77"/>
      <c r="P47" s="77"/>
      <c r="Q47" s="93"/>
      <c r="R47" s="93"/>
      <c r="T47" s="74"/>
      <c r="Y47" s="74"/>
      <c r="Z47" s="74"/>
      <c r="AA47" s="74"/>
      <c r="AB47" s="74"/>
      <c r="AC47" s="74"/>
      <c r="AD47" s="74"/>
      <c r="AE47" s="74"/>
      <c r="AF47" s="74"/>
      <c r="AG47" s="74"/>
      <c r="AH47" s="74"/>
    </row>
    <row r="48" spans="2:34" ht="18" customHeight="1" x14ac:dyDescent="0.2">
      <c r="B48" s="416"/>
      <c r="C48" s="413"/>
      <c r="D48" s="32"/>
      <c r="E48" s="94">
        <f>E47/D47</f>
        <v>0.88888888888888884</v>
      </c>
      <c r="F48" s="95">
        <f>F47/D47</f>
        <v>0</v>
      </c>
      <c r="G48" s="95">
        <f>G47/D47</f>
        <v>0.22222222222222221</v>
      </c>
      <c r="H48" s="95">
        <f>H47/D47</f>
        <v>0.44444444444444442</v>
      </c>
      <c r="I48" s="95">
        <f>I47/D47</f>
        <v>0.1111111111111111</v>
      </c>
      <c r="J48" s="96">
        <f>J47/D47</f>
        <v>0</v>
      </c>
      <c r="K48" s="96">
        <f>K47/D47</f>
        <v>0.1111111111111111</v>
      </c>
      <c r="L48" s="97">
        <f>L47/D47</f>
        <v>0.55555555555555558</v>
      </c>
      <c r="M48" s="98">
        <f>M47/D47</f>
        <v>7.407407407407407E-2</v>
      </c>
      <c r="N48" s="98">
        <f>N47/D47</f>
        <v>3.7037037037037035E-2</v>
      </c>
      <c r="O48" s="74"/>
      <c r="P48" s="77"/>
      <c r="Q48" s="93"/>
      <c r="R48" s="93"/>
      <c r="T48" s="74"/>
      <c r="Y48" s="74"/>
      <c r="Z48" s="74"/>
      <c r="AA48" s="74"/>
      <c r="AB48" s="74"/>
      <c r="AC48" s="74"/>
      <c r="AD48" s="74"/>
      <c r="AE48" s="74"/>
      <c r="AF48" s="74"/>
      <c r="AG48" s="74"/>
      <c r="AH48" s="74"/>
    </row>
    <row r="49" spans="1:34" ht="18" customHeight="1" x14ac:dyDescent="0.2">
      <c r="B49" s="416"/>
      <c r="C49" s="419"/>
      <c r="D49" s="42"/>
      <c r="E49" s="110"/>
      <c r="F49" s="111">
        <f>F47/E47</f>
        <v>0</v>
      </c>
      <c r="G49" s="111">
        <f>G47/E47</f>
        <v>0.25</v>
      </c>
      <c r="H49" s="111">
        <f>H47/E47</f>
        <v>0.5</v>
      </c>
      <c r="I49" s="111">
        <f>I47/E47</f>
        <v>0.125</v>
      </c>
      <c r="J49" s="112">
        <f>J47/E47</f>
        <v>0</v>
      </c>
      <c r="K49" s="112">
        <f>K47/E47</f>
        <v>0.125</v>
      </c>
      <c r="L49" s="113">
        <f>L47/E47</f>
        <v>0.625</v>
      </c>
      <c r="M49" s="114"/>
      <c r="N49" s="114"/>
      <c r="O49" s="74"/>
      <c r="P49" s="74"/>
      <c r="Q49" s="93"/>
      <c r="R49" s="93"/>
      <c r="T49" s="75"/>
    </row>
    <row r="50" spans="1:34" ht="18" customHeight="1" x14ac:dyDescent="0.2">
      <c r="B50" s="416"/>
      <c r="C50" s="412" t="s">
        <v>33</v>
      </c>
      <c r="D50" s="43">
        <v>40</v>
      </c>
      <c r="E50" s="89">
        <f>SUM(F50:K50)</f>
        <v>39</v>
      </c>
      <c r="F50" s="90">
        <v>0</v>
      </c>
      <c r="G50" s="90">
        <v>11</v>
      </c>
      <c r="H50" s="90">
        <v>12</v>
      </c>
      <c r="I50" s="90">
        <v>12</v>
      </c>
      <c r="J50" s="10">
        <v>3</v>
      </c>
      <c r="K50" s="10">
        <v>1</v>
      </c>
      <c r="L50" s="91">
        <f>H50+I50+J50</f>
        <v>27</v>
      </c>
      <c r="M50" s="92">
        <v>1</v>
      </c>
      <c r="N50" s="92">
        <f>D50-E50-M50</f>
        <v>0</v>
      </c>
      <c r="O50" s="77"/>
      <c r="P50" s="77"/>
      <c r="Q50" s="93"/>
      <c r="R50" s="93"/>
    </row>
    <row r="51" spans="1:34" ht="18" customHeight="1" x14ac:dyDescent="0.2">
      <c r="B51" s="416"/>
      <c r="C51" s="413"/>
      <c r="D51" s="32"/>
      <c r="E51" s="94">
        <f>E50/D50</f>
        <v>0.97499999999999998</v>
      </c>
      <c r="F51" s="95">
        <f>F50/D50</f>
        <v>0</v>
      </c>
      <c r="G51" s="95">
        <f>G50/D50</f>
        <v>0.27500000000000002</v>
      </c>
      <c r="H51" s="95">
        <f>H50/D50</f>
        <v>0.3</v>
      </c>
      <c r="I51" s="95">
        <f>I50/D50</f>
        <v>0.3</v>
      </c>
      <c r="J51" s="96">
        <f>J50/D50</f>
        <v>7.4999999999999997E-2</v>
      </c>
      <c r="K51" s="96">
        <f>K50/D50</f>
        <v>2.5000000000000001E-2</v>
      </c>
      <c r="L51" s="97">
        <f>L50/D50</f>
        <v>0.67500000000000004</v>
      </c>
      <c r="M51" s="98">
        <f>M50/D50</f>
        <v>2.5000000000000001E-2</v>
      </c>
      <c r="N51" s="98">
        <f>N50/D50</f>
        <v>0</v>
      </c>
      <c r="O51" s="74"/>
      <c r="P51" s="77"/>
      <c r="Q51" s="93"/>
      <c r="R51" s="93"/>
    </row>
    <row r="52" spans="1:34" ht="18" customHeight="1" thickBot="1" x14ac:dyDescent="0.25">
      <c r="B52" s="416"/>
      <c r="C52" s="414"/>
      <c r="D52" s="45"/>
      <c r="E52" s="115"/>
      <c r="F52" s="116">
        <f>F50/E50</f>
        <v>0</v>
      </c>
      <c r="G52" s="116">
        <f>G50/E50</f>
        <v>0.28205128205128205</v>
      </c>
      <c r="H52" s="116">
        <f>H50/E50</f>
        <v>0.30769230769230771</v>
      </c>
      <c r="I52" s="116">
        <f>I50/E50</f>
        <v>0.30769230769230771</v>
      </c>
      <c r="J52" s="102">
        <f>J50/E50</f>
        <v>7.6923076923076927E-2</v>
      </c>
      <c r="K52" s="102">
        <f>K50/E50</f>
        <v>2.564102564102564E-2</v>
      </c>
      <c r="L52" s="117">
        <f>L50/E50</f>
        <v>0.69230769230769229</v>
      </c>
      <c r="M52" s="118"/>
      <c r="N52" s="118"/>
      <c r="O52" s="74"/>
      <c r="P52" s="74"/>
      <c r="Q52" s="93"/>
      <c r="R52" s="93"/>
    </row>
    <row r="53" spans="1:34" ht="18" customHeight="1" thickTop="1" x14ac:dyDescent="0.2">
      <c r="B53" s="416"/>
      <c r="C53" s="119" t="s">
        <v>65</v>
      </c>
      <c r="D53" s="120">
        <f>D38+D41+D44+D47</f>
        <v>298</v>
      </c>
      <c r="E53" s="89">
        <f>E38+E41+E44+E47</f>
        <v>209</v>
      </c>
      <c r="F53" s="90">
        <f>F38+F41+F44+F47</f>
        <v>23</v>
      </c>
      <c r="G53" s="90">
        <f>G38+G41+G44+G47</f>
        <v>93</v>
      </c>
      <c r="H53" s="90">
        <f>H38+H41+H44+H47</f>
        <v>49</v>
      </c>
      <c r="I53" s="90">
        <f>I38+I41+I44+I47</f>
        <v>15</v>
      </c>
      <c r="J53" s="10">
        <f>J38+J41+J44+J47</f>
        <v>12</v>
      </c>
      <c r="K53" s="10">
        <f>K38+K41+K44+K47</f>
        <v>17</v>
      </c>
      <c r="L53" s="91">
        <f>L38+L41+L44+L47</f>
        <v>76</v>
      </c>
      <c r="M53" s="92">
        <f>M38+M41+M44+M47</f>
        <v>81</v>
      </c>
      <c r="N53" s="92">
        <f>N38+N41+N44+N47</f>
        <v>8</v>
      </c>
      <c r="O53" s="77"/>
      <c r="P53" s="77"/>
      <c r="Q53" s="93"/>
      <c r="R53" s="93"/>
      <c r="T53" s="93"/>
      <c r="X53" s="121"/>
      <c r="Y53" s="121"/>
      <c r="Z53" s="121"/>
      <c r="AA53" s="121"/>
      <c r="AB53" s="121"/>
      <c r="AC53" s="121"/>
      <c r="AD53" s="121"/>
      <c r="AE53" s="121"/>
      <c r="AF53" s="121"/>
      <c r="AG53" s="121"/>
      <c r="AH53" s="121"/>
    </row>
    <row r="54" spans="1:34" ht="18" customHeight="1" x14ac:dyDescent="0.2">
      <c r="B54" s="416"/>
      <c r="C54" s="122" t="s">
        <v>66</v>
      </c>
      <c r="D54" s="123"/>
      <c r="E54" s="94">
        <f>E53/D53</f>
        <v>0.70134228187919467</v>
      </c>
      <c r="F54" s="95">
        <f>F53/D53</f>
        <v>7.7181208053691275E-2</v>
      </c>
      <c r="G54" s="95">
        <f>G53/D53</f>
        <v>0.31208053691275167</v>
      </c>
      <c r="H54" s="95">
        <f>H53/D53</f>
        <v>0.16442953020134229</v>
      </c>
      <c r="I54" s="95">
        <f>I53/D53</f>
        <v>5.0335570469798654E-2</v>
      </c>
      <c r="J54" s="96">
        <f>J53/D53</f>
        <v>4.0268456375838924E-2</v>
      </c>
      <c r="K54" s="96">
        <f>K53/D53</f>
        <v>5.7046979865771813E-2</v>
      </c>
      <c r="L54" s="97">
        <f>L53/D53</f>
        <v>0.25503355704697989</v>
      </c>
      <c r="M54" s="98">
        <f>M53/D53</f>
        <v>0.27181208053691275</v>
      </c>
      <c r="N54" s="98">
        <f>N53/D53</f>
        <v>2.6845637583892617E-2</v>
      </c>
      <c r="O54" s="74"/>
      <c r="P54" s="77"/>
      <c r="Q54" s="93"/>
      <c r="R54" s="93"/>
      <c r="T54" s="75"/>
      <c r="X54" s="121"/>
      <c r="Y54" s="121"/>
      <c r="Z54" s="121"/>
      <c r="AA54" s="121"/>
      <c r="AB54" s="121"/>
      <c r="AC54" s="121"/>
      <c r="AD54" s="121"/>
      <c r="AE54" s="121"/>
      <c r="AF54" s="121"/>
      <c r="AG54" s="121"/>
      <c r="AH54" s="121"/>
    </row>
    <row r="55" spans="1:34" ht="18" customHeight="1" x14ac:dyDescent="0.2">
      <c r="B55" s="416"/>
      <c r="C55" s="124"/>
      <c r="D55" s="125"/>
      <c r="E55" s="110"/>
      <c r="F55" s="111">
        <f>F53/E53</f>
        <v>0.11004784688995216</v>
      </c>
      <c r="G55" s="111">
        <f>G53/E53</f>
        <v>0.44497607655502391</v>
      </c>
      <c r="H55" s="111">
        <f>H53/E53</f>
        <v>0.23444976076555024</v>
      </c>
      <c r="I55" s="111">
        <f>I53/E53</f>
        <v>7.1770334928229665E-2</v>
      </c>
      <c r="J55" s="112">
        <f>J53/E53</f>
        <v>5.7416267942583733E-2</v>
      </c>
      <c r="K55" s="112">
        <f>K53/E53</f>
        <v>8.1339712918660281E-2</v>
      </c>
      <c r="L55" s="113">
        <f>L53/E53</f>
        <v>0.36363636363636365</v>
      </c>
      <c r="M55" s="114"/>
      <c r="N55" s="114"/>
      <c r="O55" s="74"/>
      <c r="P55" s="74"/>
      <c r="Q55" s="93"/>
      <c r="R55" s="93"/>
      <c r="T55" s="75"/>
      <c r="X55" s="121"/>
      <c r="Y55" s="121"/>
      <c r="Z55" s="121"/>
      <c r="AA55" s="121"/>
      <c r="AB55" s="121"/>
      <c r="AC55" s="121"/>
      <c r="AD55" s="121"/>
      <c r="AE55" s="121"/>
      <c r="AF55" s="121"/>
      <c r="AG55" s="121"/>
      <c r="AH55" s="121"/>
    </row>
    <row r="56" spans="1:34" ht="18" customHeight="1" x14ac:dyDescent="0.2">
      <c r="B56" s="416"/>
      <c r="C56" s="126" t="s">
        <v>65</v>
      </c>
      <c r="D56" s="127">
        <f>D41+D44+D47+D50</f>
        <v>157</v>
      </c>
      <c r="E56" s="89">
        <f>E41+E44+E47+E50</f>
        <v>135</v>
      </c>
      <c r="F56" s="90">
        <f>F41+F44+F47+F50</f>
        <v>4</v>
      </c>
      <c r="G56" s="90">
        <f>G41+G44+G47+G50</f>
        <v>56</v>
      </c>
      <c r="H56" s="90">
        <f>H41+H44+H47+H50</f>
        <v>44</v>
      </c>
      <c r="I56" s="90">
        <f>I41+I44+I47+I50</f>
        <v>20</v>
      </c>
      <c r="J56" s="10">
        <f>J41+J44+J47+J50</f>
        <v>6</v>
      </c>
      <c r="K56" s="10">
        <f>K41+K44+K47+K50</f>
        <v>5</v>
      </c>
      <c r="L56" s="91">
        <f>L41+L44+L47+L50</f>
        <v>70</v>
      </c>
      <c r="M56" s="92">
        <f>M41+M44+M47+M50</f>
        <v>21</v>
      </c>
      <c r="N56" s="92">
        <f>N41+N44+N47+N50</f>
        <v>1</v>
      </c>
      <c r="O56" s="77"/>
      <c r="P56" s="77"/>
      <c r="Q56" s="93"/>
      <c r="R56" s="93"/>
      <c r="T56" s="75"/>
      <c r="X56" s="121"/>
      <c r="Y56" s="121"/>
      <c r="Z56" s="121"/>
      <c r="AA56" s="121"/>
      <c r="AB56" s="121"/>
      <c r="AC56" s="121"/>
      <c r="AD56" s="121"/>
      <c r="AE56" s="121"/>
      <c r="AF56" s="121"/>
      <c r="AG56" s="121"/>
      <c r="AH56" s="121"/>
    </row>
    <row r="57" spans="1:34" ht="18" customHeight="1" x14ac:dyDescent="0.2">
      <c r="B57" s="416"/>
      <c r="C57" s="122" t="s">
        <v>67</v>
      </c>
      <c r="D57" s="128"/>
      <c r="E57" s="94">
        <f>E56/D56</f>
        <v>0.85987261146496818</v>
      </c>
      <c r="F57" s="95">
        <f>F56/D56</f>
        <v>2.5477707006369428E-2</v>
      </c>
      <c r="G57" s="95">
        <f>G56/D56</f>
        <v>0.35668789808917195</v>
      </c>
      <c r="H57" s="95">
        <f>H56/D56</f>
        <v>0.28025477707006369</v>
      </c>
      <c r="I57" s="95">
        <f>I56/D56</f>
        <v>0.12738853503184713</v>
      </c>
      <c r="J57" s="96">
        <f>J56/D56</f>
        <v>3.8216560509554139E-2</v>
      </c>
      <c r="K57" s="96">
        <f>K56/D56</f>
        <v>3.1847133757961783E-2</v>
      </c>
      <c r="L57" s="97">
        <f>L56/D56</f>
        <v>0.44585987261146498</v>
      </c>
      <c r="M57" s="98">
        <f>M56/D56</f>
        <v>0.13375796178343949</v>
      </c>
      <c r="N57" s="98">
        <f>N56/D56</f>
        <v>6.369426751592357E-3</v>
      </c>
      <c r="O57" s="74"/>
      <c r="P57" s="77"/>
      <c r="Q57" s="93"/>
      <c r="R57" s="93"/>
      <c r="T57" s="75"/>
      <c r="X57" s="121"/>
      <c r="Y57" s="121"/>
      <c r="Z57" s="121"/>
      <c r="AA57" s="121"/>
      <c r="AB57" s="121"/>
      <c r="AC57" s="121"/>
      <c r="AD57" s="121"/>
      <c r="AE57" s="121"/>
      <c r="AF57" s="121"/>
      <c r="AG57" s="121"/>
      <c r="AH57" s="121"/>
    </row>
    <row r="58" spans="1:34" ht="18" customHeight="1" thickBot="1" x14ac:dyDescent="0.25">
      <c r="B58" s="417"/>
      <c r="C58" s="124"/>
      <c r="D58" s="125"/>
      <c r="E58" s="129"/>
      <c r="F58" s="130">
        <f>F56/E56</f>
        <v>2.9629629629629631E-2</v>
      </c>
      <c r="G58" s="130">
        <f>G56/E56</f>
        <v>0.4148148148148148</v>
      </c>
      <c r="H58" s="130">
        <f>H56/E56</f>
        <v>0.32592592592592595</v>
      </c>
      <c r="I58" s="130">
        <f>I56/E56</f>
        <v>0.14814814814814814</v>
      </c>
      <c r="J58" s="131">
        <f>J56/E56</f>
        <v>4.4444444444444446E-2</v>
      </c>
      <c r="K58" s="131">
        <f>K56/E56</f>
        <v>3.7037037037037035E-2</v>
      </c>
      <c r="L58" s="132">
        <f>L56/E56</f>
        <v>0.51851851851851849</v>
      </c>
      <c r="M58" s="133"/>
      <c r="N58" s="133"/>
      <c r="O58" s="74"/>
      <c r="P58" s="74"/>
      <c r="Q58" s="93"/>
      <c r="R58" s="93"/>
      <c r="T58" s="75"/>
      <c r="X58" s="121"/>
      <c r="Y58" s="121"/>
      <c r="Z58" s="121"/>
      <c r="AA58" s="121"/>
      <c r="AB58" s="121"/>
      <c r="AC58" s="121"/>
      <c r="AD58" s="121"/>
      <c r="AE58" s="121"/>
      <c r="AF58" s="121"/>
      <c r="AG58" s="121"/>
      <c r="AH58" s="121"/>
    </row>
    <row r="59" spans="1:34" x14ac:dyDescent="0.2">
      <c r="B59" s="134"/>
      <c r="C59" s="65"/>
      <c r="D59" s="66"/>
      <c r="E59" s="135"/>
      <c r="F59" s="136"/>
      <c r="G59" s="136"/>
      <c r="H59" s="136"/>
      <c r="I59" s="136"/>
      <c r="J59" s="136"/>
      <c r="K59" s="136"/>
      <c r="L59" s="136"/>
      <c r="M59" s="136"/>
      <c r="N59" s="136"/>
      <c r="O59" s="77"/>
      <c r="P59" s="77"/>
      <c r="Q59" s="93"/>
      <c r="R59" s="93"/>
    </row>
    <row r="60" spans="1:34" ht="14.4" x14ac:dyDescent="0.2">
      <c r="B60" s="73" t="s">
        <v>68</v>
      </c>
      <c r="O60" s="74"/>
      <c r="P60" s="77"/>
      <c r="Q60" s="93"/>
      <c r="R60" s="93"/>
    </row>
    <row r="61" spans="1:34" ht="7.5" customHeight="1" x14ac:dyDescent="0.2">
      <c r="B61" s="72"/>
      <c r="O61" s="74"/>
      <c r="P61" s="74"/>
      <c r="Q61" s="93"/>
      <c r="R61" s="93"/>
    </row>
    <row r="62" spans="1:34" x14ac:dyDescent="0.2">
      <c r="A62" s="75"/>
      <c r="B62" s="72"/>
      <c r="I62" s="76" t="s">
        <v>1</v>
      </c>
      <c r="O62" s="77"/>
      <c r="P62" s="77"/>
      <c r="Q62" s="93"/>
      <c r="R62" s="93"/>
    </row>
    <row r="63" spans="1:34" x14ac:dyDescent="0.2">
      <c r="A63" s="75"/>
      <c r="B63" s="72"/>
      <c r="I63" s="76" t="s">
        <v>38</v>
      </c>
      <c r="O63" s="74"/>
      <c r="P63" s="77"/>
      <c r="Q63" s="93"/>
      <c r="R63" s="93"/>
    </row>
    <row r="64" spans="1:34" x14ac:dyDescent="0.2">
      <c r="A64" s="75"/>
      <c r="B64" s="72"/>
      <c r="I64" s="76" t="s">
        <v>39</v>
      </c>
      <c r="O64" s="74"/>
      <c r="P64" s="74"/>
      <c r="Q64" s="93"/>
      <c r="R64" s="93"/>
    </row>
    <row r="65" spans="1:18" ht="7.5" customHeight="1" x14ac:dyDescent="0.2">
      <c r="A65" s="75"/>
      <c r="B65" s="72"/>
      <c r="J65" s="78"/>
      <c r="O65" s="77"/>
      <c r="P65" s="77"/>
      <c r="Q65" s="93"/>
      <c r="R65" s="93"/>
    </row>
    <row r="66" spans="1:18" ht="13.8" thickBot="1" x14ac:dyDescent="0.25">
      <c r="F66" s="79" t="s">
        <v>40</v>
      </c>
      <c r="G66" s="79" t="s">
        <v>41</v>
      </c>
      <c r="H66" s="79" t="s">
        <v>42</v>
      </c>
      <c r="I66" s="79" t="s">
        <v>43</v>
      </c>
      <c r="J66" s="79" t="s">
        <v>44</v>
      </c>
      <c r="K66" s="79"/>
      <c r="M66" s="66"/>
      <c r="N66" s="66" t="s">
        <v>45</v>
      </c>
      <c r="O66" s="74"/>
      <c r="P66" s="77"/>
      <c r="Q66" s="93"/>
      <c r="R66" s="93"/>
    </row>
    <row r="67" spans="1:18" ht="13.5" customHeight="1" x14ac:dyDescent="0.2">
      <c r="B67" s="448" t="s">
        <v>69</v>
      </c>
      <c r="C67" s="449"/>
      <c r="D67" s="440" t="s">
        <v>6</v>
      </c>
      <c r="E67" s="454" t="s">
        <v>47</v>
      </c>
      <c r="F67" s="137"/>
      <c r="G67" s="137"/>
      <c r="H67" s="137"/>
      <c r="I67" s="137"/>
      <c r="J67" s="137"/>
      <c r="K67" s="137"/>
      <c r="L67" s="138"/>
      <c r="M67" s="457" t="s">
        <v>48</v>
      </c>
      <c r="N67" s="457" t="s">
        <v>49</v>
      </c>
      <c r="O67" s="74"/>
      <c r="P67" s="74"/>
      <c r="Q67" s="93"/>
      <c r="R67" s="93"/>
    </row>
    <row r="68" spans="1:18" x14ac:dyDescent="0.2">
      <c r="B68" s="450"/>
      <c r="C68" s="451"/>
      <c r="D68" s="441"/>
      <c r="E68" s="455"/>
      <c r="F68" s="139" t="s">
        <v>50</v>
      </c>
      <c r="G68" s="140"/>
      <c r="H68" s="140"/>
      <c r="I68" s="141"/>
      <c r="J68" s="141"/>
      <c r="K68" s="141"/>
      <c r="L68" s="142"/>
      <c r="M68" s="458"/>
      <c r="N68" s="458"/>
      <c r="O68" s="77"/>
      <c r="P68" s="77"/>
      <c r="Q68" s="93"/>
      <c r="R68" s="93"/>
    </row>
    <row r="69" spans="1:18" ht="13.5" customHeight="1" x14ac:dyDescent="0.2">
      <c r="B69" s="450"/>
      <c r="C69" s="451"/>
      <c r="D69" s="441"/>
      <c r="E69" s="455"/>
      <c r="F69" s="437" t="s">
        <v>51</v>
      </c>
      <c r="G69" s="437" t="s">
        <v>52</v>
      </c>
      <c r="H69" s="437" t="s">
        <v>53</v>
      </c>
      <c r="I69" s="437" t="s">
        <v>54</v>
      </c>
      <c r="J69" s="440" t="s">
        <v>55</v>
      </c>
      <c r="K69" s="440" t="s">
        <v>56</v>
      </c>
      <c r="L69" s="87" t="s">
        <v>57</v>
      </c>
      <c r="M69" s="458"/>
      <c r="N69" s="458"/>
      <c r="O69" s="74"/>
      <c r="P69" s="77"/>
      <c r="Q69" s="93"/>
      <c r="R69" s="93"/>
    </row>
    <row r="70" spans="1:18" ht="13.5" customHeight="1" x14ac:dyDescent="0.2">
      <c r="B70" s="450"/>
      <c r="C70" s="451"/>
      <c r="D70" s="441"/>
      <c r="E70" s="455"/>
      <c r="F70" s="438"/>
      <c r="G70" s="438"/>
      <c r="H70" s="438"/>
      <c r="I70" s="438"/>
      <c r="J70" s="441"/>
      <c r="K70" s="441"/>
      <c r="L70" s="446" t="s">
        <v>58</v>
      </c>
      <c r="M70" s="458"/>
      <c r="N70" s="458"/>
      <c r="O70" s="74"/>
      <c r="P70" s="74"/>
      <c r="Q70" s="93"/>
      <c r="R70" s="93"/>
    </row>
    <row r="71" spans="1:18" ht="40.5" customHeight="1" x14ac:dyDescent="0.2">
      <c r="B71" s="452"/>
      <c r="C71" s="453"/>
      <c r="D71" s="442"/>
      <c r="E71" s="456"/>
      <c r="F71" s="439"/>
      <c r="G71" s="439"/>
      <c r="H71" s="439"/>
      <c r="I71" s="439"/>
      <c r="J71" s="442"/>
      <c r="K71" s="442"/>
      <c r="L71" s="447"/>
      <c r="M71" s="459"/>
      <c r="N71" s="459"/>
      <c r="O71" s="77"/>
      <c r="P71" s="77"/>
      <c r="Q71" s="93"/>
      <c r="R71" s="93"/>
    </row>
    <row r="72" spans="1:18" ht="17.25" customHeight="1" x14ac:dyDescent="0.2">
      <c r="B72" s="421" t="s">
        <v>59</v>
      </c>
      <c r="C72" s="422"/>
      <c r="D72" s="10">
        <f>D75+D78+D81+D84+D87+D90</f>
        <v>425</v>
      </c>
      <c r="E72" s="89">
        <f>E75+E78+E81+E84+E87+E90</f>
        <v>49</v>
      </c>
      <c r="F72" s="90">
        <f>F75+F78+F81+F84+F87+F90</f>
        <v>7</v>
      </c>
      <c r="G72" s="90">
        <f>G75+G78+G81+G84+G87+G90</f>
        <v>11</v>
      </c>
      <c r="H72" s="90">
        <f>H75+H78+H81+H84+H87+H90</f>
        <v>7</v>
      </c>
      <c r="I72" s="90">
        <f>I75+I78+I81+I84+I87+I90</f>
        <v>10</v>
      </c>
      <c r="J72" s="10">
        <f>J75+J78+J81+J84+J87+J90</f>
        <v>6</v>
      </c>
      <c r="K72" s="10">
        <f>K75+K78+K81+K84+K87+K90</f>
        <v>8</v>
      </c>
      <c r="L72" s="91">
        <f>L75+L78+L81+L84+L87+L90</f>
        <v>23</v>
      </c>
      <c r="M72" s="92">
        <f>M75+M78+M81+M84+M87+M90</f>
        <v>329</v>
      </c>
      <c r="N72" s="92">
        <f>N75+N78+N81+N84+N87+N90</f>
        <v>47</v>
      </c>
      <c r="O72" s="77"/>
      <c r="P72" s="77"/>
      <c r="Q72" s="93"/>
      <c r="R72" s="93"/>
    </row>
    <row r="73" spans="1:18" ht="17.25" customHeight="1" x14ac:dyDescent="0.2">
      <c r="B73" s="423"/>
      <c r="C73" s="424"/>
      <c r="D73" s="16"/>
      <c r="E73" s="94">
        <f>E72/D72</f>
        <v>0.11529411764705882</v>
      </c>
      <c r="F73" s="95">
        <f>F72/D72</f>
        <v>1.6470588235294119E-2</v>
      </c>
      <c r="G73" s="95">
        <f>G72/D72</f>
        <v>2.5882352941176471E-2</v>
      </c>
      <c r="H73" s="95">
        <f>H72/D72</f>
        <v>1.6470588235294119E-2</v>
      </c>
      <c r="I73" s="95">
        <f>I72/D72</f>
        <v>2.3529411764705882E-2</v>
      </c>
      <c r="J73" s="96">
        <f>J72/D72</f>
        <v>1.411764705882353E-2</v>
      </c>
      <c r="K73" s="96">
        <f>K72/D72</f>
        <v>1.8823529411764704E-2</v>
      </c>
      <c r="L73" s="97">
        <f>L72/D72</f>
        <v>5.4117647058823527E-2</v>
      </c>
      <c r="M73" s="98">
        <f>M72/D72</f>
        <v>0.77411764705882358</v>
      </c>
      <c r="N73" s="98">
        <f>N72/D72</f>
        <v>0.11058823529411765</v>
      </c>
      <c r="O73" s="74"/>
      <c r="P73" s="77"/>
      <c r="Q73" s="93"/>
      <c r="R73" s="93"/>
    </row>
    <row r="74" spans="1:18" ht="17.25" customHeight="1" thickBot="1" x14ac:dyDescent="0.25">
      <c r="B74" s="425"/>
      <c r="C74" s="426"/>
      <c r="D74" s="22"/>
      <c r="E74" s="99"/>
      <c r="F74" s="100">
        <f>F72/E72</f>
        <v>0.14285714285714285</v>
      </c>
      <c r="G74" s="100">
        <f>G72/E72</f>
        <v>0.22448979591836735</v>
      </c>
      <c r="H74" s="100">
        <f>H72/E72</f>
        <v>0.14285714285714285</v>
      </c>
      <c r="I74" s="100">
        <f>I72/E72</f>
        <v>0.20408163265306123</v>
      </c>
      <c r="J74" s="101">
        <f>J72/E72</f>
        <v>0.12244897959183673</v>
      </c>
      <c r="K74" s="102">
        <f>K72/E72</f>
        <v>0.16326530612244897</v>
      </c>
      <c r="L74" s="103">
        <f>L72/E72</f>
        <v>0.46938775510204084</v>
      </c>
      <c r="M74" s="104"/>
      <c r="N74" s="104"/>
      <c r="O74" s="74"/>
      <c r="P74" s="74"/>
      <c r="Q74" s="93"/>
      <c r="R74" s="93"/>
    </row>
    <row r="75" spans="1:18" ht="17.25" customHeight="1" thickTop="1" x14ac:dyDescent="0.2">
      <c r="B75" s="415" t="s">
        <v>20</v>
      </c>
      <c r="C75" s="418" t="s">
        <v>60</v>
      </c>
      <c r="D75" s="27">
        <v>54</v>
      </c>
      <c r="E75" s="105">
        <f>SUM(F75:K75)</f>
        <v>2</v>
      </c>
      <c r="F75" s="106">
        <v>1</v>
      </c>
      <c r="G75" s="106">
        <v>0</v>
      </c>
      <c r="H75" s="106">
        <v>0</v>
      </c>
      <c r="I75" s="106">
        <v>0</v>
      </c>
      <c r="J75" s="107">
        <v>1</v>
      </c>
      <c r="K75" s="107">
        <v>0</v>
      </c>
      <c r="L75" s="108">
        <f>H75+I75+J75</f>
        <v>1</v>
      </c>
      <c r="M75" s="109">
        <v>46</v>
      </c>
      <c r="N75" s="109">
        <f>D75-E75-M75</f>
        <v>6</v>
      </c>
      <c r="O75" s="77"/>
      <c r="P75" s="77"/>
      <c r="Q75" s="93"/>
      <c r="R75" s="93"/>
    </row>
    <row r="76" spans="1:18" ht="17.25" customHeight="1" x14ac:dyDescent="0.2">
      <c r="B76" s="416"/>
      <c r="C76" s="413"/>
      <c r="D76" s="32"/>
      <c r="E76" s="94">
        <f>E75/D75</f>
        <v>3.7037037037037035E-2</v>
      </c>
      <c r="F76" s="95">
        <f>F75/D75</f>
        <v>1.8518518518518517E-2</v>
      </c>
      <c r="G76" s="95">
        <f>G75/D75</f>
        <v>0</v>
      </c>
      <c r="H76" s="95">
        <f>H75/D75</f>
        <v>0</v>
      </c>
      <c r="I76" s="95">
        <f>I75/D75</f>
        <v>0</v>
      </c>
      <c r="J76" s="96">
        <f>J75/D75</f>
        <v>1.8518518518518517E-2</v>
      </c>
      <c r="K76" s="96">
        <f>K75/D75</f>
        <v>0</v>
      </c>
      <c r="L76" s="97">
        <f>L75/D75</f>
        <v>1.8518518518518517E-2</v>
      </c>
      <c r="M76" s="98">
        <f>M75/D75</f>
        <v>0.85185185185185186</v>
      </c>
      <c r="N76" s="98">
        <f>N75/D75</f>
        <v>0.1111111111111111</v>
      </c>
      <c r="O76" s="74"/>
      <c r="P76" s="77"/>
      <c r="Q76" s="93"/>
      <c r="R76" s="93"/>
    </row>
    <row r="77" spans="1:18" ht="17.25" customHeight="1" x14ac:dyDescent="0.2">
      <c r="B77" s="416"/>
      <c r="C77" s="419"/>
      <c r="D77" s="33"/>
      <c r="E77" s="110"/>
      <c r="F77" s="100">
        <f>F75/E75</f>
        <v>0.5</v>
      </c>
      <c r="G77" s="100">
        <f>G75/E75</f>
        <v>0</v>
      </c>
      <c r="H77" s="100">
        <f>H75/E75</f>
        <v>0</v>
      </c>
      <c r="I77" s="100">
        <f>I75/E75</f>
        <v>0</v>
      </c>
      <c r="J77" s="101">
        <f>J75/E75</f>
        <v>0.5</v>
      </c>
      <c r="K77" s="101">
        <f>K75/E75</f>
        <v>0</v>
      </c>
      <c r="L77" s="103">
        <f>L75/E75</f>
        <v>0.5</v>
      </c>
      <c r="M77" s="104"/>
      <c r="N77" s="104"/>
      <c r="O77" s="74"/>
      <c r="P77" s="74"/>
      <c r="Q77" s="93"/>
      <c r="R77" s="93"/>
    </row>
    <row r="78" spans="1:18" ht="17.25" customHeight="1" x14ac:dyDescent="0.2">
      <c r="B78" s="416"/>
      <c r="C78" s="412" t="s">
        <v>61</v>
      </c>
      <c r="D78" s="38">
        <v>76</v>
      </c>
      <c r="E78" s="89">
        <f>SUM(F78:K78)</f>
        <v>9</v>
      </c>
      <c r="F78" s="90">
        <v>3</v>
      </c>
      <c r="G78" s="90">
        <v>1</v>
      </c>
      <c r="H78" s="90">
        <v>2</v>
      </c>
      <c r="I78" s="90">
        <v>2</v>
      </c>
      <c r="J78" s="10">
        <v>1</v>
      </c>
      <c r="K78" s="10">
        <v>0</v>
      </c>
      <c r="L78" s="91">
        <f>H78+I78+J78</f>
        <v>5</v>
      </c>
      <c r="M78" s="92">
        <v>60</v>
      </c>
      <c r="N78" s="92">
        <f>D78-E78-M78</f>
        <v>7</v>
      </c>
      <c r="O78" s="77"/>
      <c r="P78" s="77"/>
      <c r="Q78" s="93"/>
      <c r="R78" s="93"/>
    </row>
    <row r="79" spans="1:18" ht="17.25" customHeight="1" x14ac:dyDescent="0.2">
      <c r="B79" s="416"/>
      <c r="C79" s="413"/>
      <c r="D79" s="32"/>
      <c r="E79" s="94">
        <f>E78/D78</f>
        <v>0.11842105263157894</v>
      </c>
      <c r="F79" s="95">
        <f>F78/D78</f>
        <v>3.9473684210526314E-2</v>
      </c>
      <c r="G79" s="95">
        <f>G78/D78</f>
        <v>1.3157894736842105E-2</v>
      </c>
      <c r="H79" s="95">
        <f>H78/D78</f>
        <v>2.6315789473684209E-2</v>
      </c>
      <c r="I79" s="95">
        <f>I78/D78</f>
        <v>2.6315789473684209E-2</v>
      </c>
      <c r="J79" s="96">
        <f>J78/D78</f>
        <v>1.3157894736842105E-2</v>
      </c>
      <c r="K79" s="96">
        <f>K78/D78</f>
        <v>0</v>
      </c>
      <c r="L79" s="97">
        <f>L78/D78</f>
        <v>6.5789473684210523E-2</v>
      </c>
      <c r="M79" s="98">
        <f>M78/D78</f>
        <v>0.78947368421052633</v>
      </c>
      <c r="N79" s="98">
        <f>N78/D78</f>
        <v>9.2105263157894732E-2</v>
      </c>
      <c r="O79" s="74"/>
      <c r="P79" s="77"/>
      <c r="Q79" s="93"/>
      <c r="R79" s="93"/>
    </row>
    <row r="80" spans="1:18" ht="17.25" customHeight="1" x14ac:dyDescent="0.2">
      <c r="B80" s="416"/>
      <c r="C80" s="419"/>
      <c r="D80" s="42"/>
      <c r="E80" s="110"/>
      <c r="F80" s="100">
        <f>F78/E78</f>
        <v>0.33333333333333331</v>
      </c>
      <c r="G80" s="100">
        <f>G78/E78</f>
        <v>0.1111111111111111</v>
      </c>
      <c r="H80" s="100">
        <f>H78/E78</f>
        <v>0.22222222222222221</v>
      </c>
      <c r="I80" s="100">
        <f>I78/E78</f>
        <v>0.22222222222222221</v>
      </c>
      <c r="J80" s="101">
        <f>J78/E78</f>
        <v>0.1111111111111111</v>
      </c>
      <c r="K80" s="101">
        <f>K78/E78</f>
        <v>0</v>
      </c>
      <c r="L80" s="103">
        <f>L78/E78</f>
        <v>0.55555555555555558</v>
      </c>
      <c r="M80" s="104"/>
      <c r="N80" s="104"/>
      <c r="O80" s="74"/>
      <c r="P80" s="74"/>
      <c r="Q80" s="93"/>
      <c r="R80" s="93"/>
    </row>
    <row r="81" spans="2:18" ht="17.25" customHeight="1" x14ac:dyDescent="0.2">
      <c r="B81" s="416"/>
      <c r="C81" s="437" t="s">
        <v>23</v>
      </c>
      <c r="D81" s="43">
        <v>28</v>
      </c>
      <c r="E81" s="89">
        <f>SUM(F81:K81)</f>
        <v>5</v>
      </c>
      <c r="F81" s="90">
        <v>1</v>
      </c>
      <c r="G81" s="90">
        <v>2</v>
      </c>
      <c r="H81" s="90">
        <v>0</v>
      </c>
      <c r="I81" s="90">
        <v>0</v>
      </c>
      <c r="J81" s="10">
        <v>1</v>
      </c>
      <c r="K81" s="10">
        <v>1</v>
      </c>
      <c r="L81" s="91">
        <f>H81+I81+J81</f>
        <v>1</v>
      </c>
      <c r="M81" s="92">
        <v>20</v>
      </c>
      <c r="N81" s="92">
        <f>D81-E81-M81</f>
        <v>3</v>
      </c>
      <c r="O81" s="77"/>
      <c r="P81" s="77"/>
      <c r="Q81" s="93"/>
      <c r="R81" s="93"/>
    </row>
    <row r="82" spans="2:18" ht="17.25" customHeight="1" x14ac:dyDescent="0.2">
      <c r="B82" s="416"/>
      <c r="C82" s="438"/>
      <c r="D82" s="32"/>
      <c r="E82" s="94">
        <f>E81/D81</f>
        <v>0.17857142857142858</v>
      </c>
      <c r="F82" s="95">
        <f>F81/D81</f>
        <v>3.5714285714285712E-2</v>
      </c>
      <c r="G82" s="95">
        <f>G81/D81</f>
        <v>7.1428571428571425E-2</v>
      </c>
      <c r="H82" s="95">
        <f>H81/D81</f>
        <v>0</v>
      </c>
      <c r="I82" s="95">
        <f>I81/D81</f>
        <v>0</v>
      </c>
      <c r="J82" s="96">
        <f>J81/D81</f>
        <v>3.5714285714285712E-2</v>
      </c>
      <c r="K82" s="96">
        <f>K81/D81</f>
        <v>3.5714285714285712E-2</v>
      </c>
      <c r="L82" s="97">
        <f>L81/D81</f>
        <v>3.5714285714285712E-2</v>
      </c>
      <c r="M82" s="98">
        <f>M81/D81</f>
        <v>0.7142857142857143</v>
      </c>
      <c r="N82" s="98">
        <f>N81/D81</f>
        <v>0.10714285714285714</v>
      </c>
      <c r="O82" s="74"/>
      <c r="P82" s="77"/>
      <c r="Q82" s="93"/>
      <c r="R82" s="93"/>
    </row>
    <row r="83" spans="2:18" ht="17.25" customHeight="1" x14ac:dyDescent="0.2">
      <c r="B83" s="416"/>
      <c r="C83" s="438"/>
      <c r="D83" s="42"/>
      <c r="E83" s="110"/>
      <c r="F83" s="100">
        <f>F81/E81</f>
        <v>0.2</v>
      </c>
      <c r="G83" s="100">
        <f>G81/E81</f>
        <v>0.4</v>
      </c>
      <c r="H83" s="100">
        <f>H81/E81</f>
        <v>0</v>
      </c>
      <c r="I83" s="100">
        <f>I81/E81</f>
        <v>0</v>
      </c>
      <c r="J83" s="101">
        <f>J81/E81</f>
        <v>0.2</v>
      </c>
      <c r="K83" s="101">
        <f>K81/E81</f>
        <v>0.2</v>
      </c>
      <c r="L83" s="103">
        <f>L81/E81</f>
        <v>0.2</v>
      </c>
      <c r="M83" s="104"/>
      <c r="N83" s="104"/>
      <c r="O83" s="74"/>
      <c r="P83" s="74"/>
      <c r="Q83" s="93"/>
      <c r="R83" s="93"/>
    </row>
    <row r="84" spans="2:18" ht="17.25" customHeight="1" x14ac:dyDescent="0.2">
      <c r="B84" s="416"/>
      <c r="C84" s="412" t="s">
        <v>62</v>
      </c>
      <c r="D84" s="43">
        <v>89</v>
      </c>
      <c r="E84" s="89">
        <f>SUM(F84:K84)</f>
        <v>13</v>
      </c>
      <c r="F84" s="90">
        <v>0</v>
      </c>
      <c r="G84" s="90">
        <v>4</v>
      </c>
      <c r="H84" s="90">
        <v>2</v>
      </c>
      <c r="I84" s="90">
        <v>3</v>
      </c>
      <c r="J84" s="10">
        <v>1</v>
      </c>
      <c r="K84" s="10">
        <v>3</v>
      </c>
      <c r="L84" s="91">
        <f>H84+I84+J84</f>
        <v>6</v>
      </c>
      <c r="M84" s="92">
        <v>68</v>
      </c>
      <c r="N84" s="92">
        <f>D84-E84-M84</f>
        <v>8</v>
      </c>
      <c r="O84" s="77"/>
      <c r="P84" s="77"/>
      <c r="Q84" s="93"/>
      <c r="R84" s="93"/>
    </row>
    <row r="85" spans="2:18" ht="17.25" customHeight="1" x14ac:dyDescent="0.2">
      <c r="B85" s="416"/>
      <c r="C85" s="413"/>
      <c r="D85" s="32"/>
      <c r="E85" s="94">
        <f>E84/D84</f>
        <v>0.14606741573033707</v>
      </c>
      <c r="F85" s="95">
        <f>F84/D84</f>
        <v>0</v>
      </c>
      <c r="G85" s="95">
        <f>G84/D84</f>
        <v>4.49438202247191E-2</v>
      </c>
      <c r="H85" s="95">
        <f>H84/D84</f>
        <v>2.247191011235955E-2</v>
      </c>
      <c r="I85" s="95">
        <f>I84/D84</f>
        <v>3.3707865168539325E-2</v>
      </c>
      <c r="J85" s="96">
        <f>J84/D84</f>
        <v>1.1235955056179775E-2</v>
      </c>
      <c r="K85" s="96">
        <f>K84/D84</f>
        <v>3.3707865168539325E-2</v>
      </c>
      <c r="L85" s="97">
        <f>L84/D84</f>
        <v>6.741573033707865E-2</v>
      </c>
      <c r="M85" s="98">
        <f>M84/D84</f>
        <v>0.7640449438202247</v>
      </c>
      <c r="N85" s="98">
        <f>N84/D84</f>
        <v>8.98876404494382E-2</v>
      </c>
      <c r="O85" s="74"/>
      <c r="P85" s="77"/>
      <c r="Q85" s="93"/>
      <c r="R85" s="93"/>
    </row>
    <row r="86" spans="2:18" ht="17.25" customHeight="1" x14ac:dyDescent="0.2">
      <c r="B86" s="416"/>
      <c r="C86" s="419"/>
      <c r="D86" s="42"/>
      <c r="E86" s="110"/>
      <c r="F86" s="100">
        <f>F84/E84</f>
        <v>0</v>
      </c>
      <c r="G86" s="100">
        <f>G84/E84</f>
        <v>0.30769230769230771</v>
      </c>
      <c r="H86" s="100">
        <f>H84/E84</f>
        <v>0.15384615384615385</v>
      </c>
      <c r="I86" s="100">
        <f>I84/E84</f>
        <v>0.23076923076923078</v>
      </c>
      <c r="J86" s="101">
        <f>J84/E84</f>
        <v>7.6923076923076927E-2</v>
      </c>
      <c r="K86" s="101">
        <f>K84/E84</f>
        <v>0.23076923076923078</v>
      </c>
      <c r="L86" s="103">
        <f>L84/E84</f>
        <v>0.46153846153846156</v>
      </c>
      <c r="M86" s="104"/>
      <c r="N86" s="104"/>
      <c r="O86" s="74"/>
      <c r="P86" s="74"/>
      <c r="Q86" s="93"/>
      <c r="R86" s="93"/>
    </row>
    <row r="87" spans="2:18" ht="17.25" customHeight="1" x14ac:dyDescent="0.2">
      <c r="B87" s="416"/>
      <c r="C87" s="412" t="s">
        <v>63</v>
      </c>
      <c r="D87" s="43">
        <v>16</v>
      </c>
      <c r="E87" s="89">
        <f>SUM(F87:K87)</f>
        <v>3</v>
      </c>
      <c r="F87" s="90">
        <v>0</v>
      </c>
      <c r="G87" s="90">
        <v>0</v>
      </c>
      <c r="H87" s="90">
        <v>0</v>
      </c>
      <c r="I87" s="90">
        <v>0</v>
      </c>
      <c r="J87" s="10">
        <v>2</v>
      </c>
      <c r="K87" s="10">
        <v>1</v>
      </c>
      <c r="L87" s="91">
        <f>H87+I87+J87</f>
        <v>2</v>
      </c>
      <c r="M87" s="92">
        <v>11</v>
      </c>
      <c r="N87" s="92">
        <f>D87-E87-M87</f>
        <v>2</v>
      </c>
      <c r="O87" s="77"/>
      <c r="P87" s="77"/>
      <c r="Q87" s="93"/>
      <c r="R87" s="93"/>
    </row>
    <row r="88" spans="2:18" ht="17.25" customHeight="1" x14ac:dyDescent="0.2">
      <c r="B88" s="416"/>
      <c r="C88" s="413"/>
      <c r="D88" s="32"/>
      <c r="E88" s="94">
        <f>E87/D87</f>
        <v>0.1875</v>
      </c>
      <c r="F88" s="95">
        <f>F87/D87</f>
        <v>0</v>
      </c>
      <c r="G88" s="95">
        <f>G87/D87</f>
        <v>0</v>
      </c>
      <c r="H88" s="95">
        <f>H87/D87</f>
        <v>0</v>
      </c>
      <c r="I88" s="95">
        <f>I87/D87</f>
        <v>0</v>
      </c>
      <c r="J88" s="96">
        <f>J87/D87</f>
        <v>0.125</v>
      </c>
      <c r="K88" s="96">
        <f>K87/D87</f>
        <v>6.25E-2</v>
      </c>
      <c r="L88" s="97">
        <f>L87/D87</f>
        <v>0.125</v>
      </c>
      <c r="M88" s="98">
        <f>M87/D87</f>
        <v>0.6875</v>
      </c>
      <c r="N88" s="98">
        <f>N87/D87</f>
        <v>0.125</v>
      </c>
      <c r="O88" s="74"/>
      <c r="P88" s="77"/>
      <c r="Q88" s="93"/>
      <c r="R88" s="93"/>
    </row>
    <row r="89" spans="2:18" ht="17.25" customHeight="1" x14ac:dyDescent="0.2">
      <c r="B89" s="416"/>
      <c r="C89" s="419"/>
      <c r="D89" s="42"/>
      <c r="E89" s="110"/>
      <c r="F89" s="100">
        <f>IFERROR(F87/$E$87,0)</f>
        <v>0</v>
      </c>
      <c r="G89" s="100">
        <f>IFERROR(G87/$E$87,0)</f>
        <v>0</v>
      </c>
      <c r="H89" s="100">
        <f>IFERROR(H87/$E$87,0)</f>
        <v>0</v>
      </c>
      <c r="I89" s="100">
        <f>IFERROR(I87/$E$87,0)</f>
        <v>0</v>
      </c>
      <c r="J89" s="100">
        <f>IFERROR(J87/$E$87,0)</f>
        <v>0.66666666666666663</v>
      </c>
      <c r="K89" s="101">
        <f>IFERROR(K87/$E$87,0)</f>
        <v>0.33333333333333331</v>
      </c>
      <c r="L89" s="143">
        <f>IFERROR(L87/$E$87,0)</f>
        <v>0.66666666666666663</v>
      </c>
      <c r="M89" s="104"/>
      <c r="N89" s="104"/>
      <c r="O89" s="74"/>
      <c r="P89" s="74"/>
      <c r="Q89" s="93"/>
      <c r="R89" s="93"/>
    </row>
    <row r="90" spans="2:18" ht="17.25" customHeight="1" x14ac:dyDescent="0.2">
      <c r="B90" s="416"/>
      <c r="C90" s="412" t="s">
        <v>64</v>
      </c>
      <c r="D90" s="43">
        <v>162</v>
      </c>
      <c r="E90" s="89">
        <f>SUM(F90:K90)</f>
        <v>17</v>
      </c>
      <c r="F90" s="90">
        <v>2</v>
      </c>
      <c r="G90" s="90">
        <v>4</v>
      </c>
      <c r="H90" s="90">
        <v>3</v>
      </c>
      <c r="I90" s="90">
        <v>5</v>
      </c>
      <c r="J90" s="10">
        <v>0</v>
      </c>
      <c r="K90" s="10">
        <v>3</v>
      </c>
      <c r="L90" s="144">
        <f>H90+I90+J90</f>
        <v>8</v>
      </c>
      <c r="M90" s="92">
        <v>124</v>
      </c>
      <c r="N90" s="92">
        <f>D90-E90-M90</f>
        <v>21</v>
      </c>
      <c r="O90" s="77"/>
      <c r="P90" s="77"/>
      <c r="Q90" s="93"/>
      <c r="R90" s="93"/>
    </row>
    <row r="91" spans="2:18" ht="17.25" customHeight="1" x14ac:dyDescent="0.2">
      <c r="B91" s="416"/>
      <c r="C91" s="413"/>
      <c r="D91" s="32"/>
      <c r="E91" s="94">
        <f>E90/D90</f>
        <v>0.10493827160493827</v>
      </c>
      <c r="F91" s="95">
        <f>F90/D90</f>
        <v>1.2345679012345678E-2</v>
      </c>
      <c r="G91" s="95">
        <f>G90/D90</f>
        <v>2.4691358024691357E-2</v>
      </c>
      <c r="H91" s="95">
        <f>H90/D90</f>
        <v>1.8518518518518517E-2</v>
      </c>
      <c r="I91" s="95">
        <f>I90/D90</f>
        <v>3.0864197530864196E-2</v>
      </c>
      <c r="J91" s="96">
        <f>J90/D90</f>
        <v>0</v>
      </c>
      <c r="K91" s="96">
        <f>K90/D90</f>
        <v>1.8518518518518517E-2</v>
      </c>
      <c r="L91" s="97">
        <f>L90/D90</f>
        <v>4.9382716049382713E-2</v>
      </c>
      <c r="M91" s="98">
        <f>M90/D90</f>
        <v>0.76543209876543206</v>
      </c>
      <c r="N91" s="98">
        <f>N90/D90</f>
        <v>0.12962962962962962</v>
      </c>
      <c r="O91" s="74"/>
      <c r="P91" s="77"/>
      <c r="Q91" s="93"/>
      <c r="R91" s="93"/>
    </row>
    <row r="92" spans="2:18" ht="17.25" customHeight="1" thickBot="1" x14ac:dyDescent="0.25">
      <c r="B92" s="420"/>
      <c r="C92" s="419"/>
      <c r="D92" s="45"/>
      <c r="E92" s="110"/>
      <c r="F92" s="100">
        <f>F90/E90</f>
        <v>0.11764705882352941</v>
      </c>
      <c r="G92" s="100">
        <f>G90/E90</f>
        <v>0.23529411764705882</v>
      </c>
      <c r="H92" s="100">
        <f>H90/E90</f>
        <v>0.17647058823529413</v>
      </c>
      <c r="I92" s="100">
        <f>I90/E90</f>
        <v>0.29411764705882354</v>
      </c>
      <c r="J92" s="101">
        <f>J90/E90</f>
        <v>0</v>
      </c>
      <c r="K92" s="101">
        <f>K90/E90</f>
        <v>0.17647058823529413</v>
      </c>
      <c r="L92" s="103">
        <f>L90/E90</f>
        <v>0.47058823529411764</v>
      </c>
      <c r="M92" s="104"/>
      <c r="N92" s="104"/>
      <c r="O92" s="74"/>
      <c r="P92" s="74"/>
      <c r="Q92" s="93"/>
      <c r="R92" s="93"/>
    </row>
    <row r="93" spans="2:18" ht="17.25" customHeight="1" thickTop="1" x14ac:dyDescent="0.2">
      <c r="B93" s="415" t="s">
        <v>27</v>
      </c>
      <c r="C93" s="418" t="s">
        <v>28</v>
      </c>
      <c r="D93" s="43">
        <v>87</v>
      </c>
      <c r="E93" s="105">
        <f>SUM(F93:K93)</f>
        <v>11</v>
      </c>
      <c r="F93" s="106">
        <v>1</v>
      </c>
      <c r="G93" s="106">
        <v>4</v>
      </c>
      <c r="H93" s="106">
        <v>3</v>
      </c>
      <c r="I93" s="106">
        <v>2</v>
      </c>
      <c r="J93" s="107">
        <v>0</v>
      </c>
      <c r="K93" s="107">
        <v>1</v>
      </c>
      <c r="L93" s="108">
        <f>H93+I93+J93</f>
        <v>5</v>
      </c>
      <c r="M93" s="109">
        <v>66</v>
      </c>
      <c r="N93" s="109">
        <f>D93-E93-M93</f>
        <v>10</v>
      </c>
      <c r="O93" s="77"/>
      <c r="P93" s="77"/>
      <c r="Q93" s="93"/>
      <c r="R93" s="93"/>
    </row>
    <row r="94" spans="2:18" ht="17.25" customHeight="1" x14ac:dyDescent="0.2">
      <c r="B94" s="416"/>
      <c r="C94" s="413"/>
      <c r="D94" s="32"/>
      <c r="E94" s="94">
        <f>E93/D93</f>
        <v>0.12643678160919541</v>
      </c>
      <c r="F94" s="95">
        <f>F93/D93</f>
        <v>1.1494252873563218E-2</v>
      </c>
      <c r="G94" s="95">
        <f>G93/D93</f>
        <v>4.5977011494252873E-2</v>
      </c>
      <c r="H94" s="95">
        <f>H93/D93</f>
        <v>3.4482758620689655E-2</v>
      </c>
      <c r="I94" s="95">
        <f>I93/D93</f>
        <v>2.2988505747126436E-2</v>
      </c>
      <c r="J94" s="96">
        <f>J93/D93</f>
        <v>0</v>
      </c>
      <c r="K94" s="96">
        <f>K93/D93</f>
        <v>1.1494252873563218E-2</v>
      </c>
      <c r="L94" s="97">
        <f>L93/D93</f>
        <v>5.7471264367816091E-2</v>
      </c>
      <c r="M94" s="98">
        <f>M93/D93</f>
        <v>0.75862068965517238</v>
      </c>
      <c r="N94" s="98">
        <f>N93/D93</f>
        <v>0.11494252873563218</v>
      </c>
      <c r="O94" s="74"/>
      <c r="P94" s="77"/>
      <c r="Q94" s="93"/>
      <c r="R94" s="93"/>
    </row>
    <row r="95" spans="2:18" ht="17.25" customHeight="1" x14ac:dyDescent="0.2">
      <c r="B95" s="416"/>
      <c r="C95" s="419"/>
      <c r="D95" s="42"/>
      <c r="E95" s="145"/>
      <c r="F95" s="111">
        <f>F93/E93</f>
        <v>9.0909090909090912E-2</v>
      </c>
      <c r="G95" s="111">
        <f>G93/E93</f>
        <v>0.36363636363636365</v>
      </c>
      <c r="H95" s="111">
        <f>H93/E93</f>
        <v>0.27272727272727271</v>
      </c>
      <c r="I95" s="111">
        <f>I93/E93</f>
        <v>0.18181818181818182</v>
      </c>
      <c r="J95" s="112">
        <f>J93/E93</f>
        <v>0</v>
      </c>
      <c r="K95" s="112">
        <f>K93/E93</f>
        <v>9.0909090909090912E-2</v>
      </c>
      <c r="L95" s="113">
        <f>L93/E93</f>
        <v>0.45454545454545453</v>
      </c>
      <c r="M95" s="114"/>
      <c r="N95" s="114"/>
      <c r="O95" s="74"/>
      <c r="P95" s="74"/>
      <c r="Q95" s="93"/>
      <c r="R95" s="93"/>
    </row>
    <row r="96" spans="2:18" ht="17.25" customHeight="1" x14ac:dyDescent="0.2">
      <c r="B96" s="416"/>
      <c r="C96" s="412" t="s">
        <v>29</v>
      </c>
      <c r="D96" s="43">
        <v>181</v>
      </c>
      <c r="E96" s="146">
        <f>SUM(F96:K96)</f>
        <v>19</v>
      </c>
      <c r="F96" s="90">
        <v>5</v>
      </c>
      <c r="G96" s="90">
        <v>3</v>
      </c>
      <c r="H96" s="90">
        <v>2</v>
      </c>
      <c r="I96" s="90">
        <v>3</v>
      </c>
      <c r="J96" s="10">
        <v>2</v>
      </c>
      <c r="K96" s="10">
        <v>4</v>
      </c>
      <c r="L96" s="91">
        <f>H96+I96+J96</f>
        <v>7</v>
      </c>
      <c r="M96" s="92">
        <v>136</v>
      </c>
      <c r="N96" s="92">
        <f>D96-E96-M96</f>
        <v>26</v>
      </c>
      <c r="O96" s="77"/>
      <c r="P96" s="77"/>
      <c r="Q96" s="93"/>
      <c r="R96" s="93"/>
    </row>
    <row r="97" spans="2:34" ht="17.25" customHeight="1" x14ac:dyDescent="0.2">
      <c r="B97" s="416"/>
      <c r="C97" s="413"/>
      <c r="D97" s="32"/>
      <c r="E97" s="94">
        <f>E96/D96</f>
        <v>0.10497237569060773</v>
      </c>
      <c r="F97" s="95">
        <f>F96/D96</f>
        <v>2.7624309392265192E-2</v>
      </c>
      <c r="G97" s="95">
        <f>G96/D96</f>
        <v>1.6574585635359115E-2</v>
      </c>
      <c r="H97" s="95">
        <f>H96/D96</f>
        <v>1.1049723756906077E-2</v>
      </c>
      <c r="I97" s="95">
        <f>I96/D96</f>
        <v>1.6574585635359115E-2</v>
      </c>
      <c r="J97" s="96">
        <f>J96/D96</f>
        <v>1.1049723756906077E-2</v>
      </c>
      <c r="K97" s="96">
        <f>K96/D96</f>
        <v>2.2099447513812154E-2</v>
      </c>
      <c r="L97" s="97">
        <f>L96/D96</f>
        <v>3.8674033149171269E-2</v>
      </c>
      <c r="M97" s="98">
        <f>M96/D96</f>
        <v>0.75138121546961323</v>
      </c>
      <c r="N97" s="98">
        <f>N96/D96</f>
        <v>0.143646408839779</v>
      </c>
      <c r="O97" s="74"/>
      <c r="P97" s="77"/>
      <c r="Q97" s="93"/>
      <c r="R97" s="93"/>
    </row>
    <row r="98" spans="2:34" ht="17.25" customHeight="1" x14ac:dyDescent="0.2">
      <c r="B98" s="416"/>
      <c r="C98" s="419"/>
      <c r="D98" s="42"/>
      <c r="E98" s="110"/>
      <c r="F98" s="111">
        <f>F96/E96</f>
        <v>0.26315789473684209</v>
      </c>
      <c r="G98" s="111">
        <f>G96/E96</f>
        <v>0.15789473684210525</v>
      </c>
      <c r="H98" s="111">
        <f>H96/E96</f>
        <v>0.10526315789473684</v>
      </c>
      <c r="I98" s="111">
        <f>I96/E96</f>
        <v>0.15789473684210525</v>
      </c>
      <c r="J98" s="112">
        <f>J96/E96</f>
        <v>0.10526315789473684</v>
      </c>
      <c r="K98" s="112">
        <f>K96/E96</f>
        <v>0.21052631578947367</v>
      </c>
      <c r="L98" s="113">
        <f>L96/E96</f>
        <v>0.36842105263157893</v>
      </c>
      <c r="M98" s="114"/>
      <c r="N98" s="114"/>
      <c r="O98" s="74"/>
      <c r="P98" s="74"/>
      <c r="Q98" s="93"/>
      <c r="R98" s="93"/>
    </row>
    <row r="99" spans="2:34" ht="17.25" customHeight="1" x14ac:dyDescent="0.2">
      <c r="B99" s="416"/>
      <c r="C99" s="412" t="s">
        <v>30</v>
      </c>
      <c r="D99" s="43">
        <v>50</v>
      </c>
      <c r="E99" s="89">
        <f>SUM(F99:K99)</f>
        <v>5</v>
      </c>
      <c r="F99" s="90">
        <v>1</v>
      </c>
      <c r="G99" s="90">
        <v>1</v>
      </c>
      <c r="H99" s="90">
        <v>1</v>
      </c>
      <c r="I99" s="90">
        <v>2</v>
      </c>
      <c r="J99" s="10">
        <v>0</v>
      </c>
      <c r="K99" s="10">
        <v>0</v>
      </c>
      <c r="L99" s="91">
        <f>H99+I99+J99</f>
        <v>3</v>
      </c>
      <c r="M99" s="92">
        <v>42</v>
      </c>
      <c r="N99" s="92">
        <f>D99-E99-M99</f>
        <v>3</v>
      </c>
      <c r="O99" s="77"/>
      <c r="P99" s="77"/>
      <c r="Q99" s="93"/>
      <c r="R99" s="93"/>
    </row>
    <row r="100" spans="2:34" ht="17.25" customHeight="1" x14ac:dyDescent="0.2">
      <c r="B100" s="416"/>
      <c r="C100" s="413"/>
      <c r="D100" s="32"/>
      <c r="E100" s="94">
        <f>E99/D99</f>
        <v>0.1</v>
      </c>
      <c r="F100" s="95">
        <f>F99/D99</f>
        <v>0.02</v>
      </c>
      <c r="G100" s="95">
        <f>G99/D99</f>
        <v>0.02</v>
      </c>
      <c r="H100" s="95">
        <f>H99/D99</f>
        <v>0.02</v>
      </c>
      <c r="I100" s="95">
        <f>I99/D99</f>
        <v>0.04</v>
      </c>
      <c r="J100" s="96">
        <f>J99/D99</f>
        <v>0</v>
      </c>
      <c r="K100" s="96">
        <f>K99/D99</f>
        <v>0</v>
      </c>
      <c r="L100" s="97">
        <f>L99/D99</f>
        <v>0.06</v>
      </c>
      <c r="M100" s="98">
        <f>M99/D99</f>
        <v>0.84</v>
      </c>
      <c r="N100" s="98">
        <f>N99/D99</f>
        <v>0.06</v>
      </c>
      <c r="O100" s="74"/>
      <c r="P100" s="77"/>
      <c r="Q100" s="93"/>
      <c r="R100" s="93"/>
    </row>
    <row r="101" spans="2:34" ht="17.25" customHeight="1" x14ac:dyDescent="0.2">
      <c r="B101" s="416"/>
      <c r="C101" s="419"/>
      <c r="D101" s="42"/>
      <c r="E101" s="110"/>
      <c r="F101" s="111">
        <f>F99/E99</f>
        <v>0.2</v>
      </c>
      <c r="G101" s="111">
        <f>G99/E99</f>
        <v>0.2</v>
      </c>
      <c r="H101" s="111">
        <f>H99/E99</f>
        <v>0.2</v>
      </c>
      <c r="I101" s="111">
        <f>I99/E99</f>
        <v>0.4</v>
      </c>
      <c r="J101" s="112">
        <f>J99/E99</f>
        <v>0</v>
      </c>
      <c r="K101" s="112">
        <f>K99/E99</f>
        <v>0</v>
      </c>
      <c r="L101" s="113">
        <f>L99/E99</f>
        <v>0.6</v>
      </c>
      <c r="M101" s="114"/>
      <c r="N101" s="114"/>
      <c r="O101" s="74"/>
      <c r="P101" s="74"/>
      <c r="Q101" s="93"/>
      <c r="R101" s="93"/>
    </row>
    <row r="102" spans="2:34" ht="17.25" customHeight="1" x14ac:dyDescent="0.2">
      <c r="B102" s="416"/>
      <c r="C102" s="412" t="s">
        <v>31</v>
      </c>
      <c r="D102" s="43">
        <v>40</v>
      </c>
      <c r="E102" s="89">
        <f>SUM(F102:K102)</f>
        <v>3</v>
      </c>
      <c r="F102" s="90">
        <v>0</v>
      </c>
      <c r="G102" s="90">
        <v>2</v>
      </c>
      <c r="H102" s="90">
        <v>0</v>
      </c>
      <c r="I102" s="90">
        <v>1</v>
      </c>
      <c r="J102" s="10">
        <v>0</v>
      </c>
      <c r="K102" s="10">
        <v>0</v>
      </c>
      <c r="L102" s="91">
        <f>H102+I102+J102</f>
        <v>1</v>
      </c>
      <c r="M102" s="92">
        <v>32</v>
      </c>
      <c r="N102" s="92">
        <f>D102-E102-M102</f>
        <v>5</v>
      </c>
      <c r="O102" s="77"/>
      <c r="P102" s="77"/>
      <c r="Q102" s="93"/>
      <c r="R102" s="93"/>
    </row>
    <row r="103" spans="2:34" ht="17.25" customHeight="1" x14ac:dyDescent="0.2">
      <c r="B103" s="416"/>
      <c r="C103" s="413"/>
      <c r="D103" s="32"/>
      <c r="E103" s="94">
        <f>E102/D102</f>
        <v>7.4999999999999997E-2</v>
      </c>
      <c r="F103" s="95">
        <f>F102/D102</f>
        <v>0</v>
      </c>
      <c r="G103" s="95">
        <f>G102/D102</f>
        <v>0.05</v>
      </c>
      <c r="H103" s="95">
        <f>H102/D102</f>
        <v>0</v>
      </c>
      <c r="I103" s="95">
        <f>I102/D102</f>
        <v>2.5000000000000001E-2</v>
      </c>
      <c r="J103" s="96">
        <f>J102/D102</f>
        <v>0</v>
      </c>
      <c r="K103" s="96">
        <f>K102/D102</f>
        <v>0</v>
      </c>
      <c r="L103" s="97">
        <f>L102/D102</f>
        <v>2.5000000000000001E-2</v>
      </c>
      <c r="M103" s="98">
        <f>M102/D102</f>
        <v>0.8</v>
      </c>
      <c r="N103" s="98">
        <f>N102/D102</f>
        <v>0.125</v>
      </c>
      <c r="O103" s="74"/>
      <c r="P103" s="77"/>
      <c r="Q103" s="93"/>
      <c r="R103" s="93"/>
    </row>
    <row r="104" spans="2:34" ht="17.25" customHeight="1" x14ac:dyDescent="0.2">
      <c r="B104" s="416"/>
      <c r="C104" s="419"/>
      <c r="D104" s="42"/>
      <c r="E104" s="110"/>
      <c r="F104" s="111">
        <f>F102/E102</f>
        <v>0</v>
      </c>
      <c r="G104" s="111">
        <f>G102/E102</f>
        <v>0.66666666666666663</v>
      </c>
      <c r="H104" s="111">
        <f>H102/E102</f>
        <v>0</v>
      </c>
      <c r="I104" s="111">
        <f>I102/E102</f>
        <v>0.33333333333333331</v>
      </c>
      <c r="J104" s="112">
        <f>J102/E102</f>
        <v>0</v>
      </c>
      <c r="K104" s="112">
        <f>K102/E102</f>
        <v>0</v>
      </c>
      <c r="L104" s="113">
        <f>L102/E102</f>
        <v>0.33333333333333331</v>
      </c>
      <c r="M104" s="114"/>
      <c r="N104" s="114"/>
      <c r="O104" s="74"/>
      <c r="P104" s="74"/>
      <c r="Q104" s="93"/>
      <c r="R104" s="93"/>
    </row>
    <row r="105" spans="2:34" ht="17.25" customHeight="1" x14ac:dyDescent="0.2">
      <c r="B105" s="416"/>
      <c r="C105" s="412" t="s">
        <v>32</v>
      </c>
      <c r="D105" s="43">
        <v>27</v>
      </c>
      <c r="E105" s="89">
        <f>SUM(F105:K105)</f>
        <v>4</v>
      </c>
      <c r="F105" s="90">
        <v>0</v>
      </c>
      <c r="G105" s="90">
        <v>1</v>
      </c>
      <c r="H105" s="90">
        <v>0</v>
      </c>
      <c r="I105" s="90">
        <v>1</v>
      </c>
      <c r="J105" s="10">
        <v>1</v>
      </c>
      <c r="K105" s="10">
        <v>1</v>
      </c>
      <c r="L105" s="91">
        <f>H105+I105+J105</f>
        <v>2</v>
      </c>
      <c r="M105" s="92">
        <v>22</v>
      </c>
      <c r="N105" s="92">
        <f>D105-E105-M105</f>
        <v>1</v>
      </c>
      <c r="O105" s="77"/>
      <c r="P105" s="77"/>
      <c r="Q105" s="93"/>
      <c r="R105" s="93"/>
      <c r="T105" s="74"/>
      <c r="Y105" s="74"/>
      <c r="Z105" s="74"/>
      <c r="AA105" s="74"/>
      <c r="AB105" s="74"/>
      <c r="AC105" s="74"/>
      <c r="AD105" s="74"/>
      <c r="AE105" s="74"/>
      <c r="AF105" s="74"/>
      <c r="AG105" s="74"/>
      <c r="AH105" s="74"/>
    </row>
    <row r="106" spans="2:34" ht="17.25" customHeight="1" x14ac:dyDescent="0.2">
      <c r="B106" s="416"/>
      <c r="C106" s="413"/>
      <c r="D106" s="32"/>
      <c r="E106" s="94">
        <f>E105/D105</f>
        <v>0.14814814814814814</v>
      </c>
      <c r="F106" s="95">
        <f>F105/D105</f>
        <v>0</v>
      </c>
      <c r="G106" s="95">
        <f>G105/D105</f>
        <v>3.7037037037037035E-2</v>
      </c>
      <c r="H106" s="95">
        <f>H105/D105</f>
        <v>0</v>
      </c>
      <c r="I106" s="95">
        <f>I105/D105</f>
        <v>3.7037037037037035E-2</v>
      </c>
      <c r="J106" s="96">
        <f>J105/D105</f>
        <v>3.7037037037037035E-2</v>
      </c>
      <c r="K106" s="96">
        <f>K105/D105</f>
        <v>3.7037037037037035E-2</v>
      </c>
      <c r="L106" s="97">
        <f>L105/D105</f>
        <v>7.407407407407407E-2</v>
      </c>
      <c r="M106" s="98">
        <f>M105/D105</f>
        <v>0.81481481481481477</v>
      </c>
      <c r="N106" s="98">
        <f>N105/D105</f>
        <v>3.7037037037037035E-2</v>
      </c>
      <c r="O106" s="74"/>
      <c r="P106" s="77"/>
      <c r="Q106" s="93"/>
      <c r="R106" s="93"/>
      <c r="T106" s="74"/>
      <c r="Y106" s="74"/>
      <c r="Z106" s="74"/>
      <c r="AA106" s="74"/>
      <c r="AB106" s="74"/>
      <c r="AC106" s="74"/>
      <c r="AD106" s="74"/>
      <c r="AE106" s="74"/>
      <c r="AF106" s="74"/>
      <c r="AG106" s="74"/>
      <c r="AH106" s="74"/>
    </row>
    <row r="107" spans="2:34" ht="17.25" customHeight="1" x14ac:dyDescent="0.2">
      <c r="B107" s="416"/>
      <c r="C107" s="419"/>
      <c r="D107" s="42"/>
      <c r="E107" s="110"/>
      <c r="F107" s="111">
        <f>F105/E105</f>
        <v>0</v>
      </c>
      <c r="G107" s="111">
        <f>G105/E105</f>
        <v>0.25</v>
      </c>
      <c r="H107" s="111">
        <f>H105/E105</f>
        <v>0</v>
      </c>
      <c r="I107" s="111">
        <f>I105/E105</f>
        <v>0.25</v>
      </c>
      <c r="J107" s="112">
        <f>J105/E105</f>
        <v>0.25</v>
      </c>
      <c r="K107" s="112">
        <f>K105/E105</f>
        <v>0.25</v>
      </c>
      <c r="L107" s="113">
        <f>L105/E105</f>
        <v>0.5</v>
      </c>
      <c r="M107" s="114"/>
      <c r="N107" s="114"/>
      <c r="O107" s="74"/>
      <c r="P107" s="74"/>
      <c r="Q107" s="93"/>
      <c r="R107" s="93"/>
      <c r="T107" s="75"/>
    </row>
    <row r="108" spans="2:34" ht="17.25" customHeight="1" x14ac:dyDescent="0.2">
      <c r="B108" s="416"/>
      <c r="C108" s="412" t="s">
        <v>33</v>
      </c>
      <c r="D108" s="43">
        <v>40</v>
      </c>
      <c r="E108" s="89">
        <f>SUM(F108:K108)</f>
        <v>7</v>
      </c>
      <c r="F108" s="90">
        <v>0</v>
      </c>
      <c r="G108" s="90">
        <v>0</v>
      </c>
      <c r="H108" s="90">
        <v>1</v>
      </c>
      <c r="I108" s="90">
        <v>1</v>
      </c>
      <c r="J108" s="10">
        <v>3</v>
      </c>
      <c r="K108" s="10">
        <v>2</v>
      </c>
      <c r="L108" s="91">
        <f>H108+I108+J108</f>
        <v>5</v>
      </c>
      <c r="M108" s="92">
        <v>31</v>
      </c>
      <c r="N108" s="92">
        <f>D108-E108-M108</f>
        <v>2</v>
      </c>
      <c r="O108" s="77"/>
      <c r="P108" s="77"/>
      <c r="Q108" s="93"/>
      <c r="R108" s="93"/>
    </row>
    <row r="109" spans="2:34" ht="17.25" customHeight="1" x14ac:dyDescent="0.2">
      <c r="B109" s="416"/>
      <c r="C109" s="413"/>
      <c r="D109" s="32"/>
      <c r="E109" s="94">
        <f>E108/D108</f>
        <v>0.17499999999999999</v>
      </c>
      <c r="F109" s="95">
        <f>F108/D108</f>
        <v>0</v>
      </c>
      <c r="G109" s="95">
        <f>G108/D108</f>
        <v>0</v>
      </c>
      <c r="H109" s="95">
        <f>H108/D108</f>
        <v>2.5000000000000001E-2</v>
      </c>
      <c r="I109" s="95">
        <f>I108/D108</f>
        <v>2.5000000000000001E-2</v>
      </c>
      <c r="J109" s="96">
        <f>J108/D108</f>
        <v>7.4999999999999997E-2</v>
      </c>
      <c r="K109" s="96">
        <f>K108/D108</f>
        <v>0.05</v>
      </c>
      <c r="L109" s="97">
        <f>L108/D108</f>
        <v>0.125</v>
      </c>
      <c r="M109" s="98">
        <f>M108/D108</f>
        <v>0.77500000000000002</v>
      </c>
      <c r="N109" s="98">
        <f>N108/D108</f>
        <v>0.05</v>
      </c>
      <c r="O109" s="74"/>
      <c r="P109" s="77"/>
      <c r="Q109" s="93"/>
      <c r="R109" s="93"/>
    </row>
    <row r="110" spans="2:34" ht="17.25" customHeight="1" thickBot="1" x14ac:dyDescent="0.25">
      <c r="B110" s="416"/>
      <c r="C110" s="414"/>
      <c r="D110" s="45"/>
      <c r="E110" s="115"/>
      <c r="F110" s="116">
        <f>F108/E108</f>
        <v>0</v>
      </c>
      <c r="G110" s="116">
        <f>G108/E108</f>
        <v>0</v>
      </c>
      <c r="H110" s="116">
        <f>H108/E108</f>
        <v>0.14285714285714285</v>
      </c>
      <c r="I110" s="116">
        <f>I108/E108</f>
        <v>0.14285714285714285</v>
      </c>
      <c r="J110" s="102">
        <f>J108/E108</f>
        <v>0.42857142857142855</v>
      </c>
      <c r="K110" s="102">
        <f>K108/E108</f>
        <v>0.2857142857142857</v>
      </c>
      <c r="L110" s="117">
        <f>L108/E108</f>
        <v>0.7142857142857143</v>
      </c>
      <c r="M110" s="118"/>
      <c r="N110" s="118"/>
      <c r="O110" s="74"/>
      <c r="P110" s="74"/>
      <c r="Q110" s="93"/>
      <c r="R110" s="93"/>
    </row>
    <row r="111" spans="2:34" ht="17.25" customHeight="1" thickTop="1" x14ac:dyDescent="0.2">
      <c r="B111" s="416"/>
      <c r="C111" s="119" t="s">
        <v>65</v>
      </c>
      <c r="D111" s="120">
        <f>D96+D99+D102+D105</f>
        <v>298</v>
      </c>
      <c r="E111" s="89">
        <f>E96+E99+E102+E105</f>
        <v>31</v>
      </c>
      <c r="F111" s="90">
        <f>F96+F99+F102+F105</f>
        <v>6</v>
      </c>
      <c r="G111" s="90">
        <f>G96+G99+G102+G105</f>
        <v>7</v>
      </c>
      <c r="H111" s="90">
        <f>H96+H99+H102+H105</f>
        <v>3</v>
      </c>
      <c r="I111" s="90">
        <f>I96+I99+I102+I105</f>
        <v>7</v>
      </c>
      <c r="J111" s="10">
        <f>J96+J99+J102+J105</f>
        <v>3</v>
      </c>
      <c r="K111" s="10">
        <f>K96+K99+K102+K105</f>
        <v>5</v>
      </c>
      <c r="L111" s="91">
        <f>L96+L99+L102+L105</f>
        <v>13</v>
      </c>
      <c r="M111" s="92">
        <f>M96+M99+M102+M105</f>
        <v>232</v>
      </c>
      <c r="N111" s="92">
        <f>N96+N99+N102+N105</f>
        <v>35</v>
      </c>
      <c r="O111" s="77"/>
      <c r="P111" s="77"/>
      <c r="Q111" s="93"/>
      <c r="R111" s="93"/>
      <c r="T111" s="93"/>
      <c r="X111" s="121"/>
      <c r="Y111" s="121"/>
      <c r="Z111" s="121"/>
      <c r="AA111" s="121"/>
      <c r="AB111" s="121"/>
      <c r="AC111" s="121"/>
      <c r="AD111" s="121"/>
      <c r="AE111" s="121"/>
      <c r="AF111" s="121"/>
      <c r="AG111" s="121"/>
      <c r="AH111" s="121"/>
    </row>
    <row r="112" spans="2:34" ht="17.25" customHeight="1" x14ac:dyDescent="0.2">
      <c r="B112" s="416"/>
      <c r="C112" s="122" t="s">
        <v>66</v>
      </c>
      <c r="D112" s="123"/>
      <c r="E112" s="94">
        <f>E111/D111</f>
        <v>0.1040268456375839</v>
      </c>
      <c r="F112" s="95">
        <f>F111/D111</f>
        <v>2.0134228187919462E-2</v>
      </c>
      <c r="G112" s="95">
        <f>G111/D111</f>
        <v>2.3489932885906041E-2</v>
      </c>
      <c r="H112" s="95">
        <f>H111/D111</f>
        <v>1.0067114093959731E-2</v>
      </c>
      <c r="I112" s="95">
        <f>I111/D111</f>
        <v>2.3489932885906041E-2</v>
      </c>
      <c r="J112" s="96">
        <f>J111/D111</f>
        <v>1.0067114093959731E-2</v>
      </c>
      <c r="K112" s="96">
        <f>K111/D111</f>
        <v>1.6778523489932886E-2</v>
      </c>
      <c r="L112" s="97">
        <f>L111/D111</f>
        <v>4.3624161073825503E-2</v>
      </c>
      <c r="M112" s="98">
        <f>M111/D111</f>
        <v>0.77852348993288589</v>
      </c>
      <c r="N112" s="98">
        <f>N111/D111</f>
        <v>0.1174496644295302</v>
      </c>
      <c r="O112" s="74"/>
      <c r="P112" s="77"/>
      <c r="Q112" s="93"/>
      <c r="R112" s="93"/>
      <c r="T112" s="75"/>
      <c r="X112" s="121"/>
      <c r="Y112" s="121"/>
      <c r="Z112" s="121"/>
      <c r="AA112" s="121"/>
      <c r="AB112" s="121"/>
      <c r="AC112" s="121"/>
      <c r="AD112" s="121"/>
      <c r="AE112" s="121"/>
      <c r="AF112" s="121"/>
      <c r="AG112" s="121"/>
      <c r="AH112" s="121"/>
    </row>
    <row r="113" spans="1:34" ht="17.25" customHeight="1" x14ac:dyDescent="0.2">
      <c r="B113" s="416"/>
      <c r="C113" s="124"/>
      <c r="D113" s="125"/>
      <c r="E113" s="110"/>
      <c r="F113" s="111">
        <f>F111/E111</f>
        <v>0.19354838709677419</v>
      </c>
      <c r="G113" s="111">
        <f>G111/E111</f>
        <v>0.22580645161290322</v>
      </c>
      <c r="H113" s="111">
        <f>H111/E111</f>
        <v>9.6774193548387094E-2</v>
      </c>
      <c r="I113" s="111">
        <f>I111/E111</f>
        <v>0.22580645161290322</v>
      </c>
      <c r="J113" s="112">
        <f>J111/E111</f>
        <v>9.6774193548387094E-2</v>
      </c>
      <c r="K113" s="112">
        <f>K111/E111</f>
        <v>0.16129032258064516</v>
      </c>
      <c r="L113" s="113">
        <f>L111/E111</f>
        <v>0.41935483870967744</v>
      </c>
      <c r="M113" s="114"/>
      <c r="N113" s="114"/>
      <c r="O113" s="74"/>
      <c r="P113" s="74"/>
      <c r="Q113" s="93"/>
      <c r="R113" s="93"/>
      <c r="T113" s="75"/>
      <c r="X113" s="121"/>
      <c r="Y113" s="121"/>
      <c r="Z113" s="121"/>
      <c r="AA113" s="121"/>
      <c r="AB113" s="121"/>
      <c r="AC113" s="121"/>
      <c r="AD113" s="121"/>
      <c r="AE113" s="121"/>
      <c r="AF113" s="121"/>
      <c r="AG113" s="121"/>
      <c r="AH113" s="121"/>
    </row>
    <row r="114" spans="1:34" ht="17.25" customHeight="1" x14ac:dyDescent="0.2">
      <c r="B114" s="416"/>
      <c r="C114" s="126" t="s">
        <v>65</v>
      </c>
      <c r="D114" s="127">
        <f>D99+D102+D105+D108</f>
        <v>157</v>
      </c>
      <c r="E114" s="89">
        <f>E99+E102+E105+E108</f>
        <v>19</v>
      </c>
      <c r="F114" s="90">
        <f>F99+F102+F105+F108</f>
        <v>1</v>
      </c>
      <c r="G114" s="90">
        <f>G99+G102+G105+G108</f>
        <v>4</v>
      </c>
      <c r="H114" s="90">
        <f>H99+H102+H105+H108</f>
        <v>2</v>
      </c>
      <c r="I114" s="90">
        <f>I99+I102+I105+I108</f>
        <v>5</v>
      </c>
      <c r="J114" s="10">
        <f>J99+J102+J105+J108</f>
        <v>4</v>
      </c>
      <c r="K114" s="10">
        <f>K99+K102+K105+K108</f>
        <v>3</v>
      </c>
      <c r="L114" s="91">
        <f>L99+L102+L105+L108</f>
        <v>11</v>
      </c>
      <c r="M114" s="92">
        <f>M99+M102+M105+M108</f>
        <v>127</v>
      </c>
      <c r="N114" s="92">
        <f>N99+N102+N105+N108</f>
        <v>11</v>
      </c>
      <c r="O114" s="77"/>
      <c r="P114" s="77"/>
      <c r="Q114" s="93"/>
      <c r="R114" s="93"/>
      <c r="T114" s="75"/>
      <c r="X114" s="121"/>
      <c r="Y114" s="121"/>
      <c r="Z114" s="121"/>
      <c r="AA114" s="121"/>
      <c r="AB114" s="121"/>
      <c r="AC114" s="121"/>
      <c r="AD114" s="121"/>
      <c r="AE114" s="121"/>
      <c r="AF114" s="121"/>
      <c r="AG114" s="121"/>
      <c r="AH114" s="121"/>
    </row>
    <row r="115" spans="1:34" ht="17.25" customHeight="1" x14ac:dyDescent="0.2">
      <c r="B115" s="416"/>
      <c r="C115" s="122" t="s">
        <v>67</v>
      </c>
      <c r="D115" s="128"/>
      <c r="E115" s="94">
        <f>E114/D114</f>
        <v>0.12101910828025478</v>
      </c>
      <c r="F115" s="95">
        <f>F114/D114</f>
        <v>6.369426751592357E-3</v>
      </c>
      <c r="G115" s="95">
        <f>G114/D114</f>
        <v>2.5477707006369428E-2</v>
      </c>
      <c r="H115" s="95">
        <f>H114/D114</f>
        <v>1.2738853503184714E-2</v>
      </c>
      <c r="I115" s="95">
        <f>I114/D114</f>
        <v>3.1847133757961783E-2</v>
      </c>
      <c r="J115" s="96">
        <f>J114/D114</f>
        <v>2.5477707006369428E-2</v>
      </c>
      <c r="K115" s="96">
        <f>K114/D114</f>
        <v>1.9108280254777069E-2</v>
      </c>
      <c r="L115" s="97">
        <f>L114/D114</f>
        <v>7.0063694267515922E-2</v>
      </c>
      <c r="M115" s="98">
        <f>M114/D114</f>
        <v>0.80891719745222934</v>
      </c>
      <c r="N115" s="98">
        <f>N114/D114</f>
        <v>7.0063694267515922E-2</v>
      </c>
      <c r="O115" s="74"/>
      <c r="P115" s="77"/>
      <c r="Q115" s="93"/>
      <c r="R115" s="93"/>
      <c r="T115" s="75"/>
      <c r="X115" s="121"/>
      <c r="Y115" s="121"/>
      <c r="Z115" s="121"/>
      <c r="AA115" s="121"/>
      <c r="AB115" s="121"/>
      <c r="AC115" s="121"/>
      <c r="AD115" s="121"/>
      <c r="AE115" s="121"/>
      <c r="AF115" s="121"/>
      <c r="AG115" s="121"/>
      <c r="AH115" s="121"/>
    </row>
    <row r="116" spans="1:34" ht="17.25" customHeight="1" thickBot="1" x14ac:dyDescent="0.25">
      <c r="B116" s="417"/>
      <c r="C116" s="124"/>
      <c r="D116" s="125"/>
      <c r="E116" s="129"/>
      <c r="F116" s="130">
        <f>F114/E114</f>
        <v>5.2631578947368418E-2</v>
      </c>
      <c r="G116" s="130">
        <f>G114/E114</f>
        <v>0.21052631578947367</v>
      </c>
      <c r="H116" s="130">
        <f>H114/E114</f>
        <v>0.10526315789473684</v>
      </c>
      <c r="I116" s="130">
        <f>I114/E114</f>
        <v>0.26315789473684209</v>
      </c>
      <c r="J116" s="131">
        <f>J114/E114</f>
        <v>0.21052631578947367</v>
      </c>
      <c r="K116" s="131">
        <f>K114/E114</f>
        <v>0.15789473684210525</v>
      </c>
      <c r="L116" s="132">
        <f>L114/E114</f>
        <v>0.57894736842105265</v>
      </c>
      <c r="M116" s="133"/>
      <c r="N116" s="133"/>
      <c r="O116" s="74"/>
      <c r="P116" s="74"/>
      <c r="Q116" s="93"/>
      <c r="R116" s="93"/>
      <c r="T116" s="75"/>
      <c r="X116" s="121"/>
      <c r="Y116" s="121"/>
      <c r="Z116" s="121"/>
      <c r="AA116" s="121"/>
      <c r="AB116" s="121"/>
      <c r="AC116" s="121"/>
      <c r="AD116" s="121"/>
      <c r="AE116" s="121"/>
      <c r="AF116" s="121"/>
      <c r="AG116" s="121"/>
      <c r="AH116" s="121"/>
    </row>
    <row r="117" spans="1:34" x14ac:dyDescent="0.2">
      <c r="B117" s="134"/>
      <c r="C117" s="65"/>
      <c r="D117" s="66"/>
      <c r="E117" s="135"/>
      <c r="F117" s="136"/>
      <c r="G117" s="136"/>
      <c r="H117" s="136"/>
      <c r="I117" s="136"/>
      <c r="J117" s="136"/>
      <c r="K117" s="136"/>
      <c r="L117" s="136"/>
      <c r="M117" s="136"/>
      <c r="N117" s="136"/>
      <c r="O117" s="74"/>
      <c r="P117" s="77"/>
      <c r="Q117" s="93"/>
      <c r="R117" s="93"/>
    </row>
    <row r="118" spans="1:34" ht="14.4" x14ac:dyDescent="0.2">
      <c r="B118" s="73" t="s">
        <v>70</v>
      </c>
      <c r="O118" s="74"/>
      <c r="P118" s="74"/>
      <c r="Q118" s="93"/>
      <c r="R118" s="93"/>
    </row>
    <row r="119" spans="1:34" ht="7.5" customHeight="1" x14ac:dyDescent="0.2">
      <c r="B119" s="72"/>
      <c r="O119" s="77"/>
      <c r="P119" s="77"/>
      <c r="Q119" s="93"/>
      <c r="R119" s="93"/>
    </row>
    <row r="120" spans="1:34" x14ac:dyDescent="0.2">
      <c r="A120" s="75"/>
      <c r="B120" s="72"/>
      <c r="I120" s="76" t="s">
        <v>1</v>
      </c>
      <c r="N120" s="74"/>
      <c r="P120" s="77"/>
      <c r="Q120" s="93"/>
      <c r="R120" s="93"/>
    </row>
    <row r="121" spans="1:34" x14ac:dyDescent="0.2">
      <c r="A121" s="75"/>
      <c r="B121" s="72"/>
      <c r="I121" s="76" t="s">
        <v>38</v>
      </c>
      <c r="N121" s="74"/>
      <c r="P121" s="74"/>
      <c r="Q121" s="93"/>
      <c r="R121" s="93"/>
    </row>
    <row r="122" spans="1:34" x14ac:dyDescent="0.2">
      <c r="A122" s="75"/>
      <c r="B122" s="72"/>
      <c r="I122" s="76" t="s">
        <v>39</v>
      </c>
      <c r="N122" s="77"/>
      <c r="P122" s="77"/>
      <c r="Q122" s="93"/>
      <c r="R122" s="93"/>
    </row>
    <row r="123" spans="1:34" ht="7.5" customHeight="1" x14ac:dyDescent="0.2">
      <c r="A123" s="75"/>
      <c r="B123" s="72"/>
      <c r="J123" s="78"/>
      <c r="O123" s="74"/>
      <c r="P123" s="77"/>
      <c r="Q123" s="93"/>
      <c r="R123" s="93"/>
    </row>
    <row r="124" spans="1:34" ht="13.8" thickBot="1" x14ac:dyDescent="0.25">
      <c r="F124" s="79" t="s">
        <v>40</v>
      </c>
      <c r="G124" s="79" t="s">
        <v>41</v>
      </c>
      <c r="H124" s="79" t="s">
        <v>42</v>
      </c>
      <c r="I124" s="79" t="s">
        <v>43</v>
      </c>
      <c r="J124" s="79" t="s">
        <v>44</v>
      </c>
      <c r="K124" s="79"/>
      <c r="M124" s="66"/>
      <c r="N124" s="66" t="s">
        <v>45</v>
      </c>
      <c r="O124" s="74"/>
      <c r="P124" s="74"/>
      <c r="Q124" s="93"/>
      <c r="R124" s="93"/>
    </row>
    <row r="125" spans="1:34" ht="13.5" customHeight="1" x14ac:dyDescent="0.2">
      <c r="B125" s="448" t="s">
        <v>71</v>
      </c>
      <c r="C125" s="449"/>
      <c r="D125" s="440" t="s">
        <v>6</v>
      </c>
      <c r="E125" s="454" t="s">
        <v>47</v>
      </c>
      <c r="F125" s="137"/>
      <c r="G125" s="137"/>
      <c r="H125" s="137"/>
      <c r="I125" s="137"/>
      <c r="J125" s="137"/>
      <c r="K125" s="137"/>
      <c r="L125" s="138"/>
      <c r="M125" s="457" t="s">
        <v>48</v>
      </c>
      <c r="N125" s="457" t="s">
        <v>49</v>
      </c>
      <c r="O125" s="77"/>
      <c r="P125" s="77"/>
      <c r="Q125" s="93"/>
      <c r="R125" s="93"/>
    </row>
    <row r="126" spans="1:34" x14ac:dyDescent="0.2">
      <c r="B126" s="450"/>
      <c r="C126" s="451"/>
      <c r="D126" s="441"/>
      <c r="E126" s="455"/>
      <c r="F126" s="139" t="s">
        <v>50</v>
      </c>
      <c r="G126" s="140"/>
      <c r="H126" s="140"/>
      <c r="I126" s="141"/>
      <c r="J126" s="141"/>
      <c r="K126" s="141"/>
      <c r="L126" s="142"/>
      <c r="M126" s="458"/>
      <c r="N126" s="458"/>
      <c r="O126" s="74"/>
      <c r="P126" s="77"/>
      <c r="Q126" s="93"/>
      <c r="R126" s="93"/>
    </row>
    <row r="127" spans="1:34" ht="13.5" customHeight="1" x14ac:dyDescent="0.2">
      <c r="B127" s="450"/>
      <c r="C127" s="451"/>
      <c r="D127" s="441"/>
      <c r="E127" s="455"/>
      <c r="F127" s="437" t="s">
        <v>51</v>
      </c>
      <c r="G127" s="437" t="s">
        <v>52</v>
      </c>
      <c r="H127" s="437" t="s">
        <v>53</v>
      </c>
      <c r="I127" s="437" t="s">
        <v>54</v>
      </c>
      <c r="J127" s="440" t="s">
        <v>55</v>
      </c>
      <c r="K127" s="440" t="s">
        <v>56</v>
      </c>
      <c r="L127" s="87" t="s">
        <v>57</v>
      </c>
      <c r="M127" s="458"/>
      <c r="N127" s="458"/>
      <c r="O127" s="74"/>
      <c r="P127" s="74"/>
      <c r="Q127" s="93"/>
      <c r="R127" s="93"/>
    </row>
    <row r="128" spans="1:34" ht="13.5" customHeight="1" x14ac:dyDescent="0.2">
      <c r="B128" s="450"/>
      <c r="C128" s="451"/>
      <c r="D128" s="441"/>
      <c r="E128" s="455"/>
      <c r="F128" s="438"/>
      <c r="G128" s="438"/>
      <c r="H128" s="438"/>
      <c r="I128" s="438"/>
      <c r="J128" s="441"/>
      <c r="K128" s="441"/>
      <c r="L128" s="446" t="s">
        <v>58</v>
      </c>
      <c r="M128" s="458"/>
      <c r="N128" s="458"/>
      <c r="O128" s="77"/>
      <c r="P128" s="77"/>
      <c r="Q128" s="93"/>
      <c r="R128" s="93"/>
    </row>
    <row r="129" spans="2:18" ht="40.5" customHeight="1" x14ac:dyDescent="0.2">
      <c r="B129" s="452"/>
      <c r="C129" s="453"/>
      <c r="D129" s="442"/>
      <c r="E129" s="456"/>
      <c r="F129" s="439"/>
      <c r="G129" s="439"/>
      <c r="H129" s="439"/>
      <c r="I129" s="439"/>
      <c r="J129" s="442"/>
      <c r="K129" s="442"/>
      <c r="L129" s="447"/>
      <c r="M129" s="459"/>
      <c r="N129" s="459"/>
      <c r="O129" s="74"/>
      <c r="P129" s="77"/>
      <c r="Q129" s="93"/>
      <c r="R129" s="93"/>
    </row>
    <row r="130" spans="2:18" ht="18" customHeight="1" x14ac:dyDescent="0.2">
      <c r="B130" s="421" t="s">
        <v>59</v>
      </c>
      <c r="C130" s="422"/>
      <c r="D130" s="10">
        <f>D133+D136+D139+D142+D145+D148</f>
        <v>425</v>
      </c>
      <c r="E130" s="89">
        <f>E133+E136+E139+E142+E145+E148</f>
        <v>172</v>
      </c>
      <c r="F130" s="90">
        <f>F133+F136+F139+F142+F145+F148</f>
        <v>16</v>
      </c>
      <c r="G130" s="90">
        <f>G133+G136+G139+G142+G145+G148</f>
        <v>39</v>
      </c>
      <c r="H130" s="90">
        <f>H133+H136+H139+H142+H145+H148</f>
        <v>54</v>
      </c>
      <c r="I130" s="90">
        <f>I133+I136+I139+I142+I145+I148</f>
        <v>18</v>
      </c>
      <c r="J130" s="10">
        <f>J133+J136+J139+J142+J145+J148</f>
        <v>25</v>
      </c>
      <c r="K130" s="147">
        <f>K133+K136+K139+K142+K145+K148</f>
        <v>20</v>
      </c>
      <c r="L130" s="148">
        <f>L133+L136+L139+L142+L145+L148</f>
        <v>97</v>
      </c>
      <c r="M130" s="92">
        <f>M133+M136+M139+M142+M145+M148</f>
        <v>217</v>
      </c>
      <c r="N130" s="92">
        <f>N133+N136+N139+N142+N145+N148</f>
        <v>36</v>
      </c>
      <c r="O130" s="77"/>
      <c r="P130" s="77"/>
      <c r="Q130" s="93"/>
      <c r="R130" s="93"/>
    </row>
    <row r="131" spans="2:18" ht="18" customHeight="1" x14ac:dyDescent="0.2">
      <c r="B131" s="423"/>
      <c r="C131" s="424"/>
      <c r="D131" s="16"/>
      <c r="E131" s="94">
        <f>E130/D130</f>
        <v>0.40470588235294119</v>
      </c>
      <c r="F131" s="95">
        <f>F130/D130</f>
        <v>3.7647058823529408E-2</v>
      </c>
      <c r="G131" s="95">
        <f>G130/D130</f>
        <v>9.1764705882352943E-2</v>
      </c>
      <c r="H131" s="95">
        <f>H130/D130</f>
        <v>0.12705882352941175</v>
      </c>
      <c r="I131" s="95">
        <f>I130/D130</f>
        <v>4.2352941176470586E-2</v>
      </c>
      <c r="J131" s="96">
        <f>J130/D130</f>
        <v>5.8823529411764705E-2</v>
      </c>
      <c r="K131" s="149">
        <f>K130/D130</f>
        <v>4.7058823529411764E-2</v>
      </c>
      <c r="L131" s="150">
        <f>L130/D130</f>
        <v>0.22823529411764706</v>
      </c>
      <c r="M131" s="98">
        <f>M130/D130</f>
        <v>0.51058823529411768</v>
      </c>
      <c r="N131" s="98">
        <f>N130/D130</f>
        <v>8.4705882352941173E-2</v>
      </c>
      <c r="O131" s="74"/>
      <c r="P131" s="77"/>
      <c r="Q131" s="93"/>
      <c r="R131" s="93"/>
    </row>
    <row r="132" spans="2:18" ht="18" customHeight="1" thickBot="1" x14ac:dyDescent="0.25">
      <c r="B132" s="425"/>
      <c r="C132" s="426"/>
      <c r="D132" s="22"/>
      <c r="E132" s="99"/>
      <c r="F132" s="100">
        <f>F130/E130</f>
        <v>9.3023255813953487E-2</v>
      </c>
      <c r="G132" s="100">
        <f>G130/E130</f>
        <v>0.22674418604651161</v>
      </c>
      <c r="H132" s="100">
        <f>H130/E130</f>
        <v>0.31395348837209303</v>
      </c>
      <c r="I132" s="100">
        <f>I130/E130</f>
        <v>0.10465116279069768</v>
      </c>
      <c r="J132" s="101">
        <f>J130/E130</f>
        <v>0.14534883720930233</v>
      </c>
      <c r="K132" s="151">
        <f>K130/E130</f>
        <v>0.11627906976744186</v>
      </c>
      <c r="L132" s="152">
        <f>L130/E130</f>
        <v>0.56395348837209303</v>
      </c>
      <c r="M132" s="104"/>
      <c r="N132" s="104"/>
      <c r="O132" s="74"/>
      <c r="P132" s="74"/>
      <c r="Q132" s="93"/>
      <c r="R132" s="93"/>
    </row>
    <row r="133" spans="2:18" ht="18" customHeight="1" thickTop="1" x14ac:dyDescent="0.2">
      <c r="B133" s="415" t="s">
        <v>20</v>
      </c>
      <c r="C133" s="418" t="s">
        <v>60</v>
      </c>
      <c r="D133" s="27">
        <v>54</v>
      </c>
      <c r="E133" s="105">
        <f>SUM(F133:K133)</f>
        <v>19</v>
      </c>
      <c r="F133" s="106">
        <v>2</v>
      </c>
      <c r="G133" s="106">
        <v>6</v>
      </c>
      <c r="H133" s="106">
        <v>7</v>
      </c>
      <c r="I133" s="106">
        <v>1</v>
      </c>
      <c r="J133" s="107">
        <v>1</v>
      </c>
      <c r="K133" s="107">
        <v>2</v>
      </c>
      <c r="L133" s="108">
        <f>H133+I133+J133</f>
        <v>9</v>
      </c>
      <c r="M133" s="109">
        <v>31</v>
      </c>
      <c r="N133" s="109">
        <f>D133-E133-M133</f>
        <v>4</v>
      </c>
      <c r="O133" s="77"/>
      <c r="P133" s="77"/>
      <c r="Q133" s="93"/>
      <c r="R133" s="93"/>
    </row>
    <row r="134" spans="2:18" ht="18" customHeight="1" x14ac:dyDescent="0.2">
      <c r="B134" s="416"/>
      <c r="C134" s="413"/>
      <c r="D134" s="32"/>
      <c r="E134" s="94">
        <f>E133/D133</f>
        <v>0.35185185185185186</v>
      </c>
      <c r="F134" s="95">
        <f>F133/D133</f>
        <v>3.7037037037037035E-2</v>
      </c>
      <c r="G134" s="95">
        <f>G133/D133</f>
        <v>0.1111111111111111</v>
      </c>
      <c r="H134" s="95">
        <f>H133/D133</f>
        <v>0.12962962962962962</v>
      </c>
      <c r="I134" s="95">
        <f>I133/D133</f>
        <v>1.8518518518518517E-2</v>
      </c>
      <c r="J134" s="96">
        <f>J133/D133</f>
        <v>1.8518518518518517E-2</v>
      </c>
      <c r="K134" s="96">
        <f>K133/D133</f>
        <v>3.7037037037037035E-2</v>
      </c>
      <c r="L134" s="97">
        <f>L133/D133</f>
        <v>0.16666666666666666</v>
      </c>
      <c r="M134" s="98">
        <f>M133/D133</f>
        <v>0.57407407407407407</v>
      </c>
      <c r="N134" s="98">
        <f>N133/D133</f>
        <v>7.407407407407407E-2</v>
      </c>
      <c r="O134" s="74"/>
      <c r="P134" s="77"/>
      <c r="Q134" s="93"/>
      <c r="R134" s="93"/>
    </row>
    <row r="135" spans="2:18" ht="18" customHeight="1" x14ac:dyDescent="0.2">
      <c r="B135" s="416"/>
      <c r="C135" s="419"/>
      <c r="D135" s="33"/>
      <c r="E135" s="110"/>
      <c r="F135" s="100">
        <f>F133/E133</f>
        <v>0.10526315789473684</v>
      </c>
      <c r="G135" s="100">
        <f>G133/E133</f>
        <v>0.31578947368421051</v>
      </c>
      <c r="H135" s="100">
        <f>H133/E133</f>
        <v>0.36842105263157893</v>
      </c>
      <c r="I135" s="100">
        <f>I133/E133</f>
        <v>5.2631578947368418E-2</v>
      </c>
      <c r="J135" s="101">
        <f>J133/E133</f>
        <v>5.2631578947368418E-2</v>
      </c>
      <c r="K135" s="101">
        <f>K133/E133</f>
        <v>0.10526315789473684</v>
      </c>
      <c r="L135" s="103">
        <f>L133/E133</f>
        <v>0.47368421052631576</v>
      </c>
      <c r="M135" s="104"/>
      <c r="N135" s="104"/>
      <c r="O135" s="74"/>
      <c r="P135" s="74"/>
      <c r="Q135" s="93"/>
      <c r="R135" s="93"/>
    </row>
    <row r="136" spans="2:18" ht="18" customHeight="1" x14ac:dyDescent="0.2">
      <c r="B136" s="416"/>
      <c r="C136" s="412" t="s">
        <v>61</v>
      </c>
      <c r="D136" s="38">
        <v>76</v>
      </c>
      <c r="E136" s="89">
        <f>SUM(F136:K136)</f>
        <v>27</v>
      </c>
      <c r="F136" s="90">
        <v>2</v>
      </c>
      <c r="G136" s="90">
        <v>5</v>
      </c>
      <c r="H136" s="90">
        <v>11</v>
      </c>
      <c r="I136" s="90">
        <v>3</v>
      </c>
      <c r="J136" s="10">
        <v>4</v>
      </c>
      <c r="K136" s="10">
        <v>2</v>
      </c>
      <c r="L136" s="91">
        <f>H136+I136+J136</f>
        <v>18</v>
      </c>
      <c r="M136" s="92">
        <v>44</v>
      </c>
      <c r="N136" s="92">
        <f>D136-E136-M136</f>
        <v>5</v>
      </c>
      <c r="O136" s="77"/>
      <c r="P136" s="77"/>
      <c r="Q136" s="93"/>
      <c r="R136" s="93"/>
    </row>
    <row r="137" spans="2:18" ht="18" customHeight="1" x14ac:dyDescent="0.2">
      <c r="B137" s="416"/>
      <c r="C137" s="413"/>
      <c r="D137" s="32"/>
      <c r="E137" s="94">
        <f>E136/D136</f>
        <v>0.35526315789473684</v>
      </c>
      <c r="F137" s="95">
        <f>F136/D136</f>
        <v>2.6315789473684209E-2</v>
      </c>
      <c r="G137" s="95">
        <f>G136/D136</f>
        <v>6.5789473684210523E-2</v>
      </c>
      <c r="H137" s="95">
        <f>H136/D136</f>
        <v>0.14473684210526316</v>
      </c>
      <c r="I137" s="95">
        <f>I136/D136</f>
        <v>3.9473684210526314E-2</v>
      </c>
      <c r="J137" s="96">
        <f>J136/D136</f>
        <v>5.2631578947368418E-2</v>
      </c>
      <c r="K137" s="96">
        <f>K136/D136</f>
        <v>2.6315789473684209E-2</v>
      </c>
      <c r="L137" s="97">
        <f>L136/D136</f>
        <v>0.23684210526315788</v>
      </c>
      <c r="M137" s="98">
        <f>M136/D136</f>
        <v>0.57894736842105265</v>
      </c>
      <c r="N137" s="98">
        <f>N136/D136</f>
        <v>6.5789473684210523E-2</v>
      </c>
      <c r="O137" s="74"/>
      <c r="P137" s="77"/>
      <c r="Q137" s="93"/>
      <c r="R137" s="93"/>
    </row>
    <row r="138" spans="2:18" ht="18" customHeight="1" x14ac:dyDescent="0.2">
      <c r="B138" s="416"/>
      <c r="C138" s="419"/>
      <c r="D138" s="42"/>
      <c r="E138" s="110"/>
      <c r="F138" s="100">
        <f>F136/E136</f>
        <v>7.407407407407407E-2</v>
      </c>
      <c r="G138" s="100">
        <f>G136/E136</f>
        <v>0.18518518518518517</v>
      </c>
      <c r="H138" s="100">
        <f>H136/E136</f>
        <v>0.40740740740740738</v>
      </c>
      <c r="I138" s="100">
        <f>I136/E136</f>
        <v>0.1111111111111111</v>
      </c>
      <c r="J138" s="101">
        <f>J136/E136</f>
        <v>0.14814814814814814</v>
      </c>
      <c r="K138" s="101">
        <f>K136/E136</f>
        <v>7.407407407407407E-2</v>
      </c>
      <c r="L138" s="103">
        <f>L136/E136</f>
        <v>0.66666666666666663</v>
      </c>
      <c r="M138" s="104"/>
      <c r="N138" s="104"/>
      <c r="O138" s="74"/>
      <c r="P138" s="74"/>
      <c r="Q138" s="93"/>
      <c r="R138" s="93"/>
    </row>
    <row r="139" spans="2:18" ht="18" customHeight="1" x14ac:dyDescent="0.2">
      <c r="B139" s="416"/>
      <c r="C139" s="437" t="s">
        <v>23</v>
      </c>
      <c r="D139" s="43">
        <v>28</v>
      </c>
      <c r="E139" s="89">
        <f>SUM(F139:K139)</f>
        <v>15</v>
      </c>
      <c r="F139" s="90">
        <v>3</v>
      </c>
      <c r="G139" s="90">
        <v>5</v>
      </c>
      <c r="H139" s="90">
        <v>4</v>
      </c>
      <c r="I139" s="90">
        <v>1</v>
      </c>
      <c r="J139" s="10">
        <v>1</v>
      </c>
      <c r="K139" s="10">
        <v>1</v>
      </c>
      <c r="L139" s="91">
        <f>H139+I139+J139</f>
        <v>6</v>
      </c>
      <c r="M139" s="92">
        <v>10</v>
      </c>
      <c r="N139" s="92">
        <f>D139-E139-M139</f>
        <v>3</v>
      </c>
      <c r="O139" s="77"/>
      <c r="P139" s="77"/>
      <c r="Q139" s="93"/>
      <c r="R139" s="93"/>
    </row>
    <row r="140" spans="2:18" ht="18" customHeight="1" x14ac:dyDescent="0.2">
      <c r="B140" s="416"/>
      <c r="C140" s="438"/>
      <c r="D140" s="32"/>
      <c r="E140" s="94">
        <f>E139/D139</f>
        <v>0.5357142857142857</v>
      </c>
      <c r="F140" s="95">
        <f>F139/D139</f>
        <v>0.10714285714285714</v>
      </c>
      <c r="G140" s="95">
        <f>G139/D139</f>
        <v>0.17857142857142858</v>
      </c>
      <c r="H140" s="95">
        <f>H139/D139</f>
        <v>0.14285714285714285</v>
      </c>
      <c r="I140" s="95">
        <f>I139/D139</f>
        <v>3.5714285714285712E-2</v>
      </c>
      <c r="J140" s="96">
        <f>J139/D139</f>
        <v>3.5714285714285712E-2</v>
      </c>
      <c r="K140" s="96">
        <f>K139/D139</f>
        <v>3.5714285714285712E-2</v>
      </c>
      <c r="L140" s="97">
        <f>L139/D139</f>
        <v>0.21428571428571427</v>
      </c>
      <c r="M140" s="98">
        <f>M139/D139</f>
        <v>0.35714285714285715</v>
      </c>
      <c r="N140" s="98">
        <f>N139/D139</f>
        <v>0.10714285714285714</v>
      </c>
      <c r="O140" s="74"/>
      <c r="P140" s="77"/>
      <c r="Q140" s="93"/>
      <c r="R140" s="93"/>
    </row>
    <row r="141" spans="2:18" ht="18" customHeight="1" x14ac:dyDescent="0.2">
      <c r="B141" s="416"/>
      <c r="C141" s="438"/>
      <c r="D141" s="42"/>
      <c r="E141" s="110"/>
      <c r="F141" s="100">
        <f>F139/E139</f>
        <v>0.2</v>
      </c>
      <c r="G141" s="100">
        <f>G139/E139</f>
        <v>0.33333333333333331</v>
      </c>
      <c r="H141" s="100">
        <f>H139/E139</f>
        <v>0.26666666666666666</v>
      </c>
      <c r="I141" s="100">
        <f>I139/E139</f>
        <v>6.6666666666666666E-2</v>
      </c>
      <c r="J141" s="101">
        <f>J139/E139</f>
        <v>6.6666666666666666E-2</v>
      </c>
      <c r="K141" s="101">
        <f>K139/E139</f>
        <v>6.6666666666666666E-2</v>
      </c>
      <c r="L141" s="103">
        <f>L139/E139</f>
        <v>0.4</v>
      </c>
      <c r="M141" s="104"/>
      <c r="N141" s="104"/>
      <c r="O141" s="74"/>
      <c r="P141" s="74"/>
      <c r="Q141" s="93"/>
      <c r="R141" s="93"/>
    </row>
    <row r="142" spans="2:18" ht="18" customHeight="1" x14ac:dyDescent="0.2">
      <c r="B142" s="416"/>
      <c r="C142" s="412" t="s">
        <v>62</v>
      </c>
      <c r="D142" s="43">
        <v>89</v>
      </c>
      <c r="E142" s="89">
        <f>SUM(F142:K142)</f>
        <v>32</v>
      </c>
      <c r="F142" s="90">
        <v>4</v>
      </c>
      <c r="G142" s="90">
        <v>6</v>
      </c>
      <c r="H142" s="90">
        <v>11</v>
      </c>
      <c r="I142" s="90">
        <v>3</v>
      </c>
      <c r="J142" s="10">
        <v>4</v>
      </c>
      <c r="K142" s="10">
        <v>4</v>
      </c>
      <c r="L142" s="91">
        <f>H142+I142+J142</f>
        <v>18</v>
      </c>
      <c r="M142" s="92">
        <v>52</v>
      </c>
      <c r="N142" s="92">
        <f>D142-E142-M142</f>
        <v>5</v>
      </c>
      <c r="O142" s="77"/>
      <c r="P142" s="77"/>
      <c r="Q142" s="93"/>
      <c r="R142" s="93"/>
    </row>
    <row r="143" spans="2:18" ht="18" customHeight="1" x14ac:dyDescent="0.2">
      <c r="B143" s="416"/>
      <c r="C143" s="413"/>
      <c r="D143" s="32"/>
      <c r="E143" s="94">
        <f>E142/D142</f>
        <v>0.3595505617977528</v>
      </c>
      <c r="F143" s="95">
        <f>F142/D142</f>
        <v>4.49438202247191E-2</v>
      </c>
      <c r="G143" s="95">
        <f>G142/D142</f>
        <v>6.741573033707865E-2</v>
      </c>
      <c r="H143" s="95">
        <f>H142/D142</f>
        <v>0.12359550561797752</v>
      </c>
      <c r="I143" s="95">
        <f>I142/D142</f>
        <v>3.3707865168539325E-2</v>
      </c>
      <c r="J143" s="96">
        <f>J142/D142</f>
        <v>4.49438202247191E-2</v>
      </c>
      <c r="K143" s="96">
        <f>K142/D142</f>
        <v>4.49438202247191E-2</v>
      </c>
      <c r="L143" s="97">
        <f>L142/D142</f>
        <v>0.20224719101123595</v>
      </c>
      <c r="M143" s="98">
        <f>M142/D142</f>
        <v>0.5842696629213483</v>
      </c>
      <c r="N143" s="98">
        <f>N142/D142</f>
        <v>5.6179775280898875E-2</v>
      </c>
      <c r="O143" s="74"/>
      <c r="P143" s="77"/>
      <c r="Q143" s="93"/>
      <c r="R143" s="93"/>
    </row>
    <row r="144" spans="2:18" ht="18" customHeight="1" x14ac:dyDescent="0.2">
      <c r="B144" s="416"/>
      <c r="C144" s="419"/>
      <c r="D144" s="42"/>
      <c r="E144" s="110"/>
      <c r="F144" s="100">
        <f>F142/E142</f>
        <v>0.125</v>
      </c>
      <c r="G144" s="100">
        <f>G142/E142</f>
        <v>0.1875</v>
      </c>
      <c r="H144" s="100">
        <f>H142/E142</f>
        <v>0.34375</v>
      </c>
      <c r="I144" s="100">
        <f>I142/E142</f>
        <v>9.375E-2</v>
      </c>
      <c r="J144" s="101">
        <f>J142/E142</f>
        <v>0.125</v>
      </c>
      <c r="K144" s="101">
        <f>K142/E142</f>
        <v>0.125</v>
      </c>
      <c r="L144" s="103">
        <f>L142/E142</f>
        <v>0.5625</v>
      </c>
      <c r="M144" s="104"/>
      <c r="N144" s="104"/>
      <c r="O144" s="74"/>
      <c r="P144" s="74"/>
      <c r="Q144" s="93"/>
      <c r="R144" s="93"/>
    </row>
    <row r="145" spans="2:18" ht="18" customHeight="1" x14ac:dyDescent="0.2">
      <c r="B145" s="416"/>
      <c r="C145" s="412" t="s">
        <v>63</v>
      </c>
      <c r="D145" s="43">
        <v>16</v>
      </c>
      <c r="E145" s="89">
        <f>SUM(F145:K145)</f>
        <v>8</v>
      </c>
      <c r="F145" s="90">
        <v>1</v>
      </c>
      <c r="G145" s="90">
        <v>0</v>
      </c>
      <c r="H145" s="90">
        <v>1</v>
      </c>
      <c r="I145" s="90">
        <v>2</v>
      </c>
      <c r="J145" s="10">
        <v>3</v>
      </c>
      <c r="K145" s="10">
        <v>1</v>
      </c>
      <c r="L145" s="91">
        <f>H145+I145+J145</f>
        <v>6</v>
      </c>
      <c r="M145" s="92">
        <v>6</v>
      </c>
      <c r="N145" s="92">
        <f>D145-E145-M145</f>
        <v>2</v>
      </c>
      <c r="O145" s="77"/>
      <c r="P145" s="77"/>
      <c r="Q145" s="93"/>
      <c r="R145" s="93"/>
    </row>
    <row r="146" spans="2:18" ht="18" customHeight="1" x14ac:dyDescent="0.2">
      <c r="B146" s="416"/>
      <c r="C146" s="413"/>
      <c r="D146" s="32"/>
      <c r="E146" s="94">
        <f>E145/D145</f>
        <v>0.5</v>
      </c>
      <c r="F146" s="95">
        <f>F145/D145</f>
        <v>6.25E-2</v>
      </c>
      <c r="G146" s="95">
        <f>G145/D145</f>
        <v>0</v>
      </c>
      <c r="H146" s="95">
        <f>H145/D145</f>
        <v>6.25E-2</v>
      </c>
      <c r="I146" s="95">
        <f>I145/D145</f>
        <v>0.125</v>
      </c>
      <c r="J146" s="96">
        <f>J145/D145</f>
        <v>0.1875</v>
      </c>
      <c r="K146" s="96">
        <f>K145/D145</f>
        <v>6.25E-2</v>
      </c>
      <c r="L146" s="97">
        <f>L145/D145</f>
        <v>0.375</v>
      </c>
      <c r="M146" s="98">
        <f>M145/D145</f>
        <v>0.375</v>
      </c>
      <c r="N146" s="98">
        <f>N145/D145</f>
        <v>0.125</v>
      </c>
      <c r="O146" s="74"/>
      <c r="P146" s="77"/>
      <c r="Q146" s="93"/>
      <c r="R146" s="93"/>
    </row>
    <row r="147" spans="2:18" ht="18" customHeight="1" x14ac:dyDescent="0.2">
      <c r="B147" s="416"/>
      <c r="C147" s="419"/>
      <c r="D147" s="42"/>
      <c r="E147" s="110"/>
      <c r="F147" s="100">
        <f>F145/E145</f>
        <v>0.125</v>
      </c>
      <c r="G147" s="100">
        <f>G145/E145</f>
        <v>0</v>
      </c>
      <c r="H147" s="100">
        <f>H145/E145</f>
        <v>0.125</v>
      </c>
      <c r="I147" s="100">
        <f>I145/E145</f>
        <v>0.25</v>
      </c>
      <c r="J147" s="101">
        <f>J145/E145</f>
        <v>0.375</v>
      </c>
      <c r="K147" s="101">
        <f>K145/E145</f>
        <v>0.125</v>
      </c>
      <c r="L147" s="103">
        <f>L145/E145</f>
        <v>0.75</v>
      </c>
      <c r="M147" s="104"/>
      <c r="N147" s="104"/>
      <c r="O147" s="74"/>
      <c r="P147" s="74"/>
      <c r="Q147" s="93"/>
      <c r="R147" s="93"/>
    </row>
    <row r="148" spans="2:18" ht="18" customHeight="1" x14ac:dyDescent="0.2">
      <c r="B148" s="416"/>
      <c r="C148" s="412" t="s">
        <v>64</v>
      </c>
      <c r="D148" s="43">
        <v>162</v>
      </c>
      <c r="E148" s="89">
        <f>SUM(F148:K148)</f>
        <v>71</v>
      </c>
      <c r="F148" s="90">
        <v>4</v>
      </c>
      <c r="G148" s="90">
        <v>17</v>
      </c>
      <c r="H148" s="90">
        <v>20</v>
      </c>
      <c r="I148" s="90">
        <v>8</v>
      </c>
      <c r="J148" s="10">
        <v>12</v>
      </c>
      <c r="K148" s="10">
        <v>10</v>
      </c>
      <c r="L148" s="91">
        <f>H148+I148+J148</f>
        <v>40</v>
      </c>
      <c r="M148" s="92">
        <v>74</v>
      </c>
      <c r="N148" s="92">
        <f>D148-E148-M148</f>
        <v>17</v>
      </c>
      <c r="O148" s="77"/>
      <c r="P148" s="77"/>
      <c r="Q148" s="93"/>
      <c r="R148" s="93"/>
    </row>
    <row r="149" spans="2:18" ht="18" customHeight="1" x14ac:dyDescent="0.2">
      <c r="B149" s="416"/>
      <c r="C149" s="413"/>
      <c r="D149" s="32"/>
      <c r="E149" s="94">
        <f>E148/D148</f>
        <v>0.43827160493827161</v>
      </c>
      <c r="F149" s="95">
        <f>F148/D148</f>
        <v>2.4691358024691357E-2</v>
      </c>
      <c r="G149" s="95">
        <f>G148/D148</f>
        <v>0.10493827160493827</v>
      </c>
      <c r="H149" s="95">
        <f>H148/D148</f>
        <v>0.12345679012345678</v>
      </c>
      <c r="I149" s="95">
        <f>I148/D148</f>
        <v>4.9382716049382713E-2</v>
      </c>
      <c r="J149" s="96">
        <f>J148/D148</f>
        <v>7.407407407407407E-2</v>
      </c>
      <c r="K149" s="96">
        <f>K148/D148</f>
        <v>6.1728395061728392E-2</v>
      </c>
      <c r="L149" s="97">
        <f>L148/D148</f>
        <v>0.24691358024691357</v>
      </c>
      <c r="M149" s="98">
        <f>M148/D148</f>
        <v>0.4567901234567901</v>
      </c>
      <c r="N149" s="98">
        <f>N148/D148</f>
        <v>0.10493827160493827</v>
      </c>
      <c r="O149" s="74"/>
      <c r="P149" s="77"/>
      <c r="Q149" s="93"/>
      <c r="R149" s="93"/>
    </row>
    <row r="150" spans="2:18" ht="18" customHeight="1" thickBot="1" x14ac:dyDescent="0.25">
      <c r="B150" s="420"/>
      <c r="C150" s="419"/>
      <c r="D150" s="45"/>
      <c r="E150" s="110"/>
      <c r="F150" s="100">
        <f>F148/E148</f>
        <v>5.6338028169014086E-2</v>
      </c>
      <c r="G150" s="100">
        <f>G148/E148</f>
        <v>0.23943661971830985</v>
      </c>
      <c r="H150" s="100">
        <f>H148/E148</f>
        <v>0.28169014084507044</v>
      </c>
      <c r="I150" s="100">
        <f>I148/E148</f>
        <v>0.11267605633802817</v>
      </c>
      <c r="J150" s="101">
        <f>J148/E148</f>
        <v>0.16901408450704225</v>
      </c>
      <c r="K150" s="101">
        <f>K148/E148</f>
        <v>0.14084507042253522</v>
      </c>
      <c r="L150" s="103">
        <f>L148/E148</f>
        <v>0.56338028169014087</v>
      </c>
      <c r="M150" s="104"/>
      <c r="N150" s="104"/>
      <c r="O150" s="74"/>
      <c r="P150" s="74"/>
      <c r="Q150" s="93"/>
      <c r="R150" s="93"/>
    </row>
    <row r="151" spans="2:18" ht="18" customHeight="1" thickTop="1" x14ac:dyDescent="0.2">
      <c r="B151" s="415" t="s">
        <v>27</v>
      </c>
      <c r="C151" s="418" t="s">
        <v>28</v>
      </c>
      <c r="D151" s="43">
        <v>87</v>
      </c>
      <c r="E151" s="105">
        <f>SUM(F151:K151)</f>
        <v>20</v>
      </c>
      <c r="F151" s="106">
        <v>3</v>
      </c>
      <c r="G151" s="106">
        <v>3</v>
      </c>
      <c r="H151" s="106">
        <v>4</v>
      </c>
      <c r="I151" s="106">
        <v>2</v>
      </c>
      <c r="J151" s="107">
        <v>4</v>
      </c>
      <c r="K151" s="107">
        <v>4</v>
      </c>
      <c r="L151" s="108">
        <f>H151+I151+J151</f>
        <v>10</v>
      </c>
      <c r="M151" s="109">
        <v>59</v>
      </c>
      <c r="N151" s="109">
        <f>D151-E151-M151</f>
        <v>8</v>
      </c>
      <c r="O151" s="77"/>
      <c r="P151" s="77"/>
      <c r="Q151" s="93"/>
      <c r="R151" s="93"/>
    </row>
    <row r="152" spans="2:18" ht="18" customHeight="1" x14ac:dyDescent="0.2">
      <c r="B152" s="416"/>
      <c r="C152" s="413"/>
      <c r="D152" s="32"/>
      <c r="E152" s="94">
        <f>E151/D151</f>
        <v>0.22988505747126436</v>
      </c>
      <c r="F152" s="95">
        <f>F151/D151</f>
        <v>3.4482758620689655E-2</v>
      </c>
      <c r="G152" s="95">
        <f>G151/D151</f>
        <v>3.4482758620689655E-2</v>
      </c>
      <c r="H152" s="95">
        <f>H151/D151</f>
        <v>4.5977011494252873E-2</v>
      </c>
      <c r="I152" s="95">
        <f>I151/D151</f>
        <v>2.2988505747126436E-2</v>
      </c>
      <c r="J152" s="96">
        <f>J151/D151</f>
        <v>4.5977011494252873E-2</v>
      </c>
      <c r="K152" s="96">
        <f>K151/D151</f>
        <v>4.5977011494252873E-2</v>
      </c>
      <c r="L152" s="97">
        <f>L151/D151</f>
        <v>0.11494252873563218</v>
      </c>
      <c r="M152" s="98">
        <f>M151/D151</f>
        <v>0.67816091954022983</v>
      </c>
      <c r="N152" s="98">
        <f>N151/D151</f>
        <v>9.1954022988505746E-2</v>
      </c>
      <c r="O152" s="74"/>
      <c r="P152" s="77"/>
      <c r="Q152" s="93"/>
      <c r="R152" s="93"/>
    </row>
    <row r="153" spans="2:18" ht="18" customHeight="1" x14ac:dyDescent="0.2">
      <c r="B153" s="416"/>
      <c r="C153" s="419"/>
      <c r="D153" s="42"/>
      <c r="E153" s="110"/>
      <c r="F153" s="111">
        <f>F151/E151</f>
        <v>0.15</v>
      </c>
      <c r="G153" s="111">
        <f>G151/E151</f>
        <v>0.15</v>
      </c>
      <c r="H153" s="111">
        <f>H151/E151</f>
        <v>0.2</v>
      </c>
      <c r="I153" s="111">
        <f>I151/E151</f>
        <v>0.1</v>
      </c>
      <c r="J153" s="112">
        <f>J151/E151</f>
        <v>0.2</v>
      </c>
      <c r="K153" s="112">
        <f>K151/E151</f>
        <v>0.2</v>
      </c>
      <c r="L153" s="113">
        <f>L151/E151</f>
        <v>0.5</v>
      </c>
      <c r="M153" s="114"/>
      <c r="N153" s="114"/>
      <c r="O153" s="74"/>
      <c r="P153" s="74"/>
      <c r="Q153" s="93"/>
      <c r="R153" s="93"/>
    </row>
    <row r="154" spans="2:18" ht="18" customHeight="1" x14ac:dyDescent="0.2">
      <c r="B154" s="416"/>
      <c r="C154" s="412" t="s">
        <v>29</v>
      </c>
      <c r="D154" s="43">
        <v>181</v>
      </c>
      <c r="E154" s="89">
        <f>SUM(F154:K154)</f>
        <v>67</v>
      </c>
      <c r="F154" s="90">
        <v>9</v>
      </c>
      <c r="G154" s="90">
        <v>14</v>
      </c>
      <c r="H154" s="90">
        <v>17</v>
      </c>
      <c r="I154" s="90">
        <v>7</v>
      </c>
      <c r="J154" s="10">
        <v>9</v>
      </c>
      <c r="K154" s="10">
        <v>11</v>
      </c>
      <c r="L154" s="91">
        <f>H154+I154+J154</f>
        <v>33</v>
      </c>
      <c r="M154" s="92">
        <v>96</v>
      </c>
      <c r="N154" s="92">
        <f>D154-E154-M154</f>
        <v>18</v>
      </c>
      <c r="O154" s="77"/>
      <c r="P154" s="77"/>
      <c r="Q154" s="93"/>
      <c r="R154" s="93"/>
    </row>
    <row r="155" spans="2:18" ht="18" customHeight="1" x14ac:dyDescent="0.2">
      <c r="B155" s="416"/>
      <c r="C155" s="413"/>
      <c r="D155" s="32"/>
      <c r="E155" s="94">
        <f>E154/D154</f>
        <v>0.37016574585635359</v>
      </c>
      <c r="F155" s="95">
        <f>F154/D154</f>
        <v>4.9723756906077346E-2</v>
      </c>
      <c r="G155" s="95">
        <f>G154/D154</f>
        <v>7.7348066298342538E-2</v>
      </c>
      <c r="H155" s="95">
        <f>H154/D154</f>
        <v>9.3922651933701654E-2</v>
      </c>
      <c r="I155" s="95">
        <f>I154/D154</f>
        <v>3.8674033149171269E-2</v>
      </c>
      <c r="J155" s="96">
        <f>J154/D154</f>
        <v>4.9723756906077346E-2</v>
      </c>
      <c r="K155" s="96">
        <f>K154/D154</f>
        <v>6.0773480662983423E-2</v>
      </c>
      <c r="L155" s="97">
        <f>L154/D154</f>
        <v>0.18232044198895028</v>
      </c>
      <c r="M155" s="98">
        <f>M154/D154</f>
        <v>0.53038674033149169</v>
      </c>
      <c r="N155" s="98">
        <f>N154/D154</f>
        <v>9.9447513812154692E-2</v>
      </c>
      <c r="O155" s="74"/>
      <c r="P155" s="77"/>
      <c r="Q155" s="93"/>
      <c r="R155" s="93"/>
    </row>
    <row r="156" spans="2:18" ht="18" customHeight="1" x14ac:dyDescent="0.2">
      <c r="B156" s="416"/>
      <c r="C156" s="419"/>
      <c r="D156" s="42"/>
      <c r="E156" s="110"/>
      <c r="F156" s="111">
        <f>F154/E154</f>
        <v>0.13432835820895522</v>
      </c>
      <c r="G156" s="111">
        <f>G154/E154</f>
        <v>0.20895522388059701</v>
      </c>
      <c r="H156" s="111">
        <f>H154/E154</f>
        <v>0.2537313432835821</v>
      </c>
      <c r="I156" s="111">
        <f>I154/E154</f>
        <v>0.1044776119402985</v>
      </c>
      <c r="J156" s="112">
        <f>J154/E154</f>
        <v>0.13432835820895522</v>
      </c>
      <c r="K156" s="112">
        <f>K154/E154</f>
        <v>0.16417910447761194</v>
      </c>
      <c r="L156" s="113">
        <f>L154/E154</f>
        <v>0.4925373134328358</v>
      </c>
      <c r="M156" s="114"/>
      <c r="N156" s="114"/>
      <c r="O156" s="74"/>
      <c r="P156" s="74"/>
      <c r="Q156" s="93"/>
      <c r="R156" s="93"/>
    </row>
    <row r="157" spans="2:18" ht="18" customHeight="1" x14ac:dyDescent="0.2">
      <c r="B157" s="416"/>
      <c r="C157" s="412" t="s">
        <v>30</v>
      </c>
      <c r="D157" s="43">
        <v>50</v>
      </c>
      <c r="E157" s="89">
        <f>SUM(F157:K157)</f>
        <v>22</v>
      </c>
      <c r="F157" s="90">
        <v>0</v>
      </c>
      <c r="G157" s="90">
        <v>5</v>
      </c>
      <c r="H157" s="90">
        <v>9</v>
      </c>
      <c r="I157" s="90">
        <v>4</v>
      </c>
      <c r="J157" s="10">
        <v>3</v>
      </c>
      <c r="K157" s="10">
        <v>1</v>
      </c>
      <c r="L157" s="91">
        <f>H157+I157+J157</f>
        <v>16</v>
      </c>
      <c r="M157" s="92">
        <v>25</v>
      </c>
      <c r="N157" s="92">
        <f>D157-E157-M157</f>
        <v>3</v>
      </c>
      <c r="O157" s="77"/>
      <c r="P157" s="77"/>
      <c r="Q157" s="93"/>
      <c r="R157" s="93"/>
    </row>
    <row r="158" spans="2:18" ht="18" customHeight="1" x14ac:dyDescent="0.2">
      <c r="B158" s="416"/>
      <c r="C158" s="413"/>
      <c r="D158" s="32"/>
      <c r="E158" s="94">
        <f>E157/D157</f>
        <v>0.44</v>
      </c>
      <c r="F158" s="95">
        <f>F157/D157</f>
        <v>0</v>
      </c>
      <c r="G158" s="95">
        <f>G157/D157</f>
        <v>0.1</v>
      </c>
      <c r="H158" s="95">
        <f>H157/D157</f>
        <v>0.18</v>
      </c>
      <c r="I158" s="95">
        <f>I157/D157</f>
        <v>0.08</v>
      </c>
      <c r="J158" s="96">
        <f>J157/D157</f>
        <v>0.06</v>
      </c>
      <c r="K158" s="96">
        <f>K157/D157</f>
        <v>0.02</v>
      </c>
      <c r="L158" s="97">
        <f>L157/D157</f>
        <v>0.32</v>
      </c>
      <c r="M158" s="98">
        <f>M157/D157</f>
        <v>0.5</v>
      </c>
      <c r="N158" s="98">
        <f>N157/D157</f>
        <v>0.06</v>
      </c>
      <c r="O158" s="74"/>
      <c r="P158" s="77"/>
      <c r="Q158" s="93"/>
      <c r="R158" s="93"/>
    </row>
    <row r="159" spans="2:18" ht="18" customHeight="1" x14ac:dyDescent="0.2">
      <c r="B159" s="416"/>
      <c r="C159" s="419"/>
      <c r="D159" s="42"/>
      <c r="E159" s="110"/>
      <c r="F159" s="111">
        <f>F157/E157</f>
        <v>0</v>
      </c>
      <c r="G159" s="111">
        <f>G157/E157</f>
        <v>0.22727272727272727</v>
      </c>
      <c r="H159" s="111">
        <f>H157/E157</f>
        <v>0.40909090909090912</v>
      </c>
      <c r="I159" s="111">
        <f>I157/E157</f>
        <v>0.18181818181818182</v>
      </c>
      <c r="J159" s="112">
        <f>J157/E157</f>
        <v>0.13636363636363635</v>
      </c>
      <c r="K159" s="112">
        <f>K157/E157</f>
        <v>4.5454545454545456E-2</v>
      </c>
      <c r="L159" s="113">
        <f>L157/E157</f>
        <v>0.72727272727272729</v>
      </c>
      <c r="M159" s="114"/>
      <c r="N159" s="114"/>
      <c r="O159" s="74"/>
      <c r="P159" s="74"/>
      <c r="Q159" s="93"/>
      <c r="R159" s="93"/>
    </row>
    <row r="160" spans="2:18" ht="18" customHeight="1" x14ac:dyDescent="0.2">
      <c r="B160" s="416"/>
      <c r="C160" s="412" t="s">
        <v>31</v>
      </c>
      <c r="D160" s="43">
        <v>40</v>
      </c>
      <c r="E160" s="89">
        <f>SUM(F160:K160)</f>
        <v>24</v>
      </c>
      <c r="F160" s="90">
        <v>3</v>
      </c>
      <c r="G160" s="90">
        <v>9</v>
      </c>
      <c r="H160" s="90">
        <v>9</v>
      </c>
      <c r="I160" s="90">
        <v>0</v>
      </c>
      <c r="J160" s="10">
        <v>3</v>
      </c>
      <c r="K160" s="10">
        <v>0</v>
      </c>
      <c r="L160" s="91">
        <f>H160+I160+J160</f>
        <v>12</v>
      </c>
      <c r="M160" s="92">
        <v>11</v>
      </c>
      <c r="N160" s="92">
        <f>D160-E160-M160</f>
        <v>5</v>
      </c>
      <c r="O160" s="77"/>
      <c r="P160" s="77"/>
      <c r="Q160" s="93"/>
      <c r="R160" s="93"/>
    </row>
    <row r="161" spans="2:34" ht="18" customHeight="1" x14ac:dyDescent="0.2">
      <c r="B161" s="416"/>
      <c r="C161" s="413"/>
      <c r="D161" s="32"/>
      <c r="E161" s="94">
        <f>E160/D160</f>
        <v>0.6</v>
      </c>
      <c r="F161" s="95">
        <f>F160/D160</f>
        <v>7.4999999999999997E-2</v>
      </c>
      <c r="G161" s="95">
        <f>G160/D160</f>
        <v>0.22500000000000001</v>
      </c>
      <c r="H161" s="95">
        <f>H160/D160</f>
        <v>0.22500000000000001</v>
      </c>
      <c r="I161" s="95">
        <f>I160/D160</f>
        <v>0</v>
      </c>
      <c r="J161" s="96">
        <f>J160/D160</f>
        <v>7.4999999999999997E-2</v>
      </c>
      <c r="K161" s="96">
        <f>K160/D160</f>
        <v>0</v>
      </c>
      <c r="L161" s="97">
        <f>L160/D160</f>
        <v>0.3</v>
      </c>
      <c r="M161" s="98">
        <f>M160/D160</f>
        <v>0.27500000000000002</v>
      </c>
      <c r="N161" s="98">
        <f>N160/D160</f>
        <v>0.125</v>
      </c>
      <c r="O161" s="74"/>
      <c r="P161" s="77"/>
      <c r="Q161" s="93"/>
      <c r="R161" s="93"/>
    </row>
    <row r="162" spans="2:34" ht="18" customHeight="1" x14ac:dyDescent="0.2">
      <c r="B162" s="416"/>
      <c r="C162" s="419"/>
      <c r="D162" s="42"/>
      <c r="E162" s="110"/>
      <c r="F162" s="111">
        <f>F160/E160</f>
        <v>0.125</v>
      </c>
      <c r="G162" s="111">
        <f>G160/E160</f>
        <v>0.375</v>
      </c>
      <c r="H162" s="111">
        <f>H160/E160</f>
        <v>0.375</v>
      </c>
      <c r="I162" s="111">
        <f>I160/E160</f>
        <v>0</v>
      </c>
      <c r="J162" s="112">
        <f>J160/E160</f>
        <v>0.125</v>
      </c>
      <c r="K162" s="112">
        <f>K160/E160</f>
        <v>0</v>
      </c>
      <c r="L162" s="113">
        <f>L160/E160</f>
        <v>0.5</v>
      </c>
      <c r="M162" s="114"/>
      <c r="N162" s="114"/>
      <c r="O162" s="74"/>
      <c r="P162" s="74"/>
      <c r="Q162" s="93"/>
      <c r="R162" s="93"/>
    </row>
    <row r="163" spans="2:34" ht="18" customHeight="1" x14ac:dyDescent="0.2">
      <c r="B163" s="416"/>
      <c r="C163" s="412" t="s">
        <v>32</v>
      </c>
      <c r="D163" s="43">
        <v>27</v>
      </c>
      <c r="E163" s="89">
        <f>SUM(F163:K163)</f>
        <v>15</v>
      </c>
      <c r="F163" s="90">
        <v>0</v>
      </c>
      <c r="G163" s="90">
        <v>4</v>
      </c>
      <c r="H163" s="90">
        <v>6</v>
      </c>
      <c r="I163" s="90">
        <v>2</v>
      </c>
      <c r="J163" s="10">
        <v>0</v>
      </c>
      <c r="K163" s="10">
        <v>3</v>
      </c>
      <c r="L163" s="91">
        <f>H163+I163+J163</f>
        <v>8</v>
      </c>
      <c r="M163" s="92">
        <v>11</v>
      </c>
      <c r="N163" s="92">
        <f>D163-E163-M163</f>
        <v>1</v>
      </c>
      <c r="O163" s="77"/>
      <c r="P163" s="77"/>
      <c r="Q163" s="93"/>
      <c r="R163" s="93"/>
      <c r="T163" s="74"/>
      <c r="Y163" s="74"/>
      <c r="Z163" s="74"/>
      <c r="AA163" s="74"/>
      <c r="AB163" s="74"/>
      <c r="AC163" s="74"/>
      <c r="AD163" s="74"/>
      <c r="AE163" s="74"/>
      <c r="AF163" s="74"/>
      <c r="AG163" s="74"/>
      <c r="AH163" s="74"/>
    </row>
    <row r="164" spans="2:34" ht="18" customHeight="1" x14ac:dyDescent="0.2">
      <c r="B164" s="416"/>
      <c r="C164" s="413"/>
      <c r="D164" s="32"/>
      <c r="E164" s="94">
        <f>E163/D163</f>
        <v>0.55555555555555558</v>
      </c>
      <c r="F164" s="95">
        <f>F163/D163</f>
        <v>0</v>
      </c>
      <c r="G164" s="95">
        <f>G163/D163</f>
        <v>0.14814814814814814</v>
      </c>
      <c r="H164" s="95">
        <f>H163/D163</f>
        <v>0.22222222222222221</v>
      </c>
      <c r="I164" s="95">
        <f>I163/D163</f>
        <v>7.407407407407407E-2</v>
      </c>
      <c r="J164" s="96">
        <f>J163/D163</f>
        <v>0</v>
      </c>
      <c r="K164" s="96">
        <f>K163/D163</f>
        <v>0.1111111111111111</v>
      </c>
      <c r="L164" s="97">
        <f>L163/D163</f>
        <v>0.29629629629629628</v>
      </c>
      <c r="M164" s="98">
        <f>M163/D163</f>
        <v>0.40740740740740738</v>
      </c>
      <c r="N164" s="98">
        <f>N163/D163</f>
        <v>3.7037037037037035E-2</v>
      </c>
      <c r="O164" s="74"/>
      <c r="P164" s="77"/>
      <c r="Q164" s="93"/>
      <c r="R164" s="93"/>
      <c r="T164" s="74"/>
      <c r="Y164" s="74"/>
      <c r="Z164" s="74"/>
      <c r="AA164" s="74"/>
      <c r="AB164" s="74"/>
      <c r="AC164" s="74"/>
      <c r="AD164" s="74"/>
      <c r="AE164" s="74"/>
      <c r="AF164" s="74"/>
      <c r="AG164" s="74"/>
      <c r="AH164" s="74"/>
    </row>
    <row r="165" spans="2:34" ht="18" customHeight="1" x14ac:dyDescent="0.2">
      <c r="B165" s="416"/>
      <c r="C165" s="419"/>
      <c r="D165" s="42"/>
      <c r="E165" s="110"/>
      <c r="F165" s="111">
        <f>F163/E163</f>
        <v>0</v>
      </c>
      <c r="G165" s="111">
        <f>G163/E163</f>
        <v>0.26666666666666666</v>
      </c>
      <c r="H165" s="111">
        <f>H163/E163</f>
        <v>0.4</v>
      </c>
      <c r="I165" s="111">
        <f>I163/E163</f>
        <v>0.13333333333333333</v>
      </c>
      <c r="J165" s="112">
        <f>J163/E163</f>
        <v>0</v>
      </c>
      <c r="K165" s="112">
        <f>K163/E163</f>
        <v>0.2</v>
      </c>
      <c r="L165" s="113">
        <f>L163/E163</f>
        <v>0.53333333333333333</v>
      </c>
      <c r="M165" s="114"/>
      <c r="N165" s="114"/>
      <c r="O165" s="74"/>
      <c r="P165" s="74"/>
      <c r="Q165" s="93"/>
      <c r="R165" s="93"/>
      <c r="T165" s="75"/>
    </row>
    <row r="166" spans="2:34" ht="18" customHeight="1" x14ac:dyDescent="0.2">
      <c r="B166" s="416"/>
      <c r="C166" s="412" t="s">
        <v>33</v>
      </c>
      <c r="D166" s="43">
        <v>40</v>
      </c>
      <c r="E166" s="89">
        <f>SUM(F166:K166)</f>
        <v>24</v>
      </c>
      <c r="F166" s="90">
        <v>1</v>
      </c>
      <c r="G166" s="90">
        <v>4</v>
      </c>
      <c r="H166" s="90">
        <v>9</v>
      </c>
      <c r="I166" s="90">
        <v>3</v>
      </c>
      <c r="J166" s="10">
        <v>6</v>
      </c>
      <c r="K166" s="10">
        <v>1</v>
      </c>
      <c r="L166" s="91">
        <f>H166+I166+J166</f>
        <v>18</v>
      </c>
      <c r="M166" s="92">
        <v>15</v>
      </c>
      <c r="N166" s="92">
        <f>D166-E166-M166</f>
        <v>1</v>
      </c>
      <c r="O166" s="77"/>
      <c r="P166" s="77"/>
      <c r="Q166" s="93"/>
      <c r="R166" s="93"/>
    </row>
    <row r="167" spans="2:34" ht="18" customHeight="1" x14ac:dyDescent="0.2">
      <c r="B167" s="416"/>
      <c r="C167" s="413"/>
      <c r="D167" s="32"/>
      <c r="E167" s="94">
        <f>E166/D166</f>
        <v>0.6</v>
      </c>
      <c r="F167" s="95">
        <f>F166/D166</f>
        <v>2.5000000000000001E-2</v>
      </c>
      <c r="G167" s="95">
        <f>G166/D166</f>
        <v>0.1</v>
      </c>
      <c r="H167" s="95">
        <f>H166/D166</f>
        <v>0.22500000000000001</v>
      </c>
      <c r="I167" s="95">
        <f>I166/D166</f>
        <v>7.4999999999999997E-2</v>
      </c>
      <c r="J167" s="96">
        <f>J166/D166</f>
        <v>0.15</v>
      </c>
      <c r="K167" s="96">
        <f>K166/D166</f>
        <v>2.5000000000000001E-2</v>
      </c>
      <c r="L167" s="97">
        <f>L166/D166</f>
        <v>0.45</v>
      </c>
      <c r="M167" s="98">
        <f>M166/D166</f>
        <v>0.375</v>
      </c>
      <c r="N167" s="98">
        <f>N166/D166</f>
        <v>2.5000000000000001E-2</v>
      </c>
      <c r="O167" s="74"/>
      <c r="P167" s="77"/>
      <c r="Q167" s="93"/>
      <c r="R167" s="93"/>
    </row>
    <row r="168" spans="2:34" ht="18" customHeight="1" thickBot="1" x14ac:dyDescent="0.25">
      <c r="B168" s="416"/>
      <c r="C168" s="414"/>
      <c r="D168" s="45"/>
      <c r="E168" s="115"/>
      <c r="F168" s="116">
        <f>F166/E166</f>
        <v>4.1666666666666664E-2</v>
      </c>
      <c r="G168" s="116">
        <f>G166/E166</f>
        <v>0.16666666666666666</v>
      </c>
      <c r="H168" s="116">
        <f>H166/E166</f>
        <v>0.375</v>
      </c>
      <c r="I168" s="116">
        <f>I166/E166</f>
        <v>0.125</v>
      </c>
      <c r="J168" s="102">
        <f>J166/E166</f>
        <v>0.25</v>
      </c>
      <c r="K168" s="102">
        <f>K166/E166</f>
        <v>4.1666666666666664E-2</v>
      </c>
      <c r="L168" s="117">
        <f>L166/E166</f>
        <v>0.75</v>
      </c>
      <c r="M168" s="118"/>
      <c r="N168" s="118"/>
      <c r="O168" s="74"/>
      <c r="P168" s="74"/>
      <c r="Q168" s="93"/>
      <c r="R168" s="93"/>
    </row>
    <row r="169" spans="2:34" ht="18" customHeight="1" thickTop="1" x14ac:dyDescent="0.2">
      <c r="B169" s="416"/>
      <c r="C169" s="119" t="s">
        <v>65</v>
      </c>
      <c r="D169" s="120">
        <f>D154+D157+D160+D163</f>
        <v>298</v>
      </c>
      <c r="E169" s="89">
        <f>E154+E157+E160+E163</f>
        <v>128</v>
      </c>
      <c r="F169" s="90">
        <f>F154+F157+F160+F163</f>
        <v>12</v>
      </c>
      <c r="G169" s="90">
        <f>G154+G157+G160+G163</f>
        <v>32</v>
      </c>
      <c r="H169" s="90">
        <f>H154+H157+H160+H163</f>
        <v>41</v>
      </c>
      <c r="I169" s="90">
        <f>I154+I157+I160+I163</f>
        <v>13</v>
      </c>
      <c r="J169" s="10">
        <f>J154+J157+J160+J163</f>
        <v>15</v>
      </c>
      <c r="K169" s="147">
        <f>K154+K157+K160+K163</f>
        <v>15</v>
      </c>
      <c r="L169" s="148">
        <f>L154+L157+L160+L163</f>
        <v>69</v>
      </c>
      <c r="M169" s="92">
        <f>M154+M157+M160+M163</f>
        <v>143</v>
      </c>
      <c r="N169" s="92">
        <f>N154+N157+N160+N163</f>
        <v>27</v>
      </c>
      <c r="O169" s="77"/>
      <c r="P169" s="77"/>
      <c r="Q169" s="93"/>
      <c r="R169" s="93"/>
      <c r="T169" s="93"/>
      <c r="X169" s="121"/>
      <c r="Y169" s="121"/>
      <c r="Z169" s="121"/>
      <c r="AA169" s="121"/>
      <c r="AB169" s="121"/>
      <c r="AC169" s="121"/>
      <c r="AD169" s="121"/>
      <c r="AE169" s="121"/>
      <c r="AF169" s="121"/>
      <c r="AG169" s="121"/>
      <c r="AH169" s="121"/>
    </row>
    <row r="170" spans="2:34" ht="18" customHeight="1" x14ac:dyDescent="0.2">
      <c r="B170" s="416"/>
      <c r="C170" s="122" t="s">
        <v>66</v>
      </c>
      <c r="D170" s="123"/>
      <c r="E170" s="94">
        <f>E169/D169</f>
        <v>0.42953020134228187</v>
      </c>
      <c r="F170" s="95">
        <f>F169/D169</f>
        <v>4.0268456375838924E-2</v>
      </c>
      <c r="G170" s="95">
        <f>G169/D169</f>
        <v>0.10738255033557047</v>
      </c>
      <c r="H170" s="95">
        <f>H169/D169</f>
        <v>0.13758389261744966</v>
      </c>
      <c r="I170" s="95">
        <f>I169/D169</f>
        <v>4.3624161073825503E-2</v>
      </c>
      <c r="J170" s="96">
        <f>J169/D169</f>
        <v>5.0335570469798654E-2</v>
      </c>
      <c r="K170" s="149">
        <f>K169/D169</f>
        <v>5.0335570469798654E-2</v>
      </c>
      <c r="L170" s="150">
        <f>L169/D169</f>
        <v>0.23154362416107382</v>
      </c>
      <c r="M170" s="98">
        <f>M169/D169</f>
        <v>0.47986577181208051</v>
      </c>
      <c r="N170" s="98">
        <f>N169/D169</f>
        <v>9.0604026845637578E-2</v>
      </c>
      <c r="O170" s="74"/>
      <c r="P170" s="77"/>
      <c r="Q170" s="93"/>
      <c r="R170" s="93"/>
      <c r="T170" s="75"/>
      <c r="X170" s="121"/>
      <c r="Y170" s="121"/>
      <c r="Z170" s="121"/>
      <c r="AA170" s="121"/>
      <c r="AB170" s="121"/>
      <c r="AC170" s="121"/>
      <c r="AD170" s="121"/>
      <c r="AE170" s="121"/>
      <c r="AF170" s="121"/>
      <c r="AG170" s="121"/>
      <c r="AH170" s="121"/>
    </row>
    <row r="171" spans="2:34" ht="18" customHeight="1" x14ac:dyDescent="0.2">
      <c r="B171" s="416"/>
      <c r="C171" s="124"/>
      <c r="D171" s="125"/>
      <c r="E171" s="110"/>
      <c r="F171" s="111">
        <f>F169/E169</f>
        <v>9.375E-2</v>
      </c>
      <c r="G171" s="111">
        <f>G169/E169</f>
        <v>0.25</v>
      </c>
      <c r="H171" s="111">
        <f>H169/E169</f>
        <v>0.3203125</v>
      </c>
      <c r="I171" s="111">
        <f>I169/E169</f>
        <v>0.1015625</v>
      </c>
      <c r="J171" s="112">
        <f>J169/E169</f>
        <v>0.1171875</v>
      </c>
      <c r="K171" s="153">
        <f>K169/E169</f>
        <v>0.1171875</v>
      </c>
      <c r="L171" s="154">
        <f>L169/E169</f>
        <v>0.5390625</v>
      </c>
      <c r="M171" s="114"/>
      <c r="N171" s="114"/>
      <c r="O171" s="74"/>
      <c r="P171" s="74"/>
      <c r="Q171" s="93"/>
      <c r="R171" s="93"/>
      <c r="T171" s="75"/>
      <c r="X171" s="121"/>
      <c r="Y171" s="121"/>
      <c r="Z171" s="121"/>
      <c r="AA171" s="121"/>
      <c r="AB171" s="121"/>
      <c r="AC171" s="121"/>
      <c r="AD171" s="121"/>
      <c r="AE171" s="121"/>
      <c r="AF171" s="121"/>
      <c r="AG171" s="121"/>
      <c r="AH171" s="121"/>
    </row>
    <row r="172" spans="2:34" ht="18" customHeight="1" x14ac:dyDescent="0.2">
      <c r="B172" s="416"/>
      <c r="C172" s="126" t="s">
        <v>65</v>
      </c>
      <c r="D172" s="127">
        <f>D157+D160+D163+D166</f>
        <v>157</v>
      </c>
      <c r="E172" s="89">
        <f>E157+E160+E163+E166</f>
        <v>85</v>
      </c>
      <c r="F172" s="90">
        <f>F157+F160+F163+F166</f>
        <v>4</v>
      </c>
      <c r="G172" s="90">
        <f>G157+G160+G163+G166</f>
        <v>22</v>
      </c>
      <c r="H172" s="90">
        <f>H157+H160+H163+H166</f>
        <v>33</v>
      </c>
      <c r="I172" s="90">
        <f>I157+I160+I163+I166</f>
        <v>9</v>
      </c>
      <c r="J172" s="10">
        <f>J157+J160+J163+J166</f>
        <v>12</v>
      </c>
      <c r="K172" s="147">
        <f>K157+K160+K163+K166</f>
        <v>5</v>
      </c>
      <c r="L172" s="148">
        <f>L157+L160+L163+L166</f>
        <v>54</v>
      </c>
      <c r="M172" s="92">
        <f>M157+M160+M163+M166</f>
        <v>62</v>
      </c>
      <c r="N172" s="92">
        <f>N157+N160+N163+N166</f>
        <v>10</v>
      </c>
      <c r="O172" s="77"/>
      <c r="P172" s="77"/>
      <c r="Q172" s="93"/>
      <c r="R172" s="93"/>
      <c r="T172" s="75"/>
      <c r="X172" s="121"/>
      <c r="Y172" s="121"/>
      <c r="Z172" s="121"/>
      <c r="AA172" s="121"/>
      <c r="AB172" s="121"/>
      <c r="AC172" s="121"/>
      <c r="AD172" s="121"/>
      <c r="AE172" s="121"/>
      <c r="AF172" s="121"/>
      <c r="AG172" s="121"/>
      <c r="AH172" s="121"/>
    </row>
    <row r="173" spans="2:34" ht="18" customHeight="1" x14ac:dyDescent="0.2">
      <c r="B173" s="416"/>
      <c r="C173" s="122" t="s">
        <v>67</v>
      </c>
      <c r="D173" s="128"/>
      <c r="E173" s="94">
        <f>E172/D172</f>
        <v>0.54140127388535031</v>
      </c>
      <c r="F173" s="95">
        <f>F172/D172</f>
        <v>2.5477707006369428E-2</v>
      </c>
      <c r="G173" s="95">
        <f>G172/D172</f>
        <v>0.14012738853503184</v>
      </c>
      <c r="H173" s="95">
        <f>H172/D172</f>
        <v>0.21019108280254778</v>
      </c>
      <c r="I173" s="95">
        <f>I172/D172</f>
        <v>5.7324840764331211E-2</v>
      </c>
      <c r="J173" s="96">
        <f>J172/D172</f>
        <v>7.6433121019108277E-2</v>
      </c>
      <c r="K173" s="149">
        <f>K172/D172</f>
        <v>3.1847133757961783E-2</v>
      </c>
      <c r="L173" s="150">
        <f>L172/D172</f>
        <v>0.34394904458598724</v>
      </c>
      <c r="M173" s="98">
        <f>M172/D172</f>
        <v>0.39490445859872614</v>
      </c>
      <c r="N173" s="98">
        <f>N172/D172</f>
        <v>6.3694267515923567E-2</v>
      </c>
      <c r="O173" s="74"/>
      <c r="P173" s="77"/>
      <c r="Q173" s="93"/>
      <c r="R173" s="93"/>
      <c r="T173" s="75"/>
      <c r="X173" s="121"/>
      <c r="Y173" s="121"/>
      <c r="Z173" s="121"/>
      <c r="AA173" s="121"/>
      <c r="AB173" s="121"/>
      <c r="AC173" s="121"/>
      <c r="AD173" s="121"/>
      <c r="AE173" s="121"/>
      <c r="AF173" s="121"/>
      <c r="AG173" s="121"/>
      <c r="AH173" s="121"/>
    </row>
    <row r="174" spans="2:34" ht="18" customHeight="1" thickBot="1" x14ac:dyDescent="0.25">
      <c r="B174" s="417"/>
      <c r="C174" s="124"/>
      <c r="D174" s="125"/>
      <c r="E174" s="129"/>
      <c r="F174" s="130">
        <f>F172/E172</f>
        <v>4.7058823529411764E-2</v>
      </c>
      <c r="G174" s="130">
        <f>G172/E172</f>
        <v>0.25882352941176473</v>
      </c>
      <c r="H174" s="130">
        <f>H172/E172</f>
        <v>0.38823529411764707</v>
      </c>
      <c r="I174" s="130">
        <f>I172/E172</f>
        <v>0.10588235294117647</v>
      </c>
      <c r="J174" s="131">
        <f>J172/E172</f>
        <v>0.14117647058823529</v>
      </c>
      <c r="K174" s="155">
        <f>K172/E172</f>
        <v>5.8823529411764705E-2</v>
      </c>
      <c r="L174" s="156">
        <f>L172/E172</f>
        <v>0.63529411764705879</v>
      </c>
      <c r="M174" s="133"/>
      <c r="N174" s="133"/>
      <c r="O174" s="74"/>
      <c r="P174" s="74"/>
      <c r="Q174" s="93"/>
      <c r="R174" s="93"/>
      <c r="T174" s="75"/>
      <c r="X174" s="121"/>
      <c r="Y174" s="121"/>
      <c r="Z174" s="121"/>
      <c r="AA174" s="121"/>
      <c r="AB174" s="121"/>
      <c r="AC174" s="121"/>
      <c r="AD174" s="121"/>
      <c r="AE174" s="121"/>
      <c r="AF174" s="121"/>
      <c r="AG174" s="121"/>
      <c r="AH174" s="121"/>
    </row>
    <row r="175" spans="2:34" x14ac:dyDescent="0.2">
      <c r="B175" s="134"/>
      <c r="C175" s="65"/>
      <c r="D175" s="66"/>
      <c r="E175" s="135"/>
      <c r="F175" s="136"/>
      <c r="G175" s="136"/>
      <c r="H175" s="136"/>
      <c r="I175" s="136"/>
      <c r="J175" s="136"/>
      <c r="K175" s="136"/>
      <c r="L175" s="136"/>
      <c r="M175" s="136"/>
      <c r="N175" s="136"/>
      <c r="O175" s="74"/>
      <c r="P175" s="74"/>
      <c r="Q175" s="93"/>
      <c r="R175" s="93"/>
    </row>
    <row r="176" spans="2:34" ht="14.4" x14ac:dyDescent="0.2">
      <c r="B176" s="73" t="s">
        <v>72</v>
      </c>
      <c r="O176" s="77"/>
      <c r="P176" s="77"/>
      <c r="Q176" s="93"/>
      <c r="R176" s="93"/>
    </row>
    <row r="177" spans="1:18" ht="7.5" customHeight="1" x14ac:dyDescent="0.2">
      <c r="B177" s="72"/>
      <c r="O177" s="74"/>
      <c r="P177" s="77"/>
      <c r="Q177" s="93"/>
      <c r="R177" s="93"/>
    </row>
    <row r="178" spans="1:18" x14ac:dyDescent="0.2">
      <c r="A178" s="75"/>
      <c r="B178" s="72"/>
      <c r="I178" s="76" t="s">
        <v>1</v>
      </c>
      <c r="N178" s="74"/>
      <c r="P178" s="74"/>
      <c r="Q178" s="93"/>
      <c r="R178" s="93"/>
    </row>
    <row r="179" spans="1:18" x14ac:dyDescent="0.2">
      <c r="A179" s="75"/>
      <c r="B179" s="72"/>
      <c r="I179" s="76" t="s">
        <v>38</v>
      </c>
      <c r="N179" s="77"/>
      <c r="P179" s="77"/>
      <c r="Q179" s="93"/>
      <c r="R179" s="93"/>
    </row>
    <row r="180" spans="1:18" x14ac:dyDescent="0.2">
      <c r="A180" s="75"/>
      <c r="B180" s="72"/>
      <c r="I180" s="76" t="s">
        <v>39</v>
      </c>
      <c r="N180" s="74"/>
      <c r="P180" s="77"/>
      <c r="Q180" s="93"/>
      <c r="R180" s="93"/>
    </row>
    <row r="181" spans="1:18" ht="7.5" customHeight="1" x14ac:dyDescent="0.2">
      <c r="A181" s="75"/>
      <c r="B181" s="72"/>
      <c r="J181" s="78"/>
      <c r="O181" s="74"/>
      <c r="P181" s="74"/>
      <c r="Q181" s="93"/>
      <c r="R181" s="93"/>
    </row>
    <row r="182" spans="1:18" ht="13.8" thickBot="1" x14ac:dyDescent="0.25">
      <c r="F182" s="79" t="s">
        <v>40</v>
      </c>
      <c r="G182" s="79" t="s">
        <v>41</v>
      </c>
      <c r="H182" s="79" t="s">
        <v>42</v>
      </c>
      <c r="I182" s="79" t="s">
        <v>43</v>
      </c>
      <c r="J182" s="79" t="s">
        <v>44</v>
      </c>
      <c r="K182" s="79"/>
      <c r="M182" s="66"/>
      <c r="N182" s="66" t="s">
        <v>45</v>
      </c>
      <c r="O182" s="77"/>
      <c r="P182" s="77"/>
      <c r="Q182" s="93"/>
      <c r="R182" s="93"/>
    </row>
    <row r="183" spans="1:18" ht="13.5" customHeight="1" x14ac:dyDescent="0.2">
      <c r="B183" s="448" t="s">
        <v>73</v>
      </c>
      <c r="C183" s="449"/>
      <c r="D183" s="440" t="s">
        <v>6</v>
      </c>
      <c r="E183" s="454" t="s">
        <v>47</v>
      </c>
      <c r="F183" s="137"/>
      <c r="G183" s="137"/>
      <c r="H183" s="137"/>
      <c r="I183" s="137"/>
      <c r="J183" s="137"/>
      <c r="K183" s="137"/>
      <c r="L183" s="138"/>
      <c r="M183" s="457" t="s">
        <v>48</v>
      </c>
      <c r="N183" s="457" t="s">
        <v>49</v>
      </c>
      <c r="O183" s="74"/>
      <c r="P183" s="77"/>
      <c r="Q183" s="93"/>
      <c r="R183" s="93"/>
    </row>
    <row r="184" spans="1:18" x14ac:dyDescent="0.2">
      <c r="B184" s="450"/>
      <c r="C184" s="451"/>
      <c r="D184" s="441"/>
      <c r="E184" s="455"/>
      <c r="F184" s="139" t="s">
        <v>50</v>
      </c>
      <c r="G184" s="140"/>
      <c r="H184" s="140"/>
      <c r="I184" s="141"/>
      <c r="J184" s="141"/>
      <c r="K184" s="141"/>
      <c r="L184" s="142"/>
      <c r="M184" s="458"/>
      <c r="N184" s="458"/>
      <c r="O184" s="74"/>
      <c r="P184" s="74"/>
      <c r="Q184" s="93"/>
      <c r="R184" s="93"/>
    </row>
    <row r="185" spans="1:18" ht="13.5" customHeight="1" x14ac:dyDescent="0.2">
      <c r="B185" s="450"/>
      <c r="C185" s="451"/>
      <c r="D185" s="441"/>
      <c r="E185" s="455"/>
      <c r="F185" s="437" t="s">
        <v>51</v>
      </c>
      <c r="G185" s="437" t="s">
        <v>52</v>
      </c>
      <c r="H185" s="437" t="s">
        <v>53</v>
      </c>
      <c r="I185" s="437" t="s">
        <v>54</v>
      </c>
      <c r="J185" s="440" t="s">
        <v>55</v>
      </c>
      <c r="K185" s="440" t="s">
        <v>56</v>
      </c>
      <c r="L185" s="87" t="s">
        <v>57</v>
      </c>
      <c r="M185" s="458"/>
      <c r="N185" s="458"/>
      <c r="O185" s="77"/>
      <c r="P185" s="77"/>
      <c r="Q185" s="93"/>
      <c r="R185" s="93"/>
    </row>
    <row r="186" spans="1:18" ht="13.5" customHeight="1" x14ac:dyDescent="0.2">
      <c r="B186" s="450"/>
      <c r="C186" s="451"/>
      <c r="D186" s="441"/>
      <c r="E186" s="455"/>
      <c r="F186" s="438"/>
      <c r="G186" s="438"/>
      <c r="H186" s="438"/>
      <c r="I186" s="438"/>
      <c r="J186" s="441"/>
      <c r="K186" s="441"/>
      <c r="L186" s="446" t="s">
        <v>58</v>
      </c>
      <c r="M186" s="458"/>
      <c r="N186" s="458"/>
      <c r="O186" s="74"/>
      <c r="P186" s="77"/>
      <c r="Q186" s="93"/>
      <c r="R186" s="93"/>
    </row>
    <row r="187" spans="1:18" ht="43.5" customHeight="1" x14ac:dyDescent="0.2">
      <c r="B187" s="452"/>
      <c r="C187" s="453"/>
      <c r="D187" s="442"/>
      <c r="E187" s="456"/>
      <c r="F187" s="439"/>
      <c r="G187" s="439"/>
      <c r="H187" s="439"/>
      <c r="I187" s="439"/>
      <c r="J187" s="442"/>
      <c r="K187" s="442"/>
      <c r="L187" s="447"/>
      <c r="M187" s="459"/>
      <c r="N187" s="459"/>
      <c r="O187" s="74"/>
      <c r="P187" s="74"/>
      <c r="Q187" s="93"/>
      <c r="R187" s="93"/>
    </row>
    <row r="188" spans="1:18" ht="17.25" customHeight="1" x14ac:dyDescent="0.2">
      <c r="B188" s="421" t="s">
        <v>59</v>
      </c>
      <c r="C188" s="422"/>
      <c r="D188" s="10">
        <f>D191+D194+D197+D200+D203+D206</f>
        <v>425</v>
      </c>
      <c r="E188" s="89">
        <f>E191+E194+E197+E200+E203+E206</f>
        <v>204</v>
      </c>
      <c r="F188" s="90">
        <f>F191+F194+F197+F200+F203+F206</f>
        <v>8</v>
      </c>
      <c r="G188" s="90">
        <f>G191+G194+G197+G200+G203+G206</f>
        <v>52</v>
      </c>
      <c r="H188" s="90">
        <f>H191+H194+H197+H200+H203+H206</f>
        <v>93</v>
      </c>
      <c r="I188" s="90">
        <f>I191+I194+I197+I200+I203+I206</f>
        <v>17</v>
      </c>
      <c r="J188" s="10">
        <f>J191+J194+J197+J200+J203+J206</f>
        <v>13</v>
      </c>
      <c r="K188" s="147">
        <f>K191+K194+K197+K200+K203+K206</f>
        <v>21</v>
      </c>
      <c r="L188" s="148">
        <f>L191+L194+L197+L200+L203+L206</f>
        <v>123</v>
      </c>
      <c r="M188" s="92">
        <f>M191+M194+M197+M200+M203+M206</f>
        <v>187</v>
      </c>
      <c r="N188" s="92">
        <f>N191+N194+N197+N200+N203+N206</f>
        <v>34</v>
      </c>
      <c r="O188" s="77"/>
      <c r="P188" s="77"/>
      <c r="Q188" s="93"/>
      <c r="R188" s="93"/>
    </row>
    <row r="189" spans="1:18" ht="17.25" customHeight="1" x14ac:dyDescent="0.2">
      <c r="B189" s="423"/>
      <c r="C189" s="424"/>
      <c r="D189" s="16"/>
      <c r="E189" s="94">
        <f>E188/D188</f>
        <v>0.48</v>
      </c>
      <c r="F189" s="95">
        <f>F188/D188</f>
        <v>1.8823529411764704E-2</v>
      </c>
      <c r="G189" s="95">
        <f>G188/D188</f>
        <v>0.12235294117647059</v>
      </c>
      <c r="H189" s="95">
        <f>H188/D188</f>
        <v>0.21882352941176469</v>
      </c>
      <c r="I189" s="95">
        <f>I188/D188</f>
        <v>0.04</v>
      </c>
      <c r="J189" s="96">
        <f>J188/D188</f>
        <v>3.0588235294117649E-2</v>
      </c>
      <c r="K189" s="149">
        <f>K188/D188</f>
        <v>4.9411764705882349E-2</v>
      </c>
      <c r="L189" s="150">
        <f>L188/D188</f>
        <v>0.28941176470588237</v>
      </c>
      <c r="M189" s="98">
        <f>M188/D188</f>
        <v>0.44</v>
      </c>
      <c r="N189" s="98">
        <f>N188/D188</f>
        <v>0.08</v>
      </c>
      <c r="O189" s="74"/>
      <c r="P189" s="77"/>
      <c r="Q189" s="93"/>
      <c r="R189" s="93"/>
    </row>
    <row r="190" spans="1:18" ht="17.25" customHeight="1" thickBot="1" x14ac:dyDescent="0.25">
      <c r="B190" s="425"/>
      <c r="C190" s="426"/>
      <c r="D190" s="22"/>
      <c r="E190" s="99"/>
      <c r="F190" s="100">
        <f>F188/E188</f>
        <v>3.9215686274509803E-2</v>
      </c>
      <c r="G190" s="100">
        <f>G188/E188</f>
        <v>0.25490196078431371</v>
      </c>
      <c r="H190" s="100">
        <f>H188/E188</f>
        <v>0.45588235294117646</v>
      </c>
      <c r="I190" s="100">
        <f>I188/E188</f>
        <v>8.3333333333333329E-2</v>
      </c>
      <c r="J190" s="101">
        <f>J188/E188</f>
        <v>6.3725490196078427E-2</v>
      </c>
      <c r="K190" s="151">
        <f>K188/E188</f>
        <v>0.10294117647058823</v>
      </c>
      <c r="L190" s="152">
        <f>L188/E188</f>
        <v>0.6029411764705882</v>
      </c>
      <c r="M190" s="104"/>
      <c r="N190" s="104"/>
      <c r="O190" s="74"/>
      <c r="P190" s="74"/>
      <c r="Q190" s="93"/>
      <c r="R190" s="93"/>
    </row>
    <row r="191" spans="1:18" ht="17.25" customHeight="1" thickTop="1" x14ac:dyDescent="0.2">
      <c r="B191" s="415" t="s">
        <v>20</v>
      </c>
      <c r="C191" s="418" t="s">
        <v>60</v>
      </c>
      <c r="D191" s="27">
        <v>54</v>
      </c>
      <c r="E191" s="157">
        <f>SUM(F191:K191)</f>
        <v>20</v>
      </c>
      <c r="F191" s="106">
        <v>0</v>
      </c>
      <c r="G191" s="106">
        <v>7</v>
      </c>
      <c r="H191" s="106">
        <v>9</v>
      </c>
      <c r="I191" s="106">
        <v>1</v>
      </c>
      <c r="J191" s="107">
        <v>1</v>
      </c>
      <c r="K191" s="107">
        <v>2</v>
      </c>
      <c r="L191" s="108">
        <f>H191+I191+J191</f>
        <v>11</v>
      </c>
      <c r="M191" s="109">
        <v>29</v>
      </c>
      <c r="N191" s="109">
        <f>D191-E191-M191</f>
        <v>5</v>
      </c>
      <c r="O191" s="77"/>
      <c r="P191" s="77"/>
      <c r="Q191" s="93"/>
      <c r="R191" s="93"/>
    </row>
    <row r="192" spans="1:18" ht="17.25" customHeight="1" x14ac:dyDescent="0.2">
      <c r="B192" s="416"/>
      <c r="C192" s="413"/>
      <c r="D192" s="32"/>
      <c r="E192" s="94">
        <f>E191/D191</f>
        <v>0.37037037037037035</v>
      </c>
      <c r="F192" s="95">
        <f>F191/D191</f>
        <v>0</v>
      </c>
      <c r="G192" s="95">
        <f>G191/D191</f>
        <v>0.12962962962962962</v>
      </c>
      <c r="H192" s="95">
        <f>H191/D191</f>
        <v>0.16666666666666666</v>
      </c>
      <c r="I192" s="95">
        <f>I191/D191</f>
        <v>1.8518518518518517E-2</v>
      </c>
      <c r="J192" s="96">
        <f>J191/D191</f>
        <v>1.8518518518518517E-2</v>
      </c>
      <c r="K192" s="96">
        <f>K191/D191</f>
        <v>3.7037037037037035E-2</v>
      </c>
      <c r="L192" s="97">
        <f>L191/D191</f>
        <v>0.20370370370370369</v>
      </c>
      <c r="M192" s="98">
        <f>M191/D191</f>
        <v>0.53703703703703709</v>
      </c>
      <c r="N192" s="98">
        <f>N191/D191</f>
        <v>9.2592592592592587E-2</v>
      </c>
      <c r="O192" s="74"/>
      <c r="P192" s="77"/>
      <c r="Q192" s="93"/>
      <c r="R192" s="93"/>
    </row>
    <row r="193" spans="2:18" ht="17.25" customHeight="1" x14ac:dyDescent="0.2">
      <c r="B193" s="416"/>
      <c r="C193" s="419"/>
      <c r="D193" s="33"/>
      <c r="E193" s="110"/>
      <c r="F193" s="100">
        <f>F191/E191</f>
        <v>0</v>
      </c>
      <c r="G193" s="100">
        <f>G191/E191</f>
        <v>0.35</v>
      </c>
      <c r="H193" s="100">
        <f>H191/E191</f>
        <v>0.45</v>
      </c>
      <c r="I193" s="100">
        <f>I191/E191</f>
        <v>0.05</v>
      </c>
      <c r="J193" s="101">
        <f>J191/E191</f>
        <v>0.05</v>
      </c>
      <c r="K193" s="101">
        <f>K191/E191</f>
        <v>0.1</v>
      </c>
      <c r="L193" s="103">
        <f>L191/E191</f>
        <v>0.55000000000000004</v>
      </c>
      <c r="M193" s="104"/>
      <c r="N193" s="104"/>
      <c r="O193" s="74"/>
      <c r="P193" s="74"/>
      <c r="Q193" s="93"/>
      <c r="R193" s="93"/>
    </row>
    <row r="194" spans="2:18" ht="17.25" customHeight="1" x14ac:dyDescent="0.2">
      <c r="B194" s="416"/>
      <c r="C194" s="412" t="s">
        <v>61</v>
      </c>
      <c r="D194" s="38">
        <v>76</v>
      </c>
      <c r="E194" s="89">
        <f>SUM(F194:K194)</f>
        <v>38</v>
      </c>
      <c r="F194" s="90">
        <v>3</v>
      </c>
      <c r="G194" s="90">
        <v>5</v>
      </c>
      <c r="H194" s="90">
        <v>24</v>
      </c>
      <c r="I194" s="90">
        <v>2</v>
      </c>
      <c r="J194" s="10">
        <v>2</v>
      </c>
      <c r="K194" s="10">
        <v>2</v>
      </c>
      <c r="L194" s="91">
        <f>H194+I194+J194</f>
        <v>28</v>
      </c>
      <c r="M194" s="92">
        <v>34</v>
      </c>
      <c r="N194" s="92">
        <f>D194-E194-M194</f>
        <v>4</v>
      </c>
      <c r="O194" s="77"/>
      <c r="P194" s="77"/>
      <c r="Q194" s="93"/>
      <c r="R194" s="93"/>
    </row>
    <row r="195" spans="2:18" ht="17.25" customHeight="1" x14ac:dyDescent="0.2">
      <c r="B195" s="416"/>
      <c r="C195" s="413"/>
      <c r="D195" s="32"/>
      <c r="E195" s="94">
        <f>E194/D194</f>
        <v>0.5</v>
      </c>
      <c r="F195" s="95">
        <f>F194/D194</f>
        <v>3.9473684210526314E-2</v>
      </c>
      <c r="G195" s="95">
        <f>G194/D194</f>
        <v>6.5789473684210523E-2</v>
      </c>
      <c r="H195" s="95">
        <f>H194/D194</f>
        <v>0.31578947368421051</v>
      </c>
      <c r="I195" s="95">
        <f>I194/D194</f>
        <v>2.6315789473684209E-2</v>
      </c>
      <c r="J195" s="96">
        <f>J194/D194</f>
        <v>2.6315789473684209E-2</v>
      </c>
      <c r="K195" s="96">
        <f>K194/D194</f>
        <v>2.6315789473684209E-2</v>
      </c>
      <c r="L195" s="97">
        <f>L194/D194</f>
        <v>0.36842105263157893</v>
      </c>
      <c r="M195" s="98">
        <f>M194/D194</f>
        <v>0.44736842105263158</v>
      </c>
      <c r="N195" s="98">
        <f>N194/D194</f>
        <v>5.2631578947368418E-2</v>
      </c>
      <c r="O195" s="74"/>
      <c r="P195" s="77"/>
      <c r="Q195" s="93"/>
      <c r="R195" s="93"/>
    </row>
    <row r="196" spans="2:18" ht="17.25" customHeight="1" x14ac:dyDescent="0.2">
      <c r="B196" s="416"/>
      <c r="C196" s="419"/>
      <c r="D196" s="42"/>
      <c r="E196" s="110"/>
      <c r="F196" s="100">
        <f>F194/E194</f>
        <v>7.8947368421052627E-2</v>
      </c>
      <c r="G196" s="100">
        <f>G194/E194</f>
        <v>0.13157894736842105</v>
      </c>
      <c r="H196" s="100">
        <f>H194/E194</f>
        <v>0.63157894736842102</v>
      </c>
      <c r="I196" s="100">
        <f>I194/E194</f>
        <v>5.2631578947368418E-2</v>
      </c>
      <c r="J196" s="101">
        <f>J194/E194</f>
        <v>5.2631578947368418E-2</v>
      </c>
      <c r="K196" s="101">
        <f>K194/E194</f>
        <v>5.2631578947368418E-2</v>
      </c>
      <c r="L196" s="103">
        <f>L194/E194</f>
        <v>0.73684210526315785</v>
      </c>
      <c r="M196" s="104"/>
      <c r="N196" s="104"/>
      <c r="O196" s="74"/>
      <c r="P196" s="74"/>
      <c r="Q196" s="93"/>
      <c r="R196" s="93"/>
    </row>
    <row r="197" spans="2:18" ht="17.25" customHeight="1" x14ac:dyDescent="0.2">
      <c r="B197" s="416"/>
      <c r="C197" s="437" t="s">
        <v>23</v>
      </c>
      <c r="D197" s="43">
        <v>28</v>
      </c>
      <c r="E197" s="89">
        <f>SUM(F197:K197)</f>
        <v>18</v>
      </c>
      <c r="F197" s="90">
        <v>2</v>
      </c>
      <c r="G197" s="90">
        <v>5</v>
      </c>
      <c r="H197" s="90">
        <v>7</v>
      </c>
      <c r="I197" s="90">
        <v>0</v>
      </c>
      <c r="J197" s="10">
        <v>1</v>
      </c>
      <c r="K197" s="10">
        <v>3</v>
      </c>
      <c r="L197" s="91">
        <f>H197+I197+J197</f>
        <v>8</v>
      </c>
      <c r="M197" s="92">
        <v>7</v>
      </c>
      <c r="N197" s="92">
        <f>D197-E197-M197</f>
        <v>3</v>
      </c>
      <c r="O197" s="77"/>
      <c r="P197" s="77"/>
      <c r="Q197" s="93"/>
      <c r="R197" s="93"/>
    </row>
    <row r="198" spans="2:18" ht="17.25" customHeight="1" x14ac:dyDescent="0.2">
      <c r="B198" s="416"/>
      <c r="C198" s="438"/>
      <c r="D198" s="32"/>
      <c r="E198" s="94">
        <f>E197/D197</f>
        <v>0.6428571428571429</v>
      </c>
      <c r="F198" s="95">
        <f>F197/D197</f>
        <v>7.1428571428571425E-2</v>
      </c>
      <c r="G198" s="95">
        <f>G197/D197</f>
        <v>0.17857142857142858</v>
      </c>
      <c r="H198" s="95">
        <f>H197/D197</f>
        <v>0.25</v>
      </c>
      <c r="I198" s="95">
        <f>I197/D197</f>
        <v>0</v>
      </c>
      <c r="J198" s="96">
        <f>J197/D197</f>
        <v>3.5714285714285712E-2</v>
      </c>
      <c r="K198" s="96">
        <f>K197/D197</f>
        <v>0.10714285714285714</v>
      </c>
      <c r="L198" s="97">
        <f>L197/D197</f>
        <v>0.2857142857142857</v>
      </c>
      <c r="M198" s="98">
        <f>M197/D197</f>
        <v>0.25</v>
      </c>
      <c r="N198" s="98">
        <f>N197/D197</f>
        <v>0.10714285714285714</v>
      </c>
      <c r="O198" s="74"/>
      <c r="P198" s="77"/>
      <c r="Q198" s="93"/>
      <c r="R198" s="93"/>
    </row>
    <row r="199" spans="2:18" ht="17.25" customHeight="1" x14ac:dyDescent="0.2">
      <c r="B199" s="416"/>
      <c r="C199" s="438"/>
      <c r="D199" s="42"/>
      <c r="E199" s="110"/>
      <c r="F199" s="100">
        <f>F197/E197</f>
        <v>0.1111111111111111</v>
      </c>
      <c r="G199" s="100">
        <f>G197/E197</f>
        <v>0.27777777777777779</v>
      </c>
      <c r="H199" s="100">
        <f>H197/E197</f>
        <v>0.3888888888888889</v>
      </c>
      <c r="I199" s="100">
        <f>I197/E197</f>
        <v>0</v>
      </c>
      <c r="J199" s="101">
        <f>J197/E197</f>
        <v>5.5555555555555552E-2</v>
      </c>
      <c r="K199" s="101">
        <f>K197/E197</f>
        <v>0.16666666666666666</v>
      </c>
      <c r="L199" s="103">
        <f>L197/E197</f>
        <v>0.44444444444444442</v>
      </c>
      <c r="M199" s="104"/>
      <c r="N199" s="104"/>
      <c r="O199" s="74"/>
      <c r="P199" s="74"/>
      <c r="Q199" s="93"/>
      <c r="R199" s="93"/>
    </row>
    <row r="200" spans="2:18" ht="17.25" customHeight="1" x14ac:dyDescent="0.2">
      <c r="B200" s="416"/>
      <c r="C200" s="412" t="s">
        <v>62</v>
      </c>
      <c r="D200" s="43">
        <v>89</v>
      </c>
      <c r="E200" s="89">
        <f>SUM(F200:K200)</f>
        <v>37</v>
      </c>
      <c r="F200" s="90">
        <v>0</v>
      </c>
      <c r="G200" s="90">
        <v>9</v>
      </c>
      <c r="H200" s="90">
        <v>17</v>
      </c>
      <c r="I200" s="90">
        <v>3</v>
      </c>
      <c r="J200" s="10">
        <v>4</v>
      </c>
      <c r="K200" s="10">
        <v>4</v>
      </c>
      <c r="L200" s="91">
        <f>H200+I200+J200</f>
        <v>24</v>
      </c>
      <c r="M200" s="92">
        <v>47</v>
      </c>
      <c r="N200" s="92">
        <f>D200-E200-M200</f>
        <v>5</v>
      </c>
      <c r="O200" s="77"/>
      <c r="P200" s="77"/>
      <c r="Q200" s="93"/>
      <c r="R200" s="93"/>
    </row>
    <row r="201" spans="2:18" ht="17.25" customHeight="1" x14ac:dyDescent="0.2">
      <c r="B201" s="416"/>
      <c r="C201" s="413"/>
      <c r="D201" s="32"/>
      <c r="E201" s="94">
        <f>E200/D200</f>
        <v>0.4157303370786517</v>
      </c>
      <c r="F201" s="95">
        <f>F200/D200</f>
        <v>0</v>
      </c>
      <c r="G201" s="95">
        <f>G200/D200</f>
        <v>0.10112359550561797</v>
      </c>
      <c r="H201" s="95">
        <f>H200/D200</f>
        <v>0.19101123595505617</v>
      </c>
      <c r="I201" s="95">
        <f>I200/D200</f>
        <v>3.3707865168539325E-2</v>
      </c>
      <c r="J201" s="96">
        <f>J200/D200</f>
        <v>4.49438202247191E-2</v>
      </c>
      <c r="K201" s="96">
        <f>K200/D200</f>
        <v>4.49438202247191E-2</v>
      </c>
      <c r="L201" s="97">
        <f>L200/D200</f>
        <v>0.2696629213483146</v>
      </c>
      <c r="M201" s="98">
        <f>M200/D200</f>
        <v>0.5280898876404494</v>
      </c>
      <c r="N201" s="98">
        <f>N200/D200</f>
        <v>5.6179775280898875E-2</v>
      </c>
      <c r="O201" s="74"/>
      <c r="P201" s="77"/>
      <c r="Q201" s="93"/>
      <c r="R201" s="93"/>
    </row>
    <row r="202" spans="2:18" ht="17.25" customHeight="1" x14ac:dyDescent="0.2">
      <c r="B202" s="416"/>
      <c r="C202" s="419"/>
      <c r="D202" s="42"/>
      <c r="E202" s="110"/>
      <c r="F202" s="100">
        <f>F200/E200</f>
        <v>0</v>
      </c>
      <c r="G202" s="100">
        <f>G200/E200</f>
        <v>0.24324324324324326</v>
      </c>
      <c r="H202" s="100">
        <f>H200/E200</f>
        <v>0.45945945945945948</v>
      </c>
      <c r="I202" s="100">
        <f>I200/E200</f>
        <v>8.1081081081081086E-2</v>
      </c>
      <c r="J202" s="101">
        <f>J200/E200</f>
        <v>0.10810810810810811</v>
      </c>
      <c r="K202" s="101">
        <f>K200/E200</f>
        <v>0.10810810810810811</v>
      </c>
      <c r="L202" s="103">
        <f>L200/E200</f>
        <v>0.64864864864864868</v>
      </c>
      <c r="M202" s="104"/>
      <c r="N202" s="104"/>
      <c r="O202" s="74"/>
      <c r="P202" s="74"/>
      <c r="Q202" s="93"/>
      <c r="R202" s="93"/>
    </row>
    <row r="203" spans="2:18" ht="17.25" customHeight="1" x14ac:dyDescent="0.2">
      <c r="B203" s="416"/>
      <c r="C203" s="412" t="s">
        <v>63</v>
      </c>
      <c r="D203" s="43">
        <v>16</v>
      </c>
      <c r="E203" s="89">
        <f>SUM(F203:K203)</f>
        <v>10</v>
      </c>
      <c r="F203" s="90">
        <v>0</v>
      </c>
      <c r="G203" s="90">
        <v>1</v>
      </c>
      <c r="H203" s="90">
        <v>3</v>
      </c>
      <c r="I203" s="90">
        <v>2</v>
      </c>
      <c r="J203" s="10">
        <v>2</v>
      </c>
      <c r="K203" s="10">
        <v>2</v>
      </c>
      <c r="L203" s="91">
        <f>H203+I203+J203</f>
        <v>7</v>
      </c>
      <c r="M203" s="92">
        <v>4</v>
      </c>
      <c r="N203" s="92">
        <f>D203-E203-M203</f>
        <v>2</v>
      </c>
      <c r="O203" s="77"/>
      <c r="P203" s="77"/>
      <c r="Q203" s="93"/>
      <c r="R203" s="93"/>
    </row>
    <row r="204" spans="2:18" ht="17.25" customHeight="1" x14ac:dyDescent="0.2">
      <c r="B204" s="416"/>
      <c r="C204" s="413"/>
      <c r="D204" s="32"/>
      <c r="E204" s="94">
        <f>E203/D203</f>
        <v>0.625</v>
      </c>
      <c r="F204" s="95">
        <f>F203/D203</f>
        <v>0</v>
      </c>
      <c r="G204" s="95">
        <f>G203/D203</f>
        <v>6.25E-2</v>
      </c>
      <c r="H204" s="95">
        <f>H203/D203</f>
        <v>0.1875</v>
      </c>
      <c r="I204" s="95">
        <f>I203/D203</f>
        <v>0.125</v>
      </c>
      <c r="J204" s="96">
        <f>J203/D203</f>
        <v>0.125</v>
      </c>
      <c r="K204" s="96">
        <f>K203/D203</f>
        <v>0.125</v>
      </c>
      <c r="L204" s="97">
        <f>L203/D203</f>
        <v>0.4375</v>
      </c>
      <c r="M204" s="98">
        <f>M203/D203</f>
        <v>0.25</v>
      </c>
      <c r="N204" s="98">
        <f>N203/D203</f>
        <v>0.125</v>
      </c>
      <c r="O204" s="74"/>
      <c r="P204" s="77"/>
      <c r="Q204" s="93"/>
      <c r="R204" s="93"/>
    </row>
    <row r="205" spans="2:18" ht="17.25" customHeight="1" x14ac:dyDescent="0.2">
      <c r="B205" s="416"/>
      <c r="C205" s="419"/>
      <c r="D205" s="42"/>
      <c r="E205" s="110"/>
      <c r="F205" s="100">
        <f>F203/E203</f>
        <v>0</v>
      </c>
      <c r="G205" s="100">
        <f>G203/E203</f>
        <v>0.1</v>
      </c>
      <c r="H205" s="100">
        <f>H203/E203</f>
        <v>0.3</v>
      </c>
      <c r="I205" s="100">
        <f>I203/E203</f>
        <v>0.2</v>
      </c>
      <c r="J205" s="101">
        <f>J203/E203</f>
        <v>0.2</v>
      </c>
      <c r="K205" s="101">
        <f>K203/E203</f>
        <v>0.2</v>
      </c>
      <c r="L205" s="103">
        <f>L203/E203</f>
        <v>0.7</v>
      </c>
      <c r="M205" s="104"/>
      <c r="N205" s="104"/>
      <c r="O205" s="74"/>
      <c r="P205" s="74"/>
      <c r="Q205" s="93"/>
      <c r="R205" s="93"/>
    </row>
    <row r="206" spans="2:18" ht="17.25" customHeight="1" x14ac:dyDescent="0.2">
      <c r="B206" s="416"/>
      <c r="C206" s="412" t="s">
        <v>64</v>
      </c>
      <c r="D206" s="43">
        <v>162</v>
      </c>
      <c r="E206" s="89">
        <f>SUM(F206:K206)</f>
        <v>81</v>
      </c>
      <c r="F206" s="90">
        <v>3</v>
      </c>
      <c r="G206" s="90">
        <v>25</v>
      </c>
      <c r="H206" s="90">
        <v>33</v>
      </c>
      <c r="I206" s="90">
        <v>9</v>
      </c>
      <c r="J206" s="10">
        <v>3</v>
      </c>
      <c r="K206" s="10">
        <v>8</v>
      </c>
      <c r="L206" s="91">
        <f>H206+I206+J206</f>
        <v>45</v>
      </c>
      <c r="M206" s="92">
        <v>66</v>
      </c>
      <c r="N206" s="92">
        <f>D206-E206-M206</f>
        <v>15</v>
      </c>
      <c r="O206" s="77"/>
      <c r="P206" s="77"/>
      <c r="Q206" s="93"/>
      <c r="R206" s="93"/>
    </row>
    <row r="207" spans="2:18" ht="17.25" customHeight="1" x14ac:dyDescent="0.2">
      <c r="B207" s="416"/>
      <c r="C207" s="413"/>
      <c r="D207" s="32"/>
      <c r="E207" s="94">
        <f>E206/D206</f>
        <v>0.5</v>
      </c>
      <c r="F207" s="95">
        <f>F206/D206</f>
        <v>1.8518518518518517E-2</v>
      </c>
      <c r="G207" s="95">
        <f>G206/D206</f>
        <v>0.15432098765432098</v>
      </c>
      <c r="H207" s="95">
        <f>H206/D206</f>
        <v>0.20370370370370369</v>
      </c>
      <c r="I207" s="95">
        <f>I206/D206</f>
        <v>5.5555555555555552E-2</v>
      </c>
      <c r="J207" s="96">
        <f>J206/D206</f>
        <v>1.8518518518518517E-2</v>
      </c>
      <c r="K207" s="96">
        <f>K206/D206</f>
        <v>4.9382716049382713E-2</v>
      </c>
      <c r="L207" s="97">
        <f>L206/D206</f>
        <v>0.27777777777777779</v>
      </c>
      <c r="M207" s="98">
        <f>M206/D206</f>
        <v>0.40740740740740738</v>
      </c>
      <c r="N207" s="98">
        <f>N206/D206</f>
        <v>9.2592592592592587E-2</v>
      </c>
      <c r="O207" s="74"/>
      <c r="P207" s="77"/>
      <c r="Q207" s="93"/>
      <c r="R207" s="93"/>
    </row>
    <row r="208" spans="2:18" ht="17.25" customHeight="1" thickBot="1" x14ac:dyDescent="0.25">
      <c r="B208" s="420"/>
      <c r="C208" s="419"/>
      <c r="D208" s="45"/>
      <c r="E208" s="110"/>
      <c r="F208" s="100">
        <f>F206/E206</f>
        <v>3.7037037037037035E-2</v>
      </c>
      <c r="G208" s="100">
        <f>G206/E206</f>
        <v>0.30864197530864196</v>
      </c>
      <c r="H208" s="100">
        <f>H206/E206</f>
        <v>0.40740740740740738</v>
      </c>
      <c r="I208" s="100">
        <f>I206/E206</f>
        <v>0.1111111111111111</v>
      </c>
      <c r="J208" s="101">
        <f>J206/E206</f>
        <v>3.7037037037037035E-2</v>
      </c>
      <c r="K208" s="101">
        <f>K206/E206</f>
        <v>9.8765432098765427E-2</v>
      </c>
      <c r="L208" s="103">
        <f>L206/E206</f>
        <v>0.55555555555555558</v>
      </c>
      <c r="M208" s="104"/>
      <c r="N208" s="104"/>
      <c r="O208" s="74"/>
      <c r="P208" s="74"/>
      <c r="Q208" s="93"/>
      <c r="R208" s="93"/>
    </row>
    <row r="209" spans="2:34" ht="17.25" customHeight="1" thickTop="1" x14ac:dyDescent="0.2">
      <c r="B209" s="415" t="s">
        <v>27</v>
      </c>
      <c r="C209" s="418" t="s">
        <v>28</v>
      </c>
      <c r="D209" s="43">
        <v>87</v>
      </c>
      <c r="E209" s="105">
        <f>SUM(F209:K209)</f>
        <v>25</v>
      </c>
      <c r="F209" s="106">
        <v>3</v>
      </c>
      <c r="G209" s="106">
        <v>4</v>
      </c>
      <c r="H209" s="106">
        <v>8</v>
      </c>
      <c r="I209" s="106">
        <v>1</v>
      </c>
      <c r="J209" s="107">
        <v>3</v>
      </c>
      <c r="K209" s="107">
        <v>6</v>
      </c>
      <c r="L209" s="108">
        <f>H209+I209+J209</f>
        <v>12</v>
      </c>
      <c r="M209" s="109">
        <v>57</v>
      </c>
      <c r="N209" s="109">
        <f>D209-E209-M209</f>
        <v>5</v>
      </c>
      <c r="O209" s="77"/>
      <c r="P209" s="77"/>
      <c r="Q209" s="93"/>
      <c r="R209" s="93"/>
    </row>
    <row r="210" spans="2:34" ht="17.25" customHeight="1" x14ac:dyDescent="0.2">
      <c r="B210" s="416"/>
      <c r="C210" s="413"/>
      <c r="D210" s="32"/>
      <c r="E210" s="94">
        <f>E209/D209</f>
        <v>0.28735632183908044</v>
      </c>
      <c r="F210" s="95">
        <f>F209/D209</f>
        <v>3.4482758620689655E-2</v>
      </c>
      <c r="G210" s="95">
        <f>G209/D209</f>
        <v>4.5977011494252873E-2</v>
      </c>
      <c r="H210" s="95">
        <f>H209/D209</f>
        <v>9.1954022988505746E-2</v>
      </c>
      <c r="I210" s="95">
        <f>I209/D209</f>
        <v>1.1494252873563218E-2</v>
      </c>
      <c r="J210" s="96">
        <f>J209/D209</f>
        <v>3.4482758620689655E-2</v>
      </c>
      <c r="K210" s="96">
        <f>K209/D209</f>
        <v>6.8965517241379309E-2</v>
      </c>
      <c r="L210" s="97">
        <f>L209/D209</f>
        <v>0.13793103448275862</v>
      </c>
      <c r="M210" s="98">
        <f>M209/D209</f>
        <v>0.65517241379310343</v>
      </c>
      <c r="N210" s="98">
        <f>N209/D209</f>
        <v>5.7471264367816091E-2</v>
      </c>
      <c r="O210" s="74"/>
      <c r="P210" s="77"/>
      <c r="Q210" s="93"/>
      <c r="R210" s="93"/>
    </row>
    <row r="211" spans="2:34" ht="17.25" customHeight="1" x14ac:dyDescent="0.2">
      <c r="B211" s="416"/>
      <c r="C211" s="419"/>
      <c r="D211" s="42"/>
      <c r="E211" s="110"/>
      <c r="F211" s="111">
        <f>F209/E209</f>
        <v>0.12</v>
      </c>
      <c r="G211" s="111">
        <f>G209/E209</f>
        <v>0.16</v>
      </c>
      <c r="H211" s="111">
        <f>H209/E209</f>
        <v>0.32</v>
      </c>
      <c r="I211" s="111">
        <f>I209/E209</f>
        <v>0.04</v>
      </c>
      <c r="J211" s="112">
        <f>J209/E209</f>
        <v>0.12</v>
      </c>
      <c r="K211" s="112">
        <f>K209/E209</f>
        <v>0.24</v>
      </c>
      <c r="L211" s="113">
        <f>L209/E209</f>
        <v>0.48</v>
      </c>
      <c r="M211" s="114"/>
      <c r="N211" s="114"/>
      <c r="O211" s="74"/>
      <c r="P211" s="74"/>
      <c r="Q211" s="93"/>
      <c r="R211" s="93"/>
    </row>
    <row r="212" spans="2:34" ht="17.25" customHeight="1" x14ac:dyDescent="0.2">
      <c r="B212" s="416"/>
      <c r="C212" s="412" t="s">
        <v>29</v>
      </c>
      <c r="D212" s="43">
        <v>181</v>
      </c>
      <c r="E212" s="89">
        <f>SUM(F212:K212)</f>
        <v>73</v>
      </c>
      <c r="F212" s="90">
        <v>2</v>
      </c>
      <c r="G212" s="90">
        <v>25</v>
      </c>
      <c r="H212" s="90">
        <v>22</v>
      </c>
      <c r="I212" s="90">
        <v>7</v>
      </c>
      <c r="J212" s="10">
        <v>5</v>
      </c>
      <c r="K212" s="10">
        <v>12</v>
      </c>
      <c r="L212" s="91">
        <f>H212+I212+J212</f>
        <v>34</v>
      </c>
      <c r="M212" s="92">
        <v>88</v>
      </c>
      <c r="N212" s="92">
        <f>D212-E212-M212</f>
        <v>20</v>
      </c>
      <c r="O212" s="77"/>
      <c r="P212" s="77"/>
      <c r="Q212" s="93"/>
      <c r="R212" s="93"/>
    </row>
    <row r="213" spans="2:34" ht="17.25" customHeight="1" x14ac:dyDescent="0.2">
      <c r="B213" s="416"/>
      <c r="C213" s="413"/>
      <c r="D213" s="32"/>
      <c r="E213" s="94">
        <f>E212/D212</f>
        <v>0.40331491712707185</v>
      </c>
      <c r="F213" s="95">
        <f>F212/D212</f>
        <v>1.1049723756906077E-2</v>
      </c>
      <c r="G213" s="95">
        <f>G212/D212</f>
        <v>0.13812154696132597</v>
      </c>
      <c r="H213" s="95">
        <f>H212/D212</f>
        <v>0.12154696132596685</v>
      </c>
      <c r="I213" s="95">
        <f>I212/D212</f>
        <v>3.8674033149171269E-2</v>
      </c>
      <c r="J213" s="96">
        <f>J212/D212</f>
        <v>2.7624309392265192E-2</v>
      </c>
      <c r="K213" s="96">
        <f>K212/D212</f>
        <v>6.6298342541436461E-2</v>
      </c>
      <c r="L213" s="97">
        <f>L212/D212</f>
        <v>0.18784530386740331</v>
      </c>
      <c r="M213" s="98">
        <f>M212/D212</f>
        <v>0.48618784530386738</v>
      </c>
      <c r="N213" s="98">
        <f>N212/D212</f>
        <v>0.11049723756906077</v>
      </c>
      <c r="O213" s="74"/>
      <c r="P213" s="77"/>
      <c r="Q213" s="93"/>
      <c r="R213" s="93"/>
    </row>
    <row r="214" spans="2:34" ht="17.25" customHeight="1" x14ac:dyDescent="0.2">
      <c r="B214" s="416"/>
      <c r="C214" s="419"/>
      <c r="D214" s="42"/>
      <c r="E214" s="110"/>
      <c r="F214" s="111">
        <f>F212/E212</f>
        <v>2.7397260273972601E-2</v>
      </c>
      <c r="G214" s="111">
        <f>G212/E212</f>
        <v>0.34246575342465752</v>
      </c>
      <c r="H214" s="111">
        <f>H212/E212</f>
        <v>0.30136986301369861</v>
      </c>
      <c r="I214" s="111">
        <f>I212/E212</f>
        <v>9.5890410958904104E-2</v>
      </c>
      <c r="J214" s="112">
        <f>J212/E212</f>
        <v>6.8493150684931503E-2</v>
      </c>
      <c r="K214" s="112">
        <f>K212/E212</f>
        <v>0.16438356164383561</v>
      </c>
      <c r="L214" s="113">
        <f>L212/E212</f>
        <v>0.46575342465753422</v>
      </c>
      <c r="M214" s="114"/>
      <c r="N214" s="114"/>
      <c r="O214" s="74"/>
      <c r="P214" s="74"/>
      <c r="Q214" s="93"/>
      <c r="R214" s="93"/>
    </row>
    <row r="215" spans="2:34" ht="17.25" customHeight="1" x14ac:dyDescent="0.2">
      <c r="B215" s="416"/>
      <c r="C215" s="412" t="s">
        <v>30</v>
      </c>
      <c r="D215" s="43">
        <v>50</v>
      </c>
      <c r="E215" s="89">
        <f>SUM(F215:K215)</f>
        <v>23</v>
      </c>
      <c r="F215" s="90">
        <v>1</v>
      </c>
      <c r="G215" s="90">
        <v>6</v>
      </c>
      <c r="H215" s="90">
        <v>12</v>
      </c>
      <c r="I215" s="90">
        <v>3</v>
      </c>
      <c r="J215" s="10">
        <v>1</v>
      </c>
      <c r="K215" s="10">
        <v>0</v>
      </c>
      <c r="L215" s="91">
        <f>H215+I215+J215</f>
        <v>16</v>
      </c>
      <c r="M215" s="92">
        <v>24</v>
      </c>
      <c r="N215" s="92">
        <f>D215-E215-M215</f>
        <v>3</v>
      </c>
      <c r="O215" s="77"/>
      <c r="P215" s="77"/>
      <c r="Q215" s="93"/>
      <c r="R215" s="93"/>
    </row>
    <row r="216" spans="2:34" ht="17.25" customHeight="1" x14ac:dyDescent="0.2">
      <c r="B216" s="416"/>
      <c r="C216" s="413"/>
      <c r="D216" s="32"/>
      <c r="E216" s="94">
        <f>E215/D215</f>
        <v>0.46</v>
      </c>
      <c r="F216" s="95">
        <f>F215/D215</f>
        <v>0.02</v>
      </c>
      <c r="G216" s="95">
        <f>G215/D215</f>
        <v>0.12</v>
      </c>
      <c r="H216" s="95">
        <f>H215/D215</f>
        <v>0.24</v>
      </c>
      <c r="I216" s="95">
        <f>I215/D215</f>
        <v>0.06</v>
      </c>
      <c r="J216" s="96">
        <f>J215/D215</f>
        <v>0.02</v>
      </c>
      <c r="K216" s="96">
        <f>K215/D215</f>
        <v>0</v>
      </c>
      <c r="L216" s="97">
        <f>L215/D215</f>
        <v>0.32</v>
      </c>
      <c r="M216" s="98">
        <f>M215/D215</f>
        <v>0.48</v>
      </c>
      <c r="N216" s="98">
        <f>N215/D215</f>
        <v>0.06</v>
      </c>
      <c r="O216" s="74"/>
      <c r="P216" s="77"/>
      <c r="Q216" s="93"/>
      <c r="R216" s="93"/>
    </row>
    <row r="217" spans="2:34" ht="17.25" customHeight="1" x14ac:dyDescent="0.2">
      <c r="B217" s="416"/>
      <c r="C217" s="419"/>
      <c r="D217" s="42"/>
      <c r="E217" s="110"/>
      <c r="F217" s="111">
        <f>F215/E215</f>
        <v>4.3478260869565216E-2</v>
      </c>
      <c r="G217" s="111">
        <f>G215/E215</f>
        <v>0.2608695652173913</v>
      </c>
      <c r="H217" s="111">
        <f>H215/E215</f>
        <v>0.52173913043478259</v>
      </c>
      <c r="I217" s="111">
        <f>I215/E215</f>
        <v>0.13043478260869565</v>
      </c>
      <c r="J217" s="112">
        <f>J215/E215</f>
        <v>4.3478260869565216E-2</v>
      </c>
      <c r="K217" s="112">
        <f>K215/E215</f>
        <v>0</v>
      </c>
      <c r="L217" s="113">
        <f>L215/E215</f>
        <v>0.69565217391304346</v>
      </c>
      <c r="M217" s="114"/>
      <c r="N217" s="114"/>
      <c r="O217" s="74"/>
      <c r="P217" s="74"/>
      <c r="Q217" s="93"/>
      <c r="R217" s="93"/>
    </row>
    <row r="218" spans="2:34" ht="17.25" customHeight="1" x14ac:dyDescent="0.2">
      <c r="B218" s="416"/>
      <c r="C218" s="412" t="s">
        <v>31</v>
      </c>
      <c r="D218" s="43">
        <v>40</v>
      </c>
      <c r="E218" s="89">
        <f>SUM(F218:K218)</f>
        <v>29</v>
      </c>
      <c r="F218" s="90">
        <v>1</v>
      </c>
      <c r="G218" s="90">
        <v>9</v>
      </c>
      <c r="H218" s="90">
        <v>17</v>
      </c>
      <c r="I218" s="90">
        <v>0</v>
      </c>
      <c r="J218" s="10">
        <v>2</v>
      </c>
      <c r="K218" s="10">
        <v>0</v>
      </c>
      <c r="L218" s="91">
        <f>H218+I218+J218</f>
        <v>19</v>
      </c>
      <c r="M218" s="92">
        <v>8</v>
      </c>
      <c r="N218" s="92">
        <f>D218-E218-M218</f>
        <v>3</v>
      </c>
      <c r="O218" s="77"/>
      <c r="P218" s="77"/>
      <c r="Q218" s="93"/>
      <c r="R218" s="93"/>
    </row>
    <row r="219" spans="2:34" ht="17.25" customHeight="1" x14ac:dyDescent="0.2">
      <c r="B219" s="416"/>
      <c r="C219" s="413"/>
      <c r="D219" s="32"/>
      <c r="E219" s="94">
        <f>E218/D218</f>
        <v>0.72499999999999998</v>
      </c>
      <c r="F219" s="95">
        <f>F218/D218</f>
        <v>2.5000000000000001E-2</v>
      </c>
      <c r="G219" s="95">
        <f>G218/D218</f>
        <v>0.22500000000000001</v>
      </c>
      <c r="H219" s="95">
        <f>H218/D218</f>
        <v>0.42499999999999999</v>
      </c>
      <c r="I219" s="95">
        <f>I218/D218</f>
        <v>0</v>
      </c>
      <c r="J219" s="96">
        <f>J218/D218</f>
        <v>0.05</v>
      </c>
      <c r="K219" s="96">
        <f>K218/D218</f>
        <v>0</v>
      </c>
      <c r="L219" s="97">
        <f>L218/D218</f>
        <v>0.47499999999999998</v>
      </c>
      <c r="M219" s="98">
        <f>M218/D218</f>
        <v>0.2</v>
      </c>
      <c r="N219" s="98">
        <f>N218/D218</f>
        <v>7.4999999999999997E-2</v>
      </c>
      <c r="O219" s="74"/>
      <c r="P219" s="77"/>
      <c r="Q219" s="93"/>
      <c r="R219" s="93"/>
    </row>
    <row r="220" spans="2:34" ht="17.25" customHeight="1" x14ac:dyDescent="0.2">
      <c r="B220" s="416"/>
      <c r="C220" s="419"/>
      <c r="D220" s="42"/>
      <c r="E220" s="110"/>
      <c r="F220" s="111">
        <f>F218/E218</f>
        <v>3.4482758620689655E-2</v>
      </c>
      <c r="G220" s="111">
        <f>G218/E218</f>
        <v>0.31034482758620691</v>
      </c>
      <c r="H220" s="111">
        <f>H218/E218</f>
        <v>0.58620689655172409</v>
      </c>
      <c r="I220" s="111">
        <f>I218/E218</f>
        <v>0</v>
      </c>
      <c r="J220" s="112">
        <f>J218/E218</f>
        <v>6.8965517241379309E-2</v>
      </c>
      <c r="K220" s="112">
        <f>K218/E218</f>
        <v>0</v>
      </c>
      <c r="L220" s="113">
        <f>L218/E218</f>
        <v>0.65517241379310343</v>
      </c>
      <c r="M220" s="114"/>
      <c r="N220" s="114"/>
      <c r="O220" s="74"/>
      <c r="P220" s="74"/>
      <c r="Q220" s="93"/>
      <c r="R220" s="93"/>
    </row>
    <row r="221" spans="2:34" ht="17.25" customHeight="1" x14ac:dyDescent="0.2">
      <c r="B221" s="416"/>
      <c r="C221" s="412" t="s">
        <v>32</v>
      </c>
      <c r="D221" s="43">
        <v>27</v>
      </c>
      <c r="E221" s="89">
        <f>SUM(F221:K221)</f>
        <v>19</v>
      </c>
      <c r="F221" s="90">
        <v>0</v>
      </c>
      <c r="G221" s="90">
        <v>1</v>
      </c>
      <c r="H221" s="90">
        <v>14</v>
      </c>
      <c r="I221" s="90">
        <v>3</v>
      </c>
      <c r="J221" s="10">
        <v>0</v>
      </c>
      <c r="K221" s="10">
        <v>1</v>
      </c>
      <c r="L221" s="91">
        <f>H221+I221+J221</f>
        <v>17</v>
      </c>
      <c r="M221" s="92">
        <v>6</v>
      </c>
      <c r="N221" s="92">
        <f>D221-E221-M221</f>
        <v>2</v>
      </c>
      <c r="O221" s="77"/>
      <c r="P221" s="77"/>
      <c r="Q221" s="93"/>
      <c r="R221" s="93"/>
      <c r="T221" s="74"/>
      <c r="Y221" s="74"/>
      <c r="Z221" s="74"/>
      <c r="AA221" s="74"/>
      <c r="AB221" s="74"/>
      <c r="AC221" s="74"/>
      <c r="AD221" s="74"/>
      <c r="AE221" s="74"/>
      <c r="AF221" s="74"/>
      <c r="AG221" s="74"/>
      <c r="AH221" s="74"/>
    </row>
    <row r="222" spans="2:34" ht="17.25" customHeight="1" x14ac:dyDescent="0.2">
      <c r="B222" s="416"/>
      <c r="C222" s="413"/>
      <c r="D222" s="32"/>
      <c r="E222" s="94">
        <f>E221/D221</f>
        <v>0.70370370370370372</v>
      </c>
      <c r="F222" s="95">
        <f>F221/D221</f>
        <v>0</v>
      </c>
      <c r="G222" s="95">
        <f>G221/D221</f>
        <v>3.7037037037037035E-2</v>
      </c>
      <c r="H222" s="95">
        <f>H221/D221</f>
        <v>0.51851851851851849</v>
      </c>
      <c r="I222" s="95">
        <f>I221/D221</f>
        <v>0.1111111111111111</v>
      </c>
      <c r="J222" s="96">
        <f>J221/D221</f>
        <v>0</v>
      </c>
      <c r="K222" s="96">
        <f>K221/D221</f>
        <v>3.7037037037037035E-2</v>
      </c>
      <c r="L222" s="97">
        <f>L221/D221</f>
        <v>0.62962962962962965</v>
      </c>
      <c r="M222" s="98">
        <f>M221/D221</f>
        <v>0.22222222222222221</v>
      </c>
      <c r="N222" s="98">
        <f>N221/D221</f>
        <v>7.407407407407407E-2</v>
      </c>
      <c r="O222" s="74"/>
      <c r="P222" s="77"/>
      <c r="Q222" s="93"/>
      <c r="R222" s="93"/>
      <c r="T222" s="74"/>
      <c r="Y222" s="74"/>
      <c r="Z222" s="74"/>
      <c r="AA222" s="74"/>
      <c r="AB222" s="74"/>
      <c r="AC222" s="74"/>
      <c r="AD222" s="74"/>
      <c r="AE222" s="74"/>
      <c r="AF222" s="74"/>
      <c r="AG222" s="74"/>
      <c r="AH222" s="74"/>
    </row>
    <row r="223" spans="2:34" ht="17.25" customHeight="1" x14ac:dyDescent="0.2">
      <c r="B223" s="416"/>
      <c r="C223" s="419"/>
      <c r="D223" s="42"/>
      <c r="E223" s="110"/>
      <c r="F223" s="111">
        <f>F221/E221</f>
        <v>0</v>
      </c>
      <c r="G223" s="111">
        <f>G221/E221</f>
        <v>5.2631578947368418E-2</v>
      </c>
      <c r="H223" s="111">
        <f>H221/E221</f>
        <v>0.73684210526315785</v>
      </c>
      <c r="I223" s="111">
        <f>I221/E221</f>
        <v>0.15789473684210525</v>
      </c>
      <c r="J223" s="112">
        <f>J221/E221</f>
        <v>0</v>
      </c>
      <c r="K223" s="112">
        <f>K221/E221</f>
        <v>5.2631578947368418E-2</v>
      </c>
      <c r="L223" s="113">
        <f>L221/E221</f>
        <v>0.89473684210526316</v>
      </c>
      <c r="M223" s="114"/>
      <c r="N223" s="114"/>
      <c r="O223" s="74"/>
      <c r="P223" s="74"/>
      <c r="Q223" s="93"/>
      <c r="R223" s="93"/>
      <c r="T223" s="75"/>
    </row>
    <row r="224" spans="2:34" ht="17.25" customHeight="1" x14ac:dyDescent="0.2">
      <c r="B224" s="416"/>
      <c r="C224" s="412" t="s">
        <v>33</v>
      </c>
      <c r="D224" s="43">
        <v>40</v>
      </c>
      <c r="E224" s="89">
        <f>SUM(F224:K224)</f>
        <v>35</v>
      </c>
      <c r="F224" s="90">
        <v>1</v>
      </c>
      <c r="G224" s="90">
        <v>7</v>
      </c>
      <c r="H224" s="90">
        <v>20</v>
      </c>
      <c r="I224" s="90">
        <v>3</v>
      </c>
      <c r="J224" s="10">
        <v>2</v>
      </c>
      <c r="K224" s="10">
        <v>2</v>
      </c>
      <c r="L224" s="91">
        <f>H224+I224+J224</f>
        <v>25</v>
      </c>
      <c r="M224" s="92">
        <v>4</v>
      </c>
      <c r="N224" s="92">
        <f>D224-E224-M224</f>
        <v>1</v>
      </c>
      <c r="O224" s="77"/>
      <c r="P224" s="77"/>
      <c r="Q224" s="93"/>
      <c r="R224" s="93"/>
    </row>
    <row r="225" spans="1:34" ht="17.25" customHeight="1" x14ac:dyDescent="0.2">
      <c r="B225" s="416"/>
      <c r="C225" s="413"/>
      <c r="D225" s="32"/>
      <c r="E225" s="94">
        <f>E224/D224</f>
        <v>0.875</v>
      </c>
      <c r="F225" s="95">
        <f>F224/D224</f>
        <v>2.5000000000000001E-2</v>
      </c>
      <c r="G225" s="95">
        <f>G224/D224</f>
        <v>0.17499999999999999</v>
      </c>
      <c r="H225" s="95">
        <f>H224/D224</f>
        <v>0.5</v>
      </c>
      <c r="I225" s="95">
        <f>I224/D224</f>
        <v>7.4999999999999997E-2</v>
      </c>
      <c r="J225" s="96">
        <f>J224/D224</f>
        <v>0.05</v>
      </c>
      <c r="K225" s="96">
        <f>K224/D224</f>
        <v>0.05</v>
      </c>
      <c r="L225" s="97">
        <f>L224/D224</f>
        <v>0.625</v>
      </c>
      <c r="M225" s="98">
        <f>M224/D224</f>
        <v>0.1</v>
      </c>
      <c r="N225" s="98">
        <f>N224/D224</f>
        <v>2.5000000000000001E-2</v>
      </c>
      <c r="O225" s="74"/>
      <c r="P225" s="77"/>
      <c r="Q225" s="93"/>
      <c r="R225" s="93"/>
    </row>
    <row r="226" spans="1:34" ht="17.25" customHeight="1" thickBot="1" x14ac:dyDescent="0.25">
      <c r="B226" s="416"/>
      <c r="C226" s="414"/>
      <c r="D226" s="45"/>
      <c r="E226" s="115"/>
      <c r="F226" s="116">
        <f>F224/E224</f>
        <v>2.8571428571428571E-2</v>
      </c>
      <c r="G226" s="116">
        <f>G224/E224</f>
        <v>0.2</v>
      </c>
      <c r="H226" s="116">
        <f>H224/E224</f>
        <v>0.5714285714285714</v>
      </c>
      <c r="I226" s="116">
        <f>I224/E224</f>
        <v>8.5714285714285715E-2</v>
      </c>
      <c r="J226" s="102">
        <f>J224/E224</f>
        <v>5.7142857142857141E-2</v>
      </c>
      <c r="K226" s="102">
        <f>K224/E224</f>
        <v>5.7142857142857141E-2</v>
      </c>
      <c r="L226" s="117">
        <f>L224/E224</f>
        <v>0.7142857142857143</v>
      </c>
      <c r="M226" s="118"/>
      <c r="N226" s="118"/>
      <c r="O226" s="74"/>
      <c r="P226" s="74"/>
      <c r="Q226" s="93"/>
      <c r="R226" s="93"/>
    </row>
    <row r="227" spans="1:34" ht="17.25" customHeight="1" thickTop="1" x14ac:dyDescent="0.2">
      <c r="B227" s="416"/>
      <c r="C227" s="119" t="s">
        <v>65</v>
      </c>
      <c r="D227" s="120">
        <f>D212+D215+D218+D221</f>
        <v>298</v>
      </c>
      <c r="E227" s="89">
        <f>E212+E215+E218+E221</f>
        <v>144</v>
      </c>
      <c r="F227" s="90">
        <f>F212+F215+F218+F221</f>
        <v>4</v>
      </c>
      <c r="G227" s="90">
        <f>G212+G215+G218+G221</f>
        <v>41</v>
      </c>
      <c r="H227" s="90">
        <f>H212+H215+H218+H221</f>
        <v>65</v>
      </c>
      <c r="I227" s="90">
        <f>I212+I215+I218+I221</f>
        <v>13</v>
      </c>
      <c r="J227" s="10">
        <f>J212+J215+J218+J221</f>
        <v>8</v>
      </c>
      <c r="K227" s="147">
        <f>K212+K215+K218+K221</f>
        <v>13</v>
      </c>
      <c r="L227" s="148">
        <f>L212+L215+L218+L221</f>
        <v>86</v>
      </c>
      <c r="M227" s="92">
        <f>M212+M215+M218+M221</f>
        <v>126</v>
      </c>
      <c r="N227" s="92">
        <f>N212+N215+N218+N221</f>
        <v>28</v>
      </c>
      <c r="O227" s="77"/>
      <c r="P227" s="77"/>
      <c r="Q227" s="93"/>
      <c r="R227" s="93"/>
      <c r="T227" s="93"/>
      <c r="X227" s="121"/>
      <c r="Y227" s="121"/>
      <c r="Z227" s="121"/>
      <c r="AA227" s="121"/>
      <c r="AB227" s="121"/>
      <c r="AC227" s="121"/>
      <c r="AD227" s="121"/>
      <c r="AE227" s="121"/>
      <c r="AF227" s="121"/>
      <c r="AG227" s="121"/>
      <c r="AH227" s="121"/>
    </row>
    <row r="228" spans="1:34" ht="17.25" customHeight="1" x14ac:dyDescent="0.2">
      <c r="B228" s="416"/>
      <c r="C228" s="122" t="s">
        <v>66</v>
      </c>
      <c r="D228" s="123"/>
      <c r="E228" s="94">
        <f>E227/D227</f>
        <v>0.48322147651006714</v>
      </c>
      <c r="F228" s="95">
        <f>F227/D227</f>
        <v>1.3422818791946308E-2</v>
      </c>
      <c r="G228" s="95">
        <f>G227/D227</f>
        <v>0.13758389261744966</v>
      </c>
      <c r="H228" s="95">
        <f>H227/D227</f>
        <v>0.21812080536912751</v>
      </c>
      <c r="I228" s="95">
        <f>I227/D227</f>
        <v>4.3624161073825503E-2</v>
      </c>
      <c r="J228" s="96">
        <f>J227/D227</f>
        <v>2.6845637583892617E-2</v>
      </c>
      <c r="K228" s="149">
        <f>K227/D227</f>
        <v>4.3624161073825503E-2</v>
      </c>
      <c r="L228" s="150">
        <f>L227/D227</f>
        <v>0.28859060402684567</v>
      </c>
      <c r="M228" s="98">
        <f>M227/D227</f>
        <v>0.42281879194630873</v>
      </c>
      <c r="N228" s="98">
        <f>N227/D227</f>
        <v>9.3959731543624164E-2</v>
      </c>
      <c r="O228" s="74"/>
      <c r="P228" s="77"/>
      <c r="Q228" s="93"/>
      <c r="R228" s="93"/>
      <c r="T228" s="75"/>
      <c r="X228" s="121"/>
      <c r="Y228" s="121"/>
      <c r="Z228" s="121"/>
      <c r="AA228" s="121"/>
      <c r="AB228" s="121"/>
      <c r="AC228" s="121"/>
      <c r="AD228" s="121"/>
      <c r="AE228" s="121"/>
      <c r="AF228" s="121"/>
      <c r="AG228" s="121"/>
      <c r="AH228" s="121"/>
    </row>
    <row r="229" spans="1:34" ht="17.25" customHeight="1" x14ac:dyDescent="0.2">
      <c r="B229" s="416"/>
      <c r="C229" s="124"/>
      <c r="D229" s="125"/>
      <c r="E229" s="110"/>
      <c r="F229" s="111">
        <f>F227/E227</f>
        <v>2.7777777777777776E-2</v>
      </c>
      <c r="G229" s="111">
        <f>G227/E227</f>
        <v>0.28472222222222221</v>
      </c>
      <c r="H229" s="111">
        <f>H227/E227</f>
        <v>0.4513888888888889</v>
      </c>
      <c r="I229" s="111">
        <f>I227/E227</f>
        <v>9.0277777777777776E-2</v>
      </c>
      <c r="J229" s="112">
        <f>J227/E227</f>
        <v>5.5555555555555552E-2</v>
      </c>
      <c r="K229" s="153">
        <f>K227/E227</f>
        <v>9.0277777777777776E-2</v>
      </c>
      <c r="L229" s="154">
        <f>L227/E227</f>
        <v>0.59722222222222221</v>
      </c>
      <c r="M229" s="114"/>
      <c r="N229" s="114"/>
      <c r="O229" s="74"/>
      <c r="P229" s="74"/>
      <c r="Q229" s="93"/>
      <c r="R229" s="93"/>
      <c r="T229" s="75"/>
      <c r="X229" s="121"/>
      <c r="Y229" s="121"/>
      <c r="Z229" s="121"/>
      <c r="AA229" s="121"/>
      <c r="AB229" s="121"/>
      <c r="AC229" s="121"/>
      <c r="AD229" s="121"/>
      <c r="AE229" s="121"/>
      <c r="AF229" s="121"/>
      <c r="AG229" s="121"/>
      <c r="AH229" s="121"/>
    </row>
    <row r="230" spans="1:34" ht="17.25" customHeight="1" x14ac:dyDescent="0.2">
      <c r="B230" s="416"/>
      <c r="C230" s="126" t="s">
        <v>65</v>
      </c>
      <c r="D230" s="127">
        <f>D215+D218+D221+D224</f>
        <v>157</v>
      </c>
      <c r="E230" s="89">
        <f>E215+E218+E221+E224</f>
        <v>106</v>
      </c>
      <c r="F230" s="90">
        <f>F215+F218+F221+F224</f>
        <v>3</v>
      </c>
      <c r="G230" s="90">
        <f>G215+G218+G221+G224</f>
        <v>23</v>
      </c>
      <c r="H230" s="90">
        <f>H215+H218+H221+H224</f>
        <v>63</v>
      </c>
      <c r="I230" s="90">
        <f>I215+I218+I221+I224</f>
        <v>9</v>
      </c>
      <c r="J230" s="10">
        <f>J215+J218+J221+J224</f>
        <v>5</v>
      </c>
      <c r="K230" s="147">
        <f>K215+K218+K221+K224</f>
        <v>3</v>
      </c>
      <c r="L230" s="148">
        <f>L215+L218+L221+L224</f>
        <v>77</v>
      </c>
      <c r="M230" s="92">
        <f>M215+M218+M221+M224</f>
        <v>42</v>
      </c>
      <c r="N230" s="92">
        <f>N215+N218+N221+N224</f>
        <v>9</v>
      </c>
      <c r="O230" s="77"/>
      <c r="P230" s="77"/>
      <c r="Q230" s="93"/>
      <c r="R230" s="93"/>
      <c r="T230" s="75"/>
      <c r="X230" s="121"/>
      <c r="Y230" s="121"/>
      <c r="Z230" s="121"/>
      <c r="AA230" s="121"/>
      <c r="AB230" s="121"/>
      <c r="AC230" s="121"/>
      <c r="AD230" s="121"/>
      <c r="AE230" s="121"/>
      <c r="AF230" s="121"/>
      <c r="AG230" s="121"/>
      <c r="AH230" s="121"/>
    </row>
    <row r="231" spans="1:34" ht="17.25" customHeight="1" x14ac:dyDescent="0.2">
      <c r="B231" s="416"/>
      <c r="C231" s="122" t="s">
        <v>67</v>
      </c>
      <c r="D231" s="128"/>
      <c r="E231" s="94">
        <f>E230/D230</f>
        <v>0.67515923566878977</v>
      </c>
      <c r="F231" s="95">
        <f>F230/D230</f>
        <v>1.9108280254777069E-2</v>
      </c>
      <c r="G231" s="95">
        <f>G230/D230</f>
        <v>0.1464968152866242</v>
      </c>
      <c r="H231" s="95">
        <f>H230/D230</f>
        <v>0.40127388535031849</v>
      </c>
      <c r="I231" s="95">
        <f>I230/D230</f>
        <v>5.7324840764331211E-2</v>
      </c>
      <c r="J231" s="96">
        <f>J230/D230</f>
        <v>3.1847133757961783E-2</v>
      </c>
      <c r="K231" s="149">
        <f>K230/D230</f>
        <v>1.9108280254777069E-2</v>
      </c>
      <c r="L231" s="150">
        <f>L230/D230</f>
        <v>0.49044585987261147</v>
      </c>
      <c r="M231" s="98">
        <f>M230/D230</f>
        <v>0.26751592356687898</v>
      </c>
      <c r="N231" s="98">
        <f>N230/D230</f>
        <v>5.7324840764331211E-2</v>
      </c>
      <c r="O231" s="74"/>
      <c r="P231" s="77"/>
      <c r="Q231" s="93"/>
      <c r="R231" s="93"/>
      <c r="T231" s="75"/>
      <c r="X231" s="121"/>
      <c r="Y231" s="121"/>
      <c r="Z231" s="121"/>
      <c r="AA231" s="121"/>
      <c r="AB231" s="121"/>
      <c r="AC231" s="121"/>
      <c r="AD231" s="121"/>
      <c r="AE231" s="121"/>
      <c r="AF231" s="121"/>
      <c r="AG231" s="121"/>
      <c r="AH231" s="121"/>
    </row>
    <row r="232" spans="1:34" ht="17.25" customHeight="1" thickBot="1" x14ac:dyDescent="0.25">
      <c r="B232" s="417"/>
      <c r="C232" s="124"/>
      <c r="D232" s="125"/>
      <c r="E232" s="129"/>
      <c r="F232" s="130">
        <f>F230/E230</f>
        <v>2.8301886792452831E-2</v>
      </c>
      <c r="G232" s="130">
        <f>G230/E230</f>
        <v>0.21698113207547171</v>
      </c>
      <c r="H232" s="130">
        <f>H230/E230</f>
        <v>0.59433962264150941</v>
      </c>
      <c r="I232" s="130">
        <f>I230/E230</f>
        <v>8.4905660377358486E-2</v>
      </c>
      <c r="J232" s="131">
        <f>J230/E230</f>
        <v>4.716981132075472E-2</v>
      </c>
      <c r="K232" s="155">
        <f>K230/E230</f>
        <v>2.8301886792452831E-2</v>
      </c>
      <c r="L232" s="156">
        <f>L230/E230</f>
        <v>0.72641509433962259</v>
      </c>
      <c r="M232" s="133"/>
      <c r="N232" s="133"/>
      <c r="O232" s="74"/>
      <c r="P232" s="74"/>
      <c r="Q232" s="93"/>
      <c r="R232" s="93"/>
      <c r="T232" s="75"/>
      <c r="X232" s="121"/>
      <c r="Y232" s="121"/>
      <c r="Z232" s="121"/>
      <c r="AA232" s="121"/>
      <c r="AB232" s="121"/>
      <c r="AC232" s="121"/>
      <c r="AD232" s="121"/>
      <c r="AE232" s="121"/>
      <c r="AF232" s="121"/>
      <c r="AG232" s="121"/>
      <c r="AH232" s="121"/>
    </row>
    <row r="233" spans="1:34" x14ac:dyDescent="0.2">
      <c r="B233" s="134"/>
      <c r="C233" s="65"/>
      <c r="D233" s="66"/>
      <c r="E233" s="135"/>
      <c r="F233" s="136"/>
      <c r="G233" s="136"/>
      <c r="H233" s="136"/>
      <c r="I233" s="136"/>
      <c r="J233" s="136"/>
      <c r="K233" s="136"/>
      <c r="L233" s="136"/>
      <c r="M233" s="136"/>
      <c r="N233" s="136"/>
      <c r="O233" s="77"/>
      <c r="P233" s="77"/>
      <c r="Q233" s="93"/>
      <c r="R233" s="93"/>
    </row>
    <row r="234" spans="1:34" ht="14.4" x14ac:dyDescent="0.2">
      <c r="B234" s="73" t="s">
        <v>74</v>
      </c>
      <c r="O234" s="74"/>
      <c r="P234" s="77"/>
      <c r="Q234" s="93"/>
      <c r="R234" s="93"/>
    </row>
    <row r="235" spans="1:34" ht="7.5" customHeight="1" x14ac:dyDescent="0.2">
      <c r="B235" s="72"/>
      <c r="O235" s="74"/>
      <c r="P235" s="74"/>
      <c r="Q235" s="93"/>
      <c r="R235" s="93"/>
    </row>
    <row r="236" spans="1:34" x14ac:dyDescent="0.2">
      <c r="A236" s="75"/>
      <c r="B236" s="72"/>
      <c r="I236" s="76" t="s">
        <v>1</v>
      </c>
      <c r="N236" s="77"/>
      <c r="P236" s="77"/>
      <c r="Q236" s="93"/>
      <c r="R236" s="93"/>
    </row>
    <row r="237" spans="1:34" x14ac:dyDescent="0.2">
      <c r="A237" s="75"/>
      <c r="B237" s="72"/>
      <c r="I237" s="76" t="s">
        <v>38</v>
      </c>
      <c r="N237" s="74"/>
      <c r="P237" s="77"/>
      <c r="Q237" s="93"/>
      <c r="R237" s="93"/>
    </row>
    <row r="238" spans="1:34" x14ac:dyDescent="0.2">
      <c r="A238" s="75"/>
      <c r="B238" s="72"/>
      <c r="I238" s="76" t="s">
        <v>39</v>
      </c>
      <c r="N238" s="74"/>
      <c r="P238" s="74"/>
      <c r="Q238" s="93"/>
      <c r="R238" s="93"/>
    </row>
    <row r="239" spans="1:34" ht="7.5" customHeight="1" x14ac:dyDescent="0.2">
      <c r="A239" s="75"/>
      <c r="B239" s="72"/>
      <c r="J239" s="78"/>
      <c r="O239" s="77"/>
      <c r="P239" s="77"/>
      <c r="Q239" s="93"/>
      <c r="R239" s="93"/>
    </row>
    <row r="240" spans="1:34" ht="13.8" thickBot="1" x14ac:dyDescent="0.25">
      <c r="F240" s="79" t="s">
        <v>40</v>
      </c>
      <c r="G240" s="79" t="s">
        <v>41</v>
      </c>
      <c r="H240" s="79" t="s">
        <v>42</v>
      </c>
      <c r="I240" s="79" t="s">
        <v>43</v>
      </c>
      <c r="J240" s="79" t="s">
        <v>44</v>
      </c>
      <c r="K240" s="79"/>
      <c r="M240" s="66"/>
      <c r="N240" s="66" t="s">
        <v>45</v>
      </c>
      <c r="O240" s="74"/>
      <c r="P240" s="77"/>
      <c r="Q240" s="93"/>
      <c r="R240" s="93"/>
    </row>
    <row r="241" spans="2:18" ht="13.5" customHeight="1" x14ac:dyDescent="0.2">
      <c r="B241" s="448" t="s">
        <v>14</v>
      </c>
      <c r="C241" s="449"/>
      <c r="D241" s="440" t="s">
        <v>6</v>
      </c>
      <c r="E241" s="454" t="s">
        <v>47</v>
      </c>
      <c r="F241" s="137"/>
      <c r="G241" s="137"/>
      <c r="H241" s="137"/>
      <c r="I241" s="137"/>
      <c r="J241" s="137"/>
      <c r="K241" s="137"/>
      <c r="L241" s="138"/>
      <c r="M241" s="457" t="s">
        <v>48</v>
      </c>
      <c r="N241" s="457" t="s">
        <v>49</v>
      </c>
      <c r="O241" s="74"/>
      <c r="P241" s="74"/>
      <c r="Q241" s="93"/>
      <c r="R241" s="93"/>
    </row>
    <row r="242" spans="2:18" x14ac:dyDescent="0.2">
      <c r="B242" s="450"/>
      <c r="C242" s="451"/>
      <c r="D242" s="441"/>
      <c r="E242" s="455"/>
      <c r="F242" s="139" t="s">
        <v>50</v>
      </c>
      <c r="G242" s="140"/>
      <c r="H242" s="140"/>
      <c r="I242" s="141"/>
      <c r="J242" s="141"/>
      <c r="K242" s="141"/>
      <c r="L242" s="142"/>
      <c r="M242" s="458"/>
      <c r="N242" s="458"/>
      <c r="O242" s="77"/>
      <c r="P242" s="77"/>
      <c r="Q242" s="93"/>
      <c r="R242" s="93"/>
    </row>
    <row r="243" spans="2:18" ht="13.5" customHeight="1" x14ac:dyDescent="0.2">
      <c r="B243" s="450"/>
      <c r="C243" s="451"/>
      <c r="D243" s="441"/>
      <c r="E243" s="455"/>
      <c r="F243" s="437" t="s">
        <v>51</v>
      </c>
      <c r="G243" s="437" t="s">
        <v>52</v>
      </c>
      <c r="H243" s="437" t="s">
        <v>53</v>
      </c>
      <c r="I243" s="437" t="s">
        <v>54</v>
      </c>
      <c r="J243" s="440" t="s">
        <v>55</v>
      </c>
      <c r="K243" s="440" t="s">
        <v>56</v>
      </c>
      <c r="L243" s="87" t="s">
        <v>57</v>
      </c>
      <c r="M243" s="458"/>
      <c r="N243" s="458"/>
      <c r="O243" s="74"/>
      <c r="P243" s="77"/>
      <c r="Q243" s="93"/>
      <c r="R243" s="93"/>
    </row>
    <row r="244" spans="2:18" ht="13.5" customHeight="1" x14ac:dyDescent="0.2">
      <c r="B244" s="450"/>
      <c r="C244" s="451"/>
      <c r="D244" s="441"/>
      <c r="E244" s="455"/>
      <c r="F244" s="438"/>
      <c r="G244" s="438"/>
      <c r="H244" s="438"/>
      <c r="I244" s="438"/>
      <c r="J244" s="441"/>
      <c r="K244" s="441"/>
      <c r="L244" s="446" t="s">
        <v>58</v>
      </c>
      <c r="M244" s="458"/>
      <c r="N244" s="458"/>
      <c r="O244" s="74"/>
      <c r="P244" s="74"/>
      <c r="Q244" s="93"/>
      <c r="R244" s="93"/>
    </row>
    <row r="245" spans="2:18" ht="40.5" customHeight="1" x14ac:dyDescent="0.2">
      <c r="B245" s="452"/>
      <c r="C245" s="453"/>
      <c r="D245" s="442"/>
      <c r="E245" s="456"/>
      <c r="F245" s="439"/>
      <c r="G245" s="439"/>
      <c r="H245" s="439"/>
      <c r="I245" s="439"/>
      <c r="J245" s="442"/>
      <c r="K245" s="442"/>
      <c r="L245" s="447"/>
      <c r="M245" s="459"/>
      <c r="N245" s="459"/>
      <c r="O245" s="77"/>
      <c r="P245" s="77"/>
      <c r="Q245" s="93"/>
      <c r="R245" s="93"/>
    </row>
    <row r="246" spans="2:18" ht="13.5" customHeight="1" x14ac:dyDescent="0.2">
      <c r="B246" s="421" t="s">
        <v>59</v>
      </c>
      <c r="C246" s="422"/>
      <c r="D246" s="10">
        <f>D249+D252+D255+D258+D261+D264</f>
        <v>425</v>
      </c>
      <c r="E246" s="89">
        <f>E249+E252+E255+E258+E261+E264</f>
        <v>38</v>
      </c>
      <c r="F246" s="90">
        <f>F249+F252+F255+F258+F261+F264</f>
        <v>1</v>
      </c>
      <c r="G246" s="90">
        <f>G249+G252+G255+G258+G261+G264</f>
        <v>5</v>
      </c>
      <c r="H246" s="90">
        <f>H249+H252+H255+H258+H261+H264</f>
        <v>6</v>
      </c>
      <c r="I246" s="90">
        <f>I249+I252+I255+I258+I261+I264</f>
        <v>2</v>
      </c>
      <c r="J246" s="10">
        <f>J249+J252+J255+J258+J261+J264</f>
        <v>18</v>
      </c>
      <c r="K246" s="147">
        <f>K249+K252+K255+K258+K261+K264</f>
        <v>6</v>
      </c>
      <c r="L246" s="148">
        <f>L249+L252+L255+L258+L261+L264</f>
        <v>26</v>
      </c>
      <c r="M246" s="92">
        <f>M249+M252+M255+M258+M261+M264</f>
        <v>341</v>
      </c>
      <c r="N246" s="92">
        <f>N249+N252+N255+N258+N261+N264</f>
        <v>46</v>
      </c>
      <c r="O246" s="77"/>
      <c r="P246" s="77"/>
      <c r="Q246" s="93"/>
      <c r="R246" s="93"/>
    </row>
    <row r="247" spans="2:18" x14ac:dyDescent="0.2">
      <c r="B247" s="423"/>
      <c r="C247" s="424"/>
      <c r="D247" s="16"/>
      <c r="E247" s="94">
        <f>E246/D246</f>
        <v>8.9411764705882357E-2</v>
      </c>
      <c r="F247" s="95">
        <f>F246/D246</f>
        <v>2.352941176470588E-3</v>
      </c>
      <c r="G247" s="95">
        <f>G246/D246</f>
        <v>1.1764705882352941E-2</v>
      </c>
      <c r="H247" s="95">
        <f>H246/D246</f>
        <v>1.411764705882353E-2</v>
      </c>
      <c r="I247" s="95">
        <f>I246/D246</f>
        <v>4.7058823529411761E-3</v>
      </c>
      <c r="J247" s="96">
        <f>J246/D246</f>
        <v>4.2352941176470586E-2</v>
      </c>
      <c r="K247" s="149">
        <f>K246/D246</f>
        <v>1.411764705882353E-2</v>
      </c>
      <c r="L247" s="150">
        <f>L246/D246</f>
        <v>6.1176470588235297E-2</v>
      </c>
      <c r="M247" s="98">
        <f>M246/D246</f>
        <v>0.8023529411764706</v>
      </c>
      <c r="N247" s="98">
        <f>N246/D246</f>
        <v>0.10823529411764705</v>
      </c>
      <c r="O247" s="74"/>
      <c r="P247" s="77"/>
      <c r="Q247" s="93"/>
      <c r="R247" s="93"/>
    </row>
    <row r="248" spans="2:18" ht="13.8" thickBot="1" x14ac:dyDescent="0.25">
      <c r="B248" s="425"/>
      <c r="C248" s="426"/>
      <c r="D248" s="22"/>
      <c r="E248" s="99"/>
      <c r="F248" s="158">
        <f>F246/E246</f>
        <v>2.6315789473684209E-2</v>
      </c>
      <c r="G248" s="158">
        <f>G246/E246</f>
        <v>0.13157894736842105</v>
      </c>
      <c r="H248" s="158">
        <f>H246/E246</f>
        <v>0.15789473684210525</v>
      </c>
      <c r="I248" s="158">
        <f>I246/E246</f>
        <v>5.2631578947368418E-2</v>
      </c>
      <c r="J248" s="158">
        <f>J246/E246</f>
        <v>0.47368421052631576</v>
      </c>
      <c r="K248" s="151">
        <f>K246/E246</f>
        <v>0.15789473684210525</v>
      </c>
      <c r="L248" s="152">
        <f>L246/E246</f>
        <v>0.68421052631578949</v>
      </c>
      <c r="M248" s="104"/>
      <c r="N248" s="104"/>
      <c r="O248" s="74"/>
      <c r="P248" s="74"/>
      <c r="Q248" s="93"/>
      <c r="R248" s="93"/>
    </row>
    <row r="249" spans="2:18" ht="17.25" customHeight="1" thickTop="1" x14ac:dyDescent="0.2">
      <c r="B249" s="415" t="s">
        <v>20</v>
      </c>
      <c r="C249" s="418" t="s">
        <v>60</v>
      </c>
      <c r="D249" s="27">
        <v>54</v>
      </c>
      <c r="E249" s="105">
        <f>SUM(F249:K249)</f>
        <v>5</v>
      </c>
      <c r="F249" s="106">
        <v>0</v>
      </c>
      <c r="G249" s="106">
        <v>0</v>
      </c>
      <c r="H249" s="106">
        <v>3</v>
      </c>
      <c r="I249" s="106">
        <v>0</v>
      </c>
      <c r="J249" s="106">
        <v>2</v>
      </c>
      <c r="K249" s="107">
        <v>0</v>
      </c>
      <c r="L249" s="108">
        <f>H249+I249+J249</f>
        <v>5</v>
      </c>
      <c r="M249" s="109">
        <v>45</v>
      </c>
      <c r="N249" s="109">
        <f>D249-E249-M249</f>
        <v>4</v>
      </c>
      <c r="O249" s="77"/>
      <c r="P249" s="77"/>
      <c r="Q249" s="93"/>
      <c r="R249" s="93"/>
    </row>
    <row r="250" spans="2:18" ht="17.25" customHeight="1" x14ac:dyDescent="0.2">
      <c r="B250" s="416"/>
      <c r="C250" s="413"/>
      <c r="D250" s="32"/>
      <c r="E250" s="94">
        <f>E249/D249</f>
        <v>9.2592592592592587E-2</v>
      </c>
      <c r="F250" s="95">
        <f>F249/D249</f>
        <v>0</v>
      </c>
      <c r="G250" s="95">
        <f>G249/D249</f>
        <v>0</v>
      </c>
      <c r="H250" s="95">
        <f>H249/D249</f>
        <v>5.5555555555555552E-2</v>
      </c>
      <c r="I250" s="95">
        <f>I249/D249</f>
        <v>0</v>
      </c>
      <c r="J250" s="96">
        <f>J249/D249</f>
        <v>3.7037037037037035E-2</v>
      </c>
      <c r="K250" s="96">
        <f>K249/D249</f>
        <v>0</v>
      </c>
      <c r="L250" s="97">
        <f>L249/D249</f>
        <v>9.2592592592592587E-2</v>
      </c>
      <c r="M250" s="98">
        <f>M249/D249</f>
        <v>0.83333333333333337</v>
      </c>
      <c r="N250" s="98">
        <f>N249/D249</f>
        <v>7.407407407407407E-2</v>
      </c>
      <c r="O250" s="74"/>
      <c r="P250" s="77"/>
      <c r="Q250" s="93"/>
      <c r="R250" s="93"/>
    </row>
    <row r="251" spans="2:18" ht="17.25" customHeight="1" x14ac:dyDescent="0.2">
      <c r="B251" s="416"/>
      <c r="C251" s="419"/>
      <c r="D251" s="33"/>
      <c r="E251" s="110"/>
      <c r="F251" s="100">
        <f>F249/E249</f>
        <v>0</v>
      </c>
      <c r="G251" s="100">
        <f>G249/E249</f>
        <v>0</v>
      </c>
      <c r="H251" s="100">
        <f>H249/E249</f>
        <v>0.6</v>
      </c>
      <c r="I251" s="100">
        <f>I249/E249</f>
        <v>0</v>
      </c>
      <c r="J251" s="101">
        <f>J249/E249</f>
        <v>0.4</v>
      </c>
      <c r="K251" s="101">
        <f>K249/E249</f>
        <v>0</v>
      </c>
      <c r="L251" s="159">
        <v>0</v>
      </c>
      <c r="M251" s="104"/>
      <c r="N251" s="104"/>
      <c r="O251" s="74"/>
      <c r="P251" s="74"/>
      <c r="Q251" s="93"/>
      <c r="R251" s="93"/>
    </row>
    <row r="252" spans="2:18" ht="17.25" customHeight="1" x14ac:dyDescent="0.2">
      <c r="B252" s="416"/>
      <c r="C252" s="412" t="s">
        <v>61</v>
      </c>
      <c r="D252" s="38">
        <v>76</v>
      </c>
      <c r="E252" s="89">
        <f>SUM(F252:K252)</f>
        <v>10</v>
      </c>
      <c r="F252" s="90">
        <v>1</v>
      </c>
      <c r="G252" s="90">
        <v>0</v>
      </c>
      <c r="H252" s="90">
        <v>2</v>
      </c>
      <c r="I252" s="90">
        <v>1</v>
      </c>
      <c r="J252" s="90">
        <v>5</v>
      </c>
      <c r="K252" s="10">
        <v>1</v>
      </c>
      <c r="L252" s="91">
        <f>H252+I252+J252</f>
        <v>8</v>
      </c>
      <c r="M252" s="92">
        <v>59</v>
      </c>
      <c r="N252" s="92">
        <f>D252-E252-M252</f>
        <v>7</v>
      </c>
      <c r="O252" s="77"/>
      <c r="P252" s="77"/>
      <c r="Q252" s="93"/>
      <c r="R252" s="93"/>
    </row>
    <row r="253" spans="2:18" ht="17.25" customHeight="1" x14ac:dyDescent="0.2">
      <c r="B253" s="416"/>
      <c r="C253" s="413"/>
      <c r="D253" s="32"/>
      <c r="E253" s="94">
        <f>E252/D252</f>
        <v>0.13157894736842105</v>
      </c>
      <c r="F253" s="95">
        <f>F252/D252</f>
        <v>1.3157894736842105E-2</v>
      </c>
      <c r="G253" s="95">
        <f>G252/D252</f>
        <v>0</v>
      </c>
      <c r="H253" s="95">
        <f>H252/D252</f>
        <v>2.6315789473684209E-2</v>
      </c>
      <c r="I253" s="95">
        <f>I252/D252</f>
        <v>1.3157894736842105E-2</v>
      </c>
      <c r="J253" s="96">
        <f>J252/D252</f>
        <v>6.5789473684210523E-2</v>
      </c>
      <c r="K253" s="96">
        <f>K252/D252</f>
        <v>1.3157894736842105E-2</v>
      </c>
      <c r="L253" s="97">
        <f>L252/D252</f>
        <v>0.10526315789473684</v>
      </c>
      <c r="M253" s="98">
        <f>M252/D252</f>
        <v>0.77631578947368418</v>
      </c>
      <c r="N253" s="98">
        <f>N252/D252</f>
        <v>9.2105263157894732E-2</v>
      </c>
      <c r="O253" s="74"/>
      <c r="P253" s="77"/>
      <c r="Q253" s="93"/>
      <c r="R253" s="93"/>
    </row>
    <row r="254" spans="2:18" ht="17.25" customHeight="1" x14ac:dyDescent="0.2">
      <c r="B254" s="416"/>
      <c r="C254" s="419"/>
      <c r="D254" s="42"/>
      <c r="E254" s="110"/>
      <c r="F254" s="100">
        <f>F252/E252</f>
        <v>0.1</v>
      </c>
      <c r="G254" s="100">
        <f>G252/E252</f>
        <v>0</v>
      </c>
      <c r="H254" s="100">
        <f>H252/E252</f>
        <v>0.2</v>
      </c>
      <c r="I254" s="100">
        <f>I252/E252</f>
        <v>0.1</v>
      </c>
      <c r="J254" s="101">
        <f>J252/E252</f>
        <v>0.5</v>
      </c>
      <c r="K254" s="101">
        <f>K252/E252</f>
        <v>0.1</v>
      </c>
      <c r="L254" s="103">
        <f>L252/E252</f>
        <v>0.8</v>
      </c>
      <c r="M254" s="104"/>
      <c r="N254" s="104"/>
      <c r="O254" s="74"/>
      <c r="P254" s="74"/>
      <c r="Q254" s="93"/>
      <c r="R254" s="93"/>
    </row>
    <row r="255" spans="2:18" ht="17.25" customHeight="1" x14ac:dyDescent="0.2">
      <c r="B255" s="416"/>
      <c r="C255" s="437" t="s">
        <v>23</v>
      </c>
      <c r="D255" s="43">
        <v>28</v>
      </c>
      <c r="E255" s="89">
        <f>SUM(F255:K255)</f>
        <v>3</v>
      </c>
      <c r="F255" s="90">
        <v>0</v>
      </c>
      <c r="G255" s="90">
        <v>0</v>
      </c>
      <c r="H255" s="90">
        <v>0</v>
      </c>
      <c r="I255" s="90">
        <v>0</v>
      </c>
      <c r="J255" s="90">
        <v>2</v>
      </c>
      <c r="K255" s="10">
        <v>1</v>
      </c>
      <c r="L255" s="91">
        <f>H255+I255+J255</f>
        <v>2</v>
      </c>
      <c r="M255" s="92">
        <v>21</v>
      </c>
      <c r="N255" s="92">
        <f>D255-E255-M255</f>
        <v>4</v>
      </c>
      <c r="O255" s="77"/>
      <c r="P255" s="77"/>
      <c r="Q255" s="93"/>
      <c r="R255" s="93"/>
    </row>
    <row r="256" spans="2:18" ht="17.25" customHeight="1" x14ac:dyDescent="0.2">
      <c r="B256" s="416"/>
      <c r="C256" s="438"/>
      <c r="D256" s="32"/>
      <c r="E256" s="94">
        <f>E255/D255</f>
        <v>0.10714285714285714</v>
      </c>
      <c r="F256" s="95">
        <f>F255/D255</f>
        <v>0</v>
      </c>
      <c r="G256" s="95">
        <f>G255/D255</f>
        <v>0</v>
      </c>
      <c r="H256" s="95">
        <f>H255/D255</f>
        <v>0</v>
      </c>
      <c r="I256" s="95">
        <f>I255/D255</f>
        <v>0</v>
      </c>
      <c r="J256" s="96">
        <f>J255/D255</f>
        <v>7.1428571428571425E-2</v>
      </c>
      <c r="K256" s="96">
        <f>K255/D255</f>
        <v>3.5714285714285712E-2</v>
      </c>
      <c r="L256" s="97">
        <f>L255/D255</f>
        <v>7.1428571428571425E-2</v>
      </c>
      <c r="M256" s="98">
        <f>M255/D255</f>
        <v>0.75</v>
      </c>
      <c r="N256" s="98">
        <f>N255/D255</f>
        <v>0.14285714285714285</v>
      </c>
      <c r="O256" s="74"/>
      <c r="P256" s="77"/>
      <c r="Q256" s="93"/>
      <c r="R256" s="93"/>
    </row>
    <row r="257" spans="2:18" ht="17.25" customHeight="1" x14ac:dyDescent="0.2">
      <c r="B257" s="416"/>
      <c r="C257" s="438"/>
      <c r="D257" s="42"/>
      <c r="E257" s="110"/>
      <c r="F257" s="160">
        <f>F255/E255</f>
        <v>0</v>
      </c>
      <c r="G257" s="160">
        <f>G255/E255</f>
        <v>0</v>
      </c>
      <c r="H257" s="160">
        <f>H255/E255</f>
        <v>0</v>
      </c>
      <c r="I257" s="160">
        <f>I255/E255</f>
        <v>0</v>
      </c>
      <c r="J257" s="161">
        <f>J255/E255</f>
        <v>0.66666666666666663</v>
      </c>
      <c r="K257" s="161">
        <f>K255/E255</f>
        <v>0.33333333333333331</v>
      </c>
      <c r="L257" s="159">
        <f>L255/E255</f>
        <v>0.66666666666666663</v>
      </c>
      <c r="M257" s="104"/>
      <c r="N257" s="104"/>
      <c r="O257" s="74"/>
      <c r="P257" s="74"/>
      <c r="Q257" s="93"/>
      <c r="R257" s="93"/>
    </row>
    <row r="258" spans="2:18" ht="17.25" customHeight="1" x14ac:dyDescent="0.2">
      <c r="B258" s="416"/>
      <c r="C258" s="412" t="s">
        <v>62</v>
      </c>
      <c r="D258" s="43">
        <v>89</v>
      </c>
      <c r="E258" s="89">
        <f>SUM(F258:K258)</f>
        <v>5</v>
      </c>
      <c r="F258" s="90">
        <v>0</v>
      </c>
      <c r="G258" s="90">
        <v>2</v>
      </c>
      <c r="H258" s="90">
        <v>1</v>
      </c>
      <c r="I258" s="90">
        <v>1</v>
      </c>
      <c r="J258" s="90">
        <v>1</v>
      </c>
      <c r="K258" s="10">
        <v>0</v>
      </c>
      <c r="L258" s="91">
        <f>H258+I258+J258</f>
        <v>3</v>
      </c>
      <c r="M258" s="92">
        <v>77</v>
      </c>
      <c r="N258" s="92">
        <f>D258-E258-M258</f>
        <v>7</v>
      </c>
      <c r="O258" s="77"/>
      <c r="P258" s="77"/>
      <c r="Q258" s="93"/>
      <c r="R258" s="93"/>
    </row>
    <row r="259" spans="2:18" ht="17.25" customHeight="1" x14ac:dyDescent="0.2">
      <c r="B259" s="416"/>
      <c r="C259" s="413"/>
      <c r="D259" s="32"/>
      <c r="E259" s="94">
        <f>E258/D258</f>
        <v>5.6179775280898875E-2</v>
      </c>
      <c r="F259" s="95">
        <f>F258/D258</f>
        <v>0</v>
      </c>
      <c r="G259" s="95">
        <f>G258/D258</f>
        <v>2.247191011235955E-2</v>
      </c>
      <c r="H259" s="95">
        <f>H258/D258</f>
        <v>1.1235955056179775E-2</v>
      </c>
      <c r="I259" s="95">
        <f>I258/D258</f>
        <v>1.1235955056179775E-2</v>
      </c>
      <c r="J259" s="96">
        <f>J258/D258</f>
        <v>1.1235955056179775E-2</v>
      </c>
      <c r="K259" s="96">
        <f>K258/D258</f>
        <v>0</v>
      </c>
      <c r="L259" s="97">
        <f>L258/D258</f>
        <v>3.3707865168539325E-2</v>
      </c>
      <c r="M259" s="98">
        <f>M258/D258</f>
        <v>0.8651685393258427</v>
      </c>
      <c r="N259" s="98">
        <f>N258/D258</f>
        <v>7.8651685393258425E-2</v>
      </c>
      <c r="O259" s="74"/>
      <c r="P259" s="77"/>
      <c r="Q259" s="93"/>
      <c r="R259" s="93"/>
    </row>
    <row r="260" spans="2:18" ht="17.25" customHeight="1" x14ac:dyDescent="0.2">
      <c r="B260" s="416"/>
      <c r="C260" s="419"/>
      <c r="D260" s="42"/>
      <c r="E260" s="110"/>
      <c r="F260" s="160">
        <f>F258/E258</f>
        <v>0</v>
      </c>
      <c r="G260" s="160">
        <f>G258/E258</f>
        <v>0.4</v>
      </c>
      <c r="H260" s="160">
        <f>H258/E258</f>
        <v>0.2</v>
      </c>
      <c r="I260" s="160">
        <f>I258/E258</f>
        <v>0.2</v>
      </c>
      <c r="J260" s="161">
        <f>J258/E258</f>
        <v>0.2</v>
      </c>
      <c r="K260" s="161">
        <f>K258/E258</f>
        <v>0</v>
      </c>
      <c r="L260" s="159">
        <f>L258/E258</f>
        <v>0.6</v>
      </c>
      <c r="M260" s="104"/>
      <c r="N260" s="104"/>
      <c r="O260" s="74"/>
      <c r="P260" s="74"/>
      <c r="Q260" s="93"/>
      <c r="R260" s="93"/>
    </row>
    <row r="261" spans="2:18" ht="17.25" customHeight="1" x14ac:dyDescent="0.2">
      <c r="B261" s="416"/>
      <c r="C261" s="412" t="s">
        <v>63</v>
      </c>
      <c r="D261" s="43">
        <v>16</v>
      </c>
      <c r="E261" s="89">
        <f>SUM(F261:K261)</f>
        <v>4</v>
      </c>
      <c r="F261" s="90">
        <v>0</v>
      </c>
      <c r="G261" s="90">
        <v>0</v>
      </c>
      <c r="H261" s="90">
        <v>0</v>
      </c>
      <c r="I261" s="90">
        <v>0</v>
      </c>
      <c r="J261" s="90">
        <v>3</v>
      </c>
      <c r="K261" s="10">
        <v>1</v>
      </c>
      <c r="L261" s="91">
        <f>H261+I261+J261</f>
        <v>3</v>
      </c>
      <c r="M261" s="92">
        <v>10</v>
      </c>
      <c r="N261" s="92">
        <f>D261-E261-M261</f>
        <v>2</v>
      </c>
      <c r="O261" s="77"/>
      <c r="P261" s="77"/>
      <c r="Q261" s="93"/>
      <c r="R261" s="93"/>
    </row>
    <row r="262" spans="2:18" ht="17.25" customHeight="1" x14ac:dyDescent="0.2">
      <c r="B262" s="416"/>
      <c r="C262" s="413"/>
      <c r="D262" s="32"/>
      <c r="E262" s="94">
        <f>E261/D261</f>
        <v>0.25</v>
      </c>
      <c r="F262" s="95">
        <f>F261/D261</f>
        <v>0</v>
      </c>
      <c r="G262" s="95">
        <f>G261/D261</f>
        <v>0</v>
      </c>
      <c r="H262" s="95">
        <f>H261/D261</f>
        <v>0</v>
      </c>
      <c r="I262" s="95">
        <f>I261/D261</f>
        <v>0</v>
      </c>
      <c r="J262" s="96">
        <f>J261/D261</f>
        <v>0.1875</v>
      </c>
      <c r="K262" s="96">
        <f>K261/D261</f>
        <v>6.25E-2</v>
      </c>
      <c r="L262" s="97">
        <f>L261/D261</f>
        <v>0.1875</v>
      </c>
      <c r="M262" s="98">
        <f>M261/D261</f>
        <v>0.625</v>
      </c>
      <c r="N262" s="98">
        <f>N261/D261</f>
        <v>0.125</v>
      </c>
      <c r="O262" s="74"/>
      <c r="P262" s="77"/>
      <c r="Q262" s="93"/>
      <c r="R262" s="93"/>
    </row>
    <row r="263" spans="2:18" ht="17.25" customHeight="1" x14ac:dyDescent="0.2">
      <c r="B263" s="416"/>
      <c r="C263" s="419"/>
      <c r="D263" s="42"/>
      <c r="E263" s="110"/>
      <c r="F263" s="160">
        <f>F261/E261</f>
        <v>0</v>
      </c>
      <c r="G263" s="160">
        <f>G261/E261</f>
        <v>0</v>
      </c>
      <c r="H263" s="160">
        <f>H261/E261</f>
        <v>0</v>
      </c>
      <c r="I263" s="160">
        <f>I261/E261</f>
        <v>0</v>
      </c>
      <c r="J263" s="160">
        <f>J261/E261</f>
        <v>0.75</v>
      </c>
      <c r="K263" s="160">
        <f>K261/E261</f>
        <v>0.25</v>
      </c>
      <c r="L263" s="159">
        <f>L261/E261</f>
        <v>0.75</v>
      </c>
      <c r="M263" s="104"/>
      <c r="N263" s="104"/>
      <c r="O263" s="74"/>
      <c r="P263" s="74"/>
      <c r="Q263" s="93"/>
      <c r="R263" s="93"/>
    </row>
    <row r="264" spans="2:18" ht="17.25" customHeight="1" x14ac:dyDescent="0.2">
      <c r="B264" s="416"/>
      <c r="C264" s="412" t="s">
        <v>64</v>
      </c>
      <c r="D264" s="43">
        <v>162</v>
      </c>
      <c r="E264" s="89">
        <f>SUM(F264:K264)</f>
        <v>11</v>
      </c>
      <c r="F264" s="90">
        <v>0</v>
      </c>
      <c r="G264" s="90">
        <v>3</v>
      </c>
      <c r="H264" s="90">
        <v>0</v>
      </c>
      <c r="I264" s="90">
        <v>0</v>
      </c>
      <c r="J264" s="90">
        <v>5</v>
      </c>
      <c r="K264" s="10">
        <v>3</v>
      </c>
      <c r="L264" s="91">
        <f>H264+I264+J264</f>
        <v>5</v>
      </c>
      <c r="M264" s="92">
        <v>129</v>
      </c>
      <c r="N264" s="92">
        <f>D264-E264-M264</f>
        <v>22</v>
      </c>
      <c r="O264" s="77"/>
      <c r="P264" s="77"/>
      <c r="Q264" s="93"/>
      <c r="R264" s="93"/>
    </row>
    <row r="265" spans="2:18" ht="17.25" customHeight="1" x14ac:dyDescent="0.2">
      <c r="B265" s="416"/>
      <c r="C265" s="413"/>
      <c r="D265" s="32"/>
      <c r="E265" s="94">
        <f>E264/D264</f>
        <v>6.7901234567901231E-2</v>
      </c>
      <c r="F265" s="95">
        <f>F264/D264</f>
        <v>0</v>
      </c>
      <c r="G265" s="95">
        <f>G264/D264</f>
        <v>1.8518518518518517E-2</v>
      </c>
      <c r="H265" s="95">
        <f>H264/D264</f>
        <v>0</v>
      </c>
      <c r="I265" s="95">
        <f>I264/D264</f>
        <v>0</v>
      </c>
      <c r="J265" s="96">
        <f>J264/D264</f>
        <v>3.0864197530864196E-2</v>
      </c>
      <c r="K265" s="96">
        <f>K264/D264</f>
        <v>1.8518518518518517E-2</v>
      </c>
      <c r="L265" s="97">
        <f>L264/D264</f>
        <v>3.0864197530864196E-2</v>
      </c>
      <c r="M265" s="98">
        <f>M264/D264</f>
        <v>0.79629629629629628</v>
      </c>
      <c r="N265" s="98">
        <f>N264/D264</f>
        <v>0.13580246913580246</v>
      </c>
      <c r="O265" s="74"/>
      <c r="P265" s="77"/>
      <c r="Q265" s="93"/>
      <c r="R265" s="93"/>
    </row>
    <row r="266" spans="2:18" ht="17.25" customHeight="1" thickBot="1" x14ac:dyDescent="0.25">
      <c r="B266" s="420"/>
      <c r="C266" s="419"/>
      <c r="D266" s="45"/>
      <c r="E266" s="110"/>
      <c r="F266" s="100">
        <f>F264/E264</f>
        <v>0</v>
      </c>
      <c r="G266" s="100">
        <f>G264/E264</f>
        <v>0.27272727272727271</v>
      </c>
      <c r="H266" s="100">
        <f>H264/E264</f>
        <v>0</v>
      </c>
      <c r="I266" s="100">
        <f>I264/E264</f>
        <v>0</v>
      </c>
      <c r="J266" s="101">
        <f>J264/E264</f>
        <v>0.45454545454545453</v>
      </c>
      <c r="K266" s="101">
        <f>K264/E264</f>
        <v>0.27272727272727271</v>
      </c>
      <c r="L266" s="103">
        <f>L264/E264</f>
        <v>0.45454545454545453</v>
      </c>
      <c r="M266" s="104"/>
      <c r="N266" s="104"/>
      <c r="O266" s="74"/>
      <c r="P266" s="74"/>
      <c r="Q266" s="93"/>
      <c r="R266" s="93"/>
    </row>
    <row r="267" spans="2:18" ht="17.25" customHeight="1" thickTop="1" x14ac:dyDescent="0.2">
      <c r="B267" s="415" t="s">
        <v>27</v>
      </c>
      <c r="C267" s="418" t="s">
        <v>28</v>
      </c>
      <c r="D267" s="43">
        <v>87</v>
      </c>
      <c r="E267" s="105">
        <f>SUM(F267:K267)</f>
        <v>7</v>
      </c>
      <c r="F267" s="106">
        <v>1</v>
      </c>
      <c r="G267" s="106">
        <v>1</v>
      </c>
      <c r="H267" s="106">
        <v>3</v>
      </c>
      <c r="I267" s="106">
        <v>0</v>
      </c>
      <c r="J267" s="107">
        <v>0</v>
      </c>
      <c r="K267" s="107">
        <v>2</v>
      </c>
      <c r="L267" s="108">
        <f>H267+I267+J267</f>
        <v>3</v>
      </c>
      <c r="M267" s="109">
        <v>72</v>
      </c>
      <c r="N267" s="109">
        <f>D267-E267-M267</f>
        <v>8</v>
      </c>
      <c r="O267" s="77"/>
      <c r="P267" s="77"/>
      <c r="Q267" s="93"/>
      <c r="R267" s="93"/>
    </row>
    <row r="268" spans="2:18" ht="17.25" customHeight="1" x14ac:dyDescent="0.2">
      <c r="B268" s="416"/>
      <c r="C268" s="413"/>
      <c r="D268" s="32"/>
      <c r="E268" s="94">
        <f>E267/D267</f>
        <v>8.0459770114942528E-2</v>
      </c>
      <c r="F268" s="95">
        <f>F267/D267</f>
        <v>1.1494252873563218E-2</v>
      </c>
      <c r="G268" s="95">
        <f>G267/D267</f>
        <v>1.1494252873563218E-2</v>
      </c>
      <c r="H268" s="95">
        <f>H267/D267</f>
        <v>3.4482758620689655E-2</v>
      </c>
      <c r="I268" s="95">
        <f>I267/D267</f>
        <v>0</v>
      </c>
      <c r="J268" s="96">
        <f>J267/D267</f>
        <v>0</v>
      </c>
      <c r="K268" s="96">
        <f>K267/D267</f>
        <v>2.2988505747126436E-2</v>
      </c>
      <c r="L268" s="97">
        <f>L267/D267</f>
        <v>3.4482758620689655E-2</v>
      </c>
      <c r="M268" s="98">
        <f>M267/D267</f>
        <v>0.82758620689655171</v>
      </c>
      <c r="N268" s="98">
        <f>N267/D267</f>
        <v>9.1954022988505746E-2</v>
      </c>
      <c r="O268" s="74"/>
      <c r="P268" s="77"/>
      <c r="Q268" s="93"/>
      <c r="R268" s="93"/>
    </row>
    <row r="269" spans="2:18" ht="17.25" customHeight="1" x14ac:dyDescent="0.2">
      <c r="B269" s="416"/>
      <c r="C269" s="419"/>
      <c r="D269" s="42"/>
      <c r="E269" s="110"/>
      <c r="F269" s="160">
        <f>F267/$E$267</f>
        <v>0.14285714285714285</v>
      </c>
      <c r="G269" s="160">
        <f>G267/$E$267</f>
        <v>0.14285714285714285</v>
      </c>
      <c r="H269" s="160">
        <f>H267/$E$267</f>
        <v>0.42857142857142855</v>
      </c>
      <c r="I269" s="160">
        <f>I267/$E$267</f>
        <v>0</v>
      </c>
      <c r="J269" s="160">
        <f>J267/$E$267</f>
        <v>0</v>
      </c>
      <c r="K269" s="160">
        <f>K267/$E$267</f>
        <v>0.2857142857142857</v>
      </c>
      <c r="L269" s="159">
        <f>L267/E267</f>
        <v>0.42857142857142855</v>
      </c>
      <c r="M269" s="114"/>
      <c r="N269" s="114"/>
      <c r="O269" s="74"/>
      <c r="P269" s="74"/>
      <c r="Q269" s="93"/>
      <c r="R269" s="93"/>
    </row>
    <row r="270" spans="2:18" ht="17.25" customHeight="1" x14ac:dyDescent="0.2">
      <c r="B270" s="416"/>
      <c r="C270" s="412" t="s">
        <v>29</v>
      </c>
      <c r="D270" s="43">
        <v>181</v>
      </c>
      <c r="E270" s="89">
        <f>SUM(F270:K270)</f>
        <v>9</v>
      </c>
      <c r="F270" s="90">
        <v>0</v>
      </c>
      <c r="G270" s="90">
        <v>1</v>
      </c>
      <c r="H270" s="90">
        <v>2</v>
      </c>
      <c r="I270" s="90">
        <v>0</v>
      </c>
      <c r="J270" s="10">
        <v>5</v>
      </c>
      <c r="K270" s="10">
        <v>1</v>
      </c>
      <c r="L270" s="91">
        <f>H270+I270+J270</f>
        <v>7</v>
      </c>
      <c r="M270" s="92">
        <v>148</v>
      </c>
      <c r="N270" s="92">
        <f>D270-E270-M270</f>
        <v>24</v>
      </c>
      <c r="O270" s="77"/>
      <c r="P270" s="77"/>
      <c r="Q270" s="93"/>
      <c r="R270" s="93"/>
    </row>
    <row r="271" spans="2:18" ht="17.25" customHeight="1" x14ac:dyDescent="0.2">
      <c r="B271" s="416"/>
      <c r="C271" s="413"/>
      <c r="D271" s="32"/>
      <c r="E271" s="94">
        <f>E270/D270</f>
        <v>4.9723756906077346E-2</v>
      </c>
      <c r="F271" s="95">
        <f>F270/D270</f>
        <v>0</v>
      </c>
      <c r="G271" s="95">
        <f>G270/D270</f>
        <v>5.5248618784530384E-3</v>
      </c>
      <c r="H271" s="95">
        <f>H270/D270</f>
        <v>1.1049723756906077E-2</v>
      </c>
      <c r="I271" s="95">
        <f>I270/D270</f>
        <v>0</v>
      </c>
      <c r="J271" s="96">
        <f>J270/D270</f>
        <v>2.7624309392265192E-2</v>
      </c>
      <c r="K271" s="96">
        <f>K270/D270</f>
        <v>5.5248618784530384E-3</v>
      </c>
      <c r="L271" s="97">
        <f>L270/D270</f>
        <v>3.8674033149171269E-2</v>
      </c>
      <c r="M271" s="98">
        <f>M270/D270</f>
        <v>0.81767955801104975</v>
      </c>
      <c r="N271" s="98">
        <f>N270/D270</f>
        <v>0.13259668508287292</v>
      </c>
      <c r="O271" s="74"/>
      <c r="P271" s="77"/>
      <c r="Q271" s="93"/>
      <c r="R271" s="93"/>
    </row>
    <row r="272" spans="2:18" ht="17.25" customHeight="1" x14ac:dyDescent="0.2">
      <c r="B272" s="416"/>
      <c r="C272" s="419"/>
      <c r="D272" s="42"/>
      <c r="E272" s="110"/>
      <c r="F272" s="111">
        <f>F270/E270</f>
        <v>0</v>
      </c>
      <c r="G272" s="111">
        <f>G270/E270</f>
        <v>0.1111111111111111</v>
      </c>
      <c r="H272" s="111">
        <f>H270/E270</f>
        <v>0.22222222222222221</v>
      </c>
      <c r="I272" s="111">
        <f>I270/E270</f>
        <v>0</v>
      </c>
      <c r="J272" s="112">
        <f>J270/E270</f>
        <v>0.55555555555555558</v>
      </c>
      <c r="K272" s="112">
        <f>K270/E270</f>
        <v>0.1111111111111111</v>
      </c>
      <c r="L272" s="113">
        <f>L270/E270</f>
        <v>0.77777777777777779</v>
      </c>
      <c r="M272" s="114"/>
      <c r="N272" s="114"/>
      <c r="O272" s="74"/>
      <c r="P272" s="74"/>
      <c r="Q272" s="93"/>
      <c r="R272" s="93"/>
    </row>
    <row r="273" spans="2:34" ht="17.25" customHeight="1" x14ac:dyDescent="0.2">
      <c r="B273" s="416"/>
      <c r="C273" s="412" t="s">
        <v>30</v>
      </c>
      <c r="D273" s="43">
        <v>50</v>
      </c>
      <c r="E273" s="89">
        <f>SUM(F273:K273)</f>
        <v>3</v>
      </c>
      <c r="F273" s="90">
        <v>0</v>
      </c>
      <c r="G273" s="90">
        <v>1</v>
      </c>
      <c r="H273" s="90">
        <v>0</v>
      </c>
      <c r="I273" s="90">
        <v>1</v>
      </c>
      <c r="J273" s="10">
        <v>1</v>
      </c>
      <c r="K273" s="10">
        <v>0</v>
      </c>
      <c r="L273" s="91">
        <f>H273+I273+J273</f>
        <v>2</v>
      </c>
      <c r="M273" s="92">
        <v>43</v>
      </c>
      <c r="N273" s="92">
        <f>D273-E273-M273</f>
        <v>4</v>
      </c>
      <c r="O273" s="77"/>
      <c r="P273" s="77"/>
      <c r="Q273" s="93"/>
      <c r="R273" s="93"/>
    </row>
    <row r="274" spans="2:34" ht="17.25" customHeight="1" x14ac:dyDescent="0.2">
      <c r="B274" s="416"/>
      <c r="C274" s="413"/>
      <c r="D274" s="32"/>
      <c r="E274" s="94">
        <f>E273/D273</f>
        <v>0.06</v>
      </c>
      <c r="F274" s="95">
        <f>F273/D273</f>
        <v>0</v>
      </c>
      <c r="G274" s="95">
        <f>G273/D273</f>
        <v>0.02</v>
      </c>
      <c r="H274" s="95">
        <f>H273/D273</f>
        <v>0</v>
      </c>
      <c r="I274" s="95">
        <f>I273/D273</f>
        <v>0.02</v>
      </c>
      <c r="J274" s="96">
        <f>J273/D273</f>
        <v>0.02</v>
      </c>
      <c r="K274" s="96">
        <f>K273/D273</f>
        <v>0</v>
      </c>
      <c r="L274" s="97">
        <f>L273/D273</f>
        <v>0.04</v>
      </c>
      <c r="M274" s="98">
        <f>M273/D273</f>
        <v>0.86</v>
      </c>
      <c r="N274" s="98">
        <f>N273/D273</f>
        <v>0.08</v>
      </c>
      <c r="O274" s="74"/>
      <c r="P274" s="77"/>
      <c r="Q274" s="93"/>
      <c r="R274" s="93"/>
    </row>
    <row r="275" spans="2:34" ht="17.25" customHeight="1" x14ac:dyDescent="0.2">
      <c r="B275" s="416"/>
      <c r="C275" s="419"/>
      <c r="D275" s="42"/>
      <c r="E275" s="110"/>
      <c r="F275" s="160">
        <f>F273/E273</f>
        <v>0</v>
      </c>
      <c r="G275" s="160">
        <f>G273/E273</f>
        <v>0.33333333333333331</v>
      </c>
      <c r="H275" s="160">
        <f>H273/E273</f>
        <v>0</v>
      </c>
      <c r="I275" s="160">
        <f>I273/E273</f>
        <v>0.33333333333333331</v>
      </c>
      <c r="J275" s="161">
        <f>J273/E273</f>
        <v>0.33333333333333331</v>
      </c>
      <c r="K275" s="161">
        <f>K273/E273</f>
        <v>0</v>
      </c>
      <c r="L275" s="159">
        <f>L273/E273</f>
        <v>0.66666666666666663</v>
      </c>
      <c r="M275" s="114"/>
      <c r="N275" s="114"/>
      <c r="O275" s="74"/>
      <c r="P275" s="74"/>
      <c r="Q275" s="93"/>
      <c r="R275" s="93"/>
    </row>
    <row r="276" spans="2:34" ht="17.25" customHeight="1" x14ac:dyDescent="0.2">
      <c r="B276" s="416"/>
      <c r="C276" s="412" t="s">
        <v>31</v>
      </c>
      <c r="D276" s="43">
        <v>40</v>
      </c>
      <c r="E276" s="89">
        <f>SUM(F276:K276)</f>
        <v>3</v>
      </c>
      <c r="F276" s="90">
        <v>0</v>
      </c>
      <c r="G276" s="90">
        <v>1</v>
      </c>
      <c r="H276" s="90">
        <v>1</v>
      </c>
      <c r="I276" s="90">
        <v>0</v>
      </c>
      <c r="J276" s="10">
        <v>1</v>
      </c>
      <c r="K276" s="10">
        <v>0</v>
      </c>
      <c r="L276" s="91">
        <f>H276+I276+J276</f>
        <v>2</v>
      </c>
      <c r="M276" s="92">
        <v>32</v>
      </c>
      <c r="N276" s="92">
        <f>D276-E276-M276</f>
        <v>5</v>
      </c>
      <c r="O276" s="77"/>
      <c r="P276" s="77"/>
      <c r="Q276" s="93"/>
      <c r="R276" s="93"/>
    </row>
    <row r="277" spans="2:34" ht="17.25" customHeight="1" x14ac:dyDescent="0.2">
      <c r="B277" s="416"/>
      <c r="C277" s="413"/>
      <c r="D277" s="32"/>
      <c r="E277" s="94">
        <f>E276/D276</f>
        <v>7.4999999999999997E-2</v>
      </c>
      <c r="F277" s="95">
        <f>F276/D276</f>
        <v>0</v>
      </c>
      <c r="G277" s="95">
        <f>G276/D276</f>
        <v>2.5000000000000001E-2</v>
      </c>
      <c r="H277" s="95">
        <f>H276/D276</f>
        <v>2.5000000000000001E-2</v>
      </c>
      <c r="I277" s="95">
        <f>I276/D276</f>
        <v>0</v>
      </c>
      <c r="J277" s="96">
        <f>J276/D276</f>
        <v>2.5000000000000001E-2</v>
      </c>
      <c r="K277" s="96">
        <f>K276/D276</f>
        <v>0</v>
      </c>
      <c r="L277" s="97">
        <f>L276/D276</f>
        <v>0.05</v>
      </c>
      <c r="M277" s="98">
        <f>M276/D276</f>
        <v>0.8</v>
      </c>
      <c r="N277" s="98">
        <f>N276/D276</f>
        <v>0.125</v>
      </c>
      <c r="O277" s="74"/>
      <c r="P277" s="77"/>
      <c r="Q277" s="93"/>
      <c r="R277" s="93"/>
    </row>
    <row r="278" spans="2:34" ht="17.25" customHeight="1" x14ac:dyDescent="0.2">
      <c r="B278" s="416"/>
      <c r="C278" s="419"/>
      <c r="D278" s="42"/>
      <c r="E278" s="110"/>
      <c r="F278" s="160">
        <f>F276/E276</f>
        <v>0</v>
      </c>
      <c r="G278" s="160">
        <f>G276/E276</f>
        <v>0.33333333333333331</v>
      </c>
      <c r="H278" s="160">
        <f>H276/E276</f>
        <v>0.33333333333333331</v>
      </c>
      <c r="I278" s="160">
        <f>I276/E276</f>
        <v>0</v>
      </c>
      <c r="J278" s="161">
        <f>J276/E276</f>
        <v>0.33333333333333331</v>
      </c>
      <c r="K278" s="161">
        <f>K276/E276</f>
        <v>0</v>
      </c>
      <c r="L278" s="159">
        <f>L276/E276</f>
        <v>0.66666666666666663</v>
      </c>
      <c r="M278" s="114"/>
      <c r="N278" s="114"/>
      <c r="O278" s="74"/>
      <c r="P278" s="74"/>
      <c r="Q278" s="93"/>
      <c r="R278" s="93"/>
    </row>
    <row r="279" spans="2:34" ht="17.25" customHeight="1" x14ac:dyDescent="0.2">
      <c r="B279" s="416"/>
      <c r="C279" s="412" t="s">
        <v>32</v>
      </c>
      <c r="D279" s="43">
        <v>27</v>
      </c>
      <c r="E279" s="89">
        <f>SUM(F279:K279)</f>
        <v>5</v>
      </c>
      <c r="F279" s="90">
        <v>0</v>
      </c>
      <c r="G279" s="90">
        <v>1</v>
      </c>
      <c r="H279" s="90">
        <v>0</v>
      </c>
      <c r="I279" s="90">
        <v>0</v>
      </c>
      <c r="J279" s="10">
        <v>2</v>
      </c>
      <c r="K279" s="10">
        <v>2</v>
      </c>
      <c r="L279" s="91">
        <f>H279+I279+J279</f>
        <v>2</v>
      </c>
      <c r="M279" s="92">
        <v>20</v>
      </c>
      <c r="N279" s="92">
        <f>D279-E279-M279</f>
        <v>2</v>
      </c>
      <c r="O279" s="77"/>
      <c r="P279" s="77"/>
      <c r="Q279" s="93"/>
      <c r="R279" s="93"/>
      <c r="T279" s="74"/>
      <c r="Y279" s="74"/>
      <c r="Z279" s="74"/>
      <c r="AA279" s="74"/>
      <c r="AB279" s="74"/>
      <c r="AC279" s="74"/>
      <c r="AD279" s="74"/>
      <c r="AE279" s="74"/>
      <c r="AF279" s="74"/>
      <c r="AG279" s="74"/>
      <c r="AH279" s="74"/>
    </row>
    <row r="280" spans="2:34" ht="17.25" customHeight="1" x14ac:dyDescent="0.2">
      <c r="B280" s="416"/>
      <c r="C280" s="413"/>
      <c r="D280" s="32"/>
      <c r="E280" s="94">
        <f>E279/D279</f>
        <v>0.18518518518518517</v>
      </c>
      <c r="F280" s="95">
        <f>F279/D279</f>
        <v>0</v>
      </c>
      <c r="G280" s="95">
        <f>G279/D279</f>
        <v>3.7037037037037035E-2</v>
      </c>
      <c r="H280" s="95">
        <f>H279/D279</f>
        <v>0</v>
      </c>
      <c r="I280" s="95">
        <f>I279/D279</f>
        <v>0</v>
      </c>
      <c r="J280" s="96">
        <f>J279/D279</f>
        <v>7.407407407407407E-2</v>
      </c>
      <c r="K280" s="96">
        <f>K279/D279</f>
        <v>7.407407407407407E-2</v>
      </c>
      <c r="L280" s="97">
        <f>L279/D279</f>
        <v>7.407407407407407E-2</v>
      </c>
      <c r="M280" s="98">
        <f>M279/D279</f>
        <v>0.7407407407407407</v>
      </c>
      <c r="N280" s="98">
        <f>N279/D279</f>
        <v>7.407407407407407E-2</v>
      </c>
      <c r="O280" s="74"/>
      <c r="P280" s="77"/>
      <c r="Q280" s="93"/>
      <c r="R280" s="93"/>
      <c r="T280" s="74"/>
      <c r="Y280" s="74"/>
      <c r="Z280" s="74"/>
      <c r="AA280" s="74"/>
      <c r="AB280" s="74"/>
      <c r="AC280" s="74"/>
      <c r="AD280" s="74"/>
      <c r="AE280" s="74"/>
      <c r="AF280" s="74"/>
      <c r="AG280" s="74"/>
      <c r="AH280" s="74"/>
    </row>
    <row r="281" spans="2:34" ht="17.25" customHeight="1" x14ac:dyDescent="0.2">
      <c r="B281" s="416"/>
      <c r="C281" s="419"/>
      <c r="D281" s="42"/>
      <c r="E281" s="110"/>
      <c r="F281" s="160">
        <f>F279/E279</f>
        <v>0</v>
      </c>
      <c r="G281" s="160">
        <f>G279/E279</f>
        <v>0.2</v>
      </c>
      <c r="H281" s="160">
        <f>H279/E279</f>
        <v>0</v>
      </c>
      <c r="I281" s="160">
        <f>I279/E279</f>
        <v>0</v>
      </c>
      <c r="J281" s="161">
        <f>J279/E279</f>
        <v>0.4</v>
      </c>
      <c r="K281" s="161">
        <f>K279/E279</f>
        <v>0.4</v>
      </c>
      <c r="L281" s="159">
        <f>L279/E279</f>
        <v>0.4</v>
      </c>
      <c r="M281" s="114"/>
      <c r="N281" s="114"/>
      <c r="O281" s="74"/>
      <c r="P281" s="74"/>
      <c r="Q281" s="93"/>
      <c r="R281" s="93"/>
      <c r="T281" s="75"/>
    </row>
    <row r="282" spans="2:34" ht="17.25" customHeight="1" x14ac:dyDescent="0.2">
      <c r="B282" s="416"/>
      <c r="C282" s="412" t="s">
        <v>33</v>
      </c>
      <c r="D282" s="43">
        <v>40</v>
      </c>
      <c r="E282" s="89">
        <f>SUM(F282:K282)</f>
        <v>11</v>
      </c>
      <c r="F282" s="90">
        <v>0</v>
      </c>
      <c r="G282" s="90">
        <v>0</v>
      </c>
      <c r="H282" s="90">
        <v>0</v>
      </c>
      <c r="I282" s="90">
        <v>1</v>
      </c>
      <c r="J282" s="10">
        <v>9</v>
      </c>
      <c r="K282" s="10">
        <v>1</v>
      </c>
      <c r="L282" s="91">
        <f>H282+I282+J282</f>
        <v>10</v>
      </c>
      <c r="M282" s="92">
        <v>26</v>
      </c>
      <c r="N282" s="92">
        <f>D282-E282-M282</f>
        <v>3</v>
      </c>
      <c r="O282" s="77"/>
      <c r="P282" s="77"/>
      <c r="Q282" s="93"/>
      <c r="R282" s="93"/>
    </row>
    <row r="283" spans="2:34" ht="17.25" customHeight="1" x14ac:dyDescent="0.2">
      <c r="B283" s="416"/>
      <c r="C283" s="413"/>
      <c r="D283" s="32"/>
      <c r="E283" s="94">
        <f>E282/D282</f>
        <v>0.27500000000000002</v>
      </c>
      <c r="F283" s="95">
        <f>F282/D282</f>
        <v>0</v>
      </c>
      <c r="G283" s="95">
        <f>G282/D282</f>
        <v>0</v>
      </c>
      <c r="H283" s="95">
        <f>H282/D282</f>
        <v>0</v>
      </c>
      <c r="I283" s="95">
        <f>I282/D282</f>
        <v>2.5000000000000001E-2</v>
      </c>
      <c r="J283" s="96">
        <f>J282/D282</f>
        <v>0.22500000000000001</v>
      </c>
      <c r="K283" s="96">
        <f>K282/D282</f>
        <v>2.5000000000000001E-2</v>
      </c>
      <c r="L283" s="97">
        <f>L282/D282</f>
        <v>0.25</v>
      </c>
      <c r="M283" s="98">
        <f>M282/D282</f>
        <v>0.65</v>
      </c>
      <c r="N283" s="98">
        <f>N282/D282</f>
        <v>7.4999999999999997E-2</v>
      </c>
      <c r="O283" s="74"/>
      <c r="P283" s="77"/>
      <c r="Q283" s="93"/>
      <c r="R283" s="93"/>
    </row>
    <row r="284" spans="2:34" ht="17.25" customHeight="1" thickBot="1" x14ac:dyDescent="0.25">
      <c r="B284" s="416"/>
      <c r="C284" s="414"/>
      <c r="D284" s="45"/>
      <c r="E284" s="115"/>
      <c r="F284" s="116">
        <f>F282/E282</f>
        <v>0</v>
      </c>
      <c r="G284" s="116">
        <f>G282/E282</f>
        <v>0</v>
      </c>
      <c r="H284" s="116">
        <f>H282/E282</f>
        <v>0</v>
      </c>
      <c r="I284" s="116">
        <f>I282/E282</f>
        <v>9.0909090909090912E-2</v>
      </c>
      <c r="J284" s="102">
        <f>J282/E282</f>
        <v>0.81818181818181823</v>
      </c>
      <c r="K284" s="102">
        <f>K282/E282</f>
        <v>9.0909090909090912E-2</v>
      </c>
      <c r="L284" s="117">
        <f>L282/E282</f>
        <v>0.90909090909090906</v>
      </c>
      <c r="M284" s="118"/>
      <c r="N284" s="118"/>
      <c r="O284" s="74"/>
      <c r="P284" s="74"/>
      <c r="Q284" s="93"/>
      <c r="R284" s="93"/>
    </row>
    <row r="285" spans="2:34" ht="17.25" customHeight="1" thickTop="1" x14ac:dyDescent="0.2">
      <c r="B285" s="416"/>
      <c r="C285" s="119" t="s">
        <v>65</v>
      </c>
      <c r="D285" s="120">
        <f>D270+D273+D276+D279</f>
        <v>298</v>
      </c>
      <c r="E285" s="89">
        <f>E270+E273+E276+E279</f>
        <v>20</v>
      </c>
      <c r="F285" s="90">
        <f>F270+F273+F276+F279</f>
        <v>0</v>
      </c>
      <c r="G285" s="90">
        <f>G270+G273+G276+G279</f>
        <v>4</v>
      </c>
      <c r="H285" s="90">
        <f>H270+H273+H276+H279</f>
        <v>3</v>
      </c>
      <c r="I285" s="90">
        <f>I270+I273+I276+I279</f>
        <v>1</v>
      </c>
      <c r="J285" s="10">
        <f>J270+J273+J276+J279</f>
        <v>9</v>
      </c>
      <c r="K285" s="147">
        <f>K270+K273+K276+K279</f>
        <v>3</v>
      </c>
      <c r="L285" s="148">
        <f>L270+L273+L276+L279</f>
        <v>13</v>
      </c>
      <c r="M285" s="92">
        <f>M270+M273+M276+M279</f>
        <v>243</v>
      </c>
      <c r="N285" s="92">
        <f>N270+N273+N276+N279</f>
        <v>35</v>
      </c>
      <c r="O285" s="77"/>
      <c r="P285" s="77"/>
      <c r="Q285" s="93"/>
      <c r="R285" s="93"/>
      <c r="T285" s="93"/>
      <c r="X285" s="121"/>
      <c r="Y285" s="121"/>
      <c r="Z285" s="121"/>
      <c r="AA285" s="121"/>
      <c r="AB285" s="121"/>
      <c r="AC285" s="121"/>
      <c r="AD285" s="121"/>
      <c r="AE285" s="121"/>
      <c r="AF285" s="121"/>
      <c r="AG285" s="121"/>
      <c r="AH285" s="121"/>
    </row>
    <row r="286" spans="2:34" ht="17.25" customHeight="1" x14ac:dyDescent="0.2">
      <c r="B286" s="416"/>
      <c r="C286" s="122" t="s">
        <v>66</v>
      </c>
      <c r="D286" s="123"/>
      <c r="E286" s="94">
        <f>E285/D285</f>
        <v>6.7114093959731544E-2</v>
      </c>
      <c r="F286" s="95">
        <f>F285/D285</f>
        <v>0</v>
      </c>
      <c r="G286" s="95">
        <f>G285/D285</f>
        <v>1.3422818791946308E-2</v>
      </c>
      <c r="H286" s="95">
        <f>H285/D285</f>
        <v>1.0067114093959731E-2</v>
      </c>
      <c r="I286" s="95">
        <f>I285/D285</f>
        <v>3.3557046979865771E-3</v>
      </c>
      <c r="J286" s="96">
        <f>J285/D285</f>
        <v>3.0201342281879196E-2</v>
      </c>
      <c r="K286" s="149">
        <f>K285/D285</f>
        <v>1.0067114093959731E-2</v>
      </c>
      <c r="L286" s="150">
        <f>L285/D285</f>
        <v>4.3624161073825503E-2</v>
      </c>
      <c r="M286" s="98">
        <f>M285/D285</f>
        <v>0.81543624161073824</v>
      </c>
      <c r="N286" s="98">
        <f>N285/D285</f>
        <v>0.1174496644295302</v>
      </c>
      <c r="O286" s="74"/>
      <c r="P286" s="77"/>
      <c r="Q286" s="93"/>
      <c r="R286" s="93"/>
      <c r="T286" s="75"/>
      <c r="X286" s="121"/>
      <c r="Y286" s="121"/>
      <c r="Z286" s="121"/>
      <c r="AA286" s="121"/>
      <c r="AB286" s="121"/>
      <c r="AC286" s="121"/>
      <c r="AD286" s="121"/>
      <c r="AE286" s="121"/>
      <c r="AF286" s="121"/>
      <c r="AG286" s="121"/>
      <c r="AH286" s="121"/>
    </row>
    <row r="287" spans="2:34" ht="17.25" customHeight="1" x14ac:dyDescent="0.2">
      <c r="B287" s="416"/>
      <c r="C287" s="124"/>
      <c r="D287" s="125"/>
      <c r="E287" s="110"/>
      <c r="F287" s="111">
        <f>F285/E285</f>
        <v>0</v>
      </c>
      <c r="G287" s="111">
        <f>G285/E285</f>
        <v>0.2</v>
      </c>
      <c r="H287" s="111">
        <f>H285/E285</f>
        <v>0.15</v>
      </c>
      <c r="I287" s="111">
        <f>I285/E285</f>
        <v>0.05</v>
      </c>
      <c r="J287" s="112">
        <f>J285/E285</f>
        <v>0.45</v>
      </c>
      <c r="K287" s="153">
        <f>K285/E285</f>
        <v>0.15</v>
      </c>
      <c r="L287" s="154">
        <f>L285/E285</f>
        <v>0.65</v>
      </c>
      <c r="M287" s="114"/>
      <c r="N287" s="114"/>
      <c r="O287" s="74"/>
      <c r="P287" s="74"/>
      <c r="Q287" s="93"/>
      <c r="R287" s="93"/>
      <c r="T287" s="75"/>
      <c r="X287" s="121"/>
      <c r="Y287" s="121"/>
      <c r="Z287" s="121"/>
      <c r="AA287" s="121"/>
      <c r="AB287" s="121"/>
      <c r="AC287" s="121"/>
      <c r="AD287" s="121"/>
      <c r="AE287" s="121"/>
      <c r="AF287" s="121"/>
      <c r="AG287" s="121"/>
      <c r="AH287" s="121"/>
    </row>
    <row r="288" spans="2:34" ht="17.25" customHeight="1" x14ac:dyDescent="0.2">
      <c r="B288" s="416"/>
      <c r="C288" s="126" t="s">
        <v>65</v>
      </c>
      <c r="D288" s="127">
        <f>D273+D276+D279+D282</f>
        <v>157</v>
      </c>
      <c r="E288" s="89">
        <f>E273+E276+E279+E282</f>
        <v>22</v>
      </c>
      <c r="F288" s="90">
        <f>F273+F276+F279+F282</f>
        <v>0</v>
      </c>
      <c r="G288" s="90">
        <f>G273+G276+G279+G282</f>
        <v>3</v>
      </c>
      <c r="H288" s="90">
        <f>H273+H276+H279+H282</f>
        <v>1</v>
      </c>
      <c r="I288" s="90">
        <f>I273+I276+I279+I282</f>
        <v>2</v>
      </c>
      <c r="J288" s="10">
        <f>J273+J276+J279+J282</f>
        <v>13</v>
      </c>
      <c r="K288" s="147">
        <f>K273+K276+K279+K282</f>
        <v>3</v>
      </c>
      <c r="L288" s="148">
        <f>L273+L276+L279+L282</f>
        <v>16</v>
      </c>
      <c r="M288" s="92">
        <f>M273+M276+M279+M282</f>
        <v>121</v>
      </c>
      <c r="N288" s="92">
        <f>N273+N276+N279+N282</f>
        <v>14</v>
      </c>
      <c r="O288" s="77"/>
      <c r="P288" s="77"/>
      <c r="Q288" s="93"/>
      <c r="R288" s="93"/>
      <c r="T288" s="75"/>
      <c r="X288" s="121"/>
      <c r="Y288" s="121"/>
      <c r="Z288" s="121"/>
      <c r="AA288" s="121"/>
      <c r="AB288" s="121"/>
      <c r="AC288" s="121"/>
      <c r="AD288" s="121"/>
      <c r="AE288" s="121"/>
      <c r="AF288" s="121"/>
      <c r="AG288" s="121"/>
      <c r="AH288" s="121"/>
    </row>
    <row r="289" spans="1:34" ht="17.25" customHeight="1" x14ac:dyDescent="0.2">
      <c r="B289" s="416"/>
      <c r="C289" s="122" t="s">
        <v>67</v>
      </c>
      <c r="D289" s="128"/>
      <c r="E289" s="94">
        <f>E288/D288</f>
        <v>0.14012738853503184</v>
      </c>
      <c r="F289" s="95">
        <f>F288/D288</f>
        <v>0</v>
      </c>
      <c r="G289" s="95">
        <f>G288/D288</f>
        <v>1.9108280254777069E-2</v>
      </c>
      <c r="H289" s="95">
        <f>H288/D288</f>
        <v>6.369426751592357E-3</v>
      </c>
      <c r="I289" s="95">
        <f>I288/D288</f>
        <v>1.2738853503184714E-2</v>
      </c>
      <c r="J289" s="96">
        <f>J288/D288</f>
        <v>8.2802547770700632E-2</v>
      </c>
      <c r="K289" s="149">
        <f>K288/D288</f>
        <v>1.9108280254777069E-2</v>
      </c>
      <c r="L289" s="150">
        <f>L288/D288</f>
        <v>0.10191082802547771</v>
      </c>
      <c r="M289" s="98">
        <f>M288/D288</f>
        <v>0.77070063694267521</v>
      </c>
      <c r="N289" s="98">
        <f>N288/D288</f>
        <v>8.9171974522292988E-2</v>
      </c>
      <c r="O289" s="74"/>
      <c r="P289" s="77"/>
      <c r="Q289" s="93"/>
      <c r="R289" s="93"/>
      <c r="T289" s="75"/>
      <c r="X289" s="121"/>
      <c r="Y289" s="121"/>
      <c r="Z289" s="121"/>
      <c r="AA289" s="121"/>
      <c r="AB289" s="121"/>
      <c r="AC289" s="121"/>
      <c r="AD289" s="121"/>
      <c r="AE289" s="121"/>
      <c r="AF289" s="121"/>
      <c r="AG289" s="121"/>
      <c r="AH289" s="121"/>
    </row>
    <row r="290" spans="1:34" ht="17.25" customHeight="1" thickBot="1" x14ac:dyDescent="0.25">
      <c r="B290" s="417"/>
      <c r="C290" s="124"/>
      <c r="D290" s="125"/>
      <c r="E290" s="129"/>
      <c r="F290" s="130">
        <f>F288/E288</f>
        <v>0</v>
      </c>
      <c r="G290" s="130">
        <f>G288/E288</f>
        <v>0.13636363636363635</v>
      </c>
      <c r="H290" s="130">
        <f>H288/E288</f>
        <v>4.5454545454545456E-2</v>
      </c>
      <c r="I290" s="130">
        <f>I288/E288</f>
        <v>9.0909090909090912E-2</v>
      </c>
      <c r="J290" s="131">
        <f>J288/E288</f>
        <v>0.59090909090909094</v>
      </c>
      <c r="K290" s="155">
        <f>K288/E288</f>
        <v>0.13636363636363635</v>
      </c>
      <c r="L290" s="156">
        <f>L288/E288</f>
        <v>0.72727272727272729</v>
      </c>
      <c r="M290" s="133"/>
      <c r="N290" s="133"/>
      <c r="O290" s="74"/>
      <c r="P290" s="74"/>
      <c r="Q290" s="93"/>
      <c r="R290" s="93"/>
      <c r="T290" s="75"/>
      <c r="X290" s="121"/>
      <c r="Y290" s="121"/>
      <c r="Z290" s="121"/>
      <c r="AA290" s="121"/>
      <c r="AB290" s="121"/>
      <c r="AC290" s="121"/>
      <c r="AD290" s="121"/>
      <c r="AE290" s="121"/>
      <c r="AF290" s="121"/>
      <c r="AG290" s="121"/>
      <c r="AH290" s="121"/>
    </row>
    <row r="291" spans="1:34" x14ac:dyDescent="0.2">
      <c r="B291" s="134"/>
      <c r="C291" s="65"/>
      <c r="D291" s="66"/>
      <c r="E291" s="135"/>
      <c r="F291" s="136"/>
      <c r="G291" s="136"/>
      <c r="H291" s="136"/>
      <c r="I291" s="136"/>
      <c r="J291" s="136"/>
      <c r="K291" s="136"/>
      <c r="L291" s="136"/>
      <c r="M291" s="136"/>
      <c r="N291" s="136"/>
      <c r="O291" s="74"/>
      <c r="P291" s="77"/>
      <c r="Q291" s="93"/>
      <c r="R291" s="93"/>
    </row>
    <row r="292" spans="1:34" ht="14.4" x14ac:dyDescent="0.2">
      <c r="B292" s="73" t="s">
        <v>75</v>
      </c>
      <c r="O292" s="74"/>
      <c r="P292" s="74"/>
      <c r="Q292" s="93"/>
      <c r="R292" s="93"/>
    </row>
    <row r="293" spans="1:34" ht="7.5" customHeight="1" x14ac:dyDescent="0.2">
      <c r="B293" s="72"/>
      <c r="O293" s="77"/>
      <c r="P293" s="77"/>
      <c r="Q293" s="93"/>
      <c r="R293" s="93"/>
    </row>
    <row r="294" spans="1:34" x14ac:dyDescent="0.2">
      <c r="A294" s="75"/>
      <c r="B294" s="72"/>
      <c r="I294" s="76" t="s">
        <v>1</v>
      </c>
      <c r="N294" s="74"/>
      <c r="P294" s="77"/>
      <c r="Q294" s="93"/>
      <c r="R294" s="93"/>
    </row>
    <row r="295" spans="1:34" x14ac:dyDescent="0.2">
      <c r="A295" s="75"/>
      <c r="B295" s="72"/>
      <c r="I295" s="76" t="s">
        <v>38</v>
      </c>
      <c r="N295" s="74"/>
      <c r="P295" s="74"/>
      <c r="Q295" s="93"/>
      <c r="R295" s="93"/>
    </row>
    <row r="296" spans="1:34" x14ac:dyDescent="0.2">
      <c r="A296" s="75"/>
      <c r="B296" s="72"/>
      <c r="I296" s="76" t="s">
        <v>39</v>
      </c>
      <c r="N296" s="77"/>
      <c r="P296" s="77"/>
      <c r="Q296" s="93"/>
      <c r="R296" s="93"/>
    </row>
    <row r="297" spans="1:34" ht="7.5" customHeight="1" x14ac:dyDescent="0.2">
      <c r="A297" s="75"/>
      <c r="B297" s="72"/>
      <c r="J297" s="78"/>
      <c r="O297" s="74"/>
      <c r="P297" s="77"/>
      <c r="Q297" s="93"/>
      <c r="R297" s="93"/>
    </row>
    <row r="298" spans="1:34" ht="13.8" thickBot="1" x14ac:dyDescent="0.25">
      <c r="F298" s="79" t="s">
        <v>40</v>
      </c>
      <c r="G298" s="79" t="s">
        <v>41</v>
      </c>
      <c r="H298" s="79" t="s">
        <v>42</v>
      </c>
      <c r="I298" s="79" t="s">
        <v>43</v>
      </c>
      <c r="J298" s="79" t="s">
        <v>44</v>
      </c>
      <c r="K298" s="79"/>
      <c r="M298" s="66"/>
      <c r="N298" s="66" t="s">
        <v>45</v>
      </c>
      <c r="O298" s="74"/>
      <c r="P298" s="74"/>
      <c r="Q298" s="93"/>
      <c r="R298" s="93"/>
    </row>
    <row r="299" spans="1:34" ht="13.5" customHeight="1" x14ac:dyDescent="0.2">
      <c r="B299" s="448" t="s">
        <v>76</v>
      </c>
      <c r="C299" s="449"/>
      <c r="D299" s="440" t="s">
        <v>6</v>
      </c>
      <c r="E299" s="454" t="s">
        <v>47</v>
      </c>
      <c r="F299" s="137"/>
      <c r="G299" s="137"/>
      <c r="H299" s="137"/>
      <c r="I299" s="137"/>
      <c r="J299" s="137"/>
      <c r="K299" s="137"/>
      <c r="L299" s="138"/>
      <c r="M299" s="457" t="s">
        <v>48</v>
      </c>
      <c r="N299" s="457" t="s">
        <v>49</v>
      </c>
      <c r="O299" s="77"/>
      <c r="P299" s="77"/>
      <c r="Q299" s="93"/>
      <c r="R299" s="93"/>
    </row>
    <row r="300" spans="1:34" x14ac:dyDescent="0.2">
      <c r="B300" s="450"/>
      <c r="C300" s="451"/>
      <c r="D300" s="441"/>
      <c r="E300" s="455"/>
      <c r="F300" s="139" t="s">
        <v>50</v>
      </c>
      <c r="G300" s="140"/>
      <c r="H300" s="140"/>
      <c r="I300" s="141"/>
      <c r="J300" s="141"/>
      <c r="K300" s="141"/>
      <c r="L300" s="142"/>
      <c r="M300" s="458"/>
      <c r="N300" s="458"/>
      <c r="O300" s="74"/>
      <c r="P300" s="77"/>
      <c r="Q300" s="93"/>
      <c r="R300" s="93"/>
    </row>
    <row r="301" spans="1:34" ht="13.5" customHeight="1" x14ac:dyDescent="0.2">
      <c r="B301" s="450"/>
      <c r="C301" s="451"/>
      <c r="D301" s="441"/>
      <c r="E301" s="455"/>
      <c r="F301" s="437" t="s">
        <v>51</v>
      </c>
      <c r="G301" s="437" t="s">
        <v>52</v>
      </c>
      <c r="H301" s="437" t="s">
        <v>53</v>
      </c>
      <c r="I301" s="437" t="s">
        <v>54</v>
      </c>
      <c r="J301" s="440" t="s">
        <v>55</v>
      </c>
      <c r="K301" s="440" t="s">
        <v>56</v>
      </c>
      <c r="L301" s="87" t="s">
        <v>57</v>
      </c>
      <c r="M301" s="458"/>
      <c r="N301" s="458"/>
      <c r="O301" s="74"/>
      <c r="P301" s="74"/>
      <c r="Q301" s="93"/>
      <c r="R301" s="93"/>
    </row>
    <row r="302" spans="1:34" ht="13.5" customHeight="1" x14ac:dyDescent="0.2">
      <c r="B302" s="450"/>
      <c r="C302" s="451"/>
      <c r="D302" s="441"/>
      <c r="E302" s="455"/>
      <c r="F302" s="438"/>
      <c r="G302" s="438"/>
      <c r="H302" s="438"/>
      <c r="I302" s="438"/>
      <c r="J302" s="441"/>
      <c r="K302" s="441"/>
      <c r="L302" s="446" t="s">
        <v>58</v>
      </c>
      <c r="M302" s="458"/>
      <c r="N302" s="458"/>
      <c r="O302" s="77"/>
      <c r="P302" s="77"/>
      <c r="Q302" s="93"/>
      <c r="R302" s="93"/>
    </row>
    <row r="303" spans="1:34" ht="40.5" customHeight="1" x14ac:dyDescent="0.2">
      <c r="B303" s="452"/>
      <c r="C303" s="453"/>
      <c r="D303" s="442"/>
      <c r="E303" s="456"/>
      <c r="F303" s="439"/>
      <c r="G303" s="439"/>
      <c r="H303" s="439"/>
      <c r="I303" s="439"/>
      <c r="J303" s="442"/>
      <c r="K303" s="442"/>
      <c r="L303" s="447"/>
      <c r="M303" s="459"/>
      <c r="N303" s="459"/>
      <c r="O303" s="74"/>
      <c r="P303" s="77"/>
      <c r="Q303" s="93"/>
      <c r="R303" s="93"/>
    </row>
    <row r="304" spans="1:34" ht="13.5" customHeight="1" x14ac:dyDescent="0.2">
      <c r="B304" s="421" t="s">
        <v>59</v>
      </c>
      <c r="C304" s="422"/>
      <c r="D304" s="10">
        <f>D307+D310+D313+D316+D319+D322</f>
        <v>425</v>
      </c>
      <c r="E304" s="89">
        <f>E307+E310+E313+E316+E319+E322</f>
        <v>14</v>
      </c>
      <c r="F304" s="90">
        <f>F307+F310+F313+F316+F319+F322</f>
        <v>0</v>
      </c>
      <c r="G304" s="90">
        <f>G307+G310+G313+G316+G319+G322</f>
        <v>3</v>
      </c>
      <c r="H304" s="90">
        <f>H307+H310+H313+H316+H319+H322</f>
        <v>6</v>
      </c>
      <c r="I304" s="90">
        <f>I307+I310+I313+I316+I319+I322</f>
        <v>1</v>
      </c>
      <c r="J304" s="10">
        <f>J307+J310+J313+J316+J319+J322</f>
        <v>1</v>
      </c>
      <c r="K304" s="147">
        <f>K307+K310+K313+K316+K319+K322</f>
        <v>3</v>
      </c>
      <c r="L304" s="148">
        <f>L307+L310+L313+L316+L319+L322</f>
        <v>8</v>
      </c>
      <c r="M304" s="92">
        <f>M307+M310+M313+M316+M319+M322</f>
        <v>368</v>
      </c>
      <c r="N304" s="92">
        <f>N307+N310+N313+N316+N319+N322</f>
        <v>43</v>
      </c>
      <c r="O304" s="77"/>
      <c r="P304" s="77"/>
      <c r="Q304" s="93"/>
      <c r="R304" s="93"/>
    </row>
    <row r="305" spans="2:18" x14ac:dyDescent="0.2">
      <c r="B305" s="423"/>
      <c r="C305" s="424"/>
      <c r="D305" s="16"/>
      <c r="E305" s="94">
        <f>E304/D304</f>
        <v>3.2941176470588238E-2</v>
      </c>
      <c r="F305" s="95">
        <f>F304/D304</f>
        <v>0</v>
      </c>
      <c r="G305" s="95">
        <f>G304/D304</f>
        <v>7.058823529411765E-3</v>
      </c>
      <c r="H305" s="95">
        <f>H304/D304</f>
        <v>1.411764705882353E-2</v>
      </c>
      <c r="I305" s="95">
        <f>I304/D304</f>
        <v>2.352941176470588E-3</v>
      </c>
      <c r="J305" s="96">
        <f>J304/D304</f>
        <v>2.352941176470588E-3</v>
      </c>
      <c r="K305" s="149">
        <f>K304/D304</f>
        <v>7.058823529411765E-3</v>
      </c>
      <c r="L305" s="150">
        <f>L304/D304</f>
        <v>1.8823529411764704E-2</v>
      </c>
      <c r="M305" s="98">
        <f>M304/D304</f>
        <v>0.86588235294117644</v>
      </c>
      <c r="N305" s="98">
        <f>N304/D304</f>
        <v>0.1011764705882353</v>
      </c>
      <c r="O305" s="74"/>
      <c r="P305" s="77"/>
      <c r="Q305" s="93"/>
      <c r="R305" s="93"/>
    </row>
    <row r="306" spans="2:18" ht="13.8" thickBot="1" x14ac:dyDescent="0.25">
      <c r="B306" s="425"/>
      <c r="C306" s="426"/>
      <c r="D306" s="22"/>
      <c r="E306" s="99"/>
      <c r="F306" s="158">
        <f>F304/E304</f>
        <v>0</v>
      </c>
      <c r="G306" s="158">
        <f>G304/E304</f>
        <v>0.21428571428571427</v>
      </c>
      <c r="H306" s="158">
        <f>H304/E304</f>
        <v>0.42857142857142855</v>
      </c>
      <c r="I306" s="158">
        <f>I304/E304</f>
        <v>7.1428571428571425E-2</v>
      </c>
      <c r="J306" s="158">
        <f>J304/E304</f>
        <v>7.1428571428571425E-2</v>
      </c>
      <c r="K306" s="151">
        <f>K304/E304</f>
        <v>0.21428571428571427</v>
      </c>
      <c r="L306" s="152">
        <f>L304/E304</f>
        <v>0.5714285714285714</v>
      </c>
      <c r="M306" s="104"/>
      <c r="N306" s="104"/>
      <c r="O306" s="74"/>
      <c r="P306" s="74"/>
      <c r="Q306" s="93"/>
      <c r="R306" s="93"/>
    </row>
    <row r="307" spans="2:18" ht="17.25" customHeight="1" thickTop="1" x14ac:dyDescent="0.2">
      <c r="B307" s="415" t="s">
        <v>20</v>
      </c>
      <c r="C307" s="418" t="s">
        <v>60</v>
      </c>
      <c r="D307" s="27">
        <v>54</v>
      </c>
      <c r="E307" s="105">
        <f>SUM(F307:K307)</f>
        <v>0</v>
      </c>
      <c r="F307" s="106">
        <v>0</v>
      </c>
      <c r="G307" s="106">
        <v>0</v>
      </c>
      <c r="H307" s="106">
        <v>0</v>
      </c>
      <c r="I307" s="106">
        <v>0</v>
      </c>
      <c r="J307" s="107">
        <v>0</v>
      </c>
      <c r="K307" s="107">
        <v>0</v>
      </c>
      <c r="L307" s="108">
        <f>H307+I307+J307</f>
        <v>0</v>
      </c>
      <c r="M307" s="109">
        <v>50</v>
      </c>
      <c r="N307" s="109">
        <f>D307-E307-M307</f>
        <v>4</v>
      </c>
      <c r="O307" s="77"/>
      <c r="P307" s="77"/>
      <c r="Q307" s="93"/>
      <c r="R307" s="93"/>
    </row>
    <row r="308" spans="2:18" ht="17.25" customHeight="1" x14ac:dyDescent="0.2">
      <c r="B308" s="416"/>
      <c r="C308" s="413"/>
      <c r="D308" s="32"/>
      <c r="E308" s="94">
        <f>E307/D307</f>
        <v>0</v>
      </c>
      <c r="F308" s="95">
        <f>F307/D307</f>
        <v>0</v>
      </c>
      <c r="G308" s="95">
        <f>G307/D307</f>
        <v>0</v>
      </c>
      <c r="H308" s="95">
        <f>H307/D307</f>
        <v>0</v>
      </c>
      <c r="I308" s="95">
        <f>I307/D307</f>
        <v>0</v>
      </c>
      <c r="J308" s="96">
        <f>J307/D307</f>
        <v>0</v>
      </c>
      <c r="K308" s="96">
        <f>K307/D307</f>
        <v>0</v>
      </c>
      <c r="L308" s="97">
        <f>L307/D307</f>
        <v>0</v>
      </c>
      <c r="M308" s="98">
        <f>M307/D307</f>
        <v>0.92592592592592593</v>
      </c>
      <c r="N308" s="98">
        <f>N307/D307</f>
        <v>7.407407407407407E-2</v>
      </c>
      <c r="O308" s="74"/>
      <c r="P308" s="77"/>
      <c r="Q308" s="93"/>
      <c r="R308" s="93"/>
    </row>
    <row r="309" spans="2:18" ht="17.25" customHeight="1" x14ac:dyDescent="0.2">
      <c r="B309" s="416"/>
      <c r="C309" s="419"/>
      <c r="D309" s="33"/>
      <c r="E309" s="110"/>
      <c r="F309" s="160">
        <f>IFERROR(F307/$E307,0)</f>
        <v>0</v>
      </c>
      <c r="G309" s="160">
        <f>IFERROR(G307/$E307,0)</f>
        <v>0</v>
      </c>
      <c r="H309" s="160">
        <f>IFERROR(H307/$E307,0)</f>
        <v>0</v>
      </c>
      <c r="I309" s="160">
        <f>IFERROR(I307/$E307,0)</f>
        <v>0</v>
      </c>
      <c r="J309" s="160">
        <f>IFERROR(J307/$E307,0)</f>
        <v>0</v>
      </c>
      <c r="K309" s="160">
        <f>IFERROR(K307/$E307,0)</f>
        <v>0</v>
      </c>
      <c r="L309" s="159">
        <f>IFERROR(L307/$E307,0)</f>
        <v>0</v>
      </c>
      <c r="M309" s="104"/>
      <c r="N309" s="104"/>
      <c r="O309" s="74"/>
      <c r="P309" s="74"/>
      <c r="Q309" s="93"/>
      <c r="R309" s="93"/>
    </row>
    <row r="310" spans="2:18" ht="17.25" customHeight="1" x14ac:dyDescent="0.2">
      <c r="B310" s="416"/>
      <c r="C310" s="412" t="s">
        <v>61</v>
      </c>
      <c r="D310" s="38">
        <v>76</v>
      </c>
      <c r="E310" s="89">
        <f>SUM(F310:K310)</f>
        <v>0</v>
      </c>
      <c r="F310" s="90">
        <v>0</v>
      </c>
      <c r="G310" s="90">
        <v>0</v>
      </c>
      <c r="H310" s="90">
        <v>0</v>
      </c>
      <c r="I310" s="90">
        <v>0</v>
      </c>
      <c r="J310" s="10">
        <v>0</v>
      </c>
      <c r="K310" s="10">
        <v>0</v>
      </c>
      <c r="L310" s="91">
        <f>H310+I310+J310</f>
        <v>0</v>
      </c>
      <c r="M310" s="92">
        <v>70</v>
      </c>
      <c r="N310" s="92">
        <f>D310-E310-M310</f>
        <v>6</v>
      </c>
      <c r="O310" s="77"/>
      <c r="P310" s="77"/>
      <c r="Q310" s="93"/>
      <c r="R310" s="93"/>
    </row>
    <row r="311" spans="2:18" ht="17.25" customHeight="1" x14ac:dyDescent="0.2">
      <c r="B311" s="416"/>
      <c r="C311" s="413"/>
      <c r="D311" s="32"/>
      <c r="E311" s="94">
        <f>E310/D310</f>
        <v>0</v>
      </c>
      <c r="F311" s="95">
        <f>F310/D310</f>
        <v>0</v>
      </c>
      <c r="G311" s="95">
        <f>G310/D310</f>
        <v>0</v>
      </c>
      <c r="H311" s="95">
        <f>H310/D310</f>
        <v>0</v>
      </c>
      <c r="I311" s="95">
        <f>I310/D310</f>
        <v>0</v>
      </c>
      <c r="J311" s="96">
        <f>J310/D310</f>
        <v>0</v>
      </c>
      <c r="K311" s="96">
        <f>K310/D310</f>
        <v>0</v>
      </c>
      <c r="L311" s="97">
        <f>L310/D310</f>
        <v>0</v>
      </c>
      <c r="M311" s="98">
        <f>M310/D310</f>
        <v>0.92105263157894735</v>
      </c>
      <c r="N311" s="98">
        <f>N310/D310</f>
        <v>7.8947368421052627E-2</v>
      </c>
      <c r="O311" s="74"/>
      <c r="P311" s="77"/>
      <c r="Q311" s="93"/>
      <c r="R311" s="93"/>
    </row>
    <row r="312" spans="2:18" ht="17.25" customHeight="1" x14ac:dyDescent="0.2">
      <c r="B312" s="416"/>
      <c r="C312" s="419"/>
      <c r="D312" s="42"/>
      <c r="E312" s="110"/>
      <c r="F312" s="160">
        <f>IFERROR(F310/$E310,0)</f>
        <v>0</v>
      </c>
      <c r="G312" s="160">
        <f>IFERROR(G310/$E310,0)</f>
        <v>0</v>
      </c>
      <c r="H312" s="160">
        <f>IFERROR(H310/$E310,0)</f>
        <v>0</v>
      </c>
      <c r="I312" s="160">
        <f>IFERROR(I310/$E310,0)</f>
        <v>0</v>
      </c>
      <c r="J312" s="161">
        <f>IFERROR(J310/$E310,0)</f>
        <v>0</v>
      </c>
      <c r="K312" s="161">
        <f>IFERROR(K310/$E310,0)</f>
        <v>0</v>
      </c>
      <c r="L312" s="159">
        <f>IFERROR(L310/$E310,0)</f>
        <v>0</v>
      </c>
      <c r="M312" s="104"/>
      <c r="N312" s="104"/>
      <c r="O312" s="74"/>
      <c r="P312" s="74"/>
      <c r="Q312" s="93"/>
      <c r="R312" s="93"/>
    </row>
    <row r="313" spans="2:18" ht="17.25" customHeight="1" x14ac:dyDescent="0.2">
      <c r="B313" s="416"/>
      <c r="C313" s="437" t="s">
        <v>23</v>
      </c>
      <c r="D313" s="43">
        <v>28</v>
      </c>
      <c r="E313" s="89">
        <f>SUM(F313:K313)</f>
        <v>0</v>
      </c>
      <c r="F313" s="90">
        <v>0</v>
      </c>
      <c r="G313" s="90">
        <v>0</v>
      </c>
      <c r="H313" s="90">
        <v>0</v>
      </c>
      <c r="I313" s="90">
        <v>0</v>
      </c>
      <c r="J313" s="10">
        <v>0</v>
      </c>
      <c r="K313" s="10">
        <v>0</v>
      </c>
      <c r="L313" s="91">
        <f>H313+I313+J313</f>
        <v>0</v>
      </c>
      <c r="M313" s="92">
        <v>24</v>
      </c>
      <c r="N313" s="92">
        <f>D313-E313-M313</f>
        <v>4</v>
      </c>
      <c r="O313" s="77"/>
      <c r="P313" s="77"/>
      <c r="Q313" s="93"/>
      <c r="R313" s="93"/>
    </row>
    <row r="314" spans="2:18" ht="17.25" customHeight="1" x14ac:dyDescent="0.2">
      <c r="B314" s="416"/>
      <c r="C314" s="438"/>
      <c r="D314" s="32"/>
      <c r="E314" s="94">
        <f>E313/D313</f>
        <v>0</v>
      </c>
      <c r="F314" s="95">
        <f>F313/D313</f>
        <v>0</v>
      </c>
      <c r="G314" s="95">
        <f>G313/D313</f>
        <v>0</v>
      </c>
      <c r="H314" s="95">
        <f>H313/D313</f>
        <v>0</v>
      </c>
      <c r="I314" s="95">
        <f>I313/D313</f>
        <v>0</v>
      </c>
      <c r="J314" s="96">
        <f>J313/D313</f>
        <v>0</v>
      </c>
      <c r="K314" s="96">
        <f>K313/D313</f>
        <v>0</v>
      </c>
      <c r="L314" s="97">
        <f>L313/D313</f>
        <v>0</v>
      </c>
      <c r="M314" s="98">
        <f>M313/D313</f>
        <v>0.8571428571428571</v>
      </c>
      <c r="N314" s="98">
        <f>N313/D313</f>
        <v>0.14285714285714285</v>
      </c>
      <c r="O314" s="74"/>
      <c r="P314" s="77"/>
      <c r="Q314" s="93"/>
      <c r="R314" s="93"/>
    </row>
    <row r="315" spans="2:18" ht="17.25" customHeight="1" x14ac:dyDescent="0.2">
      <c r="B315" s="416"/>
      <c r="C315" s="438"/>
      <c r="D315" s="42"/>
      <c r="E315" s="110"/>
      <c r="F315" s="100">
        <f>IFERROR(F313/$E313,0)</f>
        <v>0</v>
      </c>
      <c r="G315" s="100">
        <f>IFERROR(G313/$E313,0)</f>
        <v>0</v>
      </c>
      <c r="H315" s="100">
        <f>IFERROR(H313/$E313,0)</f>
        <v>0</v>
      </c>
      <c r="I315" s="100">
        <f>IFERROR(I313/$E313,0)</f>
        <v>0</v>
      </c>
      <c r="J315" s="100">
        <f>IFERROR(J313/$E313,0)</f>
        <v>0</v>
      </c>
      <c r="K315" s="101">
        <f>IFERROR(K313/$E313,0)</f>
        <v>0</v>
      </c>
      <c r="L315" s="143">
        <f>IFERROR(L313/$E313,0)</f>
        <v>0</v>
      </c>
      <c r="M315" s="104"/>
      <c r="N315" s="104"/>
      <c r="O315" s="74"/>
      <c r="P315" s="74"/>
      <c r="Q315" s="93"/>
      <c r="R315" s="93"/>
    </row>
    <row r="316" spans="2:18" ht="17.25" customHeight="1" x14ac:dyDescent="0.2">
      <c r="B316" s="416"/>
      <c r="C316" s="412" t="s">
        <v>62</v>
      </c>
      <c r="D316" s="43">
        <v>89</v>
      </c>
      <c r="E316" s="89">
        <f>SUM(F316:K316)</f>
        <v>1</v>
      </c>
      <c r="F316" s="90">
        <v>0</v>
      </c>
      <c r="G316" s="90">
        <v>0</v>
      </c>
      <c r="H316" s="90">
        <v>0</v>
      </c>
      <c r="I316" s="90">
        <v>0</v>
      </c>
      <c r="J316" s="10">
        <v>0</v>
      </c>
      <c r="K316" s="10">
        <v>1</v>
      </c>
      <c r="L316" s="91">
        <f>H316+I316+J316</f>
        <v>0</v>
      </c>
      <c r="M316" s="92">
        <v>80</v>
      </c>
      <c r="N316" s="92">
        <f>D316-E316-M316</f>
        <v>8</v>
      </c>
      <c r="O316" s="77"/>
      <c r="P316" s="77"/>
      <c r="Q316" s="93"/>
      <c r="R316" s="93"/>
    </row>
    <row r="317" spans="2:18" ht="17.25" customHeight="1" x14ac:dyDescent="0.2">
      <c r="B317" s="416"/>
      <c r="C317" s="413"/>
      <c r="D317" s="32"/>
      <c r="E317" s="94">
        <f>E316/D316</f>
        <v>1.1235955056179775E-2</v>
      </c>
      <c r="F317" s="95">
        <f>F316/D316</f>
        <v>0</v>
      </c>
      <c r="G317" s="95">
        <f>G316/D316</f>
        <v>0</v>
      </c>
      <c r="H317" s="95">
        <f>H316/D316</f>
        <v>0</v>
      </c>
      <c r="I317" s="95">
        <f>I316/D316</f>
        <v>0</v>
      </c>
      <c r="J317" s="96">
        <f>J316/D316</f>
        <v>0</v>
      </c>
      <c r="K317" s="96">
        <f>K316/D316</f>
        <v>1.1235955056179775E-2</v>
      </c>
      <c r="L317" s="97">
        <f>L316/D316</f>
        <v>0</v>
      </c>
      <c r="M317" s="98">
        <f>M316/D316</f>
        <v>0.898876404494382</v>
      </c>
      <c r="N317" s="98">
        <f>N316/D316</f>
        <v>8.98876404494382E-2</v>
      </c>
      <c r="O317" s="74"/>
      <c r="P317" s="77"/>
      <c r="Q317" s="93"/>
      <c r="R317" s="93"/>
    </row>
    <row r="318" spans="2:18" ht="17.25" customHeight="1" x14ac:dyDescent="0.2">
      <c r="B318" s="416"/>
      <c r="C318" s="419"/>
      <c r="D318" s="42"/>
      <c r="E318" s="110"/>
      <c r="F318" s="100">
        <f>IFERROR(F316/$E316,0)</f>
        <v>0</v>
      </c>
      <c r="G318" s="100">
        <f>IFERROR(G316/$E316,0)</f>
        <v>0</v>
      </c>
      <c r="H318" s="100">
        <f>IFERROR(H316/$E316,0)</f>
        <v>0</v>
      </c>
      <c r="I318" s="100">
        <f>IFERROR(I316/$E316,0)</f>
        <v>0</v>
      </c>
      <c r="J318" s="100">
        <f>IFERROR(J316/$E316,0)</f>
        <v>0</v>
      </c>
      <c r="K318" s="100">
        <f>IFERROR(K316/$E316,0)</f>
        <v>1</v>
      </c>
      <c r="L318" s="143">
        <f>IFERROR(L316/$E316,0)</f>
        <v>0</v>
      </c>
      <c r="M318" s="104"/>
      <c r="N318" s="104"/>
      <c r="O318" s="74"/>
      <c r="P318" s="74"/>
      <c r="Q318" s="93"/>
      <c r="R318" s="93"/>
    </row>
    <row r="319" spans="2:18" ht="17.25" customHeight="1" x14ac:dyDescent="0.2">
      <c r="B319" s="416"/>
      <c r="C319" s="412" t="s">
        <v>63</v>
      </c>
      <c r="D319" s="43">
        <v>16</v>
      </c>
      <c r="E319" s="89">
        <f>SUM(F319:K319)</f>
        <v>0</v>
      </c>
      <c r="F319" s="90">
        <v>0</v>
      </c>
      <c r="G319" s="90">
        <v>0</v>
      </c>
      <c r="H319" s="90">
        <v>0</v>
      </c>
      <c r="I319" s="90">
        <v>0</v>
      </c>
      <c r="J319" s="10">
        <v>0</v>
      </c>
      <c r="K319" s="10">
        <v>0</v>
      </c>
      <c r="L319" s="91">
        <f>H319+I319+J319</f>
        <v>0</v>
      </c>
      <c r="M319" s="92">
        <v>14</v>
      </c>
      <c r="N319" s="92">
        <f>D319-E319-M319</f>
        <v>2</v>
      </c>
      <c r="O319" s="77"/>
      <c r="P319" s="77"/>
      <c r="Q319" s="93"/>
      <c r="R319" s="93"/>
    </row>
    <row r="320" spans="2:18" ht="17.25" customHeight="1" x14ac:dyDescent="0.2">
      <c r="B320" s="416"/>
      <c r="C320" s="413"/>
      <c r="D320" s="32"/>
      <c r="E320" s="94">
        <f>E319/D319</f>
        <v>0</v>
      </c>
      <c r="F320" s="95">
        <f>F319/D319</f>
        <v>0</v>
      </c>
      <c r="G320" s="95">
        <f>G319/D319</f>
        <v>0</v>
      </c>
      <c r="H320" s="95">
        <f>H319/D319</f>
        <v>0</v>
      </c>
      <c r="I320" s="95">
        <f>I319/D319</f>
        <v>0</v>
      </c>
      <c r="J320" s="96">
        <f>J319/D319</f>
        <v>0</v>
      </c>
      <c r="K320" s="96">
        <f>K319/D319</f>
        <v>0</v>
      </c>
      <c r="L320" s="97">
        <f>L319/D319</f>
        <v>0</v>
      </c>
      <c r="M320" s="98">
        <f>M319/D319</f>
        <v>0.875</v>
      </c>
      <c r="N320" s="98">
        <f>N319/D319</f>
        <v>0.125</v>
      </c>
      <c r="O320" s="74"/>
      <c r="P320" s="77"/>
      <c r="Q320" s="93"/>
      <c r="R320" s="93"/>
    </row>
    <row r="321" spans="2:18" ht="17.25" customHeight="1" x14ac:dyDescent="0.2">
      <c r="B321" s="416"/>
      <c r="C321" s="419"/>
      <c r="D321" s="42"/>
      <c r="E321" s="110"/>
      <c r="F321" s="100">
        <f>IFERROR(F319/$E319,0)</f>
        <v>0</v>
      </c>
      <c r="G321" s="100">
        <f>IFERROR(G319/$E319,0)</f>
        <v>0</v>
      </c>
      <c r="H321" s="100">
        <f>IFERROR(H319/$E319,0)</f>
        <v>0</v>
      </c>
      <c r="I321" s="100">
        <f>IFERROR(I319/$E319,0)</f>
        <v>0</v>
      </c>
      <c r="J321" s="101">
        <f>IFERROR(J319/$E319,0)</f>
        <v>0</v>
      </c>
      <c r="K321" s="101">
        <f>IFERROR(K319/$E319,0)</f>
        <v>0</v>
      </c>
      <c r="L321" s="103">
        <f>IFERROR(L319/$E319,0)</f>
        <v>0</v>
      </c>
      <c r="M321" s="104"/>
      <c r="N321" s="104"/>
      <c r="O321" s="74"/>
      <c r="P321" s="74"/>
      <c r="Q321" s="93"/>
      <c r="R321" s="93"/>
    </row>
    <row r="322" spans="2:18" ht="17.25" customHeight="1" x14ac:dyDescent="0.2">
      <c r="B322" s="416"/>
      <c r="C322" s="412" t="s">
        <v>64</v>
      </c>
      <c r="D322" s="43">
        <v>162</v>
      </c>
      <c r="E322" s="89">
        <f>SUM(F322:K322)</f>
        <v>13</v>
      </c>
      <c r="F322" s="90">
        <v>0</v>
      </c>
      <c r="G322" s="90">
        <v>3</v>
      </c>
      <c r="H322" s="90">
        <v>6</v>
      </c>
      <c r="I322" s="90">
        <v>1</v>
      </c>
      <c r="J322" s="10">
        <v>1</v>
      </c>
      <c r="K322" s="10">
        <v>2</v>
      </c>
      <c r="L322" s="91">
        <f>H322+I322+J322</f>
        <v>8</v>
      </c>
      <c r="M322" s="92">
        <v>130</v>
      </c>
      <c r="N322" s="92">
        <f>D322-E322-M322</f>
        <v>19</v>
      </c>
      <c r="O322" s="77"/>
      <c r="P322" s="77"/>
      <c r="Q322" s="93"/>
      <c r="R322" s="93"/>
    </row>
    <row r="323" spans="2:18" ht="17.25" customHeight="1" x14ac:dyDescent="0.2">
      <c r="B323" s="416"/>
      <c r="C323" s="413"/>
      <c r="D323" s="32"/>
      <c r="E323" s="94">
        <f>E322/D322</f>
        <v>8.0246913580246909E-2</v>
      </c>
      <c r="F323" s="95">
        <f>F322/D322</f>
        <v>0</v>
      </c>
      <c r="G323" s="95">
        <f>G322/D322</f>
        <v>1.8518518518518517E-2</v>
      </c>
      <c r="H323" s="95">
        <f>H322/D322</f>
        <v>3.7037037037037035E-2</v>
      </c>
      <c r="I323" s="95">
        <f>I322/D322</f>
        <v>6.1728395061728392E-3</v>
      </c>
      <c r="J323" s="96">
        <f>J322/D322</f>
        <v>6.1728395061728392E-3</v>
      </c>
      <c r="K323" s="96">
        <f>K322/D322</f>
        <v>1.2345679012345678E-2</v>
      </c>
      <c r="L323" s="97">
        <f>L322/D322</f>
        <v>4.9382716049382713E-2</v>
      </c>
      <c r="M323" s="98">
        <f>M322/D322</f>
        <v>0.80246913580246915</v>
      </c>
      <c r="N323" s="98">
        <f>N322/D322</f>
        <v>0.11728395061728394</v>
      </c>
      <c r="O323" s="74"/>
      <c r="P323" s="77"/>
      <c r="Q323" s="93"/>
      <c r="R323" s="93"/>
    </row>
    <row r="324" spans="2:18" ht="17.25" customHeight="1" thickBot="1" x14ac:dyDescent="0.25">
      <c r="B324" s="420"/>
      <c r="C324" s="419"/>
      <c r="D324" s="45"/>
      <c r="E324" s="110"/>
      <c r="F324" s="100">
        <f>IFERROR(F322/$E322,0)</f>
        <v>0</v>
      </c>
      <c r="G324" s="100">
        <f>IFERROR(G322/$E322,0)</f>
        <v>0.23076923076923078</v>
      </c>
      <c r="H324" s="100">
        <f>IFERROR(H322/$E322,0)</f>
        <v>0.46153846153846156</v>
      </c>
      <c r="I324" s="100">
        <f>IFERROR(I322/$E322,0)</f>
        <v>7.6923076923076927E-2</v>
      </c>
      <c r="J324" s="101">
        <f>IFERROR(J322/$E322,0)</f>
        <v>7.6923076923076927E-2</v>
      </c>
      <c r="K324" s="101">
        <f>IFERROR(K322/$E322,0)</f>
        <v>0.15384615384615385</v>
      </c>
      <c r="L324" s="103">
        <f>IFERROR(L322/$E322,0)</f>
        <v>0.61538461538461542</v>
      </c>
      <c r="M324" s="104"/>
      <c r="N324" s="104"/>
      <c r="O324" s="74"/>
      <c r="P324" s="74"/>
      <c r="Q324" s="93"/>
      <c r="R324" s="93"/>
    </row>
    <row r="325" spans="2:18" ht="17.25" customHeight="1" thickTop="1" x14ac:dyDescent="0.2">
      <c r="B325" s="415" t="s">
        <v>27</v>
      </c>
      <c r="C325" s="418" t="s">
        <v>28</v>
      </c>
      <c r="D325" s="43">
        <v>87</v>
      </c>
      <c r="E325" s="105">
        <f>SUM(F325:K325)</f>
        <v>1</v>
      </c>
      <c r="F325" s="106">
        <v>0</v>
      </c>
      <c r="G325" s="106">
        <v>0</v>
      </c>
      <c r="H325" s="106">
        <v>0</v>
      </c>
      <c r="I325" s="106">
        <v>0</v>
      </c>
      <c r="J325" s="107">
        <v>0</v>
      </c>
      <c r="K325" s="107">
        <v>1</v>
      </c>
      <c r="L325" s="108">
        <f>H325+I325+J325</f>
        <v>0</v>
      </c>
      <c r="M325" s="109">
        <v>78</v>
      </c>
      <c r="N325" s="109">
        <f>D325-E325-M325</f>
        <v>8</v>
      </c>
      <c r="O325" s="77"/>
      <c r="P325" s="77"/>
      <c r="Q325" s="93"/>
      <c r="R325" s="93"/>
    </row>
    <row r="326" spans="2:18" ht="17.25" customHeight="1" x14ac:dyDescent="0.2">
      <c r="B326" s="416"/>
      <c r="C326" s="413"/>
      <c r="D326" s="32"/>
      <c r="E326" s="94">
        <f>E325/D325</f>
        <v>1.1494252873563218E-2</v>
      </c>
      <c r="F326" s="95">
        <f>F325/D325</f>
        <v>0</v>
      </c>
      <c r="G326" s="95">
        <f>G325/D325</f>
        <v>0</v>
      </c>
      <c r="H326" s="95">
        <f>H325/D325</f>
        <v>0</v>
      </c>
      <c r="I326" s="95">
        <f>I325/D325</f>
        <v>0</v>
      </c>
      <c r="J326" s="96">
        <f>J325/D325</f>
        <v>0</v>
      </c>
      <c r="K326" s="96">
        <f>K325/D325</f>
        <v>1.1494252873563218E-2</v>
      </c>
      <c r="L326" s="97">
        <f>L325/D325</f>
        <v>0</v>
      </c>
      <c r="M326" s="98">
        <f>M325/D325</f>
        <v>0.89655172413793105</v>
      </c>
      <c r="N326" s="98">
        <f>N325/D325</f>
        <v>9.1954022988505746E-2</v>
      </c>
      <c r="O326" s="74"/>
      <c r="P326" s="77"/>
      <c r="Q326" s="93"/>
      <c r="R326" s="93"/>
    </row>
    <row r="327" spans="2:18" ht="17.25" customHeight="1" x14ac:dyDescent="0.2">
      <c r="B327" s="416"/>
      <c r="C327" s="419"/>
      <c r="D327" s="42"/>
      <c r="E327" s="110"/>
      <c r="F327" s="111">
        <f>IFERROR(F325/$E325,0)</f>
        <v>0</v>
      </c>
      <c r="G327" s="111">
        <f>IFERROR(G325/$E325,0)</f>
        <v>0</v>
      </c>
      <c r="H327" s="111">
        <f>IFERROR(H325/$E325,0)</f>
        <v>0</v>
      </c>
      <c r="I327" s="111">
        <f>IFERROR(I325/$E325,0)</f>
        <v>0</v>
      </c>
      <c r="J327" s="112">
        <f>IFERROR(J325/$E325,0)</f>
        <v>0</v>
      </c>
      <c r="K327" s="112">
        <f>IFERROR(K325/$E325,0)</f>
        <v>1</v>
      </c>
      <c r="L327" s="113">
        <f>IFERROR(L325/$E325,0)</f>
        <v>0</v>
      </c>
      <c r="M327" s="114"/>
      <c r="N327" s="114"/>
      <c r="O327" s="74"/>
      <c r="P327" s="74"/>
      <c r="Q327" s="93"/>
      <c r="R327" s="93"/>
    </row>
    <row r="328" spans="2:18" ht="17.25" customHeight="1" x14ac:dyDescent="0.2">
      <c r="B328" s="416"/>
      <c r="C328" s="412" t="s">
        <v>29</v>
      </c>
      <c r="D328" s="43">
        <v>181</v>
      </c>
      <c r="E328" s="89">
        <f>SUM(F328:K328)</f>
        <v>3</v>
      </c>
      <c r="F328" s="90">
        <v>0</v>
      </c>
      <c r="G328" s="90">
        <v>0</v>
      </c>
      <c r="H328" s="90">
        <v>1</v>
      </c>
      <c r="I328" s="90">
        <v>0</v>
      </c>
      <c r="J328" s="10">
        <v>0</v>
      </c>
      <c r="K328" s="10">
        <v>2</v>
      </c>
      <c r="L328" s="91">
        <f>H328+I328+J328</f>
        <v>1</v>
      </c>
      <c r="M328" s="92">
        <v>156</v>
      </c>
      <c r="N328" s="92">
        <f>D328-E328-M328</f>
        <v>22</v>
      </c>
      <c r="O328" s="77"/>
      <c r="P328" s="77"/>
      <c r="Q328" s="93"/>
      <c r="R328" s="93"/>
    </row>
    <row r="329" spans="2:18" ht="17.25" customHeight="1" x14ac:dyDescent="0.2">
      <c r="B329" s="416"/>
      <c r="C329" s="413"/>
      <c r="D329" s="32"/>
      <c r="E329" s="94">
        <f>E328/D328</f>
        <v>1.6574585635359115E-2</v>
      </c>
      <c r="F329" s="95">
        <f>F328/D328</f>
        <v>0</v>
      </c>
      <c r="G329" s="95">
        <f>G328/D328</f>
        <v>0</v>
      </c>
      <c r="H329" s="95">
        <f>H328/D328</f>
        <v>5.5248618784530384E-3</v>
      </c>
      <c r="I329" s="95">
        <f>I328/D328</f>
        <v>0</v>
      </c>
      <c r="J329" s="96">
        <f>J328/D328</f>
        <v>0</v>
      </c>
      <c r="K329" s="96">
        <f>K328/D328</f>
        <v>1.1049723756906077E-2</v>
      </c>
      <c r="L329" s="97">
        <f>L328/D328</f>
        <v>5.5248618784530384E-3</v>
      </c>
      <c r="M329" s="98">
        <f>M328/D328</f>
        <v>0.86187845303867405</v>
      </c>
      <c r="N329" s="98">
        <f>N328/D328</f>
        <v>0.12154696132596685</v>
      </c>
      <c r="O329" s="74"/>
      <c r="P329" s="77"/>
      <c r="Q329" s="93"/>
      <c r="R329" s="93"/>
    </row>
    <row r="330" spans="2:18" ht="17.25" customHeight="1" x14ac:dyDescent="0.2">
      <c r="B330" s="416"/>
      <c r="C330" s="419"/>
      <c r="D330" s="42"/>
      <c r="E330" s="110"/>
      <c r="F330" s="111">
        <f>IFERROR(F328/$E328,0)</f>
        <v>0</v>
      </c>
      <c r="G330" s="111">
        <f>IFERROR(G328/$E328,0)</f>
        <v>0</v>
      </c>
      <c r="H330" s="111">
        <f>IFERROR(H328/$E328,0)</f>
        <v>0.33333333333333331</v>
      </c>
      <c r="I330" s="111">
        <f>IFERROR(I328/$E328,0)</f>
        <v>0</v>
      </c>
      <c r="J330" s="112">
        <f>IFERROR(J328/$E328,0)</f>
        <v>0</v>
      </c>
      <c r="K330" s="112">
        <f>IFERROR(K328/$E328,0)</f>
        <v>0.66666666666666663</v>
      </c>
      <c r="L330" s="113">
        <f>IFERROR(L328/$E328,0)</f>
        <v>0.33333333333333331</v>
      </c>
      <c r="M330" s="114"/>
      <c r="N330" s="114"/>
      <c r="O330" s="74"/>
      <c r="P330" s="74"/>
      <c r="Q330" s="93"/>
      <c r="R330" s="93"/>
    </row>
    <row r="331" spans="2:18" ht="17.25" customHeight="1" x14ac:dyDescent="0.2">
      <c r="B331" s="416"/>
      <c r="C331" s="412" t="s">
        <v>30</v>
      </c>
      <c r="D331" s="43">
        <v>50</v>
      </c>
      <c r="E331" s="89">
        <f>SUM(F331:K331)</f>
        <v>2</v>
      </c>
      <c r="F331" s="90">
        <v>0</v>
      </c>
      <c r="G331" s="90">
        <v>1</v>
      </c>
      <c r="H331" s="90">
        <v>1</v>
      </c>
      <c r="I331" s="90">
        <v>0</v>
      </c>
      <c r="J331" s="10">
        <v>0</v>
      </c>
      <c r="K331" s="10">
        <v>0</v>
      </c>
      <c r="L331" s="91">
        <f>H331+I331+J331</f>
        <v>1</v>
      </c>
      <c r="M331" s="92">
        <v>43</v>
      </c>
      <c r="N331" s="92">
        <f>D331-E331-M331</f>
        <v>5</v>
      </c>
      <c r="O331" s="77"/>
      <c r="P331" s="77"/>
      <c r="Q331" s="93"/>
      <c r="R331" s="93"/>
    </row>
    <row r="332" spans="2:18" ht="17.25" customHeight="1" x14ac:dyDescent="0.2">
      <c r="B332" s="416"/>
      <c r="C332" s="413"/>
      <c r="D332" s="32"/>
      <c r="E332" s="94">
        <f>E331/D331</f>
        <v>0.04</v>
      </c>
      <c r="F332" s="95">
        <f>F331/D331</f>
        <v>0</v>
      </c>
      <c r="G332" s="95">
        <f>G331/D331</f>
        <v>0.02</v>
      </c>
      <c r="H332" s="95">
        <f>H331/D331</f>
        <v>0.02</v>
      </c>
      <c r="I332" s="95">
        <f>I331/D331</f>
        <v>0</v>
      </c>
      <c r="J332" s="96">
        <f>J331/D331</f>
        <v>0</v>
      </c>
      <c r="K332" s="96">
        <f>K331/D331</f>
        <v>0</v>
      </c>
      <c r="L332" s="97">
        <f>L331/D331</f>
        <v>0.02</v>
      </c>
      <c r="M332" s="98">
        <f>M331/D331</f>
        <v>0.86</v>
      </c>
      <c r="N332" s="98">
        <f>N331/D331</f>
        <v>0.1</v>
      </c>
      <c r="O332" s="74"/>
      <c r="P332" s="77"/>
      <c r="Q332" s="93"/>
      <c r="R332" s="93"/>
    </row>
    <row r="333" spans="2:18" ht="17.25" customHeight="1" x14ac:dyDescent="0.2">
      <c r="B333" s="416"/>
      <c r="C333" s="419"/>
      <c r="D333" s="42"/>
      <c r="E333" s="110"/>
      <c r="F333" s="111">
        <f>IFERROR(F331/$E331,0)</f>
        <v>0</v>
      </c>
      <c r="G333" s="111">
        <f>IFERROR(G331/$E331,0)</f>
        <v>0.5</v>
      </c>
      <c r="H333" s="111">
        <f>IFERROR(H331/$E331,0)</f>
        <v>0.5</v>
      </c>
      <c r="I333" s="111">
        <f>IFERROR(I331/$E331,0)</f>
        <v>0</v>
      </c>
      <c r="J333" s="112">
        <f>IFERROR(J331/$E331,0)</f>
        <v>0</v>
      </c>
      <c r="K333" s="112">
        <f>IFERROR(K331/$E331,0)</f>
        <v>0</v>
      </c>
      <c r="L333" s="113">
        <f>IFERROR(L331/$E331,0)</f>
        <v>0.5</v>
      </c>
      <c r="M333" s="114"/>
      <c r="N333" s="114"/>
      <c r="O333" s="74"/>
      <c r="P333" s="74"/>
      <c r="Q333" s="93"/>
      <c r="R333" s="93"/>
    </row>
    <row r="334" spans="2:18" ht="17.25" customHeight="1" x14ac:dyDescent="0.2">
      <c r="B334" s="416"/>
      <c r="C334" s="412" t="s">
        <v>31</v>
      </c>
      <c r="D334" s="43">
        <v>40</v>
      </c>
      <c r="E334" s="89">
        <f>SUM(F334:K334)</f>
        <v>0</v>
      </c>
      <c r="F334" s="90">
        <v>0</v>
      </c>
      <c r="G334" s="90">
        <v>0</v>
      </c>
      <c r="H334" s="90">
        <v>0</v>
      </c>
      <c r="I334" s="90">
        <v>0</v>
      </c>
      <c r="J334" s="10">
        <v>0</v>
      </c>
      <c r="K334" s="10">
        <v>0</v>
      </c>
      <c r="L334" s="91">
        <f>H334+I334+J334</f>
        <v>0</v>
      </c>
      <c r="M334" s="92">
        <v>35</v>
      </c>
      <c r="N334" s="92">
        <f>D334-E334-M334</f>
        <v>5</v>
      </c>
      <c r="O334" s="77"/>
      <c r="P334" s="77"/>
      <c r="Q334" s="93"/>
      <c r="R334" s="93"/>
    </row>
    <row r="335" spans="2:18" ht="17.25" customHeight="1" x14ac:dyDescent="0.2">
      <c r="B335" s="416"/>
      <c r="C335" s="413"/>
      <c r="D335" s="32"/>
      <c r="E335" s="94">
        <f>E334/D334</f>
        <v>0</v>
      </c>
      <c r="F335" s="95">
        <f>F334/D334</f>
        <v>0</v>
      </c>
      <c r="G335" s="95">
        <f>G334/D334</f>
        <v>0</v>
      </c>
      <c r="H335" s="95">
        <f>H334/D334</f>
        <v>0</v>
      </c>
      <c r="I335" s="95">
        <f>I334/D334</f>
        <v>0</v>
      </c>
      <c r="J335" s="96">
        <f>J334/D334</f>
        <v>0</v>
      </c>
      <c r="K335" s="96">
        <f>K334/D334</f>
        <v>0</v>
      </c>
      <c r="L335" s="97">
        <f>L334/D334</f>
        <v>0</v>
      </c>
      <c r="M335" s="98">
        <f>M334/D334</f>
        <v>0.875</v>
      </c>
      <c r="N335" s="98">
        <f>N334/D334</f>
        <v>0.125</v>
      </c>
      <c r="O335" s="74"/>
      <c r="P335" s="77"/>
      <c r="Q335" s="93"/>
      <c r="R335" s="93"/>
    </row>
    <row r="336" spans="2:18" ht="17.25" customHeight="1" x14ac:dyDescent="0.2">
      <c r="B336" s="416"/>
      <c r="C336" s="419"/>
      <c r="D336" s="42"/>
      <c r="E336" s="110"/>
      <c r="F336" s="162">
        <f>IFERROR(F334/$E334,0)</f>
        <v>0</v>
      </c>
      <c r="G336" s="162">
        <f>IFERROR(G334/$E334,0)</f>
        <v>0</v>
      </c>
      <c r="H336" s="162">
        <f>IFERROR(H334/$E334,0)</f>
        <v>0</v>
      </c>
      <c r="I336" s="162">
        <f>IFERROR(I334/$E334,0)</f>
        <v>0</v>
      </c>
      <c r="J336" s="162">
        <f>IFERROR(J334/$E334,0)</f>
        <v>0</v>
      </c>
      <c r="K336" s="162">
        <f>IFERROR(K334/$E334,0)</f>
        <v>0</v>
      </c>
      <c r="L336" s="163">
        <f>IFERROR(L334/$E334,0)</f>
        <v>0</v>
      </c>
      <c r="M336" s="114"/>
      <c r="N336" s="114"/>
      <c r="O336" s="74"/>
      <c r="P336" s="74"/>
      <c r="Q336" s="93"/>
      <c r="R336" s="93"/>
    </row>
    <row r="337" spans="1:34" ht="17.25" customHeight="1" x14ac:dyDescent="0.2">
      <c r="B337" s="416"/>
      <c r="C337" s="412" t="s">
        <v>32</v>
      </c>
      <c r="D337" s="43">
        <v>27</v>
      </c>
      <c r="E337" s="89">
        <f>SUM(F337:K337)</f>
        <v>2</v>
      </c>
      <c r="F337" s="90">
        <v>0</v>
      </c>
      <c r="G337" s="90">
        <v>1</v>
      </c>
      <c r="H337" s="90">
        <v>1</v>
      </c>
      <c r="I337" s="90">
        <v>0</v>
      </c>
      <c r="J337" s="10">
        <v>0</v>
      </c>
      <c r="K337" s="10">
        <v>0</v>
      </c>
      <c r="L337" s="91">
        <f>H337+I337+J337</f>
        <v>1</v>
      </c>
      <c r="M337" s="92">
        <v>24</v>
      </c>
      <c r="N337" s="92">
        <f>D337-E337-M337</f>
        <v>1</v>
      </c>
      <c r="O337" s="77"/>
      <c r="P337" s="77"/>
      <c r="Q337" s="93"/>
      <c r="R337" s="93"/>
      <c r="T337" s="74"/>
      <c r="Y337" s="74"/>
      <c r="Z337" s="74"/>
      <c r="AA337" s="74"/>
      <c r="AB337" s="74"/>
      <c r="AC337" s="74"/>
      <c r="AD337" s="74"/>
      <c r="AE337" s="74"/>
      <c r="AF337" s="74"/>
      <c r="AG337" s="74"/>
      <c r="AH337" s="74"/>
    </row>
    <row r="338" spans="1:34" ht="17.25" customHeight="1" x14ac:dyDescent="0.2">
      <c r="B338" s="416"/>
      <c r="C338" s="413"/>
      <c r="D338" s="32"/>
      <c r="E338" s="94">
        <f>E337/D337</f>
        <v>7.407407407407407E-2</v>
      </c>
      <c r="F338" s="95">
        <f>F337/D337</f>
        <v>0</v>
      </c>
      <c r="G338" s="95">
        <f>G337/D337</f>
        <v>3.7037037037037035E-2</v>
      </c>
      <c r="H338" s="95">
        <f>H337/D337</f>
        <v>3.7037037037037035E-2</v>
      </c>
      <c r="I338" s="95">
        <f>I337/D337</f>
        <v>0</v>
      </c>
      <c r="J338" s="96">
        <f>J337/D337</f>
        <v>0</v>
      </c>
      <c r="K338" s="96">
        <f>K337/D337</f>
        <v>0</v>
      </c>
      <c r="L338" s="97">
        <f>L337/D337</f>
        <v>3.7037037037037035E-2</v>
      </c>
      <c r="M338" s="98">
        <f>M337/D337</f>
        <v>0.88888888888888884</v>
      </c>
      <c r="N338" s="98">
        <f>N337/D337</f>
        <v>3.7037037037037035E-2</v>
      </c>
      <c r="O338" s="74"/>
      <c r="P338" s="77"/>
      <c r="Q338" s="93"/>
      <c r="R338" s="93"/>
      <c r="T338" s="74"/>
      <c r="Y338" s="74"/>
      <c r="Z338" s="74"/>
      <c r="AA338" s="74"/>
      <c r="AB338" s="74"/>
      <c r="AC338" s="74"/>
      <c r="AD338" s="74"/>
      <c r="AE338" s="74"/>
      <c r="AF338" s="74"/>
      <c r="AG338" s="74"/>
      <c r="AH338" s="74"/>
    </row>
    <row r="339" spans="1:34" ht="17.25" customHeight="1" x14ac:dyDescent="0.2">
      <c r="B339" s="416"/>
      <c r="C339" s="419"/>
      <c r="D339" s="42"/>
      <c r="E339" s="110"/>
      <c r="F339" s="111">
        <f>IFERROR(F337/$E337,0)</f>
        <v>0</v>
      </c>
      <c r="G339" s="111">
        <f>IFERROR(G337/$E337,0)</f>
        <v>0.5</v>
      </c>
      <c r="H339" s="111">
        <f>IFERROR(H337/$E337,0)</f>
        <v>0.5</v>
      </c>
      <c r="I339" s="111">
        <f>IFERROR(I337/$E337,0)</f>
        <v>0</v>
      </c>
      <c r="J339" s="112">
        <f>IFERROR(J337/$E337,0)</f>
        <v>0</v>
      </c>
      <c r="K339" s="112">
        <f>IFERROR(K337/$E337,0)</f>
        <v>0</v>
      </c>
      <c r="L339" s="113">
        <f>IFERROR(L337/$E337,0)</f>
        <v>0.5</v>
      </c>
      <c r="M339" s="114"/>
      <c r="N339" s="114"/>
      <c r="O339" s="74"/>
      <c r="P339" s="74"/>
      <c r="Q339" s="93"/>
      <c r="R339" s="93"/>
      <c r="T339" s="75"/>
    </row>
    <row r="340" spans="1:34" ht="17.25" customHeight="1" x14ac:dyDescent="0.2">
      <c r="B340" s="416"/>
      <c r="C340" s="412" t="s">
        <v>33</v>
      </c>
      <c r="D340" s="43">
        <v>40</v>
      </c>
      <c r="E340" s="89">
        <f>SUM(F340:K340)</f>
        <v>6</v>
      </c>
      <c r="F340" s="90">
        <v>0</v>
      </c>
      <c r="G340" s="90">
        <v>1</v>
      </c>
      <c r="H340" s="90">
        <v>3</v>
      </c>
      <c r="I340" s="90">
        <v>1</v>
      </c>
      <c r="J340" s="10">
        <v>1</v>
      </c>
      <c r="K340" s="10">
        <v>0</v>
      </c>
      <c r="L340" s="91">
        <f>H340+I340+J340</f>
        <v>5</v>
      </c>
      <c r="M340" s="92">
        <v>32</v>
      </c>
      <c r="N340" s="92">
        <f>D340-E340-M340</f>
        <v>2</v>
      </c>
      <c r="O340" s="77"/>
      <c r="P340" s="77"/>
      <c r="Q340" s="93"/>
      <c r="R340" s="93"/>
    </row>
    <row r="341" spans="1:34" ht="17.25" customHeight="1" x14ac:dyDescent="0.2">
      <c r="B341" s="416"/>
      <c r="C341" s="413"/>
      <c r="D341" s="32"/>
      <c r="E341" s="94">
        <f>E340/D340</f>
        <v>0.15</v>
      </c>
      <c r="F341" s="95">
        <f>F340/D340</f>
        <v>0</v>
      </c>
      <c r="G341" s="95">
        <f>G340/D340</f>
        <v>2.5000000000000001E-2</v>
      </c>
      <c r="H341" s="95">
        <f>H340/D340</f>
        <v>7.4999999999999997E-2</v>
      </c>
      <c r="I341" s="95">
        <f>I340/D340</f>
        <v>2.5000000000000001E-2</v>
      </c>
      <c r="J341" s="96">
        <f>J340/D340</f>
        <v>2.5000000000000001E-2</v>
      </c>
      <c r="K341" s="96">
        <f>K340/D340</f>
        <v>0</v>
      </c>
      <c r="L341" s="97">
        <f>L340/D340</f>
        <v>0.125</v>
      </c>
      <c r="M341" s="98">
        <f>M340/D340</f>
        <v>0.8</v>
      </c>
      <c r="N341" s="98">
        <f>N340/D340</f>
        <v>0.05</v>
      </c>
      <c r="O341" s="74"/>
      <c r="P341" s="77"/>
      <c r="Q341" s="93"/>
      <c r="R341" s="93"/>
    </row>
    <row r="342" spans="1:34" ht="17.25" customHeight="1" thickBot="1" x14ac:dyDescent="0.25">
      <c r="B342" s="416"/>
      <c r="C342" s="414"/>
      <c r="D342" s="45"/>
      <c r="E342" s="115"/>
      <c r="F342" s="116">
        <f>IFERROR(F340/$E340,0)</f>
        <v>0</v>
      </c>
      <c r="G342" s="116">
        <f>IFERROR(G340/$E340,0)</f>
        <v>0.16666666666666666</v>
      </c>
      <c r="H342" s="116">
        <f>IFERROR(H340/$E340,0)</f>
        <v>0.5</v>
      </c>
      <c r="I342" s="116">
        <f>IFERROR(I340/$E340,0)</f>
        <v>0.16666666666666666</v>
      </c>
      <c r="J342" s="102">
        <f>IFERROR(J340/$E340,0)</f>
        <v>0.16666666666666666</v>
      </c>
      <c r="K342" s="102">
        <f>IFERROR(K340/$E340,0)</f>
        <v>0</v>
      </c>
      <c r="L342" s="117">
        <f>IFERROR(L340/$E340,0)</f>
        <v>0.83333333333333337</v>
      </c>
      <c r="M342" s="118"/>
      <c r="N342" s="118"/>
      <c r="O342" s="74"/>
      <c r="P342" s="74"/>
      <c r="Q342" s="93"/>
      <c r="R342" s="93"/>
    </row>
    <row r="343" spans="1:34" ht="17.25" customHeight="1" thickTop="1" x14ac:dyDescent="0.2">
      <c r="B343" s="416"/>
      <c r="C343" s="119" t="s">
        <v>65</v>
      </c>
      <c r="D343" s="120">
        <f>D328+D331+D334+D337</f>
        <v>298</v>
      </c>
      <c r="E343" s="89">
        <f>E328+E331+E334+E337</f>
        <v>7</v>
      </c>
      <c r="F343" s="90">
        <f>F328+F331+F334+F337</f>
        <v>0</v>
      </c>
      <c r="G343" s="90">
        <f>G328+G331+G334+G337</f>
        <v>2</v>
      </c>
      <c r="H343" s="90">
        <f>H328+H331+H334+H337</f>
        <v>3</v>
      </c>
      <c r="I343" s="90">
        <f>I328+I331+I334+I337</f>
        <v>0</v>
      </c>
      <c r="J343" s="10">
        <f>J328+J331+J334+J337</f>
        <v>0</v>
      </c>
      <c r="K343" s="147">
        <f>K328+K331+K334+K337</f>
        <v>2</v>
      </c>
      <c r="L343" s="148">
        <f>L328+L331+L334+L337</f>
        <v>3</v>
      </c>
      <c r="M343" s="92">
        <f>M328+M331+M334+M337</f>
        <v>258</v>
      </c>
      <c r="N343" s="92">
        <f>N328+N331+N334+N337</f>
        <v>33</v>
      </c>
      <c r="O343" s="77"/>
      <c r="P343" s="77"/>
      <c r="Q343" s="93"/>
      <c r="R343" s="93"/>
      <c r="T343" s="93"/>
      <c r="X343" s="121"/>
      <c r="Y343" s="121"/>
      <c r="Z343" s="121"/>
      <c r="AA343" s="121"/>
      <c r="AB343" s="121"/>
      <c r="AC343" s="121"/>
      <c r="AD343" s="121"/>
      <c r="AE343" s="121"/>
      <c r="AF343" s="121"/>
      <c r="AG343" s="121"/>
      <c r="AH343" s="121"/>
    </row>
    <row r="344" spans="1:34" ht="17.25" customHeight="1" x14ac:dyDescent="0.2">
      <c r="B344" s="416"/>
      <c r="C344" s="122" t="s">
        <v>66</v>
      </c>
      <c r="D344" s="123"/>
      <c r="E344" s="94">
        <f>E343/D343</f>
        <v>2.3489932885906041E-2</v>
      </c>
      <c r="F344" s="95">
        <f>F343/D343</f>
        <v>0</v>
      </c>
      <c r="G344" s="95">
        <f>G343/D343</f>
        <v>6.7114093959731542E-3</v>
      </c>
      <c r="H344" s="95">
        <f>H343/D343</f>
        <v>1.0067114093959731E-2</v>
      </c>
      <c r="I344" s="95">
        <f>I343/D343</f>
        <v>0</v>
      </c>
      <c r="J344" s="96">
        <f>J343/D343</f>
        <v>0</v>
      </c>
      <c r="K344" s="149">
        <f>K343/D343</f>
        <v>6.7114093959731542E-3</v>
      </c>
      <c r="L344" s="150">
        <f>L343/D343</f>
        <v>1.0067114093959731E-2</v>
      </c>
      <c r="M344" s="98">
        <f>M343/D343</f>
        <v>0.86577181208053688</v>
      </c>
      <c r="N344" s="98">
        <f>N343/D343</f>
        <v>0.11073825503355705</v>
      </c>
      <c r="O344" s="74"/>
      <c r="P344" s="77"/>
      <c r="Q344" s="93"/>
      <c r="R344" s="93"/>
      <c r="T344" s="75"/>
      <c r="X344" s="121"/>
      <c r="Y344" s="121"/>
      <c r="Z344" s="121"/>
      <c r="AA344" s="121"/>
      <c r="AB344" s="121"/>
      <c r="AC344" s="121"/>
      <c r="AD344" s="121"/>
      <c r="AE344" s="121"/>
      <c r="AF344" s="121"/>
      <c r="AG344" s="121"/>
      <c r="AH344" s="121"/>
    </row>
    <row r="345" spans="1:34" ht="17.25" customHeight="1" x14ac:dyDescent="0.2">
      <c r="B345" s="416"/>
      <c r="C345" s="124"/>
      <c r="D345" s="125"/>
      <c r="E345" s="110"/>
      <c r="F345" s="111">
        <f>F343/E343</f>
        <v>0</v>
      </c>
      <c r="G345" s="111">
        <f>G343/E343</f>
        <v>0.2857142857142857</v>
      </c>
      <c r="H345" s="111">
        <f>H343/E343</f>
        <v>0.42857142857142855</v>
      </c>
      <c r="I345" s="111">
        <f>I343/E343</f>
        <v>0</v>
      </c>
      <c r="J345" s="112">
        <f>J343/E343</f>
        <v>0</v>
      </c>
      <c r="K345" s="153">
        <f>K343/E343</f>
        <v>0.2857142857142857</v>
      </c>
      <c r="L345" s="154">
        <f>L343/E343</f>
        <v>0.42857142857142855</v>
      </c>
      <c r="M345" s="114"/>
      <c r="N345" s="114"/>
      <c r="O345" s="74"/>
      <c r="P345" s="74"/>
      <c r="Q345" s="93"/>
      <c r="R345" s="93"/>
      <c r="T345" s="75"/>
      <c r="X345" s="121"/>
      <c r="Y345" s="121"/>
      <c r="Z345" s="121"/>
      <c r="AA345" s="121"/>
      <c r="AB345" s="121"/>
      <c r="AC345" s="121"/>
      <c r="AD345" s="121"/>
      <c r="AE345" s="121"/>
      <c r="AF345" s="121"/>
      <c r="AG345" s="121"/>
      <c r="AH345" s="121"/>
    </row>
    <row r="346" spans="1:34" ht="17.25" customHeight="1" x14ac:dyDescent="0.2">
      <c r="B346" s="416"/>
      <c r="C346" s="126" t="s">
        <v>65</v>
      </c>
      <c r="D346" s="127">
        <f>D331+D334+D337+D340</f>
        <v>157</v>
      </c>
      <c r="E346" s="89">
        <f>E331+E334+E337+E340</f>
        <v>10</v>
      </c>
      <c r="F346" s="90">
        <f>F331+F334+F337+F340</f>
        <v>0</v>
      </c>
      <c r="G346" s="90">
        <f>G331+G334+G337+G340</f>
        <v>3</v>
      </c>
      <c r="H346" s="90">
        <f>H331+H334+H337+H340</f>
        <v>5</v>
      </c>
      <c r="I346" s="90">
        <f>I331+I334+I337+I340</f>
        <v>1</v>
      </c>
      <c r="J346" s="10">
        <f>J331+J334+J337+J340</f>
        <v>1</v>
      </c>
      <c r="K346" s="147">
        <f>K331+K334+K337+K340</f>
        <v>0</v>
      </c>
      <c r="L346" s="148">
        <f>L331+L334+L337+L340</f>
        <v>7</v>
      </c>
      <c r="M346" s="92">
        <f>M331+M334+M337+M340</f>
        <v>134</v>
      </c>
      <c r="N346" s="92">
        <f>N331+N334+N337+N340</f>
        <v>13</v>
      </c>
      <c r="O346" s="77"/>
      <c r="P346" s="77"/>
      <c r="Q346" s="93"/>
      <c r="R346" s="93"/>
      <c r="T346" s="75"/>
      <c r="X346" s="121"/>
      <c r="Y346" s="121"/>
      <c r="Z346" s="121"/>
      <c r="AA346" s="121"/>
      <c r="AB346" s="121"/>
      <c r="AC346" s="121"/>
      <c r="AD346" s="121"/>
      <c r="AE346" s="121"/>
      <c r="AF346" s="121"/>
      <c r="AG346" s="121"/>
      <c r="AH346" s="121"/>
    </row>
    <row r="347" spans="1:34" ht="17.25" customHeight="1" x14ac:dyDescent="0.2">
      <c r="B347" s="416"/>
      <c r="C347" s="122" t="s">
        <v>67</v>
      </c>
      <c r="D347" s="128"/>
      <c r="E347" s="94">
        <f>E346/D346</f>
        <v>6.3694267515923567E-2</v>
      </c>
      <c r="F347" s="95">
        <f>F346/D346</f>
        <v>0</v>
      </c>
      <c r="G347" s="95">
        <f>G346/D346</f>
        <v>1.9108280254777069E-2</v>
      </c>
      <c r="H347" s="95">
        <f>H346/D346</f>
        <v>3.1847133757961783E-2</v>
      </c>
      <c r="I347" s="95">
        <f>I346/D346</f>
        <v>6.369426751592357E-3</v>
      </c>
      <c r="J347" s="96">
        <f>J346/D346</f>
        <v>6.369426751592357E-3</v>
      </c>
      <c r="K347" s="149">
        <f>K346/D346</f>
        <v>0</v>
      </c>
      <c r="L347" s="150">
        <f>L346/D346</f>
        <v>4.4585987261146494E-2</v>
      </c>
      <c r="M347" s="98">
        <f>M346/D346</f>
        <v>0.85350318471337583</v>
      </c>
      <c r="N347" s="98">
        <f>N346/D346</f>
        <v>8.2802547770700632E-2</v>
      </c>
      <c r="O347" s="74"/>
      <c r="P347" s="77"/>
      <c r="Q347" s="93"/>
      <c r="R347" s="93"/>
      <c r="T347" s="75"/>
      <c r="X347" s="121"/>
      <c r="Y347" s="121"/>
      <c r="Z347" s="121"/>
      <c r="AA347" s="121"/>
      <c r="AB347" s="121"/>
      <c r="AC347" s="121"/>
      <c r="AD347" s="121"/>
      <c r="AE347" s="121"/>
      <c r="AF347" s="121"/>
      <c r="AG347" s="121"/>
      <c r="AH347" s="121"/>
    </row>
    <row r="348" spans="1:34" ht="17.25" customHeight="1" thickBot="1" x14ac:dyDescent="0.25">
      <c r="B348" s="417"/>
      <c r="C348" s="124"/>
      <c r="D348" s="125"/>
      <c r="E348" s="129"/>
      <c r="F348" s="130">
        <f>F346/E346</f>
        <v>0</v>
      </c>
      <c r="G348" s="130">
        <f>G346/E346</f>
        <v>0.3</v>
      </c>
      <c r="H348" s="130">
        <f>H346/E346</f>
        <v>0.5</v>
      </c>
      <c r="I348" s="130">
        <f>I346/E346</f>
        <v>0.1</v>
      </c>
      <c r="J348" s="131">
        <f>J346/E346</f>
        <v>0.1</v>
      </c>
      <c r="K348" s="155">
        <f>K346/E346</f>
        <v>0</v>
      </c>
      <c r="L348" s="156">
        <f>L346/E346</f>
        <v>0.7</v>
      </c>
      <c r="M348" s="133"/>
      <c r="N348" s="133"/>
      <c r="O348" s="74"/>
      <c r="P348" s="74"/>
      <c r="Q348" s="93"/>
      <c r="R348" s="93"/>
      <c r="T348" s="75"/>
      <c r="X348" s="121"/>
      <c r="Y348" s="121"/>
      <c r="Z348" s="121"/>
      <c r="AA348" s="121"/>
      <c r="AB348" s="121"/>
      <c r="AC348" s="121"/>
      <c r="AD348" s="121"/>
      <c r="AE348" s="121"/>
      <c r="AF348" s="121"/>
      <c r="AG348" s="121"/>
      <c r="AH348" s="121"/>
    </row>
    <row r="349" spans="1:34" x14ac:dyDescent="0.2">
      <c r="B349" s="134"/>
      <c r="C349" s="65"/>
      <c r="D349" s="66"/>
      <c r="E349" s="135"/>
      <c r="F349" s="136"/>
      <c r="G349" s="136"/>
      <c r="H349" s="136"/>
      <c r="I349" s="136"/>
      <c r="J349" s="136"/>
      <c r="K349" s="136"/>
      <c r="L349" s="136"/>
      <c r="M349" s="136"/>
      <c r="N349" s="136"/>
      <c r="O349" s="74"/>
      <c r="P349" s="74"/>
      <c r="Q349" s="93"/>
      <c r="R349" s="93"/>
    </row>
    <row r="350" spans="1:34" ht="14.4" x14ac:dyDescent="0.2">
      <c r="B350" s="73" t="s">
        <v>77</v>
      </c>
      <c r="O350" s="77"/>
      <c r="P350" s="77"/>
      <c r="Q350" s="93"/>
      <c r="R350" s="93"/>
    </row>
    <row r="351" spans="1:34" ht="7.5" customHeight="1" x14ac:dyDescent="0.2">
      <c r="B351" s="72"/>
      <c r="O351" s="74"/>
      <c r="P351" s="77"/>
      <c r="Q351" s="93"/>
      <c r="R351" s="93"/>
    </row>
    <row r="352" spans="1:34" x14ac:dyDescent="0.2">
      <c r="A352" s="75"/>
      <c r="B352" s="72"/>
      <c r="I352" s="76" t="s">
        <v>1</v>
      </c>
      <c r="N352" s="74"/>
      <c r="P352" s="74"/>
      <c r="Q352" s="93"/>
      <c r="R352" s="93"/>
    </row>
    <row r="353" spans="1:18" x14ac:dyDescent="0.2">
      <c r="A353" s="75"/>
      <c r="B353" s="72"/>
      <c r="I353" s="76" t="s">
        <v>38</v>
      </c>
      <c r="N353" s="77"/>
      <c r="P353" s="77"/>
      <c r="Q353" s="93"/>
      <c r="R353" s="93"/>
    </row>
    <row r="354" spans="1:18" x14ac:dyDescent="0.2">
      <c r="A354" s="75"/>
      <c r="B354" s="72"/>
      <c r="I354" s="76" t="s">
        <v>39</v>
      </c>
      <c r="N354" s="74"/>
      <c r="P354" s="77"/>
      <c r="Q354" s="93"/>
      <c r="R354" s="93"/>
    </row>
    <row r="355" spans="1:18" ht="7.5" customHeight="1" x14ac:dyDescent="0.2">
      <c r="A355" s="75"/>
      <c r="B355" s="72"/>
      <c r="J355" s="78"/>
      <c r="O355" s="74"/>
      <c r="P355" s="74"/>
      <c r="Q355" s="93"/>
      <c r="R355" s="93"/>
    </row>
    <row r="356" spans="1:18" ht="13.8" thickBot="1" x14ac:dyDescent="0.25">
      <c r="F356" s="79" t="s">
        <v>40</v>
      </c>
      <c r="G356" s="79" t="s">
        <v>41</v>
      </c>
      <c r="H356" s="79" t="s">
        <v>42</v>
      </c>
      <c r="I356" s="79" t="s">
        <v>43</v>
      </c>
      <c r="J356" s="79" t="s">
        <v>44</v>
      </c>
      <c r="K356" s="79"/>
      <c r="M356" s="66"/>
      <c r="N356" s="66" t="s">
        <v>45</v>
      </c>
      <c r="O356" s="77"/>
      <c r="P356" s="77"/>
      <c r="Q356" s="93"/>
      <c r="R356" s="93"/>
    </row>
    <row r="357" spans="1:18" ht="13.5" customHeight="1" x14ac:dyDescent="0.2">
      <c r="B357" s="448" t="s">
        <v>78</v>
      </c>
      <c r="C357" s="449"/>
      <c r="D357" s="440" t="s">
        <v>6</v>
      </c>
      <c r="E357" s="454" t="s">
        <v>47</v>
      </c>
      <c r="F357" s="137"/>
      <c r="G357" s="137"/>
      <c r="H357" s="137"/>
      <c r="I357" s="137"/>
      <c r="J357" s="137"/>
      <c r="K357" s="137"/>
      <c r="L357" s="138"/>
      <c r="M357" s="457" t="s">
        <v>48</v>
      </c>
      <c r="N357" s="457" t="s">
        <v>49</v>
      </c>
      <c r="O357" s="74"/>
      <c r="P357" s="77"/>
      <c r="Q357" s="93"/>
      <c r="R357" s="93"/>
    </row>
    <row r="358" spans="1:18" x14ac:dyDescent="0.2">
      <c r="B358" s="450"/>
      <c r="C358" s="451"/>
      <c r="D358" s="441"/>
      <c r="E358" s="455"/>
      <c r="F358" s="139" t="s">
        <v>50</v>
      </c>
      <c r="G358" s="140"/>
      <c r="H358" s="140"/>
      <c r="I358" s="141"/>
      <c r="J358" s="141"/>
      <c r="K358" s="141"/>
      <c r="L358" s="142"/>
      <c r="M358" s="458"/>
      <c r="N358" s="458"/>
      <c r="O358" s="74"/>
      <c r="P358" s="74"/>
      <c r="Q358" s="93"/>
      <c r="R358" s="93"/>
    </row>
    <row r="359" spans="1:18" ht="13.5" customHeight="1" x14ac:dyDescent="0.2">
      <c r="B359" s="450"/>
      <c r="C359" s="451"/>
      <c r="D359" s="441"/>
      <c r="E359" s="455"/>
      <c r="F359" s="437" t="s">
        <v>51</v>
      </c>
      <c r="G359" s="437" t="s">
        <v>52</v>
      </c>
      <c r="H359" s="437" t="s">
        <v>53</v>
      </c>
      <c r="I359" s="437" t="s">
        <v>54</v>
      </c>
      <c r="J359" s="440" t="s">
        <v>55</v>
      </c>
      <c r="K359" s="440" t="s">
        <v>56</v>
      </c>
      <c r="L359" s="87" t="s">
        <v>57</v>
      </c>
      <c r="M359" s="458"/>
      <c r="N359" s="458"/>
      <c r="O359" s="77"/>
      <c r="P359" s="77"/>
      <c r="Q359" s="93"/>
      <c r="R359" s="93"/>
    </row>
    <row r="360" spans="1:18" ht="13.5" customHeight="1" x14ac:dyDescent="0.2">
      <c r="B360" s="450"/>
      <c r="C360" s="451"/>
      <c r="D360" s="441"/>
      <c r="E360" s="455"/>
      <c r="F360" s="438"/>
      <c r="G360" s="438"/>
      <c r="H360" s="438"/>
      <c r="I360" s="438"/>
      <c r="J360" s="441"/>
      <c r="K360" s="441"/>
      <c r="L360" s="446" t="s">
        <v>58</v>
      </c>
      <c r="M360" s="458"/>
      <c r="N360" s="458"/>
      <c r="O360" s="74"/>
      <c r="P360" s="77"/>
      <c r="Q360" s="93"/>
      <c r="R360" s="93"/>
    </row>
    <row r="361" spans="1:18" ht="40.5" customHeight="1" x14ac:dyDescent="0.2">
      <c r="B361" s="452"/>
      <c r="C361" s="453"/>
      <c r="D361" s="442"/>
      <c r="E361" s="456"/>
      <c r="F361" s="439"/>
      <c r="G361" s="439"/>
      <c r="H361" s="439"/>
      <c r="I361" s="439"/>
      <c r="J361" s="442"/>
      <c r="K361" s="442"/>
      <c r="L361" s="447"/>
      <c r="M361" s="459"/>
      <c r="N361" s="459"/>
      <c r="O361" s="74"/>
      <c r="P361" s="74"/>
      <c r="Q361" s="93"/>
      <c r="R361" s="93"/>
    </row>
    <row r="362" spans="1:18" ht="17.25" customHeight="1" x14ac:dyDescent="0.2">
      <c r="B362" s="421" t="s">
        <v>59</v>
      </c>
      <c r="C362" s="422"/>
      <c r="D362" s="10">
        <f>D365+D368+D371+D374+D377+D380</f>
        <v>425</v>
      </c>
      <c r="E362" s="89">
        <f>E365+E368+E371+E374+E377+E380</f>
        <v>18</v>
      </c>
      <c r="F362" s="90">
        <f>F365+F368+F371+F374+F377+F380</f>
        <v>1</v>
      </c>
      <c r="G362" s="90">
        <f>G365+G368+G371+G374+G377+G380</f>
        <v>2</v>
      </c>
      <c r="H362" s="90">
        <f>H365+H368+H371+H374+H377+H380</f>
        <v>2</v>
      </c>
      <c r="I362" s="90">
        <f>I365+I368+I371+I374+I377+I380</f>
        <v>3</v>
      </c>
      <c r="J362" s="10">
        <f>J365+J368+J371+J374+J377+J380</f>
        <v>5</v>
      </c>
      <c r="K362" s="147">
        <f>K365+K368+K371+K374+K377+K380</f>
        <v>5</v>
      </c>
      <c r="L362" s="148">
        <f>L365+L368+L371+L374+L377+L380</f>
        <v>10</v>
      </c>
      <c r="M362" s="92">
        <f>M365+M368+M371+M374+M377+M380</f>
        <v>365</v>
      </c>
      <c r="N362" s="92">
        <f>N365+N368+N371+N374+N377+N380</f>
        <v>42</v>
      </c>
      <c r="O362" s="77"/>
      <c r="P362" s="77"/>
      <c r="Q362" s="93"/>
      <c r="R362" s="93"/>
    </row>
    <row r="363" spans="1:18" ht="17.25" customHeight="1" x14ac:dyDescent="0.2">
      <c r="B363" s="423"/>
      <c r="C363" s="424"/>
      <c r="D363" s="16"/>
      <c r="E363" s="94">
        <f>E362/D362</f>
        <v>4.2352941176470586E-2</v>
      </c>
      <c r="F363" s="95">
        <f>F362/D362</f>
        <v>2.352941176470588E-3</v>
      </c>
      <c r="G363" s="95">
        <f>G362/D362</f>
        <v>4.7058823529411761E-3</v>
      </c>
      <c r="H363" s="95">
        <f>H362/D362</f>
        <v>4.7058823529411761E-3</v>
      </c>
      <c r="I363" s="95">
        <f>I362/D362</f>
        <v>7.058823529411765E-3</v>
      </c>
      <c r="J363" s="96">
        <f>J362/D362</f>
        <v>1.1764705882352941E-2</v>
      </c>
      <c r="K363" s="149">
        <f>K362/D362</f>
        <v>1.1764705882352941E-2</v>
      </c>
      <c r="L363" s="150">
        <f>L362/D362</f>
        <v>2.3529411764705882E-2</v>
      </c>
      <c r="M363" s="98">
        <f>M362/D362</f>
        <v>0.85882352941176465</v>
      </c>
      <c r="N363" s="98">
        <f>N362/D362</f>
        <v>9.8823529411764699E-2</v>
      </c>
      <c r="O363" s="74"/>
      <c r="P363" s="77"/>
      <c r="Q363" s="93"/>
      <c r="R363" s="93"/>
    </row>
    <row r="364" spans="1:18" ht="17.25" customHeight="1" thickBot="1" x14ac:dyDescent="0.25">
      <c r="B364" s="425"/>
      <c r="C364" s="426"/>
      <c r="D364" s="22"/>
      <c r="E364" s="99"/>
      <c r="F364" s="100">
        <f>IFERROR(F362/$E362,0)</f>
        <v>5.5555555555555552E-2</v>
      </c>
      <c r="G364" s="100">
        <f>IFERROR(G362/$E362,0)</f>
        <v>0.1111111111111111</v>
      </c>
      <c r="H364" s="100">
        <f>IFERROR(H362/$E362,0)</f>
        <v>0.1111111111111111</v>
      </c>
      <c r="I364" s="100">
        <f>IFERROR(I362/$E362,0)</f>
        <v>0.16666666666666666</v>
      </c>
      <c r="J364" s="101">
        <f>IFERROR(J362/$E362,0)</f>
        <v>0.27777777777777779</v>
      </c>
      <c r="K364" s="151">
        <f>IFERROR(K362/$E362,0)</f>
        <v>0.27777777777777779</v>
      </c>
      <c r="L364" s="152">
        <f>IFERROR(L362/$E362,0)</f>
        <v>0.55555555555555558</v>
      </c>
      <c r="M364" s="104"/>
      <c r="N364" s="104"/>
      <c r="O364" s="74"/>
      <c r="P364" s="74"/>
      <c r="Q364" s="93"/>
      <c r="R364" s="93"/>
    </row>
    <row r="365" spans="1:18" ht="17.25" customHeight="1" thickTop="1" x14ac:dyDescent="0.2">
      <c r="B365" s="415" t="s">
        <v>20</v>
      </c>
      <c r="C365" s="418" t="s">
        <v>60</v>
      </c>
      <c r="D365" s="27">
        <v>54</v>
      </c>
      <c r="E365" s="105">
        <f>SUM(F365:K365)</f>
        <v>1</v>
      </c>
      <c r="F365" s="106">
        <v>0</v>
      </c>
      <c r="G365" s="106">
        <v>0</v>
      </c>
      <c r="H365" s="106">
        <v>0</v>
      </c>
      <c r="I365" s="106">
        <v>0</v>
      </c>
      <c r="J365" s="107">
        <v>0</v>
      </c>
      <c r="K365" s="107">
        <v>1</v>
      </c>
      <c r="L365" s="108">
        <f>H365+I365+J365</f>
        <v>0</v>
      </c>
      <c r="M365" s="109">
        <v>49</v>
      </c>
      <c r="N365" s="109">
        <f>D365-E365-M365</f>
        <v>4</v>
      </c>
      <c r="O365" s="77"/>
      <c r="P365" s="77"/>
      <c r="Q365" s="93"/>
      <c r="R365" s="93"/>
    </row>
    <row r="366" spans="1:18" ht="17.25" customHeight="1" x14ac:dyDescent="0.2">
      <c r="B366" s="416"/>
      <c r="C366" s="413"/>
      <c r="D366" s="32"/>
      <c r="E366" s="94">
        <f>E365/D365</f>
        <v>1.8518518518518517E-2</v>
      </c>
      <c r="F366" s="95">
        <f>F365/D365</f>
        <v>0</v>
      </c>
      <c r="G366" s="95">
        <f>G365/D365</f>
        <v>0</v>
      </c>
      <c r="H366" s="95">
        <f>H365/D365</f>
        <v>0</v>
      </c>
      <c r="I366" s="95">
        <f>I365/D365</f>
        <v>0</v>
      </c>
      <c r="J366" s="96">
        <f>J365/D365</f>
        <v>0</v>
      </c>
      <c r="K366" s="96">
        <f>K365/D365</f>
        <v>1.8518518518518517E-2</v>
      </c>
      <c r="L366" s="97">
        <f>L365/D365</f>
        <v>0</v>
      </c>
      <c r="M366" s="98">
        <f>M365/D365</f>
        <v>0.90740740740740744</v>
      </c>
      <c r="N366" s="98">
        <f>N365/D365</f>
        <v>7.407407407407407E-2</v>
      </c>
      <c r="O366" s="74"/>
      <c r="P366" s="77"/>
      <c r="Q366" s="93"/>
      <c r="R366" s="93"/>
    </row>
    <row r="367" spans="1:18" ht="17.25" customHeight="1" x14ac:dyDescent="0.2">
      <c r="B367" s="416"/>
      <c r="C367" s="419"/>
      <c r="D367" s="33"/>
      <c r="E367" s="110"/>
      <c r="F367" s="160">
        <f>IFERROR(F365/$E365,0)</f>
        <v>0</v>
      </c>
      <c r="G367" s="160">
        <f>IFERROR(G365/$E365,0)</f>
        <v>0</v>
      </c>
      <c r="H367" s="160">
        <f>IFERROR(H365/$E365,0)</f>
        <v>0</v>
      </c>
      <c r="I367" s="100">
        <f>IFERROR(I365/$E365,0)</f>
        <v>0</v>
      </c>
      <c r="J367" s="101">
        <f>IFERROR(J365/$E365,0)</f>
        <v>0</v>
      </c>
      <c r="K367" s="101">
        <f>IFERROR(K365/$E365,0)</f>
        <v>1</v>
      </c>
      <c r="L367" s="159">
        <f>IFERROR(L365/$E365,0)</f>
        <v>0</v>
      </c>
      <c r="M367" s="104"/>
      <c r="N367" s="104"/>
      <c r="O367" s="74"/>
      <c r="P367" s="74"/>
      <c r="Q367" s="93"/>
      <c r="R367" s="93"/>
    </row>
    <row r="368" spans="1:18" ht="17.25" customHeight="1" x14ac:dyDescent="0.2">
      <c r="B368" s="416"/>
      <c r="C368" s="412" t="s">
        <v>61</v>
      </c>
      <c r="D368" s="38">
        <v>76</v>
      </c>
      <c r="E368" s="89">
        <f>SUM(F368:K368)</f>
        <v>3</v>
      </c>
      <c r="F368" s="90">
        <v>0</v>
      </c>
      <c r="G368" s="90">
        <v>0</v>
      </c>
      <c r="H368" s="90">
        <v>0</v>
      </c>
      <c r="I368" s="90">
        <v>0</v>
      </c>
      <c r="J368" s="10">
        <v>2</v>
      </c>
      <c r="K368" s="10">
        <v>1</v>
      </c>
      <c r="L368" s="91">
        <f>H368+I368+J368</f>
        <v>2</v>
      </c>
      <c r="M368" s="92">
        <v>67</v>
      </c>
      <c r="N368" s="92">
        <f>D368-E368-M368</f>
        <v>6</v>
      </c>
      <c r="O368" s="77"/>
      <c r="P368" s="77"/>
      <c r="Q368" s="93"/>
      <c r="R368" s="93"/>
    </row>
    <row r="369" spans="2:18" ht="17.25" customHeight="1" x14ac:dyDescent="0.2">
      <c r="B369" s="416"/>
      <c r="C369" s="413"/>
      <c r="D369" s="32"/>
      <c r="E369" s="94">
        <f>E368/D368</f>
        <v>3.9473684210526314E-2</v>
      </c>
      <c r="F369" s="95">
        <f>F368/D368</f>
        <v>0</v>
      </c>
      <c r="G369" s="95">
        <f>G368/D368</f>
        <v>0</v>
      </c>
      <c r="H369" s="95">
        <f>H368/D368</f>
        <v>0</v>
      </c>
      <c r="I369" s="95">
        <f>I368/D368</f>
        <v>0</v>
      </c>
      <c r="J369" s="96">
        <f>J368/D368</f>
        <v>2.6315789473684209E-2</v>
      </c>
      <c r="K369" s="96">
        <f>K368/D368</f>
        <v>1.3157894736842105E-2</v>
      </c>
      <c r="L369" s="97">
        <f>L368/D368</f>
        <v>2.6315789473684209E-2</v>
      </c>
      <c r="M369" s="98">
        <f>M368/D368</f>
        <v>0.88157894736842102</v>
      </c>
      <c r="N369" s="98">
        <f>N368/D368</f>
        <v>7.8947368421052627E-2</v>
      </c>
      <c r="O369" s="74"/>
      <c r="P369" s="77"/>
      <c r="Q369" s="93"/>
      <c r="R369" s="93"/>
    </row>
    <row r="370" spans="2:18" ht="17.25" customHeight="1" x14ac:dyDescent="0.2">
      <c r="B370" s="416"/>
      <c r="C370" s="419"/>
      <c r="D370" s="42"/>
      <c r="E370" s="110"/>
      <c r="F370" s="100">
        <f>IFERROR(F368/$E368,0)</f>
        <v>0</v>
      </c>
      <c r="G370" s="100">
        <f>IFERROR(G368/$E368,0)</f>
        <v>0</v>
      </c>
      <c r="H370" s="100">
        <f>IFERROR(H368/$E368,0)</f>
        <v>0</v>
      </c>
      <c r="I370" s="100">
        <f>IFERROR(I368/$E368,0)</f>
        <v>0</v>
      </c>
      <c r="J370" s="101">
        <f>IFERROR(J368/$E368,0)</f>
        <v>0.66666666666666663</v>
      </c>
      <c r="K370" s="101">
        <f>IFERROR(K368/$E368,0)</f>
        <v>0.33333333333333331</v>
      </c>
      <c r="L370" s="103">
        <f>IFERROR(L368/$E368,0)</f>
        <v>0.66666666666666663</v>
      </c>
      <c r="M370" s="104"/>
      <c r="N370" s="104"/>
      <c r="O370" s="74"/>
      <c r="P370" s="74"/>
      <c r="Q370" s="93"/>
      <c r="R370" s="93"/>
    </row>
    <row r="371" spans="2:18" ht="17.25" customHeight="1" x14ac:dyDescent="0.2">
      <c r="B371" s="416"/>
      <c r="C371" s="437" t="s">
        <v>23</v>
      </c>
      <c r="D371" s="43">
        <v>28</v>
      </c>
      <c r="E371" s="89">
        <f>SUM(F371:K371)</f>
        <v>2</v>
      </c>
      <c r="F371" s="90">
        <v>0</v>
      </c>
      <c r="G371" s="90">
        <v>0</v>
      </c>
      <c r="H371" s="90">
        <v>0</v>
      </c>
      <c r="I371" s="90">
        <v>0</v>
      </c>
      <c r="J371" s="10">
        <v>1</v>
      </c>
      <c r="K371" s="10">
        <v>1</v>
      </c>
      <c r="L371" s="91">
        <f>H371+I371+J371</f>
        <v>1</v>
      </c>
      <c r="M371" s="92">
        <v>22</v>
      </c>
      <c r="N371" s="92">
        <f>D371-E371-M371</f>
        <v>4</v>
      </c>
      <c r="O371" s="77"/>
      <c r="P371" s="77"/>
      <c r="Q371" s="93"/>
      <c r="R371" s="93"/>
    </row>
    <row r="372" spans="2:18" ht="17.25" customHeight="1" x14ac:dyDescent="0.2">
      <c r="B372" s="416"/>
      <c r="C372" s="438"/>
      <c r="D372" s="32"/>
      <c r="E372" s="94">
        <f>E371/D371</f>
        <v>7.1428571428571425E-2</v>
      </c>
      <c r="F372" s="95">
        <f>F371/D371</f>
        <v>0</v>
      </c>
      <c r="G372" s="95">
        <f>G371/D371</f>
        <v>0</v>
      </c>
      <c r="H372" s="95">
        <f>H371/D371</f>
        <v>0</v>
      </c>
      <c r="I372" s="95">
        <f>I371/D371</f>
        <v>0</v>
      </c>
      <c r="J372" s="96">
        <f>J371/D371</f>
        <v>3.5714285714285712E-2</v>
      </c>
      <c r="K372" s="96">
        <f>K371/D371</f>
        <v>3.5714285714285712E-2</v>
      </c>
      <c r="L372" s="97">
        <f>L371/D371</f>
        <v>3.5714285714285712E-2</v>
      </c>
      <c r="M372" s="98">
        <f>M371/D371</f>
        <v>0.7857142857142857</v>
      </c>
      <c r="N372" s="98">
        <f>N371/D371</f>
        <v>0.14285714285714285</v>
      </c>
      <c r="O372" s="74"/>
      <c r="P372" s="77"/>
      <c r="Q372" s="93"/>
      <c r="R372" s="93"/>
    </row>
    <row r="373" spans="2:18" ht="17.25" customHeight="1" x14ac:dyDescent="0.2">
      <c r="B373" s="416"/>
      <c r="C373" s="438"/>
      <c r="D373" s="42"/>
      <c r="E373" s="110"/>
      <c r="F373" s="100">
        <f>IFERROR(F371/$E371,0)</f>
        <v>0</v>
      </c>
      <c r="G373" s="100">
        <f>IFERROR(G371/$E371,0)</f>
        <v>0</v>
      </c>
      <c r="H373" s="100">
        <f>IFERROR(H371/$E371,0)</f>
        <v>0</v>
      </c>
      <c r="I373" s="100">
        <f>IFERROR(I371/$E371,0)</f>
        <v>0</v>
      </c>
      <c r="J373" s="101">
        <f>IFERROR(J371/$E371,0)</f>
        <v>0.5</v>
      </c>
      <c r="K373" s="101">
        <f>IFERROR(K371/$E371,0)</f>
        <v>0.5</v>
      </c>
      <c r="L373" s="103">
        <f>IFERROR(L371/$E371,0)</f>
        <v>0.5</v>
      </c>
      <c r="M373" s="104"/>
      <c r="N373" s="104"/>
      <c r="O373" s="74"/>
      <c r="P373" s="74"/>
      <c r="Q373" s="93"/>
      <c r="R373" s="93"/>
    </row>
    <row r="374" spans="2:18" ht="17.25" customHeight="1" x14ac:dyDescent="0.2">
      <c r="B374" s="416"/>
      <c r="C374" s="412" t="s">
        <v>62</v>
      </c>
      <c r="D374" s="43">
        <v>89</v>
      </c>
      <c r="E374" s="89">
        <f>SUM(F374:K374)</f>
        <v>2</v>
      </c>
      <c r="F374" s="90">
        <v>0</v>
      </c>
      <c r="G374" s="90">
        <v>0</v>
      </c>
      <c r="H374" s="90">
        <v>0</v>
      </c>
      <c r="I374" s="90">
        <v>0</v>
      </c>
      <c r="J374" s="10">
        <v>0</v>
      </c>
      <c r="K374" s="10">
        <v>2</v>
      </c>
      <c r="L374" s="91">
        <f>H374+I374+J374</f>
        <v>0</v>
      </c>
      <c r="M374" s="92">
        <v>79</v>
      </c>
      <c r="N374" s="92">
        <f>D374-E374-M374</f>
        <v>8</v>
      </c>
      <c r="O374" s="77"/>
      <c r="P374" s="77"/>
      <c r="Q374" s="93"/>
      <c r="R374" s="93"/>
    </row>
    <row r="375" spans="2:18" ht="17.25" customHeight="1" x14ac:dyDescent="0.2">
      <c r="B375" s="416"/>
      <c r="C375" s="413"/>
      <c r="D375" s="32"/>
      <c r="E375" s="94">
        <f>E374/D374</f>
        <v>2.247191011235955E-2</v>
      </c>
      <c r="F375" s="95">
        <f>F374/D374</f>
        <v>0</v>
      </c>
      <c r="G375" s="95">
        <f>G374/D374</f>
        <v>0</v>
      </c>
      <c r="H375" s="95">
        <f>H374/D374</f>
        <v>0</v>
      </c>
      <c r="I375" s="95">
        <f>I374/D374</f>
        <v>0</v>
      </c>
      <c r="J375" s="96">
        <f>J374/D374</f>
        <v>0</v>
      </c>
      <c r="K375" s="96">
        <f>K374/D374</f>
        <v>2.247191011235955E-2</v>
      </c>
      <c r="L375" s="97">
        <f>L374/D374</f>
        <v>0</v>
      </c>
      <c r="M375" s="98">
        <f>M374/D374</f>
        <v>0.88764044943820219</v>
      </c>
      <c r="N375" s="98">
        <f>N374/D374</f>
        <v>8.98876404494382E-2</v>
      </c>
      <c r="O375" s="74"/>
      <c r="P375" s="77"/>
      <c r="Q375" s="93"/>
      <c r="R375" s="93"/>
    </row>
    <row r="376" spans="2:18" ht="17.25" customHeight="1" x14ac:dyDescent="0.2">
      <c r="B376" s="416"/>
      <c r="C376" s="419"/>
      <c r="D376" s="42"/>
      <c r="E376" s="110"/>
      <c r="F376" s="100">
        <f>IFERROR(F374/$E374,0)</f>
        <v>0</v>
      </c>
      <c r="G376" s="100">
        <f>IFERROR(G374/$E374,0)</f>
        <v>0</v>
      </c>
      <c r="H376" s="100">
        <f>IFERROR(H374/$E374,0)</f>
        <v>0</v>
      </c>
      <c r="I376" s="100">
        <f>IFERROR(I374/$E374,0)</f>
        <v>0</v>
      </c>
      <c r="J376" s="101">
        <f>IFERROR(J374/$E374,0)</f>
        <v>0</v>
      </c>
      <c r="K376" s="101">
        <f>IFERROR(K374/$E374,0)</f>
        <v>1</v>
      </c>
      <c r="L376" s="103">
        <f>IFERROR(L374/$E374,0)</f>
        <v>0</v>
      </c>
      <c r="M376" s="104"/>
      <c r="N376" s="104"/>
      <c r="O376" s="74"/>
      <c r="P376" s="74"/>
      <c r="Q376" s="93"/>
      <c r="R376" s="93"/>
    </row>
    <row r="377" spans="2:18" ht="17.25" customHeight="1" x14ac:dyDescent="0.2">
      <c r="B377" s="416"/>
      <c r="C377" s="412" t="s">
        <v>63</v>
      </c>
      <c r="D377" s="43">
        <v>16</v>
      </c>
      <c r="E377" s="89">
        <f>SUM(F377:K377)</f>
        <v>5</v>
      </c>
      <c r="F377" s="90">
        <v>0</v>
      </c>
      <c r="G377" s="90">
        <v>2</v>
      </c>
      <c r="H377" s="90">
        <v>0</v>
      </c>
      <c r="I377" s="90">
        <v>2</v>
      </c>
      <c r="J377" s="10">
        <v>1</v>
      </c>
      <c r="K377" s="10">
        <v>0</v>
      </c>
      <c r="L377" s="91">
        <f>H377+I377+J377</f>
        <v>3</v>
      </c>
      <c r="M377" s="92">
        <v>9</v>
      </c>
      <c r="N377" s="92">
        <f>D377-E377-M377</f>
        <v>2</v>
      </c>
      <c r="O377" s="77"/>
      <c r="P377" s="77"/>
      <c r="Q377" s="93"/>
      <c r="R377" s="93"/>
    </row>
    <row r="378" spans="2:18" ht="17.25" customHeight="1" x14ac:dyDescent="0.2">
      <c r="B378" s="416"/>
      <c r="C378" s="413"/>
      <c r="D378" s="32"/>
      <c r="E378" s="94">
        <f>E377/D377</f>
        <v>0.3125</v>
      </c>
      <c r="F378" s="95">
        <f>F377/D377</f>
        <v>0</v>
      </c>
      <c r="G378" s="95">
        <f>G377/D377</f>
        <v>0.125</v>
      </c>
      <c r="H378" s="95">
        <f>H377/D377</f>
        <v>0</v>
      </c>
      <c r="I378" s="95">
        <f>I377/D377</f>
        <v>0.125</v>
      </c>
      <c r="J378" s="96">
        <f>J377/D377</f>
        <v>6.25E-2</v>
      </c>
      <c r="K378" s="96">
        <f>K377/D377</f>
        <v>0</v>
      </c>
      <c r="L378" s="97">
        <f>L377/D377</f>
        <v>0.1875</v>
      </c>
      <c r="M378" s="98">
        <f>M377/D377</f>
        <v>0.5625</v>
      </c>
      <c r="N378" s="98">
        <f>N377/D377</f>
        <v>0.125</v>
      </c>
      <c r="O378" s="74"/>
      <c r="P378" s="77"/>
      <c r="Q378" s="93"/>
      <c r="R378" s="93"/>
    </row>
    <row r="379" spans="2:18" ht="17.25" customHeight="1" x14ac:dyDescent="0.2">
      <c r="B379" s="416"/>
      <c r="C379" s="419"/>
      <c r="D379" s="42"/>
      <c r="E379" s="110"/>
      <c r="F379" s="100">
        <f>IFERROR(F377/$E377,0)</f>
        <v>0</v>
      </c>
      <c r="G379" s="100">
        <f>IFERROR(G377/$E377,0)</f>
        <v>0.4</v>
      </c>
      <c r="H379" s="100">
        <f>IFERROR(H377/$E377,0)</f>
        <v>0</v>
      </c>
      <c r="I379" s="100">
        <f>IFERROR(I377/$E377,0)</f>
        <v>0.4</v>
      </c>
      <c r="J379" s="101">
        <f>IFERROR(J377/$E377,0)</f>
        <v>0.2</v>
      </c>
      <c r="K379" s="101">
        <f>IFERROR(K377/$E377,0)</f>
        <v>0</v>
      </c>
      <c r="L379" s="103">
        <f>IFERROR(L377/$E377,0)</f>
        <v>0.6</v>
      </c>
      <c r="M379" s="104"/>
      <c r="N379" s="104"/>
      <c r="O379" s="74"/>
      <c r="P379" s="74"/>
      <c r="Q379" s="93"/>
      <c r="R379" s="93"/>
    </row>
    <row r="380" spans="2:18" ht="17.25" customHeight="1" x14ac:dyDescent="0.2">
      <c r="B380" s="416"/>
      <c r="C380" s="412" t="s">
        <v>64</v>
      </c>
      <c r="D380" s="43">
        <v>162</v>
      </c>
      <c r="E380" s="89">
        <f>SUM(F380:K380)</f>
        <v>5</v>
      </c>
      <c r="F380" s="90">
        <v>1</v>
      </c>
      <c r="G380" s="90">
        <v>0</v>
      </c>
      <c r="H380" s="90">
        <v>2</v>
      </c>
      <c r="I380" s="90">
        <v>1</v>
      </c>
      <c r="J380" s="10">
        <v>1</v>
      </c>
      <c r="K380" s="10">
        <v>0</v>
      </c>
      <c r="L380" s="91">
        <f>H380+I380+J380</f>
        <v>4</v>
      </c>
      <c r="M380" s="92">
        <v>139</v>
      </c>
      <c r="N380" s="92">
        <f>D380-E380-M380</f>
        <v>18</v>
      </c>
      <c r="O380" s="77"/>
      <c r="P380" s="77"/>
      <c r="Q380" s="93"/>
      <c r="R380" s="93"/>
    </row>
    <row r="381" spans="2:18" ht="17.25" customHeight="1" x14ac:dyDescent="0.2">
      <c r="B381" s="416"/>
      <c r="C381" s="413"/>
      <c r="D381" s="32"/>
      <c r="E381" s="94">
        <f>E380/D380</f>
        <v>3.0864197530864196E-2</v>
      </c>
      <c r="F381" s="95">
        <f>F380/D380</f>
        <v>6.1728395061728392E-3</v>
      </c>
      <c r="G381" s="95">
        <f>G380/D380</f>
        <v>0</v>
      </c>
      <c r="H381" s="95">
        <f>H380/D380</f>
        <v>1.2345679012345678E-2</v>
      </c>
      <c r="I381" s="95">
        <f>I380/D380</f>
        <v>6.1728395061728392E-3</v>
      </c>
      <c r="J381" s="96">
        <f>J380/D380</f>
        <v>6.1728395061728392E-3</v>
      </c>
      <c r="K381" s="96">
        <f>K380/D380</f>
        <v>0</v>
      </c>
      <c r="L381" s="97">
        <f>L380/D380</f>
        <v>2.4691358024691357E-2</v>
      </c>
      <c r="M381" s="98">
        <f>M380/D380</f>
        <v>0.85802469135802473</v>
      </c>
      <c r="N381" s="98">
        <f>N380/D380</f>
        <v>0.1111111111111111</v>
      </c>
      <c r="O381" s="74"/>
      <c r="P381" s="77"/>
      <c r="Q381" s="93"/>
      <c r="R381" s="93"/>
    </row>
    <row r="382" spans="2:18" ht="17.25" customHeight="1" thickBot="1" x14ac:dyDescent="0.25">
      <c r="B382" s="420"/>
      <c r="C382" s="419"/>
      <c r="D382" s="45"/>
      <c r="E382" s="110"/>
      <c r="F382" s="100">
        <f>IFERROR(F380/$E380,0)</f>
        <v>0.2</v>
      </c>
      <c r="G382" s="100">
        <f>IFERROR(G380/$E380,0)</f>
        <v>0</v>
      </c>
      <c r="H382" s="100">
        <f>IFERROR(H380/$E380,0)</f>
        <v>0.4</v>
      </c>
      <c r="I382" s="100">
        <f>IFERROR(I380/$E380,0)</f>
        <v>0.2</v>
      </c>
      <c r="J382" s="101">
        <f>IFERROR(J380/$E380,0)</f>
        <v>0.2</v>
      </c>
      <c r="K382" s="101">
        <f>IFERROR(K380/$E380,0)</f>
        <v>0</v>
      </c>
      <c r="L382" s="103">
        <f>IFERROR(L380/$E380,0)</f>
        <v>0.8</v>
      </c>
      <c r="M382" s="104"/>
      <c r="N382" s="104"/>
      <c r="O382" s="74"/>
      <c r="P382" s="74"/>
      <c r="Q382" s="93"/>
      <c r="R382" s="93"/>
    </row>
    <row r="383" spans="2:18" ht="17.25" customHeight="1" thickTop="1" x14ac:dyDescent="0.2">
      <c r="B383" s="415" t="s">
        <v>27</v>
      </c>
      <c r="C383" s="418" t="s">
        <v>28</v>
      </c>
      <c r="D383" s="43">
        <v>87</v>
      </c>
      <c r="E383" s="105">
        <f>SUM(F383:K383)</f>
        <v>1</v>
      </c>
      <c r="F383" s="106">
        <v>0</v>
      </c>
      <c r="G383" s="106">
        <v>0</v>
      </c>
      <c r="H383" s="106">
        <v>0</v>
      </c>
      <c r="I383" s="106">
        <v>0</v>
      </c>
      <c r="J383" s="107">
        <v>0</v>
      </c>
      <c r="K383" s="107">
        <v>1</v>
      </c>
      <c r="L383" s="108">
        <f>H383+I383+J383</f>
        <v>0</v>
      </c>
      <c r="M383" s="109">
        <v>78</v>
      </c>
      <c r="N383" s="109">
        <f>D383-E383-M383</f>
        <v>8</v>
      </c>
      <c r="O383" s="77"/>
      <c r="P383" s="77"/>
      <c r="Q383" s="93"/>
      <c r="R383" s="93"/>
    </row>
    <row r="384" spans="2:18" ht="17.25" customHeight="1" x14ac:dyDescent="0.2">
      <c r="B384" s="416"/>
      <c r="C384" s="413"/>
      <c r="D384" s="32"/>
      <c r="E384" s="94">
        <f>E383/D383</f>
        <v>1.1494252873563218E-2</v>
      </c>
      <c r="F384" s="95">
        <f>F383/D383</f>
        <v>0</v>
      </c>
      <c r="G384" s="95">
        <f>G383/D383</f>
        <v>0</v>
      </c>
      <c r="H384" s="95">
        <f>H383/D383</f>
        <v>0</v>
      </c>
      <c r="I384" s="95">
        <f>I383/D383</f>
        <v>0</v>
      </c>
      <c r="J384" s="96">
        <f>J383/D383</f>
        <v>0</v>
      </c>
      <c r="K384" s="96">
        <f>K383/D383</f>
        <v>1.1494252873563218E-2</v>
      </c>
      <c r="L384" s="97">
        <f>L383/D383</f>
        <v>0</v>
      </c>
      <c r="M384" s="98">
        <f>M383/D383</f>
        <v>0.89655172413793105</v>
      </c>
      <c r="N384" s="98">
        <f>N383/D383</f>
        <v>9.1954022988505746E-2</v>
      </c>
      <c r="O384" s="74"/>
      <c r="P384" s="77"/>
      <c r="Q384" s="93"/>
      <c r="R384" s="93"/>
    </row>
    <row r="385" spans="2:34" ht="17.25" customHeight="1" x14ac:dyDescent="0.2">
      <c r="B385" s="416"/>
      <c r="C385" s="419"/>
      <c r="D385" s="42"/>
      <c r="E385" s="110"/>
      <c r="F385" s="100">
        <f>IFERROR(F383/$E383,0)</f>
        <v>0</v>
      </c>
      <c r="G385" s="100">
        <f>IFERROR(G383/$E383,0)</f>
        <v>0</v>
      </c>
      <c r="H385" s="100">
        <f>IFERROR(H383/$E383,0)</f>
        <v>0</v>
      </c>
      <c r="I385" s="100">
        <f>IFERROR(I383/$E383,0)</f>
        <v>0</v>
      </c>
      <c r="J385" s="101">
        <f>IFERROR(J383/$E383,0)</f>
        <v>0</v>
      </c>
      <c r="K385" s="101">
        <f>IFERROR(K383/$E383,0)</f>
        <v>1</v>
      </c>
      <c r="L385" s="103">
        <f>IFERROR(L383/$E383,0)</f>
        <v>0</v>
      </c>
      <c r="M385" s="114"/>
      <c r="N385" s="114"/>
      <c r="O385" s="74"/>
      <c r="P385" s="74"/>
      <c r="Q385" s="93"/>
      <c r="R385" s="93"/>
    </row>
    <row r="386" spans="2:34" ht="17.25" customHeight="1" x14ac:dyDescent="0.2">
      <c r="B386" s="416"/>
      <c r="C386" s="412" t="s">
        <v>29</v>
      </c>
      <c r="D386" s="43">
        <v>181</v>
      </c>
      <c r="E386" s="89">
        <f>SUM(F386:K386)</f>
        <v>5</v>
      </c>
      <c r="F386" s="90">
        <v>1</v>
      </c>
      <c r="G386" s="90">
        <v>0</v>
      </c>
      <c r="H386" s="90">
        <v>0</v>
      </c>
      <c r="I386" s="90">
        <v>1</v>
      </c>
      <c r="J386" s="10">
        <v>1</v>
      </c>
      <c r="K386" s="10">
        <v>2</v>
      </c>
      <c r="L386" s="91">
        <f>H386+I386+J386</f>
        <v>2</v>
      </c>
      <c r="M386" s="92">
        <v>155</v>
      </c>
      <c r="N386" s="92">
        <f>D386-E386-M386</f>
        <v>21</v>
      </c>
      <c r="O386" s="77"/>
      <c r="P386" s="77"/>
      <c r="Q386" s="93"/>
      <c r="R386" s="93"/>
    </row>
    <row r="387" spans="2:34" ht="17.25" customHeight="1" x14ac:dyDescent="0.2">
      <c r="B387" s="416"/>
      <c r="C387" s="413"/>
      <c r="D387" s="32"/>
      <c r="E387" s="94">
        <f>E386/D386</f>
        <v>2.7624309392265192E-2</v>
      </c>
      <c r="F387" s="95">
        <f>F386/D386</f>
        <v>5.5248618784530384E-3</v>
      </c>
      <c r="G387" s="95">
        <f>G386/D386</f>
        <v>0</v>
      </c>
      <c r="H387" s="95">
        <f>H386/D386</f>
        <v>0</v>
      </c>
      <c r="I387" s="95">
        <f>I386/D386</f>
        <v>5.5248618784530384E-3</v>
      </c>
      <c r="J387" s="96">
        <f>J386/D386</f>
        <v>5.5248618784530384E-3</v>
      </c>
      <c r="K387" s="96">
        <f>K386/D386</f>
        <v>1.1049723756906077E-2</v>
      </c>
      <c r="L387" s="97">
        <f>L386/D386</f>
        <v>1.1049723756906077E-2</v>
      </c>
      <c r="M387" s="98">
        <f>M386/D386</f>
        <v>0.85635359116022103</v>
      </c>
      <c r="N387" s="98">
        <f>N386/D386</f>
        <v>0.11602209944751381</v>
      </c>
      <c r="O387" s="74"/>
      <c r="P387" s="77"/>
      <c r="Q387" s="93"/>
      <c r="R387" s="93"/>
    </row>
    <row r="388" spans="2:34" ht="17.25" customHeight="1" x14ac:dyDescent="0.2">
      <c r="B388" s="416"/>
      <c r="C388" s="419"/>
      <c r="D388" s="42"/>
      <c r="E388" s="110"/>
      <c r="F388" s="100">
        <f>IFERROR(F386/$E386,0)</f>
        <v>0.2</v>
      </c>
      <c r="G388" s="100">
        <f>IFERROR(G386/$E386,0)</f>
        <v>0</v>
      </c>
      <c r="H388" s="100">
        <f>IFERROR(H386/$E386,0)</f>
        <v>0</v>
      </c>
      <c r="I388" s="100">
        <f>IFERROR(I386/$E386,0)</f>
        <v>0.2</v>
      </c>
      <c r="J388" s="101">
        <f>IFERROR(J386/$E386,0)</f>
        <v>0.2</v>
      </c>
      <c r="K388" s="101">
        <f>IFERROR(K386/$E386,0)</f>
        <v>0.4</v>
      </c>
      <c r="L388" s="103">
        <f>IFERROR(L386/$E386,0)</f>
        <v>0.4</v>
      </c>
      <c r="M388" s="114"/>
      <c r="N388" s="114"/>
      <c r="O388" s="74"/>
      <c r="P388" s="74"/>
      <c r="Q388" s="93"/>
      <c r="R388" s="93"/>
    </row>
    <row r="389" spans="2:34" ht="17.25" customHeight="1" x14ac:dyDescent="0.2">
      <c r="B389" s="416"/>
      <c r="C389" s="412" t="s">
        <v>30</v>
      </c>
      <c r="D389" s="43">
        <v>50</v>
      </c>
      <c r="E389" s="89">
        <f>SUM(F389:K389)</f>
        <v>1</v>
      </c>
      <c r="F389" s="90">
        <v>0</v>
      </c>
      <c r="G389" s="90">
        <v>0</v>
      </c>
      <c r="H389" s="90">
        <v>1</v>
      </c>
      <c r="I389" s="90">
        <v>0</v>
      </c>
      <c r="J389" s="10">
        <v>0</v>
      </c>
      <c r="K389" s="10">
        <v>0</v>
      </c>
      <c r="L389" s="91">
        <f>H389+I389+J389</f>
        <v>1</v>
      </c>
      <c r="M389" s="92">
        <v>44</v>
      </c>
      <c r="N389" s="92">
        <f>D389-E389-M389</f>
        <v>5</v>
      </c>
      <c r="O389" s="77"/>
      <c r="P389" s="77"/>
      <c r="Q389" s="93"/>
      <c r="R389" s="93"/>
    </row>
    <row r="390" spans="2:34" ht="17.25" customHeight="1" x14ac:dyDescent="0.2">
      <c r="B390" s="416"/>
      <c r="C390" s="413"/>
      <c r="D390" s="32"/>
      <c r="E390" s="94">
        <f>E389/D389</f>
        <v>0.02</v>
      </c>
      <c r="F390" s="95">
        <f>F389/D389</f>
        <v>0</v>
      </c>
      <c r="G390" s="95">
        <f>G389/D389</f>
        <v>0</v>
      </c>
      <c r="H390" s="95">
        <f>H389/D389</f>
        <v>0.02</v>
      </c>
      <c r="I390" s="95">
        <f>I389/D389</f>
        <v>0</v>
      </c>
      <c r="J390" s="96">
        <f>J389/D389</f>
        <v>0</v>
      </c>
      <c r="K390" s="96">
        <f>K389/D389</f>
        <v>0</v>
      </c>
      <c r="L390" s="97">
        <f>L389/D389</f>
        <v>0.02</v>
      </c>
      <c r="M390" s="98">
        <f>M389/D389</f>
        <v>0.88</v>
      </c>
      <c r="N390" s="98">
        <f>N389/D389</f>
        <v>0.1</v>
      </c>
      <c r="O390" s="74"/>
      <c r="P390" s="77"/>
      <c r="Q390" s="93"/>
      <c r="R390" s="93"/>
    </row>
    <row r="391" spans="2:34" ht="17.25" customHeight="1" x14ac:dyDescent="0.2">
      <c r="B391" s="416"/>
      <c r="C391" s="419"/>
      <c r="D391" s="42"/>
      <c r="E391" s="110"/>
      <c r="F391" s="160">
        <f>IFERROR(F389/$E389,0)</f>
        <v>0</v>
      </c>
      <c r="G391" s="160">
        <f>IFERROR(G389/$E389,0)</f>
        <v>0</v>
      </c>
      <c r="H391" s="160">
        <f>IFERROR(H389/$E389,0)</f>
        <v>1</v>
      </c>
      <c r="I391" s="160">
        <f>IFERROR(I389/$E389,0)</f>
        <v>0</v>
      </c>
      <c r="J391" s="161">
        <f>IFERROR(J389/$E389,0)</f>
        <v>0</v>
      </c>
      <c r="K391" s="161">
        <f>IFERROR(K389/$E389,0)</f>
        <v>0</v>
      </c>
      <c r="L391" s="159">
        <f>IFERROR(L389/$E389,0)</f>
        <v>1</v>
      </c>
      <c r="M391" s="114"/>
      <c r="N391" s="114"/>
      <c r="O391" s="74"/>
      <c r="P391" s="74"/>
      <c r="Q391" s="93"/>
      <c r="R391" s="93"/>
    </row>
    <row r="392" spans="2:34" ht="17.25" customHeight="1" x14ac:dyDescent="0.2">
      <c r="B392" s="416"/>
      <c r="C392" s="412" t="s">
        <v>31</v>
      </c>
      <c r="D392" s="43">
        <v>40</v>
      </c>
      <c r="E392" s="89">
        <f>SUM(F392:K392)</f>
        <v>1</v>
      </c>
      <c r="F392" s="90">
        <v>0</v>
      </c>
      <c r="G392" s="90">
        <v>0</v>
      </c>
      <c r="H392" s="90">
        <v>0</v>
      </c>
      <c r="I392" s="90">
        <v>0</v>
      </c>
      <c r="J392" s="10">
        <v>1</v>
      </c>
      <c r="K392" s="10">
        <v>0</v>
      </c>
      <c r="L392" s="91">
        <f>H392+I392+J392</f>
        <v>1</v>
      </c>
      <c r="M392" s="92">
        <v>34</v>
      </c>
      <c r="N392" s="92">
        <f>D392-E392-M392</f>
        <v>5</v>
      </c>
      <c r="O392" s="77"/>
      <c r="P392" s="77"/>
      <c r="Q392" s="93"/>
      <c r="R392" s="93"/>
    </row>
    <row r="393" spans="2:34" ht="17.25" customHeight="1" x14ac:dyDescent="0.2">
      <c r="B393" s="416"/>
      <c r="C393" s="413"/>
      <c r="D393" s="32"/>
      <c r="E393" s="94">
        <f>E392/D392</f>
        <v>2.5000000000000001E-2</v>
      </c>
      <c r="F393" s="95">
        <f>F392/D392</f>
        <v>0</v>
      </c>
      <c r="G393" s="95">
        <f>G392/D392</f>
        <v>0</v>
      </c>
      <c r="H393" s="95">
        <f>H392/D392</f>
        <v>0</v>
      </c>
      <c r="I393" s="95">
        <f>I392/D392</f>
        <v>0</v>
      </c>
      <c r="J393" s="96">
        <f>J392/D392</f>
        <v>2.5000000000000001E-2</v>
      </c>
      <c r="K393" s="96">
        <f>K392/D392</f>
        <v>0</v>
      </c>
      <c r="L393" s="97">
        <f>L392/D392</f>
        <v>2.5000000000000001E-2</v>
      </c>
      <c r="M393" s="98">
        <f>M392/D392</f>
        <v>0.85</v>
      </c>
      <c r="N393" s="98">
        <f>N392/D392</f>
        <v>0.125</v>
      </c>
      <c r="O393" s="74"/>
      <c r="P393" s="77"/>
      <c r="Q393" s="93"/>
      <c r="R393" s="93"/>
    </row>
    <row r="394" spans="2:34" ht="17.25" customHeight="1" x14ac:dyDescent="0.2">
      <c r="B394" s="416"/>
      <c r="C394" s="419"/>
      <c r="D394" s="42"/>
      <c r="E394" s="110"/>
      <c r="F394" s="160">
        <f>IFERROR(F392/$E392,0)</f>
        <v>0</v>
      </c>
      <c r="G394" s="160">
        <f>IFERROR(G392/$E392,0)</f>
        <v>0</v>
      </c>
      <c r="H394" s="160">
        <f>IFERROR(H392/$E392,0)</f>
        <v>0</v>
      </c>
      <c r="I394" s="160">
        <f>IFERROR(I392/$E392,0)</f>
        <v>0</v>
      </c>
      <c r="J394" s="161">
        <f>IFERROR(J392/$E392,0)</f>
        <v>1</v>
      </c>
      <c r="K394" s="161">
        <f>IFERROR(K392/$E392,0)</f>
        <v>0</v>
      </c>
      <c r="L394" s="159">
        <f>IFERROR(L392/$E392,0)</f>
        <v>1</v>
      </c>
      <c r="M394" s="114"/>
      <c r="N394" s="114"/>
      <c r="O394" s="74"/>
      <c r="P394" s="74"/>
      <c r="Q394" s="93"/>
      <c r="R394" s="93"/>
    </row>
    <row r="395" spans="2:34" ht="17.25" customHeight="1" x14ac:dyDescent="0.2">
      <c r="B395" s="416"/>
      <c r="C395" s="412" t="s">
        <v>32</v>
      </c>
      <c r="D395" s="43">
        <v>27</v>
      </c>
      <c r="E395" s="89">
        <f>SUM(F395:K395)</f>
        <v>0</v>
      </c>
      <c r="F395" s="90">
        <v>0</v>
      </c>
      <c r="G395" s="90">
        <v>0</v>
      </c>
      <c r="H395" s="90">
        <v>0</v>
      </c>
      <c r="I395" s="90">
        <v>0</v>
      </c>
      <c r="J395" s="10">
        <v>0</v>
      </c>
      <c r="K395" s="10">
        <v>0</v>
      </c>
      <c r="L395" s="91">
        <f>H395+I395+J395</f>
        <v>0</v>
      </c>
      <c r="M395" s="92">
        <v>26</v>
      </c>
      <c r="N395" s="92">
        <f>D395-E395-M395</f>
        <v>1</v>
      </c>
      <c r="O395" s="77"/>
      <c r="P395" s="77"/>
      <c r="Q395" s="93"/>
      <c r="R395" s="93"/>
      <c r="T395" s="74"/>
      <c r="Y395" s="74"/>
      <c r="Z395" s="74"/>
      <c r="AA395" s="74"/>
      <c r="AB395" s="74"/>
      <c r="AC395" s="74"/>
      <c r="AD395" s="74"/>
      <c r="AE395" s="74"/>
      <c r="AF395" s="74"/>
      <c r="AG395" s="74"/>
      <c r="AH395" s="74"/>
    </row>
    <row r="396" spans="2:34" ht="17.25" customHeight="1" x14ac:dyDescent="0.2">
      <c r="B396" s="416"/>
      <c r="C396" s="413"/>
      <c r="D396" s="32"/>
      <c r="E396" s="94">
        <f>E395/D395</f>
        <v>0</v>
      </c>
      <c r="F396" s="95">
        <f>F395/D395</f>
        <v>0</v>
      </c>
      <c r="G396" s="95">
        <f>G395/D395</f>
        <v>0</v>
      </c>
      <c r="H396" s="95">
        <f>H395/D395</f>
        <v>0</v>
      </c>
      <c r="I396" s="95">
        <f>I395/D395</f>
        <v>0</v>
      </c>
      <c r="J396" s="96">
        <f>J395/D395</f>
        <v>0</v>
      </c>
      <c r="K396" s="96">
        <f>K395/D395</f>
        <v>0</v>
      </c>
      <c r="L396" s="97">
        <f>L395/D395</f>
        <v>0</v>
      </c>
      <c r="M396" s="98">
        <f>M395/D395</f>
        <v>0.96296296296296291</v>
      </c>
      <c r="N396" s="98">
        <f>N395/D395</f>
        <v>3.7037037037037035E-2</v>
      </c>
      <c r="O396" s="74"/>
      <c r="P396" s="77"/>
      <c r="Q396" s="93"/>
      <c r="R396" s="93"/>
      <c r="T396" s="74"/>
      <c r="Y396" s="74"/>
      <c r="Z396" s="74"/>
      <c r="AA396" s="74"/>
      <c r="AB396" s="74"/>
      <c r="AC396" s="74"/>
      <c r="AD396" s="74"/>
      <c r="AE396" s="74"/>
      <c r="AF396" s="74"/>
      <c r="AG396" s="74"/>
      <c r="AH396" s="74"/>
    </row>
    <row r="397" spans="2:34" ht="17.25" customHeight="1" x14ac:dyDescent="0.2">
      <c r="B397" s="416"/>
      <c r="C397" s="419"/>
      <c r="D397" s="42"/>
      <c r="E397" s="110"/>
      <c r="F397" s="111">
        <f>IFERROR(F395/$E395,0)</f>
        <v>0</v>
      </c>
      <c r="G397" s="111">
        <f>IFERROR(G395/$E395,0)</f>
        <v>0</v>
      </c>
      <c r="H397" s="111">
        <f>IFERROR(H395/$E395,0)</f>
        <v>0</v>
      </c>
      <c r="I397" s="111">
        <f>IFERROR(I395/$E395,0)</f>
        <v>0</v>
      </c>
      <c r="J397" s="112">
        <f>IFERROR(J395/$E395,0)</f>
        <v>0</v>
      </c>
      <c r="K397" s="112">
        <f>IFERROR(K395/$E395,0)</f>
        <v>0</v>
      </c>
      <c r="L397" s="113">
        <f>IFERROR(L395/$E395,0)</f>
        <v>0</v>
      </c>
      <c r="M397" s="114"/>
      <c r="N397" s="114"/>
      <c r="O397" s="74"/>
      <c r="P397" s="74"/>
      <c r="Q397" s="93"/>
      <c r="R397" s="93"/>
      <c r="T397" s="75"/>
    </row>
    <row r="398" spans="2:34" ht="17.25" customHeight="1" x14ac:dyDescent="0.2">
      <c r="B398" s="416"/>
      <c r="C398" s="412" t="s">
        <v>33</v>
      </c>
      <c r="D398" s="43">
        <v>40</v>
      </c>
      <c r="E398" s="89">
        <f>SUM(F398:K398)</f>
        <v>10</v>
      </c>
      <c r="F398" s="90">
        <v>0</v>
      </c>
      <c r="G398" s="90">
        <v>2</v>
      </c>
      <c r="H398" s="90">
        <v>1</v>
      </c>
      <c r="I398" s="90">
        <v>2</v>
      </c>
      <c r="J398" s="10">
        <v>3</v>
      </c>
      <c r="K398" s="10">
        <v>2</v>
      </c>
      <c r="L398" s="91">
        <f>H398+I398+J398</f>
        <v>6</v>
      </c>
      <c r="M398" s="92">
        <v>28</v>
      </c>
      <c r="N398" s="92">
        <f>D398-E398-M398</f>
        <v>2</v>
      </c>
      <c r="O398" s="77"/>
      <c r="P398" s="77"/>
      <c r="Q398" s="93"/>
      <c r="R398" s="93"/>
    </row>
    <row r="399" spans="2:34" ht="17.25" customHeight="1" x14ac:dyDescent="0.2">
      <c r="B399" s="416"/>
      <c r="C399" s="413"/>
      <c r="D399" s="32"/>
      <c r="E399" s="94">
        <f>E398/D398</f>
        <v>0.25</v>
      </c>
      <c r="F399" s="95">
        <f>F398/D398</f>
        <v>0</v>
      </c>
      <c r="G399" s="95">
        <f>G398/D398</f>
        <v>0.05</v>
      </c>
      <c r="H399" s="95">
        <f>H398/D398</f>
        <v>2.5000000000000001E-2</v>
      </c>
      <c r="I399" s="95">
        <f>I398/D398</f>
        <v>0.05</v>
      </c>
      <c r="J399" s="96">
        <f>J398/D398</f>
        <v>7.4999999999999997E-2</v>
      </c>
      <c r="K399" s="96">
        <f>K398/D398</f>
        <v>0.05</v>
      </c>
      <c r="L399" s="97">
        <f>L398/D398</f>
        <v>0.15</v>
      </c>
      <c r="M399" s="98">
        <f>M398/D398</f>
        <v>0.7</v>
      </c>
      <c r="N399" s="98">
        <f>N398/D398</f>
        <v>0.05</v>
      </c>
      <c r="O399" s="74"/>
      <c r="P399" s="77"/>
      <c r="Q399" s="93"/>
      <c r="R399" s="93"/>
    </row>
    <row r="400" spans="2:34" ht="17.25" customHeight="1" thickBot="1" x14ac:dyDescent="0.25">
      <c r="B400" s="416"/>
      <c r="C400" s="414"/>
      <c r="D400" s="45"/>
      <c r="E400" s="115"/>
      <c r="F400" s="116">
        <f>IFERROR(F398/$E398,0)</f>
        <v>0</v>
      </c>
      <c r="G400" s="116">
        <f>IFERROR(G398/$E398,0)</f>
        <v>0.2</v>
      </c>
      <c r="H400" s="116">
        <f>IFERROR(H398/$E398,0)</f>
        <v>0.1</v>
      </c>
      <c r="I400" s="116">
        <f>IFERROR(I398/$E398,0)</f>
        <v>0.2</v>
      </c>
      <c r="J400" s="102">
        <f>IFERROR(J398/$E398,0)</f>
        <v>0.3</v>
      </c>
      <c r="K400" s="102">
        <f>IFERROR(K398/$E398,0)</f>
        <v>0.2</v>
      </c>
      <c r="L400" s="117">
        <f>IFERROR(L398/$E398,0)</f>
        <v>0.6</v>
      </c>
      <c r="M400" s="118"/>
      <c r="N400" s="118"/>
      <c r="O400" s="74"/>
      <c r="P400" s="74"/>
      <c r="Q400" s="93"/>
      <c r="R400" s="93"/>
    </row>
    <row r="401" spans="1:34" ht="17.25" customHeight="1" thickTop="1" x14ac:dyDescent="0.2">
      <c r="B401" s="416"/>
      <c r="C401" s="119" t="s">
        <v>65</v>
      </c>
      <c r="D401" s="120">
        <f>D386+D389+D392+D395</f>
        <v>298</v>
      </c>
      <c r="E401" s="89">
        <f>E386+E389+E392+E395</f>
        <v>7</v>
      </c>
      <c r="F401" s="90">
        <f>F386+F389+F392+F395</f>
        <v>1</v>
      </c>
      <c r="G401" s="90">
        <f>G386+G389+G392+G395</f>
        <v>0</v>
      </c>
      <c r="H401" s="90">
        <f>H386+H389+H392+H395</f>
        <v>1</v>
      </c>
      <c r="I401" s="90">
        <f>I386+I389+I392+I395</f>
        <v>1</v>
      </c>
      <c r="J401" s="10">
        <f>J386+J389+J392+J395</f>
        <v>2</v>
      </c>
      <c r="K401" s="147">
        <f>K386+K389+K392+K395</f>
        <v>2</v>
      </c>
      <c r="L401" s="148">
        <f>L386+L389+L392+L395</f>
        <v>4</v>
      </c>
      <c r="M401" s="92">
        <f>M386+M389+M392+M395</f>
        <v>259</v>
      </c>
      <c r="N401" s="92">
        <f>N386+N389+N392+N395</f>
        <v>32</v>
      </c>
      <c r="O401" s="77"/>
      <c r="P401" s="77"/>
      <c r="Q401" s="93"/>
      <c r="R401" s="93"/>
      <c r="T401" s="93"/>
      <c r="X401" s="121"/>
      <c r="Y401" s="121"/>
      <c r="Z401" s="121"/>
      <c r="AA401" s="121"/>
      <c r="AB401" s="121"/>
      <c r="AC401" s="121"/>
      <c r="AD401" s="121"/>
      <c r="AE401" s="121"/>
      <c r="AF401" s="121"/>
      <c r="AG401" s="121"/>
      <c r="AH401" s="121"/>
    </row>
    <row r="402" spans="1:34" ht="17.25" customHeight="1" x14ac:dyDescent="0.2">
      <c r="B402" s="416"/>
      <c r="C402" s="122" t="s">
        <v>66</v>
      </c>
      <c r="D402" s="123"/>
      <c r="E402" s="94">
        <f>E401/D401</f>
        <v>2.3489932885906041E-2</v>
      </c>
      <c r="F402" s="95">
        <f>F401/D401</f>
        <v>3.3557046979865771E-3</v>
      </c>
      <c r="G402" s="95">
        <f>G401/D401</f>
        <v>0</v>
      </c>
      <c r="H402" s="95">
        <f>H401/D401</f>
        <v>3.3557046979865771E-3</v>
      </c>
      <c r="I402" s="95">
        <f>I401/D401</f>
        <v>3.3557046979865771E-3</v>
      </c>
      <c r="J402" s="96">
        <f>J401/D401</f>
        <v>6.7114093959731542E-3</v>
      </c>
      <c r="K402" s="149">
        <f>K401/D401</f>
        <v>6.7114093959731542E-3</v>
      </c>
      <c r="L402" s="150">
        <f>L401/D401</f>
        <v>1.3422818791946308E-2</v>
      </c>
      <c r="M402" s="98">
        <f>M401/D401</f>
        <v>0.86912751677852351</v>
      </c>
      <c r="N402" s="98">
        <f>N401/D401</f>
        <v>0.10738255033557047</v>
      </c>
      <c r="O402" s="74"/>
      <c r="P402" s="77"/>
      <c r="Q402" s="93"/>
      <c r="R402" s="93"/>
      <c r="T402" s="75"/>
      <c r="X402" s="121"/>
      <c r="Y402" s="121"/>
      <c r="Z402" s="121"/>
      <c r="AA402" s="121"/>
      <c r="AB402" s="121"/>
      <c r="AC402" s="121"/>
      <c r="AD402" s="121"/>
      <c r="AE402" s="121"/>
      <c r="AF402" s="121"/>
      <c r="AG402" s="121"/>
      <c r="AH402" s="121"/>
    </row>
    <row r="403" spans="1:34" ht="17.25" customHeight="1" x14ac:dyDescent="0.2">
      <c r="B403" s="416"/>
      <c r="C403" s="124"/>
      <c r="D403" s="125"/>
      <c r="E403" s="110"/>
      <c r="F403" s="111">
        <f>IFERROR(F401/$E401,0)</f>
        <v>0.14285714285714285</v>
      </c>
      <c r="G403" s="111">
        <f>IFERROR(G401/$E401,0)</f>
        <v>0</v>
      </c>
      <c r="H403" s="111">
        <f>IFERROR(H401/$E401,0)</f>
        <v>0.14285714285714285</v>
      </c>
      <c r="I403" s="111">
        <f>IFERROR(I401/$E401,0)</f>
        <v>0.14285714285714285</v>
      </c>
      <c r="J403" s="112">
        <f>IFERROR(J401/$E401,0)</f>
        <v>0.2857142857142857</v>
      </c>
      <c r="K403" s="153">
        <f>IFERROR(K401/$E401,0)</f>
        <v>0.2857142857142857</v>
      </c>
      <c r="L403" s="154">
        <f>IFERROR(L401/$E401,0)</f>
        <v>0.5714285714285714</v>
      </c>
      <c r="M403" s="114"/>
      <c r="N403" s="114"/>
      <c r="O403" s="74"/>
      <c r="P403" s="74"/>
      <c r="Q403" s="93"/>
      <c r="R403" s="93"/>
      <c r="T403" s="75"/>
      <c r="X403" s="121"/>
      <c r="Y403" s="121"/>
      <c r="Z403" s="121"/>
      <c r="AA403" s="121"/>
      <c r="AB403" s="121"/>
      <c r="AC403" s="121"/>
      <c r="AD403" s="121"/>
      <c r="AE403" s="121"/>
      <c r="AF403" s="121"/>
      <c r="AG403" s="121"/>
      <c r="AH403" s="121"/>
    </row>
    <row r="404" spans="1:34" ht="17.25" customHeight="1" x14ac:dyDescent="0.2">
      <c r="B404" s="416"/>
      <c r="C404" s="126" t="s">
        <v>65</v>
      </c>
      <c r="D404" s="127">
        <f>D389+D392+D395+D398</f>
        <v>157</v>
      </c>
      <c r="E404" s="89">
        <f>E389+E392+E395+E398</f>
        <v>12</v>
      </c>
      <c r="F404" s="90">
        <f>F389+F392+F395+F398</f>
        <v>0</v>
      </c>
      <c r="G404" s="90">
        <f>G389+G392+G395+G398</f>
        <v>2</v>
      </c>
      <c r="H404" s="90">
        <f>H389+H392+H395+H398</f>
        <v>2</v>
      </c>
      <c r="I404" s="90">
        <f>I389+I392+I395+I398</f>
        <v>2</v>
      </c>
      <c r="J404" s="10">
        <f>J389+J392+J395+J398</f>
        <v>4</v>
      </c>
      <c r="K404" s="147">
        <f>K389+K392+K395+K398</f>
        <v>2</v>
      </c>
      <c r="L404" s="148">
        <f>L389+L392+L395+L398</f>
        <v>8</v>
      </c>
      <c r="M404" s="92">
        <f>M389+M392+M395+M398</f>
        <v>132</v>
      </c>
      <c r="N404" s="92">
        <f>N389+N392+N395+N398</f>
        <v>13</v>
      </c>
      <c r="O404" s="77"/>
      <c r="P404" s="77"/>
      <c r="Q404" s="93"/>
      <c r="R404" s="93"/>
      <c r="T404" s="75"/>
      <c r="X404" s="121"/>
      <c r="Y404" s="121"/>
      <c r="Z404" s="121"/>
      <c r="AA404" s="121"/>
      <c r="AB404" s="121"/>
      <c r="AC404" s="121"/>
      <c r="AD404" s="121"/>
      <c r="AE404" s="121"/>
      <c r="AF404" s="121"/>
      <c r="AG404" s="121"/>
      <c r="AH404" s="121"/>
    </row>
    <row r="405" spans="1:34" ht="17.25" customHeight="1" x14ac:dyDescent="0.2">
      <c r="B405" s="416"/>
      <c r="C405" s="122" t="s">
        <v>67</v>
      </c>
      <c r="D405" s="128"/>
      <c r="E405" s="94">
        <f>E404/D404</f>
        <v>7.6433121019108277E-2</v>
      </c>
      <c r="F405" s="95">
        <f>F404/D404</f>
        <v>0</v>
      </c>
      <c r="G405" s="95">
        <f>G404/D404</f>
        <v>1.2738853503184714E-2</v>
      </c>
      <c r="H405" s="95">
        <f>H404/D404</f>
        <v>1.2738853503184714E-2</v>
      </c>
      <c r="I405" s="95">
        <f>I404/D404</f>
        <v>1.2738853503184714E-2</v>
      </c>
      <c r="J405" s="96">
        <f>J404/D404</f>
        <v>2.5477707006369428E-2</v>
      </c>
      <c r="K405" s="149">
        <f>K404/D404</f>
        <v>1.2738853503184714E-2</v>
      </c>
      <c r="L405" s="150">
        <f>L404/D404</f>
        <v>5.0955414012738856E-2</v>
      </c>
      <c r="M405" s="98">
        <f>M404/D404</f>
        <v>0.84076433121019112</v>
      </c>
      <c r="N405" s="98">
        <f>N404/D404</f>
        <v>8.2802547770700632E-2</v>
      </c>
      <c r="O405" s="74"/>
      <c r="P405" s="77"/>
      <c r="Q405" s="93"/>
      <c r="R405" s="93"/>
      <c r="T405" s="75"/>
      <c r="X405" s="121"/>
      <c r="Y405" s="121"/>
      <c r="Z405" s="121"/>
      <c r="AA405" s="121"/>
      <c r="AB405" s="121"/>
      <c r="AC405" s="121"/>
      <c r="AD405" s="121"/>
      <c r="AE405" s="121"/>
      <c r="AF405" s="121"/>
      <c r="AG405" s="121"/>
      <c r="AH405" s="121"/>
    </row>
    <row r="406" spans="1:34" ht="17.25" customHeight="1" thickBot="1" x14ac:dyDescent="0.25">
      <c r="B406" s="417"/>
      <c r="C406" s="124"/>
      <c r="D406" s="125"/>
      <c r="E406" s="129"/>
      <c r="F406" s="130">
        <f>IFERROR(F404/$E404,0)</f>
        <v>0</v>
      </c>
      <c r="G406" s="130">
        <f>IFERROR(G404/$E404,0)</f>
        <v>0.16666666666666666</v>
      </c>
      <c r="H406" s="130">
        <f>IFERROR(H404/$E404,0)</f>
        <v>0.16666666666666666</v>
      </c>
      <c r="I406" s="130">
        <f>IFERROR(I404/$E404,0)</f>
        <v>0.16666666666666666</v>
      </c>
      <c r="J406" s="131">
        <f>IFERROR(J404/$E404,0)</f>
        <v>0.33333333333333331</v>
      </c>
      <c r="K406" s="155">
        <f>IFERROR(K404/$E404,0)</f>
        <v>0.16666666666666666</v>
      </c>
      <c r="L406" s="156">
        <f>IFERROR(L404/$E404,0)</f>
        <v>0.66666666666666663</v>
      </c>
      <c r="M406" s="133"/>
      <c r="N406" s="133"/>
      <c r="O406" s="74"/>
      <c r="P406" s="74"/>
      <c r="Q406" s="93"/>
      <c r="R406" s="93"/>
      <c r="T406" s="75"/>
      <c r="X406" s="121"/>
      <c r="Y406" s="121"/>
      <c r="Z406" s="121"/>
      <c r="AA406" s="121"/>
      <c r="AB406" s="121"/>
      <c r="AC406" s="121"/>
      <c r="AD406" s="121"/>
      <c r="AE406" s="121"/>
      <c r="AF406" s="121"/>
      <c r="AG406" s="121"/>
      <c r="AH406" s="121"/>
    </row>
    <row r="407" spans="1:34" x14ac:dyDescent="0.2">
      <c r="B407" s="134"/>
      <c r="C407" s="65"/>
      <c r="D407" s="66"/>
      <c r="E407" s="135"/>
      <c r="F407" s="136"/>
      <c r="G407" s="136"/>
      <c r="H407" s="136"/>
      <c r="I407" s="136"/>
      <c r="J407" s="136"/>
      <c r="K407" s="136"/>
      <c r="L407" s="136"/>
      <c r="M407" s="136"/>
      <c r="N407" s="136"/>
      <c r="O407" s="77"/>
      <c r="P407" s="77"/>
      <c r="Q407" s="93"/>
      <c r="R407" s="93"/>
    </row>
    <row r="408" spans="1:34" ht="14.4" x14ac:dyDescent="0.2">
      <c r="B408" s="73" t="s">
        <v>79</v>
      </c>
      <c r="O408" s="74"/>
      <c r="P408" s="77"/>
      <c r="Q408" s="93"/>
      <c r="R408" s="93"/>
    </row>
    <row r="409" spans="1:34" ht="7.5" customHeight="1" x14ac:dyDescent="0.2">
      <c r="B409" s="72"/>
      <c r="O409" s="74"/>
      <c r="P409" s="74"/>
      <c r="Q409" s="93"/>
      <c r="R409" s="93"/>
    </row>
    <row r="410" spans="1:34" x14ac:dyDescent="0.2">
      <c r="A410" s="75"/>
      <c r="B410" s="72"/>
      <c r="I410" s="76" t="s">
        <v>1</v>
      </c>
      <c r="N410" s="77"/>
      <c r="P410" s="77"/>
      <c r="Q410" s="93"/>
      <c r="R410" s="93"/>
    </row>
    <row r="411" spans="1:34" x14ac:dyDescent="0.2">
      <c r="A411" s="75"/>
      <c r="B411" s="72"/>
      <c r="I411" s="76" t="s">
        <v>38</v>
      </c>
      <c r="N411" s="74"/>
      <c r="P411" s="77"/>
      <c r="Q411" s="93"/>
      <c r="R411" s="93"/>
    </row>
    <row r="412" spans="1:34" x14ac:dyDescent="0.2">
      <c r="A412" s="75"/>
      <c r="B412" s="72"/>
      <c r="I412" s="76" t="s">
        <v>39</v>
      </c>
      <c r="N412" s="74"/>
      <c r="P412" s="74"/>
      <c r="Q412" s="93"/>
      <c r="R412" s="93"/>
    </row>
    <row r="413" spans="1:34" ht="7.5" customHeight="1" x14ac:dyDescent="0.2">
      <c r="A413" s="75"/>
      <c r="B413" s="72"/>
      <c r="J413" s="78"/>
      <c r="O413" s="77"/>
      <c r="P413" s="77"/>
      <c r="Q413" s="93"/>
      <c r="R413" s="93"/>
    </row>
    <row r="414" spans="1:34" ht="13.8" thickBot="1" x14ac:dyDescent="0.25">
      <c r="F414" s="79" t="s">
        <v>40</v>
      </c>
      <c r="G414" s="79" t="s">
        <v>41</v>
      </c>
      <c r="H414" s="79" t="s">
        <v>42</v>
      </c>
      <c r="I414" s="79" t="s">
        <v>43</v>
      </c>
      <c r="J414" s="79" t="s">
        <v>44</v>
      </c>
      <c r="K414" s="79"/>
      <c r="L414" s="66"/>
      <c r="M414" s="66" t="s">
        <v>45</v>
      </c>
      <c r="O414" s="74"/>
      <c r="P414" s="77"/>
      <c r="Q414" s="93"/>
      <c r="R414" s="93"/>
    </row>
    <row r="415" spans="1:34" ht="13.5" customHeight="1" x14ac:dyDescent="0.2">
      <c r="B415" s="448" t="s">
        <v>424</v>
      </c>
      <c r="C415" s="449"/>
      <c r="D415" s="440" t="s">
        <v>6</v>
      </c>
      <c r="E415" s="454" t="s">
        <v>47</v>
      </c>
      <c r="F415" s="137"/>
      <c r="G415" s="137"/>
      <c r="H415" s="137"/>
      <c r="I415" s="137"/>
      <c r="J415" s="137"/>
      <c r="K415" s="137"/>
      <c r="L415" s="589" t="s">
        <v>425</v>
      </c>
      <c r="M415" s="457" t="s">
        <v>426</v>
      </c>
      <c r="N415" s="590"/>
      <c r="O415" s="74"/>
      <c r="P415" s="74"/>
      <c r="Q415" s="93"/>
      <c r="R415" s="93"/>
    </row>
    <row r="416" spans="1:34" x14ac:dyDescent="0.2">
      <c r="B416" s="450"/>
      <c r="C416" s="451"/>
      <c r="D416" s="441"/>
      <c r="E416" s="455"/>
      <c r="F416" s="139" t="s">
        <v>50</v>
      </c>
      <c r="G416" s="140"/>
      <c r="H416" s="140"/>
      <c r="I416" s="141"/>
      <c r="J416" s="141"/>
      <c r="K416" s="591"/>
      <c r="L416" s="592"/>
      <c r="M416" s="458"/>
      <c r="N416" s="590"/>
      <c r="O416" s="77"/>
      <c r="P416" s="77"/>
      <c r="Q416" s="93"/>
      <c r="R416" s="93"/>
    </row>
    <row r="417" spans="2:17" ht="13.5" customHeight="1" x14ac:dyDescent="0.2">
      <c r="B417" s="450"/>
      <c r="C417" s="451"/>
      <c r="D417" s="441"/>
      <c r="E417" s="455"/>
      <c r="F417" s="437" t="s">
        <v>52</v>
      </c>
      <c r="G417" s="437" t="s">
        <v>53</v>
      </c>
      <c r="H417" s="437" t="s">
        <v>54</v>
      </c>
      <c r="I417" s="437" t="s">
        <v>55</v>
      </c>
      <c r="J417" s="440" t="s">
        <v>56</v>
      </c>
      <c r="K417" s="593" t="s">
        <v>57</v>
      </c>
      <c r="L417" s="592"/>
      <c r="M417" s="458"/>
      <c r="N417" s="249"/>
      <c r="O417" s="77"/>
      <c r="P417" s="93"/>
      <c r="Q417" s="93"/>
    </row>
    <row r="418" spans="2:17" ht="13.5" customHeight="1" x14ac:dyDescent="0.2">
      <c r="B418" s="450"/>
      <c r="C418" s="451"/>
      <c r="D418" s="441"/>
      <c r="E418" s="455"/>
      <c r="F418" s="438"/>
      <c r="G418" s="438"/>
      <c r="H418" s="438"/>
      <c r="I418" s="438"/>
      <c r="J418" s="441"/>
      <c r="K418" s="594" t="s">
        <v>58</v>
      </c>
      <c r="L418" s="592"/>
      <c r="M418" s="458"/>
      <c r="N418" s="249"/>
      <c r="O418" s="74"/>
      <c r="P418" s="93"/>
      <c r="Q418" s="93"/>
    </row>
    <row r="419" spans="2:17" ht="40.5" customHeight="1" x14ac:dyDescent="0.2">
      <c r="B419" s="452"/>
      <c r="C419" s="453"/>
      <c r="D419" s="442"/>
      <c r="E419" s="456"/>
      <c r="F419" s="439"/>
      <c r="G419" s="439"/>
      <c r="H419" s="439"/>
      <c r="I419" s="439"/>
      <c r="J419" s="442"/>
      <c r="K419" s="595"/>
      <c r="L419" s="596"/>
      <c r="M419" s="459"/>
      <c r="N419" s="597"/>
      <c r="O419" s="77"/>
      <c r="P419" s="93"/>
      <c r="Q419" s="93"/>
    </row>
    <row r="420" spans="2:17" ht="17.25" customHeight="1" x14ac:dyDescent="0.2">
      <c r="B420" s="421" t="s">
        <v>59</v>
      </c>
      <c r="C420" s="422"/>
      <c r="D420" s="10">
        <f>D423+D426+D429+D432+D435+D438</f>
        <v>425</v>
      </c>
      <c r="E420" s="89">
        <f>E423+E426+E429+E432+E435+E438</f>
        <v>81</v>
      </c>
      <c r="F420" s="90">
        <f>F423+F426+F429+F432+F435+F438</f>
        <v>53</v>
      </c>
      <c r="G420" s="90">
        <f>G423+G426+G429+G432+G435+G438</f>
        <v>7</v>
      </c>
      <c r="H420" s="90">
        <f>H423+H426+H429+H432+H435+H438</f>
        <v>1</v>
      </c>
      <c r="I420" s="10">
        <f>I423+I426+I429+I432+I435+I438</f>
        <v>5</v>
      </c>
      <c r="J420" s="147">
        <f>J423+J426+J429+J432+J435+J438</f>
        <v>15</v>
      </c>
      <c r="K420" s="148">
        <f>K423+K426+K429+K432+K435+K438</f>
        <v>13</v>
      </c>
      <c r="L420" s="92">
        <f>L423+L426+L429+L432+L435+L438</f>
        <v>303</v>
      </c>
      <c r="M420" s="92">
        <f>M423+M426+M429+M432+M435+M438</f>
        <v>41</v>
      </c>
      <c r="N420" s="597"/>
      <c r="O420" s="77"/>
      <c r="P420" s="93"/>
      <c r="Q420" s="93"/>
    </row>
    <row r="421" spans="2:17" ht="17.25" customHeight="1" x14ac:dyDescent="0.2">
      <c r="B421" s="423"/>
      <c r="C421" s="424"/>
      <c r="D421" s="16"/>
      <c r="E421" s="94">
        <f>E420/D420</f>
        <v>0.19058823529411764</v>
      </c>
      <c r="F421" s="95">
        <f>F420/D420</f>
        <v>0.12470588235294118</v>
      </c>
      <c r="G421" s="95">
        <f>G420/D420</f>
        <v>1.6470588235294119E-2</v>
      </c>
      <c r="H421" s="95">
        <f>H420/D420</f>
        <v>2.352941176470588E-3</v>
      </c>
      <c r="I421" s="96">
        <f>I420/D420</f>
        <v>1.1764705882352941E-2</v>
      </c>
      <c r="J421" s="149">
        <f>J420/D420</f>
        <v>3.5294117647058823E-2</v>
      </c>
      <c r="K421" s="150">
        <f>K420/D420</f>
        <v>3.0588235294117649E-2</v>
      </c>
      <c r="L421" s="98">
        <f>L420/D420</f>
        <v>0.71294117647058819</v>
      </c>
      <c r="M421" s="98">
        <f>M420/D420</f>
        <v>9.6470588235294114E-2</v>
      </c>
      <c r="N421" s="249"/>
      <c r="O421" s="77"/>
      <c r="P421" s="93"/>
      <c r="Q421" s="93"/>
    </row>
    <row r="422" spans="2:17" ht="17.25" customHeight="1" thickBot="1" x14ac:dyDescent="0.25">
      <c r="B422" s="425"/>
      <c r="C422" s="426"/>
      <c r="D422" s="22"/>
      <c r="E422" s="99"/>
      <c r="F422" s="100">
        <f>F420/E420</f>
        <v>0.65432098765432101</v>
      </c>
      <c r="G422" s="100">
        <f>G420/E420</f>
        <v>8.6419753086419748E-2</v>
      </c>
      <c r="H422" s="100">
        <f>H420/E420</f>
        <v>1.2345679012345678E-2</v>
      </c>
      <c r="I422" s="101">
        <f>I420/E420</f>
        <v>6.1728395061728392E-2</v>
      </c>
      <c r="J422" s="151">
        <f>J420/E420</f>
        <v>0.18518518518518517</v>
      </c>
      <c r="K422" s="152">
        <f>K420/E420</f>
        <v>0.16049382716049382</v>
      </c>
      <c r="L422" s="104"/>
      <c r="M422" s="104"/>
      <c r="N422" s="249"/>
      <c r="O422" s="74"/>
      <c r="P422" s="93"/>
      <c r="Q422" s="93"/>
    </row>
    <row r="423" spans="2:17" ht="17.25" customHeight="1" thickTop="1" x14ac:dyDescent="0.2">
      <c r="B423" s="415" t="s">
        <v>20</v>
      </c>
      <c r="C423" s="418" t="s">
        <v>60</v>
      </c>
      <c r="D423" s="27">
        <v>54</v>
      </c>
      <c r="E423" s="105">
        <f>SUM(F423:J423)</f>
        <v>9</v>
      </c>
      <c r="F423" s="106">
        <v>6</v>
      </c>
      <c r="G423" s="106">
        <v>1</v>
      </c>
      <c r="H423" s="106">
        <v>0</v>
      </c>
      <c r="I423" s="107">
        <v>0</v>
      </c>
      <c r="J423" s="107">
        <v>2</v>
      </c>
      <c r="K423" s="108">
        <f>G423+H423+I423</f>
        <v>1</v>
      </c>
      <c r="L423" s="109">
        <v>41</v>
      </c>
      <c r="M423" s="109">
        <f>D423-E423-L423</f>
        <v>4</v>
      </c>
      <c r="N423" s="597"/>
      <c r="O423" s="77"/>
      <c r="P423" s="93"/>
      <c r="Q423" s="93"/>
    </row>
    <row r="424" spans="2:17" ht="17.25" customHeight="1" x14ac:dyDescent="0.2">
      <c r="B424" s="416"/>
      <c r="C424" s="413"/>
      <c r="D424" s="32"/>
      <c r="E424" s="94">
        <f>E423/D423</f>
        <v>0.16666666666666666</v>
      </c>
      <c r="F424" s="95">
        <f>F423/D423</f>
        <v>0.1111111111111111</v>
      </c>
      <c r="G424" s="95">
        <f>G423/D423</f>
        <v>1.8518518518518517E-2</v>
      </c>
      <c r="H424" s="95">
        <f>H423/D423</f>
        <v>0</v>
      </c>
      <c r="I424" s="96">
        <f>I423/D423</f>
        <v>0</v>
      </c>
      <c r="J424" s="96">
        <f>J423/D423</f>
        <v>3.7037037037037035E-2</v>
      </c>
      <c r="K424" s="97">
        <f>K423/D423</f>
        <v>1.8518518518518517E-2</v>
      </c>
      <c r="L424" s="98">
        <f>L423/D423</f>
        <v>0.7592592592592593</v>
      </c>
      <c r="M424" s="98">
        <f>M423/D423</f>
        <v>7.407407407407407E-2</v>
      </c>
      <c r="N424" s="249"/>
      <c r="O424" s="77"/>
      <c r="P424" s="93"/>
      <c r="Q424" s="93"/>
    </row>
    <row r="425" spans="2:17" ht="17.25" customHeight="1" x14ac:dyDescent="0.2">
      <c r="B425" s="416"/>
      <c r="C425" s="419"/>
      <c r="D425" s="33"/>
      <c r="E425" s="110"/>
      <c r="F425" s="100">
        <f>F423/E423</f>
        <v>0.66666666666666663</v>
      </c>
      <c r="G425" s="100">
        <f>G423/E423</f>
        <v>0.1111111111111111</v>
      </c>
      <c r="H425" s="100">
        <f>H423/E423</f>
        <v>0</v>
      </c>
      <c r="I425" s="101">
        <f>I423/E423</f>
        <v>0</v>
      </c>
      <c r="J425" s="101">
        <f>J423/E423</f>
        <v>0.22222222222222221</v>
      </c>
      <c r="K425" s="103">
        <f>K423/E423</f>
        <v>0.1111111111111111</v>
      </c>
      <c r="L425" s="104"/>
      <c r="M425" s="104"/>
      <c r="N425" s="249"/>
      <c r="O425" s="74"/>
      <c r="P425" s="93"/>
      <c r="Q425" s="93"/>
    </row>
    <row r="426" spans="2:17" ht="17.25" customHeight="1" x14ac:dyDescent="0.2">
      <c r="B426" s="416"/>
      <c r="C426" s="412" t="s">
        <v>61</v>
      </c>
      <c r="D426" s="38">
        <v>76</v>
      </c>
      <c r="E426" s="89">
        <f>SUM(F426:J426)</f>
        <v>19</v>
      </c>
      <c r="F426" s="90">
        <v>11</v>
      </c>
      <c r="G426" s="90">
        <v>0</v>
      </c>
      <c r="H426" s="90">
        <v>0</v>
      </c>
      <c r="I426" s="10">
        <v>1</v>
      </c>
      <c r="J426" s="10">
        <v>7</v>
      </c>
      <c r="K426" s="91">
        <f>G426+H426+I426</f>
        <v>1</v>
      </c>
      <c r="L426" s="92">
        <v>52</v>
      </c>
      <c r="M426" s="92">
        <f>D426-E426-L426</f>
        <v>5</v>
      </c>
      <c r="N426" s="597"/>
      <c r="O426" s="77"/>
      <c r="P426" s="93"/>
      <c r="Q426" s="93"/>
    </row>
    <row r="427" spans="2:17" ht="17.25" customHeight="1" x14ac:dyDescent="0.2">
      <c r="B427" s="416"/>
      <c r="C427" s="413"/>
      <c r="D427" s="32"/>
      <c r="E427" s="94">
        <f>E426/D426</f>
        <v>0.25</v>
      </c>
      <c r="F427" s="95">
        <f>F426/D426</f>
        <v>0.14473684210526316</v>
      </c>
      <c r="G427" s="95">
        <f>G426/D426</f>
        <v>0</v>
      </c>
      <c r="H427" s="95">
        <f>H426/D426</f>
        <v>0</v>
      </c>
      <c r="I427" s="96">
        <f>I426/D426</f>
        <v>1.3157894736842105E-2</v>
      </c>
      <c r="J427" s="96">
        <f>J426/D426</f>
        <v>9.2105263157894732E-2</v>
      </c>
      <c r="K427" s="97">
        <f>K426/D426</f>
        <v>1.3157894736842105E-2</v>
      </c>
      <c r="L427" s="98">
        <f>L426/D426</f>
        <v>0.68421052631578949</v>
      </c>
      <c r="M427" s="98">
        <f>M426/D426</f>
        <v>6.5789473684210523E-2</v>
      </c>
      <c r="N427" s="249"/>
      <c r="O427" s="77"/>
      <c r="P427" s="93"/>
      <c r="Q427" s="93"/>
    </row>
    <row r="428" spans="2:17" ht="17.25" customHeight="1" x14ac:dyDescent="0.2">
      <c r="B428" s="416"/>
      <c r="C428" s="419"/>
      <c r="D428" s="42"/>
      <c r="E428" s="110"/>
      <c r="F428" s="100">
        <f>F426/E426</f>
        <v>0.57894736842105265</v>
      </c>
      <c r="G428" s="100">
        <f>G426/E426</f>
        <v>0</v>
      </c>
      <c r="H428" s="100">
        <f>H426/E426</f>
        <v>0</v>
      </c>
      <c r="I428" s="101">
        <f>I426/E426</f>
        <v>5.2631578947368418E-2</v>
      </c>
      <c r="J428" s="101">
        <f>J426/E426</f>
        <v>0.36842105263157893</v>
      </c>
      <c r="K428" s="103">
        <f>K426/E426</f>
        <v>5.2631578947368418E-2</v>
      </c>
      <c r="L428" s="104"/>
      <c r="M428" s="104"/>
      <c r="N428" s="249"/>
      <c r="O428" s="74"/>
      <c r="P428" s="93"/>
      <c r="Q428" s="93"/>
    </row>
    <row r="429" spans="2:17" ht="17.25" customHeight="1" x14ac:dyDescent="0.2">
      <c r="B429" s="416"/>
      <c r="C429" s="437" t="s">
        <v>23</v>
      </c>
      <c r="D429" s="43">
        <v>28</v>
      </c>
      <c r="E429" s="89">
        <f>SUM(F429:J429)</f>
        <v>8</v>
      </c>
      <c r="F429" s="90">
        <v>4</v>
      </c>
      <c r="G429" s="90">
        <v>1</v>
      </c>
      <c r="H429" s="90">
        <v>0</v>
      </c>
      <c r="I429" s="10">
        <v>1</v>
      </c>
      <c r="J429" s="10">
        <v>2</v>
      </c>
      <c r="K429" s="91">
        <f>G429+H429+I429</f>
        <v>2</v>
      </c>
      <c r="L429" s="92">
        <v>17</v>
      </c>
      <c r="M429" s="92">
        <f>D429-E429-L429</f>
        <v>3</v>
      </c>
      <c r="N429" s="597"/>
      <c r="O429" s="77"/>
      <c r="P429" s="93"/>
      <c r="Q429" s="93"/>
    </row>
    <row r="430" spans="2:17" ht="17.25" customHeight="1" x14ac:dyDescent="0.2">
      <c r="B430" s="416"/>
      <c r="C430" s="438"/>
      <c r="D430" s="32"/>
      <c r="E430" s="94">
        <f>E429/D429</f>
        <v>0.2857142857142857</v>
      </c>
      <c r="F430" s="95">
        <f>F429/D429</f>
        <v>0.14285714285714285</v>
      </c>
      <c r="G430" s="95">
        <f>G429/D429</f>
        <v>3.5714285714285712E-2</v>
      </c>
      <c r="H430" s="95">
        <f>H429/D429</f>
        <v>0</v>
      </c>
      <c r="I430" s="96">
        <f>I429/D429</f>
        <v>3.5714285714285712E-2</v>
      </c>
      <c r="J430" s="96">
        <f>J429/D429</f>
        <v>7.1428571428571425E-2</v>
      </c>
      <c r="K430" s="97">
        <f>K429/D429</f>
        <v>7.1428571428571425E-2</v>
      </c>
      <c r="L430" s="98">
        <f>L429/D429</f>
        <v>0.6071428571428571</v>
      </c>
      <c r="M430" s="98">
        <f>M429/D429</f>
        <v>0.10714285714285714</v>
      </c>
      <c r="N430" s="249"/>
      <c r="O430" s="77"/>
      <c r="P430" s="93"/>
      <c r="Q430" s="93"/>
    </row>
    <row r="431" spans="2:17" ht="17.25" customHeight="1" x14ac:dyDescent="0.2">
      <c r="B431" s="416"/>
      <c r="C431" s="438"/>
      <c r="D431" s="42"/>
      <c r="E431" s="110"/>
      <c r="F431" s="100">
        <f>F429/E429</f>
        <v>0.5</v>
      </c>
      <c r="G431" s="100">
        <f>G429/E429</f>
        <v>0.125</v>
      </c>
      <c r="H431" s="100">
        <f>H429/E429</f>
        <v>0</v>
      </c>
      <c r="I431" s="101">
        <f>I429/E429</f>
        <v>0.125</v>
      </c>
      <c r="J431" s="101">
        <f>J429/E429</f>
        <v>0.25</v>
      </c>
      <c r="K431" s="103">
        <f>K429/E429</f>
        <v>0.25</v>
      </c>
      <c r="L431" s="104"/>
      <c r="M431" s="104"/>
      <c r="N431" s="249"/>
      <c r="O431" s="74"/>
      <c r="P431" s="93"/>
      <c r="Q431" s="93"/>
    </row>
    <row r="432" spans="2:17" ht="17.25" customHeight="1" x14ac:dyDescent="0.2">
      <c r="B432" s="416"/>
      <c r="C432" s="412" t="s">
        <v>62</v>
      </c>
      <c r="D432" s="43">
        <v>89</v>
      </c>
      <c r="E432" s="89">
        <f>SUM(F432:J432)</f>
        <v>8</v>
      </c>
      <c r="F432" s="90">
        <v>5</v>
      </c>
      <c r="G432" s="90">
        <v>0</v>
      </c>
      <c r="H432" s="90">
        <v>0</v>
      </c>
      <c r="I432" s="10">
        <v>0</v>
      </c>
      <c r="J432" s="10">
        <v>3</v>
      </c>
      <c r="K432" s="91">
        <f>G432+H432+I432</f>
        <v>0</v>
      </c>
      <c r="L432" s="92">
        <v>72</v>
      </c>
      <c r="M432" s="92">
        <f>D432-E432-L432</f>
        <v>9</v>
      </c>
      <c r="N432" s="597"/>
      <c r="O432" s="77"/>
      <c r="P432" s="93"/>
      <c r="Q432" s="93"/>
    </row>
    <row r="433" spans="2:17" ht="17.25" customHeight="1" x14ac:dyDescent="0.2">
      <c r="B433" s="416"/>
      <c r="C433" s="413"/>
      <c r="D433" s="32"/>
      <c r="E433" s="94">
        <f>E432/D432</f>
        <v>8.98876404494382E-2</v>
      </c>
      <c r="F433" s="95">
        <f>F432/D432</f>
        <v>5.6179775280898875E-2</v>
      </c>
      <c r="G433" s="95">
        <f>G432/D432</f>
        <v>0</v>
      </c>
      <c r="H433" s="95">
        <f>H432/D432</f>
        <v>0</v>
      </c>
      <c r="I433" s="96">
        <f>I432/D432</f>
        <v>0</v>
      </c>
      <c r="J433" s="96">
        <f>J432/D432</f>
        <v>3.3707865168539325E-2</v>
      </c>
      <c r="K433" s="97">
        <f>K432/D432</f>
        <v>0</v>
      </c>
      <c r="L433" s="98">
        <f>L432/D432</f>
        <v>0.8089887640449438</v>
      </c>
      <c r="M433" s="98">
        <f>M432/D432</f>
        <v>0.10112359550561797</v>
      </c>
      <c r="N433" s="249"/>
      <c r="O433" s="77"/>
      <c r="P433" s="93"/>
      <c r="Q433" s="93"/>
    </row>
    <row r="434" spans="2:17" ht="17.25" customHeight="1" x14ac:dyDescent="0.2">
      <c r="B434" s="416"/>
      <c r="C434" s="419"/>
      <c r="D434" s="42"/>
      <c r="E434" s="110"/>
      <c r="F434" s="100">
        <f>F432/E432</f>
        <v>0.625</v>
      </c>
      <c r="G434" s="100">
        <f>G432/E432</f>
        <v>0</v>
      </c>
      <c r="H434" s="100">
        <f>H432/E432</f>
        <v>0</v>
      </c>
      <c r="I434" s="101">
        <f>I432/E432</f>
        <v>0</v>
      </c>
      <c r="J434" s="101">
        <f>J432/E432</f>
        <v>0.375</v>
      </c>
      <c r="K434" s="103">
        <f>K432/E432</f>
        <v>0</v>
      </c>
      <c r="L434" s="104"/>
      <c r="M434" s="104"/>
      <c r="N434" s="249"/>
      <c r="O434" s="74"/>
      <c r="P434" s="93"/>
      <c r="Q434" s="93"/>
    </row>
    <row r="435" spans="2:17" ht="17.25" customHeight="1" x14ac:dyDescent="0.2">
      <c r="B435" s="416"/>
      <c r="C435" s="412" t="s">
        <v>63</v>
      </c>
      <c r="D435" s="43">
        <v>16</v>
      </c>
      <c r="E435" s="89">
        <f>SUM(F435:J435)</f>
        <v>8</v>
      </c>
      <c r="F435" s="90">
        <v>7</v>
      </c>
      <c r="G435" s="90">
        <v>0</v>
      </c>
      <c r="H435" s="90">
        <v>0</v>
      </c>
      <c r="I435" s="10">
        <v>1</v>
      </c>
      <c r="J435" s="10">
        <v>0</v>
      </c>
      <c r="K435" s="91">
        <f>G435+H435+I435</f>
        <v>1</v>
      </c>
      <c r="L435" s="92">
        <v>6</v>
      </c>
      <c r="M435" s="92">
        <f>D435-E435-L435</f>
        <v>2</v>
      </c>
      <c r="N435" s="597"/>
      <c r="O435" s="77"/>
      <c r="P435" s="93"/>
      <c r="Q435" s="93"/>
    </row>
    <row r="436" spans="2:17" ht="17.25" customHeight="1" x14ac:dyDescent="0.2">
      <c r="B436" s="416"/>
      <c r="C436" s="413"/>
      <c r="D436" s="32"/>
      <c r="E436" s="94">
        <f>E435/D435</f>
        <v>0.5</v>
      </c>
      <c r="F436" s="95">
        <f>F435/D435</f>
        <v>0.4375</v>
      </c>
      <c r="G436" s="95">
        <f>G435/D435</f>
        <v>0</v>
      </c>
      <c r="H436" s="95">
        <f>H435/D435</f>
        <v>0</v>
      </c>
      <c r="I436" s="96">
        <f>I435/D435</f>
        <v>6.25E-2</v>
      </c>
      <c r="J436" s="96">
        <f>J435/D435</f>
        <v>0</v>
      </c>
      <c r="K436" s="97">
        <f>K435/D435</f>
        <v>6.25E-2</v>
      </c>
      <c r="L436" s="98">
        <f>L435/D435</f>
        <v>0.375</v>
      </c>
      <c r="M436" s="98">
        <f>M435/D435</f>
        <v>0.125</v>
      </c>
      <c r="N436" s="249"/>
      <c r="O436" s="77"/>
      <c r="P436" s="93"/>
      <c r="Q436" s="93"/>
    </row>
    <row r="437" spans="2:17" ht="17.25" customHeight="1" x14ac:dyDescent="0.2">
      <c r="B437" s="416"/>
      <c r="C437" s="419"/>
      <c r="D437" s="42"/>
      <c r="E437" s="110"/>
      <c r="F437" s="100">
        <f>F435/E435</f>
        <v>0.875</v>
      </c>
      <c r="G437" s="100">
        <f>G435/E435</f>
        <v>0</v>
      </c>
      <c r="H437" s="100">
        <f>H435/E435</f>
        <v>0</v>
      </c>
      <c r="I437" s="101">
        <f>I435/E435</f>
        <v>0.125</v>
      </c>
      <c r="J437" s="101">
        <f>J435/E435</f>
        <v>0</v>
      </c>
      <c r="K437" s="103">
        <f>K435/E435</f>
        <v>0.125</v>
      </c>
      <c r="L437" s="104"/>
      <c r="M437" s="104"/>
      <c r="N437" s="249"/>
      <c r="O437" s="74"/>
      <c r="P437" s="93"/>
      <c r="Q437" s="93"/>
    </row>
    <row r="438" spans="2:17" ht="17.25" customHeight="1" x14ac:dyDescent="0.2">
      <c r="B438" s="416"/>
      <c r="C438" s="412" t="s">
        <v>64</v>
      </c>
      <c r="D438" s="43">
        <v>162</v>
      </c>
      <c r="E438" s="89">
        <f>SUM(F438:J438)</f>
        <v>29</v>
      </c>
      <c r="F438" s="90">
        <v>20</v>
      </c>
      <c r="G438" s="90">
        <v>5</v>
      </c>
      <c r="H438" s="90">
        <v>1</v>
      </c>
      <c r="I438" s="10">
        <v>2</v>
      </c>
      <c r="J438" s="10">
        <v>1</v>
      </c>
      <c r="K438" s="91">
        <f>G438+H438+I438</f>
        <v>8</v>
      </c>
      <c r="L438" s="92">
        <v>115</v>
      </c>
      <c r="M438" s="92">
        <f>D438-E438-L438</f>
        <v>18</v>
      </c>
      <c r="N438" s="597"/>
      <c r="O438" s="77"/>
      <c r="P438" s="93"/>
      <c r="Q438" s="93"/>
    </row>
    <row r="439" spans="2:17" ht="17.25" customHeight="1" x14ac:dyDescent="0.2">
      <c r="B439" s="416"/>
      <c r="C439" s="413"/>
      <c r="D439" s="32"/>
      <c r="E439" s="94">
        <f>E438/D438</f>
        <v>0.17901234567901234</v>
      </c>
      <c r="F439" s="95">
        <f>F438/D438</f>
        <v>0.12345679012345678</v>
      </c>
      <c r="G439" s="95">
        <f>G438/D438</f>
        <v>3.0864197530864196E-2</v>
      </c>
      <c r="H439" s="95">
        <f>H438/D438</f>
        <v>6.1728395061728392E-3</v>
      </c>
      <c r="I439" s="96">
        <f>I438/D438</f>
        <v>1.2345679012345678E-2</v>
      </c>
      <c r="J439" s="96">
        <f>J438/D438</f>
        <v>6.1728395061728392E-3</v>
      </c>
      <c r="K439" s="97">
        <f>K438/D438</f>
        <v>4.9382716049382713E-2</v>
      </c>
      <c r="L439" s="98">
        <f>L438/D438</f>
        <v>0.70987654320987659</v>
      </c>
      <c r="M439" s="98">
        <f>M438/D438</f>
        <v>0.1111111111111111</v>
      </c>
      <c r="N439" s="249"/>
      <c r="O439" s="77"/>
      <c r="P439" s="93"/>
      <c r="Q439" s="93"/>
    </row>
    <row r="440" spans="2:17" ht="17.25" customHeight="1" thickBot="1" x14ac:dyDescent="0.25">
      <c r="B440" s="420"/>
      <c r="C440" s="419"/>
      <c r="D440" s="45"/>
      <c r="E440" s="110"/>
      <c r="F440" s="100">
        <f>F438/E438</f>
        <v>0.68965517241379315</v>
      </c>
      <c r="G440" s="100">
        <f>G438/E438</f>
        <v>0.17241379310344829</v>
      </c>
      <c r="H440" s="100">
        <f>H438/E438</f>
        <v>3.4482758620689655E-2</v>
      </c>
      <c r="I440" s="101">
        <f>I438/E438</f>
        <v>6.8965517241379309E-2</v>
      </c>
      <c r="J440" s="101">
        <f>J438/E438</f>
        <v>3.4482758620689655E-2</v>
      </c>
      <c r="K440" s="103">
        <f>K438/E438</f>
        <v>0.27586206896551724</v>
      </c>
      <c r="L440" s="104"/>
      <c r="M440" s="104"/>
      <c r="N440" s="249"/>
      <c r="O440" s="74"/>
      <c r="P440" s="93"/>
      <c r="Q440" s="93"/>
    </row>
    <row r="441" spans="2:17" ht="17.25" customHeight="1" thickTop="1" x14ac:dyDescent="0.2">
      <c r="B441" s="415" t="s">
        <v>27</v>
      </c>
      <c r="C441" s="418" t="s">
        <v>28</v>
      </c>
      <c r="D441" s="43">
        <v>87</v>
      </c>
      <c r="E441" s="105">
        <f>SUM(F441:J441)</f>
        <v>7</v>
      </c>
      <c r="F441" s="106">
        <v>5</v>
      </c>
      <c r="G441" s="106">
        <v>1</v>
      </c>
      <c r="H441" s="106">
        <v>0</v>
      </c>
      <c r="I441" s="107">
        <v>0</v>
      </c>
      <c r="J441" s="107">
        <v>1</v>
      </c>
      <c r="K441" s="108">
        <f>G441+H441+I441</f>
        <v>1</v>
      </c>
      <c r="L441" s="109">
        <v>72</v>
      </c>
      <c r="M441" s="109">
        <f>D441-E441-L441</f>
        <v>8</v>
      </c>
      <c r="N441" s="597"/>
      <c r="O441" s="77"/>
      <c r="P441" s="93"/>
      <c r="Q441" s="93"/>
    </row>
    <row r="442" spans="2:17" ht="17.25" customHeight="1" x14ac:dyDescent="0.2">
      <c r="B442" s="416"/>
      <c r="C442" s="413"/>
      <c r="D442" s="32"/>
      <c r="E442" s="94">
        <f>E441/D441</f>
        <v>8.0459770114942528E-2</v>
      </c>
      <c r="F442" s="95">
        <f>F441/D441</f>
        <v>5.7471264367816091E-2</v>
      </c>
      <c r="G442" s="95">
        <f>G441/D441</f>
        <v>1.1494252873563218E-2</v>
      </c>
      <c r="H442" s="95">
        <f>H441/D441</f>
        <v>0</v>
      </c>
      <c r="I442" s="96">
        <f>I441/D441</f>
        <v>0</v>
      </c>
      <c r="J442" s="96">
        <f>J441/D441</f>
        <v>1.1494252873563218E-2</v>
      </c>
      <c r="K442" s="97">
        <f>K441/D441</f>
        <v>1.1494252873563218E-2</v>
      </c>
      <c r="L442" s="98">
        <f>L441/D441</f>
        <v>0.82758620689655171</v>
      </c>
      <c r="M442" s="98">
        <f>M441/D441</f>
        <v>9.1954022988505746E-2</v>
      </c>
      <c r="N442" s="249"/>
      <c r="O442" s="77"/>
      <c r="P442" s="93"/>
      <c r="Q442" s="93"/>
    </row>
    <row r="443" spans="2:17" ht="17.25" customHeight="1" x14ac:dyDescent="0.2">
      <c r="B443" s="416"/>
      <c r="C443" s="419"/>
      <c r="D443" s="42"/>
      <c r="E443" s="110"/>
      <c r="F443" s="111">
        <f>F441/E441</f>
        <v>0.7142857142857143</v>
      </c>
      <c r="G443" s="111">
        <f>G441/E441</f>
        <v>0.14285714285714285</v>
      </c>
      <c r="H443" s="111">
        <f>H441/E441</f>
        <v>0</v>
      </c>
      <c r="I443" s="112">
        <f>I441/E441</f>
        <v>0</v>
      </c>
      <c r="J443" s="112">
        <f>J441/E441</f>
        <v>0.14285714285714285</v>
      </c>
      <c r="K443" s="113">
        <f>K441/E441</f>
        <v>0.14285714285714285</v>
      </c>
      <c r="L443" s="114"/>
      <c r="M443" s="114"/>
      <c r="N443" s="249"/>
      <c r="O443" s="74"/>
      <c r="P443" s="93"/>
      <c r="Q443" s="93"/>
    </row>
    <row r="444" spans="2:17" ht="17.25" customHeight="1" x14ac:dyDescent="0.2">
      <c r="B444" s="416"/>
      <c r="C444" s="412" t="s">
        <v>29</v>
      </c>
      <c r="D444" s="43">
        <v>181</v>
      </c>
      <c r="E444" s="89">
        <f>SUM(F444:J444)</f>
        <v>34</v>
      </c>
      <c r="F444" s="90">
        <v>15</v>
      </c>
      <c r="G444" s="90">
        <v>4</v>
      </c>
      <c r="H444" s="90">
        <v>1</v>
      </c>
      <c r="I444" s="10">
        <v>4</v>
      </c>
      <c r="J444" s="10">
        <v>10</v>
      </c>
      <c r="K444" s="91">
        <f>G444+H444+I444</f>
        <v>9</v>
      </c>
      <c r="L444" s="92">
        <v>127</v>
      </c>
      <c r="M444" s="92">
        <f>D444-E444-L444</f>
        <v>20</v>
      </c>
      <c r="N444" s="597"/>
      <c r="O444" s="77"/>
      <c r="P444" s="93"/>
      <c r="Q444" s="93"/>
    </row>
    <row r="445" spans="2:17" ht="17.25" customHeight="1" x14ac:dyDescent="0.2">
      <c r="B445" s="416"/>
      <c r="C445" s="413"/>
      <c r="D445" s="32"/>
      <c r="E445" s="94">
        <f>E444/D444</f>
        <v>0.18784530386740331</v>
      </c>
      <c r="F445" s="95">
        <f>F444/D444</f>
        <v>8.2872928176795577E-2</v>
      </c>
      <c r="G445" s="95">
        <f>G444/D444</f>
        <v>2.2099447513812154E-2</v>
      </c>
      <c r="H445" s="95">
        <f>H444/D444</f>
        <v>5.5248618784530384E-3</v>
      </c>
      <c r="I445" s="96">
        <f>I444/D444</f>
        <v>2.2099447513812154E-2</v>
      </c>
      <c r="J445" s="96">
        <f>J444/D444</f>
        <v>5.5248618784530384E-2</v>
      </c>
      <c r="K445" s="97">
        <f>K444/D444</f>
        <v>4.9723756906077346E-2</v>
      </c>
      <c r="L445" s="98">
        <f>L444/D444</f>
        <v>0.7016574585635359</v>
      </c>
      <c r="M445" s="98">
        <f>M444/D444</f>
        <v>0.11049723756906077</v>
      </c>
      <c r="N445" s="249"/>
      <c r="O445" s="77"/>
      <c r="P445" s="93"/>
      <c r="Q445" s="93"/>
    </row>
    <row r="446" spans="2:17" ht="17.25" customHeight="1" x14ac:dyDescent="0.2">
      <c r="B446" s="416"/>
      <c r="C446" s="419"/>
      <c r="D446" s="42"/>
      <c r="E446" s="110"/>
      <c r="F446" s="111">
        <f>F444/E444</f>
        <v>0.44117647058823528</v>
      </c>
      <c r="G446" s="111">
        <f>G444/E444</f>
        <v>0.11764705882352941</v>
      </c>
      <c r="H446" s="111">
        <f>H444/E444</f>
        <v>2.9411764705882353E-2</v>
      </c>
      <c r="I446" s="112">
        <f>I444/E444</f>
        <v>0.11764705882352941</v>
      </c>
      <c r="J446" s="112">
        <f>J444/E444</f>
        <v>0.29411764705882354</v>
      </c>
      <c r="K446" s="113">
        <f>K444/E444</f>
        <v>0.26470588235294118</v>
      </c>
      <c r="L446" s="114"/>
      <c r="M446" s="114"/>
      <c r="N446" s="249"/>
      <c r="O446" s="74"/>
      <c r="P446" s="93"/>
      <c r="Q446" s="93"/>
    </row>
    <row r="447" spans="2:17" ht="17.25" customHeight="1" x14ac:dyDescent="0.2">
      <c r="B447" s="416"/>
      <c r="C447" s="412" t="s">
        <v>30</v>
      </c>
      <c r="D447" s="43">
        <v>50</v>
      </c>
      <c r="E447" s="89">
        <f>SUM(F447:J447)</f>
        <v>7</v>
      </c>
      <c r="F447" s="90">
        <v>4</v>
      </c>
      <c r="G447" s="90">
        <v>1</v>
      </c>
      <c r="H447" s="90">
        <v>0</v>
      </c>
      <c r="I447" s="10">
        <v>0</v>
      </c>
      <c r="J447" s="10">
        <v>2</v>
      </c>
      <c r="K447" s="91">
        <f>G447+H447+I447</f>
        <v>1</v>
      </c>
      <c r="L447" s="92">
        <v>38</v>
      </c>
      <c r="M447" s="92">
        <f>D447-E447-L447</f>
        <v>5</v>
      </c>
      <c r="N447" s="597"/>
      <c r="O447" s="77"/>
      <c r="P447" s="93"/>
      <c r="Q447" s="93"/>
    </row>
    <row r="448" spans="2:17" ht="17.25" customHeight="1" x14ac:dyDescent="0.2">
      <c r="B448" s="416"/>
      <c r="C448" s="413"/>
      <c r="D448" s="32"/>
      <c r="E448" s="94">
        <f>E447/D447</f>
        <v>0.14000000000000001</v>
      </c>
      <c r="F448" s="95">
        <f>F447/D447</f>
        <v>0.08</v>
      </c>
      <c r="G448" s="95">
        <f>G447/D447</f>
        <v>0.02</v>
      </c>
      <c r="H448" s="95">
        <f>H447/D447</f>
        <v>0</v>
      </c>
      <c r="I448" s="96">
        <f>I447/D447</f>
        <v>0</v>
      </c>
      <c r="J448" s="96">
        <f>J447/D447</f>
        <v>0.04</v>
      </c>
      <c r="K448" s="97">
        <f>K447/D447</f>
        <v>0.02</v>
      </c>
      <c r="L448" s="98">
        <f>L447/D447</f>
        <v>0.76</v>
      </c>
      <c r="M448" s="98">
        <f>M447/D447</f>
        <v>0.1</v>
      </c>
      <c r="N448" s="249"/>
      <c r="O448" s="77"/>
      <c r="P448" s="93"/>
      <c r="Q448" s="93"/>
    </row>
    <row r="449" spans="2:33" ht="17.25" customHeight="1" x14ac:dyDescent="0.2">
      <c r="B449" s="416"/>
      <c r="C449" s="419"/>
      <c r="D449" s="42"/>
      <c r="E449" s="110"/>
      <c r="F449" s="111">
        <f>F447/E447</f>
        <v>0.5714285714285714</v>
      </c>
      <c r="G449" s="111">
        <f>G447/E447</f>
        <v>0.14285714285714285</v>
      </c>
      <c r="H449" s="111">
        <f>H447/E447</f>
        <v>0</v>
      </c>
      <c r="I449" s="112">
        <f>I447/E447</f>
        <v>0</v>
      </c>
      <c r="J449" s="112">
        <f>J447/E447</f>
        <v>0.2857142857142857</v>
      </c>
      <c r="K449" s="113">
        <f>K447/E447</f>
        <v>0.14285714285714285</v>
      </c>
      <c r="L449" s="114"/>
      <c r="M449" s="114"/>
      <c r="N449" s="249"/>
      <c r="O449" s="74"/>
      <c r="P449" s="93"/>
      <c r="Q449" s="93"/>
    </row>
    <row r="450" spans="2:33" ht="17.25" customHeight="1" x14ac:dyDescent="0.2">
      <c r="B450" s="416"/>
      <c r="C450" s="412" t="s">
        <v>31</v>
      </c>
      <c r="D450" s="43">
        <v>40</v>
      </c>
      <c r="E450" s="89">
        <f>SUM(F450:J450)</f>
        <v>9</v>
      </c>
      <c r="F450" s="90">
        <v>8</v>
      </c>
      <c r="G450" s="90">
        <v>1</v>
      </c>
      <c r="H450" s="90">
        <v>0</v>
      </c>
      <c r="I450" s="10">
        <v>0</v>
      </c>
      <c r="J450" s="10">
        <v>0</v>
      </c>
      <c r="K450" s="91">
        <f>G450+H450+I450</f>
        <v>1</v>
      </c>
      <c r="L450" s="92">
        <v>27</v>
      </c>
      <c r="M450" s="92">
        <f>D450-E450-L450</f>
        <v>4</v>
      </c>
      <c r="N450" s="597"/>
      <c r="O450" s="77"/>
      <c r="P450" s="93"/>
      <c r="Q450" s="93"/>
    </row>
    <row r="451" spans="2:33" ht="17.25" customHeight="1" x14ac:dyDescent="0.2">
      <c r="B451" s="416"/>
      <c r="C451" s="413"/>
      <c r="D451" s="32"/>
      <c r="E451" s="94">
        <f>E450/D450</f>
        <v>0.22500000000000001</v>
      </c>
      <c r="F451" s="95">
        <f>F450/D450</f>
        <v>0.2</v>
      </c>
      <c r="G451" s="95">
        <f>G450/D450</f>
        <v>2.5000000000000001E-2</v>
      </c>
      <c r="H451" s="95">
        <f>H450/D450</f>
        <v>0</v>
      </c>
      <c r="I451" s="96">
        <f>I450/D450</f>
        <v>0</v>
      </c>
      <c r="J451" s="96">
        <f>J450/D450</f>
        <v>0</v>
      </c>
      <c r="K451" s="97">
        <f>K450/D450</f>
        <v>2.5000000000000001E-2</v>
      </c>
      <c r="L451" s="98">
        <f>L450/D450</f>
        <v>0.67500000000000004</v>
      </c>
      <c r="M451" s="98">
        <f>M450/D450</f>
        <v>0.1</v>
      </c>
      <c r="N451" s="249"/>
      <c r="O451" s="77"/>
      <c r="P451" s="93"/>
      <c r="Q451" s="93"/>
    </row>
    <row r="452" spans="2:33" ht="17.25" customHeight="1" x14ac:dyDescent="0.2">
      <c r="B452" s="416"/>
      <c r="C452" s="419"/>
      <c r="D452" s="42"/>
      <c r="E452" s="110"/>
      <c r="F452" s="111">
        <f>F450/E450</f>
        <v>0.88888888888888884</v>
      </c>
      <c r="G452" s="111">
        <f>G450/E450</f>
        <v>0.1111111111111111</v>
      </c>
      <c r="H452" s="111">
        <f>H450/E450</f>
        <v>0</v>
      </c>
      <c r="I452" s="112">
        <f>I450/E450</f>
        <v>0</v>
      </c>
      <c r="J452" s="112">
        <f>J450/E450</f>
        <v>0</v>
      </c>
      <c r="K452" s="113">
        <f>K450/E450</f>
        <v>0.1111111111111111</v>
      </c>
      <c r="L452" s="114"/>
      <c r="M452" s="114"/>
      <c r="N452" s="249"/>
      <c r="O452" s="74"/>
      <c r="P452" s="93"/>
      <c r="Q452" s="93"/>
    </row>
    <row r="453" spans="2:33" ht="17.25" customHeight="1" x14ac:dyDescent="0.2">
      <c r="B453" s="416"/>
      <c r="C453" s="412" t="s">
        <v>32</v>
      </c>
      <c r="D453" s="43">
        <v>27</v>
      </c>
      <c r="E453" s="89">
        <f>SUM(F453:J453)</f>
        <v>5</v>
      </c>
      <c r="F453" s="90">
        <v>5</v>
      </c>
      <c r="G453" s="90">
        <v>0</v>
      </c>
      <c r="H453" s="90">
        <v>0</v>
      </c>
      <c r="I453" s="10">
        <v>0</v>
      </c>
      <c r="J453" s="10">
        <v>0</v>
      </c>
      <c r="K453" s="91">
        <f>G453+H453+I453</f>
        <v>0</v>
      </c>
      <c r="L453" s="92">
        <v>20</v>
      </c>
      <c r="M453" s="92">
        <f>D453-E453-L453</f>
        <v>2</v>
      </c>
      <c r="N453" s="597"/>
      <c r="O453" s="77"/>
      <c r="P453" s="93"/>
      <c r="Q453" s="93"/>
      <c r="S453" s="74"/>
      <c r="X453" s="74"/>
      <c r="Y453" s="74"/>
      <c r="Z453" s="74"/>
      <c r="AA453" s="74"/>
      <c r="AB453" s="74"/>
      <c r="AC453" s="74"/>
      <c r="AD453" s="74"/>
      <c r="AE453" s="74"/>
      <c r="AF453" s="74"/>
      <c r="AG453" s="74"/>
    </row>
    <row r="454" spans="2:33" ht="17.25" customHeight="1" x14ac:dyDescent="0.2">
      <c r="B454" s="416"/>
      <c r="C454" s="413"/>
      <c r="D454" s="32"/>
      <c r="E454" s="94">
        <f>E453/D453</f>
        <v>0.18518518518518517</v>
      </c>
      <c r="F454" s="95">
        <f>F453/D453</f>
        <v>0.18518518518518517</v>
      </c>
      <c r="G454" s="95">
        <f>G453/D453</f>
        <v>0</v>
      </c>
      <c r="H454" s="95">
        <f>H453/D453</f>
        <v>0</v>
      </c>
      <c r="I454" s="96">
        <f>I453/D453</f>
        <v>0</v>
      </c>
      <c r="J454" s="96">
        <f>J453/D453</f>
        <v>0</v>
      </c>
      <c r="K454" s="97">
        <f>K453/D453</f>
        <v>0</v>
      </c>
      <c r="L454" s="98">
        <f>L453/D453</f>
        <v>0.7407407407407407</v>
      </c>
      <c r="M454" s="98">
        <f>M453/D453</f>
        <v>7.407407407407407E-2</v>
      </c>
      <c r="N454" s="249"/>
      <c r="O454" s="77"/>
      <c r="P454" s="93"/>
      <c r="Q454" s="93"/>
      <c r="S454" s="74"/>
      <c r="X454" s="74"/>
      <c r="Y454" s="74"/>
      <c r="Z454" s="74"/>
      <c r="AA454" s="74"/>
      <c r="AB454" s="74"/>
      <c r="AC454" s="74"/>
      <c r="AD454" s="74"/>
      <c r="AE454" s="74"/>
      <c r="AF454" s="74"/>
      <c r="AG454" s="74"/>
    </row>
    <row r="455" spans="2:33" ht="17.25" customHeight="1" x14ac:dyDescent="0.2">
      <c r="B455" s="416"/>
      <c r="C455" s="419"/>
      <c r="D455" s="42"/>
      <c r="E455" s="110"/>
      <c r="F455" s="111">
        <f>F453/E453</f>
        <v>1</v>
      </c>
      <c r="G455" s="111">
        <f>G453/E453</f>
        <v>0</v>
      </c>
      <c r="H455" s="111">
        <f>H453/E453</f>
        <v>0</v>
      </c>
      <c r="I455" s="112">
        <f>I453/E453</f>
        <v>0</v>
      </c>
      <c r="J455" s="112">
        <f>J453/E453</f>
        <v>0</v>
      </c>
      <c r="K455" s="113">
        <f>K453/E453</f>
        <v>0</v>
      </c>
      <c r="L455" s="114"/>
      <c r="M455" s="114"/>
      <c r="N455" s="249"/>
      <c r="O455" s="74"/>
      <c r="P455" s="93"/>
      <c r="Q455" s="93"/>
      <c r="S455" s="75"/>
    </row>
    <row r="456" spans="2:33" ht="17.25" customHeight="1" x14ac:dyDescent="0.2">
      <c r="B456" s="416"/>
      <c r="C456" s="412" t="s">
        <v>33</v>
      </c>
      <c r="D456" s="43">
        <v>40</v>
      </c>
      <c r="E456" s="89">
        <f>SUM(F456:J456)</f>
        <v>19</v>
      </c>
      <c r="F456" s="90">
        <v>16</v>
      </c>
      <c r="G456" s="90">
        <v>0</v>
      </c>
      <c r="H456" s="90">
        <v>0</v>
      </c>
      <c r="I456" s="10">
        <v>1</v>
      </c>
      <c r="J456" s="10">
        <v>2</v>
      </c>
      <c r="K456" s="91">
        <f>G456+H456+I456</f>
        <v>1</v>
      </c>
      <c r="L456" s="92">
        <v>19</v>
      </c>
      <c r="M456" s="92">
        <f>D456-E456-L456</f>
        <v>2</v>
      </c>
      <c r="N456" s="597"/>
      <c r="O456" s="77"/>
      <c r="P456" s="93"/>
      <c r="Q456" s="93"/>
    </row>
    <row r="457" spans="2:33" ht="17.25" customHeight="1" x14ac:dyDescent="0.2">
      <c r="B457" s="416"/>
      <c r="C457" s="413"/>
      <c r="D457" s="32"/>
      <c r="E457" s="94">
        <f>E456/D456</f>
        <v>0.47499999999999998</v>
      </c>
      <c r="F457" s="95">
        <f>F456/D456</f>
        <v>0.4</v>
      </c>
      <c r="G457" s="95">
        <f>G456/D456</f>
        <v>0</v>
      </c>
      <c r="H457" s="95">
        <f>H456/D456</f>
        <v>0</v>
      </c>
      <c r="I457" s="96">
        <f>I456/D456</f>
        <v>2.5000000000000001E-2</v>
      </c>
      <c r="J457" s="96">
        <f>J456/D456</f>
        <v>0.05</v>
      </c>
      <c r="K457" s="97">
        <f>K456/D456</f>
        <v>2.5000000000000001E-2</v>
      </c>
      <c r="L457" s="98">
        <f>L456/D456</f>
        <v>0.47499999999999998</v>
      </c>
      <c r="M457" s="98">
        <f>M456/D456</f>
        <v>0.05</v>
      </c>
      <c r="N457" s="249"/>
      <c r="O457" s="77"/>
      <c r="P457" s="93"/>
      <c r="Q457" s="93"/>
    </row>
    <row r="458" spans="2:33" ht="17.25" customHeight="1" thickBot="1" x14ac:dyDescent="0.25">
      <c r="B458" s="416"/>
      <c r="C458" s="414"/>
      <c r="D458" s="45"/>
      <c r="E458" s="115"/>
      <c r="F458" s="116">
        <f>F456/E456</f>
        <v>0.84210526315789469</v>
      </c>
      <c r="G458" s="116">
        <f>G456/E456</f>
        <v>0</v>
      </c>
      <c r="H458" s="116">
        <f>H456/E456</f>
        <v>0</v>
      </c>
      <c r="I458" s="102">
        <f>I456/E456</f>
        <v>5.2631578947368418E-2</v>
      </c>
      <c r="J458" s="102">
        <f>J456/E456</f>
        <v>0.10526315789473684</v>
      </c>
      <c r="K458" s="117">
        <f>K456/E456</f>
        <v>5.2631578947368418E-2</v>
      </c>
      <c r="L458" s="118"/>
      <c r="M458" s="118"/>
      <c r="N458" s="249"/>
      <c r="O458" s="74"/>
      <c r="P458" s="93"/>
      <c r="Q458" s="93"/>
    </row>
    <row r="459" spans="2:33" ht="17.25" customHeight="1" thickTop="1" x14ac:dyDescent="0.2">
      <c r="B459" s="416"/>
      <c r="C459" s="119" t="s">
        <v>65</v>
      </c>
      <c r="D459" s="120">
        <f>D444+D447+D450+D453</f>
        <v>298</v>
      </c>
      <c r="E459" s="89">
        <f>E444+E447+E450+E453</f>
        <v>55</v>
      </c>
      <c r="F459" s="90">
        <f>F444+F447+F450+F453</f>
        <v>32</v>
      </c>
      <c r="G459" s="90">
        <f>G444+G447+G450+G453</f>
        <v>6</v>
      </c>
      <c r="H459" s="90">
        <f>H444+H447+H450+H453</f>
        <v>1</v>
      </c>
      <c r="I459" s="10">
        <f>I444+I447+I450+I453</f>
        <v>4</v>
      </c>
      <c r="J459" s="147">
        <f>J444+J447+J450+J453</f>
        <v>12</v>
      </c>
      <c r="K459" s="148">
        <f>K444+K447+K450+K453</f>
        <v>11</v>
      </c>
      <c r="L459" s="92">
        <f>L444+L447+L450+L453</f>
        <v>212</v>
      </c>
      <c r="M459" s="92">
        <f>M444+M447+M450+M453</f>
        <v>31</v>
      </c>
      <c r="N459" s="597"/>
      <c r="O459" s="77"/>
      <c r="P459" s="93"/>
      <c r="Q459" s="93"/>
      <c r="S459" s="93"/>
      <c r="W459" s="121"/>
      <c r="X459" s="121"/>
      <c r="Y459" s="121"/>
      <c r="Z459" s="121"/>
      <c r="AA459" s="121"/>
      <c r="AB459" s="121"/>
      <c r="AC459" s="121"/>
      <c r="AD459" s="121"/>
      <c r="AE459" s="121"/>
      <c r="AF459" s="121"/>
      <c r="AG459" s="121"/>
    </row>
    <row r="460" spans="2:33" ht="17.25" customHeight="1" x14ac:dyDescent="0.2">
      <c r="B460" s="416"/>
      <c r="C460" s="122" t="s">
        <v>66</v>
      </c>
      <c r="D460" s="123"/>
      <c r="E460" s="94">
        <f>E459/D459</f>
        <v>0.18456375838926176</v>
      </c>
      <c r="F460" s="95">
        <f>F459/D459</f>
        <v>0.10738255033557047</v>
      </c>
      <c r="G460" s="95">
        <f>G459/D459</f>
        <v>2.0134228187919462E-2</v>
      </c>
      <c r="H460" s="95">
        <f>H459/D459</f>
        <v>3.3557046979865771E-3</v>
      </c>
      <c r="I460" s="96">
        <f>I459/D459</f>
        <v>1.3422818791946308E-2</v>
      </c>
      <c r="J460" s="149">
        <f>J459/D459</f>
        <v>4.0268456375838924E-2</v>
      </c>
      <c r="K460" s="150">
        <f>K459/D459</f>
        <v>3.6912751677852351E-2</v>
      </c>
      <c r="L460" s="98">
        <f>L459/D459</f>
        <v>0.71140939597315433</v>
      </c>
      <c r="M460" s="98">
        <f>M459/D459</f>
        <v>0.1040268456375839</v>
      </c>
      <c r="N460" s="249"/>
      <c r="O460" s="77"/>
      <c r="P460" s="93"/>
      <c r="Q460" s="93"/>
      <c r="S460" s="75"/>
      <c r="W460" s="121"/>
      <c r="X460" s="121"/>
      <c r="Y460" s="121"/>
      <c r="Z460" s="121"/>
      <c r="AA460" s="121"/>
      <c r="AB460" s="121"/>
      <c r="AC460" s="121"/>
      <c r="AD460" s="121"/>
      <c r="AE460" s="121"/>
      <c r="AF460" s="121"/>
      <c r="AG460" s="121"/>
    </row>
    <row r="461" spans="2:33" ht="17.25" customHeight="1" x14ac:dyDescent="0.2">
      <c r="B461" s="416"/>
      <c r="C461" s="124"/>
      <c r="D461" s="125"/>
      <c r="E461" s="110"/>
      <c r="F461" s="111">
        <f>F459/E459</f>
        <v>0.58181818181818179</v>
      </c>
      <c r="G461" s="111">
        <f>G459/E459</f>
        <v>0.10909090909090909</v>
      </c>
      <c r="H461" s="111">
        <f>H459/E459</f>
        <v>1.8181818181818181E-2</v>
      </c>
      <c r="I461" s="112">
        <f>I459/E459</f>
        <v>7.2727272727272724E-2</v>
      </c>
      <c r="J461" s="153">
        <f>J459/E459</f>
        <v>0.21818181818181817</v>
      </c>
      <c r="K461" s="154">
        <f>K459/E459</f>
        <v>0.2</v>
      </c>
      <c r="L461" s="114"/>
      <c r="M461" s="114"/>
      <c r="N461" s="249"/>
      <c r="O461" s="74"/>
      <c r="P461" s="93"/>
      <c r="Q461" s="93"/>
      <c r="S461" s="75"/>
      <c r="W461" s="121"/>
      <c r="X461" s="121"/>
      <c r="Y461" s="121"/>
      <c r="Z461" s="121"/>
      <c r="AA461" s="121"/>
      <c r="AB461" s="121"/>
      <c r="AC461" s="121"/>
      <c r="AD461" s="121"/>
      <c r="AE461" s="121"/>
      <c r="AF461" s="121"/>
      <c r="AG461" s="121"/>
    </row>
    <row r="462" spans="2:33" ht="17.25" customHeight="1" x14ac:dyDescent="0.2">
      <c r="B462" s="416"/>
      <c r="C462" s="126" t="s">
        <v>65</v>
      </c>
      <c r="D462" s="127">
        <f>D447+D450+D453+D456</f>
        <v>157</v>
      </c>
      <c r="E462" s="89">
        <f>E447+E450+E453+E456</f>
        <v>40</v>
      </c>
      <c r="F462" s="90">
        <f>F447+F450+F453+F456</f>
        <v>33</v>
      </c>
      <c r="G462" s="90">
        <f>G447+G450+G453+G456</f>
        <v>2</v>
      </c>
      <c r="H462" s="90">
        <f>H447+H450+H453+H456</f>
        <v>0</v>
      </c>
      <c r="I462" s="10">
        <f>I447+I450+I453+I456</f>
        <v>1</v>
      </c>
      <c r="J462" s="147">
        <f>J447+J450+J453+J456</f>
        <v>4</v>
      </c>
      <c r="K462" s="148">
        <f>K447+K450+K453+K456</f>
        <v>3</v>
      </c>
      <c r="L462" s="92">
        <f>L447+L450+L453+L456</f>
        <v>104</v>
      </c>
      <c r="M462" s="92">
        <f>M447+M450+M453+M456</f>
        <v>13</v>
      </c>
      <c r="N462" s="597"/>
      <c r="O462" s="77"/>
      <c r="P462" s="93"/>
      <c r="Q462" s="93"/>
      <c r="S462" s="75"/>
      <c r="W462" s="121"/>
      <c r="X462" s="121"/>
      <c r="Y462" s="121"/>
      <c r="Z462" s="121"/>
      <c r="AA462" s="121"/>
      <c r="AB462" s="121"/>
      <c r="AC462" s="121"/>
      <c r="AD462" s="121"/>
      <c r="AE462" s="121"/>
      <c r="AF462" s="121"/>
      <c r="AG462" s="121"/>
    </row>
    <row r="463" spans="2:33" ht="17.25" customHeight="1" x14ac:dyDescent="0.2">
      <c r="B463" s="416"/>
      <c r="C463" s="122" t="s">
        <v>67</v>
      </c>
      <c r="D463" s="128"/>
      <c r="E463" s="94">
        <f>E462/D462</f>
        <v>0.25477707006369427</v>
      </c>
      <c r="F463" s="95">
        <f>F462/D462</f>
        <v>0.21019108280254778</v>
      </c>
      <c r="G463" s="95">
        <f>G462/D462</f>
        <v>1.2738853503184714E-2</v>
      </c>
      <c r="H463" s="95">
        <f>H462/D462</f>
        <v>0</v>
      </c>
      <c r="I463" s="96">
        <f>I462/D462</f>
        <v>6.369426751592357E-3</v>
      </c>
      <c r="J463" s="149">
        <f>J462/D462</f>
        <v>2.5477707006369428E-2</v>
      </c>
      <c r="K463" s="150">
        <f>K462/D462</f>
        <v>1.9108280254777069E-2</v>
      </c>
      <c r="L463" s="98">
        <f>L462/D462</f>
        <v>0.66242038216560506</v>
      </c>
      <c r="M463" s="98">
        <f>M462/D462</f>
        <v>8.2802547770700632E-2</v>
      </c>
      <c r="N463" s="249"/>
      <c r="O463" s="77"/>
      <c r="P463" s="93"/>
      <c r="Q463" s="93"/>
      <c r="S463" s="75"/>
      <c r="W463" s="121"/>
      <c r="X463" s="121"/>
      <c r="Y463" s="121"/>
      <c r="Z463" s="121"/>
      <c r="AA463" s="121"/>
      <c r="AB463" s="121"/>
      <c r="AC463" s="121"/>
      <c r="AD463" s="121"/>
      <c r="AE463" s="121"/>
      <c r="AF463" s="121"/>
      <c r="AG463" s="121"/>
    </row>
    <row r="464" spans="2:33" ht="17.25" customHeight="1" thickBot="1" x14ac:dyDescent="0.25">
      <c r="B464" s="417"/>
      <c r="C464" s="124"/>
      <c r="D464" s="125"/>
      <c r="E464" s="129"/>
      <c r="F464" s="130">
        <f>F462/E462</f>
        <v>0.82499999999999996</v>
      </c>
      <c r="G464" s="130">
        <f>G462/E462</f>
        <v>0.05</v>
      </c>
      <c r="H464" s="130">
        <f>H462/E462</f>
        <v>0</v>
      </c>
      <c r="I464" s="131">
        <f>I462/E462</f>
        <v>2.5000000000000001E-2</v>
      </c>
      <c r="J464" s="155">
        <f>J462/E462</f>
        <v>0.1</v>
      </c>
      <c r="K464" s="156">
        <f>K462/E462</f>
        <v>7.4999999999999997E-2</v>
      </c>
      <c r="L464" s="133"/>
      <c r="M464" s="133"/>
      <c r="N464" s="249"/>
      <c r="O464" s="74"/>
      <c r="P464" s="93"/>
      <c r="Q464" s="93"/>
      <c r="S464" s="75"/>
      <c r="W464" s="121"/>
      <c r="X464" s="121"/>
      <c r="Y464" s="121"/>
      <c r="Z464" s="121"/>
      <c r="AA464" s="121"/>
      <c r="AB464" s="121"/>
      <c r="AC464" s="121"/>
      <c r="AD464" s="121"/>
      <c r="AE464" s="121"/>
      <c r="AF464" s="121"/>
      <c r="AG464" s="121"/>
    </row>
    <row r="465" spans="1:18" ht="13.2" customHeight="1" x14ac:dyDescent="0.2">
      <c r="B465" s="134"/>
      <c r="C465" s="588" t="s">
        <v>427</v>
      </c>
      <c r="D465" s="588"/>
      <c r="E465" s="588"/>
      <c r="F465" s="588"/>
      <c r="G465" s="588"/>
      <c r="H465" s="588"/>
      <c r="I465" s="588"/>
      <c r="J465" s="588"/>
      <c r="K465" s="588"/>
      <c r="L465" s="588"/>
      <c r="M465" s="588"/>
      <c r="N465" s="598"/>
      <c r="O465" s="74"/>
      <c r="P465" s="77"/>
      <c r="Q465" s="93"/>
      <c r="R465" s="93"/>
    </row>
    <row r="466" spans="1:18" x14ac:dyDescent="0.2">
      <c r="B466" s="72"/>
      <c r="C466" s="588"/>
      <c r="D466" s="588"/>
      <c r="E466" s="588"/>
      <c r="F466" s="588"/>
      <c r="G466" s="588"/>
      <c r="H466" s="588"/>
      <c r="I466" s="588"/>
      <c r="J466" s="588"/>
      <c r="K466" s="588"/>
      <c r="L466" s="588"/>
      <c r="M466" s="588"/>
      <c r="N466" s="598"/>
    </row>
    <row r="467" spans="1:18" x14ac:dyDescent="0.2">
      <c r="A467" s="75"/>
      <c r="B467" s="72"/>
      <c r="C467" s="598"/>
      <c r="D467" s="598"/>
      <c r="E467" s="598"/>
      <c r="F467" s="598"/>
      <c r="G467" s="598"/>
      <c r="H467" s="598"/>
      <c r="I467" s="598"/>
      <c r="J467" s="598"/>
      <c r="K467" s="598"/>
      <c r="L467" s="598"/>
      <c r="M467" s="598"/>
      <c r="N467" s="598"/>
    </row>
    <row r="468" spans="1:18" x14ac:dyDescent="0.2">
      <c r="A468" s="75"/>
      <c r="B468" s="72"/>
      <c r="I468" s="78"/>
    </row>
    <row r="469" spans="1:18" x14ac:dyDescent="0.2">
      <c r="A469" s="75"/>
      <c r="B469" s="72"/>
      <c r="I469" s="164"/>
    </row>
    <row r="470" spans="1:18" x14ac:dyDescent="0.2">
      <c r="A470" s="75"/>
      <c r="B470" s="72"/>
      <c r="I470" s="78"/>
    </row>
    <row r="471" spans="1:18" x14ac:dyDescent="0.2">
      <c r="F471" s="79"/>
      <c r="G471" s="79"/>
      <c r="H471" s="79"/>
      <c r="I471" s="79"/>
      <c r="J471" s="79"/>
      <c r="K471" s="79"/>
      <c r="M471" s="66"/>
      <c r="N471" s="66"/>
    </row>
  </sheetData>
  <mergeCells count="216">
    <mergeCell ref="C465:M466"/>
    <mergeCell ref="B441:B464"/>
    <mergeCell ref="C441:C443"/>
    <mergeCell ref="C444:C446"/>
    <mergeCell ref="C447:C449"/>
    <mergeCell ref="C450:C452"/>
    <mergeCell ref="C453:C455"/>
    <mergeCell ref="C456:C458"/>
    <mergeCell ref="K418:K419"/>
    <mergeCell ref="B420:C422"/>
    <mergeCell ref="B423:B440"/>
    <mergeCell ref="C423:C425"/>
    <mergeCell ref="C426:C428"/>
    <mergeCell ref="C429:C431"/>
    <mergeCell ref="C432:C434"/>
    <mergeCell ref="C435:C437"/>
    <mergeCell ref="C438:C440"/>
    <mergeCell ref="B415:C419"/>
    <mergeCell ref="D415:D419"/>
    <mergeCell ref="E415:E419"/>
    <mergeCell ref="L415:L419"/>
    <mergeCell ref="M415:M419"/>
    <mergeCell ref="F417:F419"/>
    <mergeCell ref="G417:G419"/>
    <mergeCell ref="H417:H419"/>
    <mergeCell ref="I417:I419"/>
    <mergeCell ref="J417:J419"/>
    <mergeCell ref="B383:B406"/>
    <mergeCell ref="C383:C385"/>
    <mergeCell ref="C386:C388"/>
    <mergeCell ref="C389:C391"/>
    <mergeCell ref="C392:C394"/>
    <mergeCell ref="C395:C397"/>
    <mergeCell ref="C398:C400"/>
    <mergeCell ref="K359:K361"/>
    <mergeCell ref="L360:L361"/>
    <mergeCell ref="B362:C364"/>
    <mergeCell ref="B365:B382"/>
    <mergeCell ref="C365:C367"/>
    <mergeCell ref="C368:C370"/>
    <mergeCell ref="C371:C373"/>
    <mergeCell ref="C374:C376"/>
    <mergeCell ref="C377:C379"/>
    <mergeCell ref="C380:C382"/>
    <mergeCell ref="B357:C361"/>
    <mergeCell ref="D357:D361"/>
    <mergeCell ref="E357:E361"/>
    <mergeCell ref="M357:M361"/>
    <mergeCell ref="N357:N361"/>
    <mergeCell ref="F359:F361"/>
    <mergeCell ref="G359:G361"/>
    <mergeCell ref="H359:H361"/>
    <mergeCell ref="I359:I361"/>
    <mergeCell ref="J359:J361"/>
    <mergeCell ref="B325:B348"/>
    <mergeCell ref="C325:C327"/>
    <mergeCell ref="C328:C330"/>
    <mergeCell ref="C331:C333"/>
    <mergeCell ref="C334:C336"/>
    <mergeCell ref="C337:C339"/>
    <mergeCell ref="C340:C342"/>
    <mergeCell ref="K301:K303"/>
    <mergeCell ref="L302:L303"/>
    <mergeCell ref="B304:C306"/>
    <mergeCell ref="B307:B324"/>
    <mergeCell ref="C307:C309"/>
    <mergeCell ref="C310:C312"/>
    <mergeCell ref="C313:C315"/>
    <mergeCell ref="C316:C318"/>
    <mergeCell ref="C319:C321"/>
    <mergeCell ref="C322:C324"/>
    <mergeCell ref="B299:C303"/>
    <mergeCell ref="D299:D303"/>
    <mergeCell ref="E299:E303"/>
    <mergeCell ref="M299:M303"/>
    <mergeCell ref="N299:N303"/>
    <mergeCell ref="F301:F303"/>
    <mergeCell ref="G301:G303"/>
    <mergeCell ref="H301:H303"/>
    <mergeCell ref="I301:I303"/>
    <mergeCell ref="J301:J303"/>
    <mergeCell ref="B267:B290"/>
    <mergeCell ref="C267:C269"/>
    <mergeCell ref="C270:C272"/>
    <mergeCell ref="C273:C275"/>
    <mergeCell ref="C276:C278"/>
    <mergeCell ref="C279:C281"/>
    <mergeCell ref="C282:C284"/>
    <mergeCell ref="K243:K245"/>
    <mergeCell ref="L244:L245"/>
    <mergeCell ref="B246:C248"/>
    <mergeCell ref="B249:B266"/>
    <mergeCell ref="C249:C251"/>
    <mergeCell ref="C252:C254"/>
    <mergeCell ref="C255:C257"/>
    <mergeCell ref="C258:C260"/>
    <mergeCell ref="C261:C263"/>
    <mergeCell ref="C264:C266"/>
    <mergeCell ref="B241:C245"/>
    <mergeCell ref="D241:D245"/>
    <mergeCell ref="E241:E245"/>
    <mergeCell ref="M241:M245"/>
    <mergeCell ref="N241:N245"/>
    <mergeCell ref="F243:F245"/>
    <mergeCell ref="G243:G245"/>
    <mergeCell ref="H243:H245"/>
    <mergeCell ref="I243:I245"/>
    <mergeCell ref="J243:J245"/>
    <mergeCell ref="B209:B232"/>
    <mergeCell ref="C209:C211"/>
    <mergeCell ref="C212:C214"/>
    <mergeCell ref="C215:C217"/>
    <mergeCell ref="C218:C220"/>
    <mergeCell ref="C221:C223"/>
    <mergeCell ref="C224:C226"/>
    <mergeCell ref="K185:K187"/>
    <mergeCell ref="L186:L187"/>
    <mergeCell ref="B188:C190"/>
    <mergeCell ref="B191:B208"/>
    <mergeCell ref="C191:C193"/>
    <mergeCell ref="C194:C196"/>
    <mergeCell ref="C197:C199"/>
    <mergeCell ref="C200:C202"/>
    <mergeCell ref="C203:C205"/>
    <mergeCell ref="C206:C208"/>
    <mergeCell ref="B183:C187"/>
    <mergeCell ref="D183:D187"/>
    <mergeCell ref="E183:E187"/>
    <mergeCell ref="M183:M187"/>
    <mergeCell ref="N183:N187"/>
    <mergeCell ref="F185:F187"/>
    <mergeCell ref="G185:G187"/>
    <mergeCell ref="H185:H187"/>
    <mergeCell ref="I185:I187"/>
    <mergeCell ref="J185:J187"/>
    <mergeCell ref="B151:B174"/>
    <mergeCell ref="C151:C153"/>
    <mergeCell ref="C154:C156"/>
    <mergeCell ref="C157:C159"/>
    <mergeCell ref="C160:C162"/>
    <mergeCell ref="C163:C165"/>
    <mergeCell ref="C166:C168"/>
    <mergeCell ref="K127:K129"/>
    <mergeCell ref="L128:L129"/>
    <mergeCell ref="B130:C132"/>
    <mergeCell ref="B133:B150"/>
    <mergeCell ref="C133:C135"/>
    <mergeCell ref="C136:C138"/>
    <mergeCell ref="C139:C141"/>
    <mergeCell ref="C142:C144"/>
    <mergeCell ref="C145:C147"/>
    <mergeCell ref="C148:C150"/>
    <mergeCell ref="B125:C129"/>
    <mergeCell ref="D125:D129"/>
    <mergeCell ref="E125:E129"/>
    <mergeCell ref="M125:M129"/>
    <mergeCell ref="N125:N129"/>
    <mergeCell ref="F127:F129"/>
    <mergeCell ref="G127:G129"/>
    <mergeCell ref="H127:H129"/>
    <mergeCell ref="I127:I129"/>
    <mergeCell ref="J127:J129"/>
    <mergeCell ref="B93:B116"/>
    <mergeCell ref="C93:C95"/>
    <mergeCell ref="C96:C98"/>
    <mergeCell ref="C99:C101"/>
    <mergeCell ref="C102:C104"/>
    <mergeCell ref="C105:C107"/>
    <mergeCell ref="C108:C110"/>
    <mergeCell ref="K69:K71"/>
    <mergeCell ref="L70:L71"/>
    <mergeCell ref="B72:C74"/>
    <mergeCell ref="B75:B92"/>
    <mergeCell ref="C75:C77"/>
    <mergeCell ref="C78:C80"/>
    <mergeCell ref="C81:C83"/>
    <mergeCell ref="C84:C86"/>
    <mergeCell ref="C87:C89"/>
    <mergeCell ref="C90:C92"/>
    <mergeCell ref="B67:C71"/>
    <mergeCell ref="D67:D71"/>
    <mergeCell ref="E67:E71"/>
    <mergeCell ref="M67:M71"/>
    <mergeCell ref="N67:N71"/>
    <mergeCell ref="F69:F71"/>
    <mergeCell ref="G69:G71"/>
    <mergeCell ref="H69:H71"/>
    <mergeCell ref="I69:I71"/>
    <mergeCell ref="J69:J71"/>
    <mergeCell ref="B35:B58"/>
    <mergeCell ref="C35:C37"/>
    <mergeCell ref="C38:C40"/>
    <mergeCell ref="C41:C43"/>
    <mergeCell ref="C44:C46"/>
    <mergeCell ref="C47:C49"/>
    <mergeCell ref="C50:C52"/>
    <mergeCell ref="K11:K13"/>
    <mergeCell ref="L12:L13"/>
    <mergeCell ref="B14:C16"/>
    <mergeCell ref="B17:B34"/>
    <mergeCell ref="C17:C19"/>
    <mergeCell ref="C20:C22"/>
    <mergeCell ref="C23:C25"/>
    <mergeCell ref="C26:C28"/>
    <mergeCell ref="C29:C31"/>
    <mergeCell ref="C32:C34"/>
    <mergeCell ref="B9:C13"/>
    <mergeCell ref="D9:D13"/>
    <mergeCell ref="E9:E13"/>
    <mergeCell ref="M9:M13"/>
    <mergeCell ref="N9:N13"/>
    <mergeCell ref="F11:F13"/>
    <mergeCell ref="G11:G13"/>
    <mergeCell ref="H11:H13"/>
    <mergeCell ref="I11:I13"/>
    <mergeCell ref="J11:J13"/>
  </mergeCells>
  <phoneticPr fontId="3"/>
  <pageMargins left="0.84" right="0.52" top="0.61" bottom="0.67" header="0.43" footer="0.2"/>
  <pageSetup paperSize="9" scale="79" firstPageNumber="46" orientation="portrait" r:id="rId1"/>
  <headerFooter alignWithMargins="0"/>
  <rowBreaks count="7" manualBreakCount="7">
    <brk id="59" max="16383" man="1"/>
    <brk id="117" max="16383" man="1"/>
    <brk id="175" max="16383" man="1"/>
    <brk id="233" max="16383" man="1"/>
    <brk id="291" max="16383" man="1"/>
    <brk id="349" max="16383" man="1"/>
    <brk id="40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A0076-7958-4AF0-ADBC-108F3A28EBEB}">
  <sheetPr>
    <tabColor rgb="FF00B0F0"/>
    <pageSetUpPr fitToPage="1"/>
  </sheetPr>
  <dimension ref="B2:AJ65"/>
  <sheetViews>
    <sheetView view="pageBreakPreview" zoomScaleNormal="100" zoomScaleSheetLayoutView="100" workbookViewId="0">
      <pane xSplit="3" ySplit="9" topLeftCell="D10" activePane="bottomRight" state="frozen"/>
      <selection pane="topRight"/>
      <selection pane="bottomLeft"/>
      <selection pane="bottomRight"/>
    </sheetView>
  </sheetViews>
  <sheetFormatPr defaultColWidth="9" defaultRowHeight="13.2" x14ac:dyDescent="0.2"/>
  <cols>
    <col min="1" max="2" width="4.6640625" style="2" customWidth="1"/>
    <col min="3" max="3" width="19.33203125" style="2" customWidth="1"/>
    <col min="4" max="10" width="8.6640625" style="2" customWidth="1"/>
    <col min="11" max="11" width="8.6640625" style="4" customWidth="1"/>
    <col min="12" max="16" width="8.6640625" style="2" customWidth="1"/>
    <col min="17" max="22" width="8.6640625" style="4" customWidth="1"/>
    <col min="23" max="23" width="8.6640625" style="2" customWidth="1"/>
    <col min="24" max="24" width="8" style="4" customWidth="1"/>
    <col min="25" max="25" width="7.6640625" style="2" customWidth="1"/>
    <col min="26" max="26" width="6.33203125" style="2" customWidth="1"/>
    <col min="27" max="27" width="7.88671875" style="2" customWidth="1"/>
    <col min="28" max="30" width="6.33203125" style="2" customWidth="1"/>
    <col min="31" max="36" width="6.109375" style="2" customWidth="1"/>
    <col min="37" max="52" width="8.6640625" style="2" customWidth="1"/>
    <col min="53" max="72" width="4.6640625" style="2" customWidth="1"/>
    <col min="73" max="16384" width="9" style="2"/>
  </cols>
  <sheetData>
    <row r="2" spans="2:36" ht="14.4" x14ac:dyDescent="0.2">
      <c r="B2" s="1" t="s">
        <v>80</v>
      </c>
    </row>
    <row r="4" spans="2:36" ht="13.8" thickBot="1" x14ac:dyDescent="0.25">
      <c r="W4" s="5" t="s">
        <v>81</v>
      </c>
    </row>
    <row r="5" spans="2:36" ht="21.6" customHeight="1" x14ac:dyDescent="0.2">
      <c r="B5" s="506"/>
      <c r="C5" s="507"/>
      <c r="D5" s="412" t="s">
        <v>82</v>
      </c>
      <c r="E5" s="448" t="s">
        <v>83</v>
      </c>
      <c r="F5" s="512" t="s">
        <v>84</v>
      </c>
      <c r="G5" s="513"/>
      <c r="H5" s="513"/>
      <c r="I5" s="513"/>
      <c r="J5" s="513"/>
      <c r="K5" s="514"/>
      <c r="L5" s="512" t="s">
        <v>85</v>
      </c>
      <c r="M5" s="513"/>
      <c r="N5" s="513"/>
      <c r="O5" s="513"/>
      <c r="P5" s="513"/>
      <c r="Q5" s="514"/>
      <c r="R5" s="512" t="s">
        <v>86</v>
      </c>
      <c r="S5" s="513"/>
      <c r="T5" s="513"/>
      <c r="U5" s="513"/>
      <c r="V5" s="513"/>
      <c r="W5" s="514"/>
    </row>
    <row r="6" spans="2:36" s="165" customFormat="1" ht="21.6" customHeight="1" x14ac:dyDescent="0.2">
      <c r="B6" s="508"/>
      <c r="C6" s="509"/>
      <c r="D6" s="413"/>
      <c r="E6" s="450"/>
      <c r="F6" s="515" t="s">
        <v>87</v>
      </c>
      <c r="G6" s="516"/>
      <c r="H6" s="517"/>
      <c r="I6" s="496" t="s">
        <v>88</v>
      </c>
      <c r="J6" s="496"/>
      <c r="K6" s="497"/>
      <c r="L6" s="515" t="s">
        <v>87</v>
      </c>
      <c r="M6" s="516"/>
      <c r="N6" s="517"/>
      <c r="O6" s="496" t="s">
        <v>88</v>
      </c>
      <c r="P6" s="496"/>
      <c r="Q6" s="497"/>
      <c r="R6" s="493" t="s">
        <v>87</v>
      </c>
      <c r="S6" s="494"/>
      <c r="T6" s="495"/>
      <c r="U6" s="496" t="s">
        <v>88</v>
      </c>
      <c r="V6" s="496"/>
      <c r="W6" s="497"/>
    </row>
    <row r="7" spans="2:36" ht="21.6" customHeight="1" x14ac:dyDescent="0.2">
      <c r="B7" s="510"/>
      <c r="C7" s="511"/>
      <c r="D7" s="419"/>
      <c r="E7" s="452"/>
      <c r="F7" s="166" t="s">
        <v>89</v>
      </c>
      <c r="G7" s="167" t="s">
        <v>90</v>
      </c>
      <c r="H7" s="168" t="s">
        <v>19</v>
      </c>
      <c r="I7" s="169" t="s">
        <v>91</v>
      </c>
      <c r="J7" s="169" t="s">
        <v>92</v>
      </c>
      <c r="K7" s="170" t="s">
        <v>93</v>
      </c>
      <c r="L7" s="171" t="s">
        <v>89</v>
      </c>
      <c r="M7" s="167" t="s">
        <v>90</v>
      </c>
      <c r="N7" s="168" t="s">
        <v>19</v>
      </c>
      <c r="O7" s="169" t="s">
        <v>91</v>
      </c>
      <c r="P7" s="169" t="s">
        <v>92</v>
      </c>
      <c r="Q7" s="170" t="s">
        <v>93</v>
      </c>
      <c r="R7" s="171" t="s">
        <v>89</v>
      </c>
      <c r="S7" s="167" t="s">
        <v>90</v>
      </c>
      <c r="T7" s="168" t="s">
        <v>19</v>
      </c>
      <c r="U7" s="169" t="s">
        <v>91</v>
      </c>
      <c r="V7" s="169" t="s">
        <v>92</v>
      </c>
      <c r="W7" s="170" t="s">
        <v>93</v>
      </c>
      <c r="X7" s="2"/>
      <c r="AE7" s="9"/>
    </row>
    <row r="8" spans="2:36" ht="21.6" customHeight="1" x14ac:dyDescent="0.2">
      <c r="B8" s="421" t="s">
        <v>59</v>
      </c>
      <c r="C8" s="422"/>
      <c r="D8" s="498">
        <f>SUM(D10:D21)</f>
        <v>370</v>
      </c>
      <c r="E8" s="500">
        <f>SUM(E10:E21)</f>
        <v>299</v>
      </c>
      <c r="F8" s="481">
        <f t="shared" ref="F8:W8" si="0">F10+F12+F14+F16+F18+F20</f>
        <v>32033</v>
      </c>
      <c r="G8" s="476">
        <f t="shared" si="0"/>
        <v>6486</v>
      </c>
      <c r="H8" s="476">
        <f t="shared" si="0"/>
        <v>38519</v>
      </c>
      <c r="I8" s="172">
        <f t="shared" si="0"/>
        <v>794</v>
      </c>
      <c r="J8" s="172">
        <f t="shared" si="0"/>
        <v>15</v>
      </c>
      <c r="K8" s="173">
        <f t="shared" si="0"/>
        <v>809</v>
      </c>
      <c r="L8" s="502">
        <f>SUM(L10:L21)</f>
        <v>19919</v>
      </c>
      <c r="M8" s="504">
        <f t="shared" ref="M8" si="1">SUM(M10:M21)</f>
        <v>2033</v>
      </c>
      <c r="N8" s="476">
        <f>SUM(N10:N21)</f>
        <v>21952</v>
      </c>
      <c r="O8" s="172">
        <f t="shared" si="0"/>
        <v>19</v>
      </c>
      <c r="P8" s="172">
        <f t="shared" si="0"/>
        <v>0</v>
      </c>
      <c r="Q8" s="173">
        <f t="shared" si="0"/>
        <v>19</v>
      </c>
      <c r="R8" s="502">
        <f>SUM(R10:R21)</f>
        <v>12114</v>
      </c>
      <c r="S8" s="504">
        <f t="shared" ref="S8" si="2">SUM(S10:S21)</f>
        <v>4453</v>
      </c>
      <c r="T8" s="476">
        <f>SUM(T10:T21)</f>
        <v>16567</v>
      </c>
      <c r="U8" s="172">
        <f t="shared" si="0"/>
        <v>775</v>
      </c>
      <c r="V8" s="172">
        <f t="shared" si="0"/>
        <v>15</v>
      </c>
      <c r="W8" s="173">
        <f t="shared" si="0"/>
        <v>790</v>
      </c>
      <c r="X8" s="2"/>
      <c r="Y8" s="71"/>
      <c r="Z8" s="71"/>
      <c r="AA8" s="71"/>
      <c r="AB8" s="71"/>
      <c r="AC8" s="71"/>
      <c r="AD8" s="71"/>
      <c r="AE8" s="174"/>
      <c r="AF8" s="174"/>
      <c r="AG8" s="174"/>
      <c r="AH8" s="174"/>
      <c r="AI8" s="174"/>
      <c r="AJ8" s="174"/>
    </row>
    <row r="9" spans="2:36" ht="21.6" customHeight="1" thickBot="1" x14ac:dyDescent="0.25">
      <c r="B9" s="425"/>
      <c r="C9" s="426"/>
      <c r="D9" s="499"/>
      <c r="E9" s="501"/>
      <c r="F9" s="482"/>
      <c r="G9" s="477"/>
      <c r="H9" s="477"/>
      <c r="I9" s="175">
        <f>I8/F8</f>
        <v>2.4786938469703118E-2</v>
      </c>
      <c r="J9" s="175">
        <f>J8/G8</f>
        <v>2.3126734505087882E-3</v>
      </c>
      <c r="K9" s="176">
        <f>K8/H8</f>
        <v>2.1002622082608582E-2</v>
      </c>
      <c r="L9" s="503"/>
      <c r="M9" s="505"/>
      <c r="N9" s="477"/>
      <c r="O9" s="177">
        <f>O8/L8</f>
        <v>9.5386314574024799E-4</v>
      </c>
      <c r="P9" s="177">
        <f>P8/M8</f>
        <v>0</v>
      </c>
      <c r="Q9" s="178">
        <f>Q8/N8</f>
        <v>8.6552478134110792E-4</v>
      </c>
      <c r="R9" s="503"/>
      <c r="S9" s="505"/>
      <c r="T9" s="477"/>
      <c r="U9" s="177">
        <f>U8/R8</f>
        <v>6.3975565461449557E-2</v>
      </c>
      <c r="V9" s="177">
        <f>V8/S8</f>
        <v>3.3685156074556477E-3</v>
      </c>
      <c r="W9" s="176">
        <f>W8/T8</f>
        <v>4.7685157240296976E-2</v>
      </c>
      <c r="X9" s="2"/>
      <c r="AB9" s="21"/>
      <c r="AC9" s="21"/>
      <c r="AD9" s="21"/>
      <c r="AE9" s="179"/>
      <c r="AF9" s="179"/>
      <c r="AG9" s="179"/>
      <c r="AH9" s="174"/>
      <c r="AI9" s="174"/>
      <c r="AJ9" s="174"/>
    </row>
    <row r="10" spans="2:36" ht="21.6" customHeight="1" thickTop="1" x14ac:dyDescent="0.2">
      <c r="B10" s="415" t="s">
        <v>20</v>
      </c>
      <c r="C10" s="413" t="s">
        <v>60</v>
      </c>
      <c r="D10" s="489">
        <f>[1]表13!E15</f>
        <v>54</v>
      </c>
      <c r="E10" s="490">
        <f>[1]表13!R15</f>
        <v>20</v>
      </c>
      <c r="F10" s="491">
        <f t="shared" ref="F10:K10" si="3">L10+R10</f>
        <v>1468</v>
      </c>
      <c r="G10" s="485">
        <f t="shared" si="3"/>
        <v>46</v>
      </c>
      <c r="H10" s="485">
        <f t="shared" si="3"/>
        <v>1514</v>
      </c>
      <c r="I10" s="180">
        <f t="shared" si="3"/>
        <v>9</v>
      </c>
      <c r="J10" s="180">
        <f t="shared" si="3"/>
        <v>2</v>
      </c>
      <c r="K10" s="181">
        <f t="shared" si="3"/>
        <v>11</v>
      </c>
      <c r="L10" s="486">
        <f>[1]表2!I18</f>
        <v>1314</v>
      </c>
      <c r="M10" s="487">
        <f>[1]表2!O18</f>
        <v>14</v>
      </c>
      <c r="N10" s="492">
        <f>L10+M10</f>
        <v>1328</v>
      </c>
      <c r="O10" s="180">
        <v>1</v>
      </c>
      <c r="P10" s="180">
        <v>0</v>
      </c>
      <c r="Q10" s="181">
        <f>O10+P10</f>
        <v>1</v>
      </c>
      <c r="R10" s="486">
        <f>[1]表2!J18</f>
        <v>154</v>
      </c>
      <c r="S10" s="487">
        <f>[1]表2!P18</f>
        <v>32</v>
      </c>
      <c r="T10" s="492">
        <f>R10+S10</f>
        <v>186</v>
      </c>
      <c r="U10" s="180">
        <v>8</v>
      </c>
      <c r="V10" s="180">
        <v>2</v>
      </c>
      <c r="W10" s="181">
        <f>U10+V10</f>
        <v>10</v>
      </c>
      <c r="X10" s="2"/>
      <c r="Y10" s="71"/>
      <c r="Z10" s="71"/>
      <c r="AA10" s="71"/>
      <c r="AB10" s="71"/>
      <c r="AC10" s="71"/>
      <c r="AD10" s="71"/>
      <c r="AE10" s="174"/>
      <c r="AF10" s="174"/>
      <c r="AG10" s="174"/>
      <c r="AH10" s="174"/>
      <c r="AI10" s="174"/>
      <c r="AJ10" s="174"/>
    </row>
    <row r="11" spans="2:36" ht="21.6" customHeight="1" x14ac:dyDescent="0.2">
      <c r="B11" s="416"/>
      <c r="C11" s="413"/>
      <c r="D11" s="469"/>
      <c r="E11" s="471"/>
      <c r="F11" s="484"/>
      <c r="G11" s="483"/>
      <c r="H11" s="483"/>
      <c r="I11" s="182">
        <f>I10/F10</f>
        <v>6.1307901907356951E-3</v>
      </c>
      <c r="J11" s="182">
        <f>J10/G10</f>
        <v>4.3478260869565216E-2</v>
      </c>
      <c r="K11" s="183">
        <f>K10/H10</f>
        <v>7.2655217965653896E-3</v>
      </c>
      <c r="L11" s="467"/>
      <c r="M11" s="465"/>
      <c r="N11" s="488"/>
      <c r="O11" s="182">
        <f>O10/L10</f>
        <v>7.6103500761035003E-4</v>
      </c>
      <c r="P11" s="182">
        <f>P10/M10</f>
        <v>0</v>
      </c>
      <c r="Q11" s="183">
        <f>Q10/N10</f>
        <v>7.5301204819277112E-4</v>
      </c>
      <c r="R11" s="467"/>
      <c r="S11" s="465"/>
      <c r="T11" s="488"/>
      <c r="U11" s="182">
        <f>U10/R10</f>
        <v>5.1948051948051951E-2</v>
      </c>
      <c r="V11" s="182">
        <f>V10/S10</f>
        <v>6.25E-2</v>
      </c>
      <c r="W11" s="183">
        <f>W10/T10</f>
        <v>5.3763440860215055E-2</v>
      </c>
      <c r="X11" s="2"/>
      <c r="AB11" s="21"/>
      <c r="AC11" s="21"/>
      <c r="AD11" s="21"/>
      <c r="AE11" s="179"/>
      <c r="AF11" s="179"/>
      <c r="AG11" s="179"/>
      <c r="AH11" s="174"/>
      <c r="AI11" s="174"/>
      <c r="AJ11" s="174"/>
    </row>
    <row r="12" spans="2:36" ht="21.6" customHeight="1" x14ac:dyDescent="0.2">
      <c r="B12" s="416"/>
      <c r="C12" s="412" t="s">
        <v>61</v>
      </c>
      <c r="D12" s="478">
        <f>[1]表13!E18</f>
        <v>69</v>
      </c>
      <c r="E12" s="470">
        <f>[1]表13!R18</f>
        <v>55</v>
      </c>
      <c r="F12" s="481">
        <f t="shared" ref="F12:K12" si="4">L12+R12</f>
        <v>15392</v>
      </c>
      <c r="G12" s="476">
        <f t="shared" si="4"/>
        <v>710</v>
      </c>
      <c r="H12" s="476">
        <f t="shared" si="4"/>
        <v>16102</v>
      </c>
      <c r="I12" s="172">
        <f t="shared" si="4"/>
        <v>304</v>
      </c>
      <c r="J12" s="172">
        <f t="shared" si="4"/>
        <v>4</v>
      </c>
      <c r="K12" s="173">
        <f t="shared" si="4"/>
        <v>308</v>
      </c>
      <c r="L12" s="466">
        <f>[1]表2!I21</f>
        <v>11772</v>
      </c>
      <c r="M12" s="464">
        <f>[1]表2!O21</f>
        <v>320</v>
      </c>
      <c r="N12" s="488">
        <f>L12+M12</f>
        <v>12092</v>
      </c>
      <c r="O12" s="172">
        <v>11</v>
      </c>
      <c r="P12" s="172">
        <v>0</v>
      </c>
      <c r="Q12" s="173">
        <f t="shared" ref="Q12" si="5">O12+P12</f>
        <v>11</v>
      </c>
      <c r="R12" s="466">
        <f>[1]表2!J21</f>
        <v>3620</v>
      </c>
      <c r="S12" s="464">
        <f>[1]表2!P21</f>
        <v>390</v>
      </c>
      <c r="T12" s="488">
        <f>R12+S12</f>
        <v>4010</v>
      </c>
      <c r="U12" s="172">
        <v>293</v>
      </c>
      <c r="V12" s="172">
        <v>4</v>
      </c>
      <c r="W12" s="173">
        <f t="shared" ref="W12" si="6">U12+V12</f>
        <v>297</v>
      </c>
      <c r="X12" s="2"/>
      <c r="Y12" s="71"/>
      <c r="Z12" s="71"/>
      <c r="AA12" s="71"/>
      <c r="AB12" s="71"/>
      <c r="AC12" s="71"/>
      <c r="AD12" s="71"/>
      <c r="AE12" s="174"/>
      <c r="AF12" s="174"/>
      <c r="AG12" s="174"/>
      <c r="AH12" s="174"/>
      <c r="AI12" s="174"/>
      <c r="AJ12" s="174"/>
    </row>
    <row r="13" spans="2:36" ht="21.6" customHeight="1" x14ac:dyDescent="0.2">
      <c r="B13" s="416"/>
      <c r="C13" s="413"/>
      <c r="D13" s="469"/>
      <c r="E13" s="471"/>
      <c r="F13" s="484"/>
      <c r="G13" s="483"/>
      <c r="H13" s="483"/>
      <c r="I13" s="182">
        <f t="shared" ref="I13:K13" si="7">I12/F12</f>
        <v>1.9750519750519752E-2</v>
      </c>
      <c r="J13" s="182">
        <f t="shared" si="7"/>
        <v>5.6338028169014088E-3</v>
      </c>
      <c r="K13" s="183">
        <f t="shared" si="7"/>
        <v>1.9128058626257608E-2</v>
      </c>
      <c r="L13" s="467"/>
      <c r="M13" s="465"/>
      <c r="N13" s="488"/>
      <c r="O13" s="182">
        <f t="shared" ref="O13:Q13" si="8">O12/L12</f>
        <v>9.3442065919130141E-4</v>
      </c>
      <c r="P13" s="182">
        <f t="shared" si="8"/>
        <v>0</v>
      </c>
      <c r="Q13" s="183">
        <f t="shared" si="8"/>
        <v>9.0969235858418787E-4</v>
      </c>
      <c r="R13" s="467"/>
      <c r="S13" s="465"/>
      <c r="T13" s="488"/>
      <c r="U13" s="182">
        <f t="shared" ref="U13:W13" si="9">U12/R12</f>
        <v>8.0939226519337021E-2</v>
      </c>
      <c r="V13" s="182">
        <f t="shared" si="9"/>
        <v>1.0256410256410256E-2</v>
      </c>
      <c r="W13" s="183">
        <f t="shared" si="9"/>
        <v>7.4064837905236908E-2</v>
      </c>
      <c r="X13" s="2"/>
      <c r="AB13" s="21"/>
      <c r="AC13" s="21"/>
      <c r="AD13" s="21"/>
      <c r="AE13" s="179"/>
      <c r="AF13" s="179"/>
      <c r="AG13" s="179"/>
      <c r="AH13" s="174"/>
      <c r="AI13" s="174"/>
      <c r="AJ13" s="174"/>
    </row>
    <row r="14" spans="2:36" ht="21.6" customHeight="1" x14ac:dyDescent="0.2">
      <c r="B14" s="416"/>
      <c r="C14" s="412" t="s">
        <v>23</v>
      </c>
      <c r="D14" s="478">
        <f>[1]表13!E21</f>
        <v>28</v>
      </c>
      <c r="E14" s="470">
        <f>[1]表13!R21</f>
        <v>15</v>
      </c>
      <c r="F14" s="481">
        <f t="shared" ref="F14:K14" si="10">L14+R14</f>
        <v>1768</v>
      </c>
      <c r="G14" s="476">
        <f t="shared" si="10"/>
        <v>237</v>
      </c>
      <c r="H14" s="476">
        <f t="shared" si="10"/>
        <v>2005</v>
      </c>
      <c r="I14" s="172">
        <f t="shared" si="10"/>
        <v>22</v>
      </c>
      <c r="J14" s="172">
        <f t="shared" si="10"/>
        <v>0</v>
      </c>
      <c r="K14" s="173">
        <f t="shared" si="10"/>
        <v>22</v>
      </c>
      <c r="L14" s="466">
        <f>[1]表2!I24</f>
        <v>1463</v>
      </c>
      <c r="M14" s="464">
        <f>[1]表2!O24</f>
        <v>167</v>
      </c>
      <c r="N14" s="488">
        <f t="shared" ref="N14" si="11">L14+M14</f>
        <v>1630</v>
      </c>
      <c r="O14" s="172">
        <v>2</v>
      </c>
      <c r="P14" s="172">
        <v>0</v>
      </c>
      <c r="Q14" s="173">
        <f t="shared" ref="Q14" si="12">O14+P14</f>
        <v>2</v>
      </c>
      <c r="R14" s="466">
        <f>[1]表2!J24</f>
        <v>305</v>
      </c>
      <c r="S14" s="464">
        <f>[1]表2!P24</f>
        <v>70</v>
      </c>
      <c r="T14" s="488">
        <f t="shared" ref="T14" si="13">R14+S14</f>
        <v>375</v>
      </c>
      <c r="U14" s="172">
        <v>20</v>
      </c>
      <c r="V14" s="172">
        <v>0</v>
      </c>
      <c r="W14" s="173">
        <f t="shared" ref="W14" si="14">U14+V14</f>
        <v>20</v>
      </c>
      <c r="X14" s="2"/>
      <c r="Y14" s="71"/>
      <c r="Z14" s="71"/>
      <c r="AA14" s="71"/>
      <c r="AB14" s="71"/>
      <c r="AC14" s="71"/>
      <c r="AD14" s="71"/>
      <c r="AE14" s="174"/>
      <c r="AF14" s="174"/>
      <c r="AG14" s="174"/>
      <c r="AH14" s="174"/>
      <c r="AI14" s="174"/>
      <c r="AJ14" s="174"/>
    </row>
    <row r="15" spans="2:36" ht="21.6" customHeight="1" x14ac:dyDescent="0.2">
      <c r="B15" s="416"/>
      <c r="C15" s="419"/>
      <c r="D15" s="469"/>
      <c r="E15" s="471"/>
      <c r="F15" s="484"/>
      <c r="G15" s="483"/>
      <c r="H15" s="483"/>
      <c r="I15" s="182">
        <f t="shared" ref="I15:K15" si="15">I14/F14</f>
        <v>1.2443438914027148E-2</v>
      </c>
      <c r="J15" s="182">
        <f t="shared" si="15"/>
        <v>0</v>
      </c>
      <c r="K15" s="183">
        <f t="shared" si="15"/>
        <v>1.0972568578553617E-2</v>
      </c>
      <c r="L15" s="467"/>
      <c r="M15" s="465"/>
      <c r="N15" s="488"/>
      <c r="O15" s="182">
        <f t="shared" ref="O15:Q15" si="16">O14/L14</f>
        <v>1.3670539986329461E-3</v>
      </c>
      <c r="P15" s="182">
        <f t="shared" si="16"/>
        <v>0</v>
      </c>
      <c r="Q15" s="183">
        <f t="shared" si="16"/>
        <v>1.2269938650306749E-3</v>
      </c>
      <c r="R15" s="467"/>
      <c r="S15" s="465"/>
      <c r="T15" s="488"/>
      <c r="U15" s="182">
        <f t="shared" ref="U15:W15" si="17">U14/R14</f>
        <v>6.5573770491803282E-2</v>
      </c>
      <c r="V15" s="182">
        <f t="shared" si="17"/>
        <v>0</v>
      </c>
      <c r="W15" s="183">
        <f t="shared" si="17"/>
        <v>5.3333333333333337E-2</v>
      </c>
      <c r="X15" s="2"/>
      <c r="AB15" s="21"/>
      <c r="AC15" s="21"/>
      <c r="AD15" s="21"/>
      <c r="AE15" s="179"/>
      <c r="AF15" s="179"/>
      <c r="AG15" s="179"/>
      <c r="AH15" s="174"/>
      <c r="AI15" s="174"/>
      <c r="AJ15" s="174"/>
    </row>
    <row r="16" spans="2:36" ht="21.6" customHeight="1" x14ac:dyDescent="0.2">
      <c r="B16" s="416"/>
      <c r="C16" s="412" t="s">
        <v>62</v>
      </c>
      <c r="D16" s="478">
        <f>[1]表13!E24</f>
        <v>72</v>
      </c>
      <c r="E16" s="470">
        <f>[1]表13!R24</f>
        <v>71</v>
      </c>
      <c r="F16" s="481">
        <f>L16+R16</f>
        <v>2067</v>
      </c>
      <c r="G16" s="476">
        <f t="shared" ref="G16:K16" si="18">M16+S16</f>
        <v>1339</v>
      </c>
      <c r="H16" s="476">
        <f t="shared" si="18"/>
        <v>3406</v>
      </c>
      <c r="I16" s="172">
        <f t="shared" si="18"/>
        <v>28</v>
      </c>
      <c r="J16" s="172">
        <f t="shared" si="18"/>
        <v>1</v>
      </c>
      <c r="K16" s="173">
        <f t="shared" si="18"/>
        <v>29</v>
      </c>
      <c r="L16" s="466">
        <f>[1]表2!I27</f>
        <v>1430</v>
      </c>
      <c r="M16" s="464">
        <f>[1]表2!O27</f>
        <v>450</v>
      </c>
      <c r="N16" s="488">
        <f t="shared" ref="N16" si="19">L16+M16</f>
        <v>1880</v>
      </c>
      <c r="O16" s="172">
        <v>3</v>
      </c>
      <c r="P16" s="172">
        <v>0</v>
      </c>
      <c r="Q16" s="173">
        <f t="shared" ref="Q16" si="20">O16+P16</f>
        <v>3</v>
      </c>
      <c r="R16" s="466">
        <f>[1]表2!J27</f>
        <v>637</v>
      </c>
      <c r="S16" s="464">
        <f>[1]表2!P27</f>
        <v>889</v>
      </c>
      <c r="T16" s="488">
        <f t="shared" ref="T16" si="21">R16+S16</f>
        <v>1526</v>
      </c>
      <c r="U16" s="172">
        <v>25</v>
      </c>
      <c r="V16" s="172">
        <v>1</v>
      </c>
      <c r="W16" s="173">
        <f t="shared" ref="W16" si="22">U16+V16</f>
        <v>26</v>
      </c>
      <c r="X16" s="2"/>
      <c r="Y16" s="71"/>
      <c r="Z16" s="71"/>
      <c r="AA16" s="71"/>
      <c r="AB16" s="71"/>
      <c r="AC16" s="71"/>
      <c r="AD16" s="71"/>
      <c r="AE16" s="174"/>
      <c r="AF16" s="174"/>
      <c r="AG16" s="174"/>
      <c r="AH16" s="174"/>
      <c r="AI16" s="174"/>
      <c r="AJ16" s="174"/>
    </row>
    <row r="17" spans="2:36" ht="21.6" customHeight="1" x14ac:dyDescent="0.2">
      <c r="B17" s="416"/>
      <c r="C17" s="413"/>
      <c r="D17" s="469"/>
      <c r="E17" s="471"/>
      <c r="F17" s="484"/>
      <c r="G17" s="483"/>
      <c r="H17" s="483"/>
      <c r="I17" s="182">
        <f t="shared" ref="I17:K17" si="23">I16/F16</f>
        <v>1.3546202225447508E-2</v>
      </c>
      <c r="J17" s="182">
        <f t="shared" si="23"/>
        <v>7.468259895444362E-4</v>
      </c>
      <c r="K17" s="183">
        <f t="shared" si="23"/>
        <v>8.514386376981797E-3</v>
      </c>
      <c r="L17" s="467"/>
      <c r="M17" s="465"/>
      <c r="N17" s="488"/>
      <c r="O17" s="182">
        <f t="shared" ref="O17:Q17" si="24">O16/L16</f>
        <v>2.0979020979020979E-3</v>
      </c>
      <c r="P17" s="182">
        <f t="shared" si="24"/>
        <v>0</v>
      </c>
      <c r="Q17" s="183">
        <f t="shared" si="24"/>
        <v>1.5957446808510637E-3</v>
      </c>
      <c r="R17" s="467"/>
      <c r="S17" s="465"/>
      <c r="T17" s="488"/>
      <c r="U17" s="182">
        <f t="shared" ref="U17:W17" si="25">U16/R16</f>
        <v>3.924646781789639E-2</v>
      </c>
      <c r="V17" s="182">
        <f t="shared" si="25"/>
        <v>1.1248593925759281E-3</v>
      </c>
      <c r="W17" s="183">
        <f t="shared" si="25"/>
        <v>1.7038007863695939E-2</v>
      </c>
      <c r="X17" s="2"/>
      <c r="AB17" s="21"/>
      <c r="AC17" s="21"/>
      <c r="AD17" s="21"/>
      <c r="AE17" s="179"/>
      <c r="AF17" s="179"/>
      <c r="AG17" s="179"/>
      <c r="AH17" s="174"/>
      <c r="AI17" s="174"/>
      <c r="AJ17" s="174"/>
    </row>
    <row r="18" spans="2:36" ht="21.6" customHeight="1" x14ac:dyDescent="0.2">
      <c r="B18" s="416"/>
      <c r="C18" s="412" t="s">
        <v>63</v>
      </c>
      <c r="D18" s="478">
        <f>[1]表13!E27</f>
        <v>16</v>
      </c>
      <c r="E18" s="470">
        <f>[1]表13!R27</f>
        <v>6</v>
      </c>
      <c r="F18" s="481">
        <f t="shared" ref="F18:K18" si="26">L18+R18</f>
        <v>2678</v>
      </c>
      <c r="G18" s="476">
        <f t="shared" si="26"/>
        <v>279</v>
      </c>
      <c r="H18" s="476">
        <f t="shared" si="26"/>
        <v>2957</v>
      </c>
      <c r="I18" s="172">
        <f t="shared" si="26"/>
        <v>84</v>
      </c>
      <c r="J18" s="172">
        <f t="shared" si="26"/>
        <v>2</v>
      </c>
      <c r="K18" s="173">
        <f t="shared" si="26"/>
        <v>86</v>
      </c>
      <c r="L18" s="466">
        <f>[1]表2!I30</f>
        <v>1031</v>
      </c>
      <c r="M18" s="464">
        <f>[1]表2!O30</f>
        <v>17</v>
      </c>
      <c r="N18" s="488">
        <f t="shared" ref="N18" si="27">L18+M18</f>
        <v>1048</v>
      </c>
      <c r="O18" s="172">
        <v>1</v>
      </c>
      <c r="P18" s="172">
        <v>0</v>
      </c>
      <c r="Q18" s="173">
        <f t="shared" ref="Q18" si="28">O18+P18</f>
        <v>1</v>
      </c>
      <c r="R18" s="466">
        <f>[1]表2!J30</f>
        <v>1647</v>
      </c>
      <c r="S18" s="464">
        <f>[1]表2!P30</f>
        <v>262</v>
      </c>
      <c r="T18" s="488">
        <f t="shared" ref="T18" si="29">R18+S18</f>
        <v>1909</v>
      </c>
      <c r="U18" s="172">
        <v>83</v>
      </c>
      <c r="V18" s="172">
        <v>2</v>
      </c>
      <c r="W18" s="173">
        <f t="shared" ref="W18" si="30">U18+V18</f>
        <v>85</v>
      </c>
      <c r="X18" s="2"/>
      <c r="Y18" s="71"/>
      <c r="Z18" s="71"/>
      <c r="AA18" s="71"/>
      <c r="AB18" s="71"/>
      <c r="AC18" s="71"/>
      <c r="AD18" s="71"/>
      <c r="AE18" s="174"/>
      <c r="AF18" s="174"/>
      <c r="AG18" s="174"/>
      <c r="AH18" s="174"/>
      <c r="AI18" s="174"/>
      <c r="AJ18" s="174"/>
    </row>
    <row r="19" spans="2:36" ht="21.6" customHeight="1" x14ac:dyDescent="0.2">
      <c r="B19" s="416"/>
      <c r="C19" s="413"/>
      <c r="D19" s="469"/>
      <c r="E19" s="471"/>
      <c r="F19" s="484"/>
      <c r="G19" s="483"/>
      <c r="H19" s="483"/>
      <c r="I19" s="182">
        <f t="shared" ref="I19:K19" si="31">I18/F18</f>
        <v>3.1366691560866321E-2</v>
      </c>
      <c r="J19" s="182">
        <f t="shared" si="31"/>
        <v>7.1684587813620072E-3</v>
      </c>
      <c r="K19" s="183">
        <f t="shared" si="31"/>
        <v>2.9083530605343254E-2</v>
      </c>
      <c r="L19" s="467"/>
      <c r="M19" s="465"/>
      <c r="N19" s="488"/>
      <c r="O19" s="182">
        <f t="shared" ref="O19:Q19" si="32">O18/L18</f>
        <v>9.6993210475266732E-4</v>
      </c>
      <c r="P19" s="182">
        <f t="shared" si="32"/>
        <v>0</v>
      </c>
      <c r="Q19" s="183">
        <f t="shared" si="32"/>
        <v>9.5419847328244271E-4</v>
      </c>
      <c r="R19" s="467"/>
      <c r="S19" s="465"/>
      <c r="T19" s="488"/>
      <c r="U19" s="182">
        <f t="shared" ref="U19:W19" si="33">U18/R18</f>
        <v>5.0394656952034003E-2</v>
      </c>
      <c r="V19" s="182">
        <f t="shared" si="33"/>
        <v>7.6335877862595417E-3</v>
      </c>
      <c r="W19" s="183">
        <f t="shared" si="33"/>
        <v>4.4525929806181246E-2</v>
      </c>
      <c r="X19" s="2"/>
      <c r="AB19" s="21"/>
      <c r="AC19" s="21"/>
      <c r="AD19" s="21"/>
      <c r="AE19" s="179"/>
      <c r="AF19" s="179"/>
      <c r="AG19" s="179"/>
      <c r="AH19" s="174"/>
      <c r="AI19" s="174"/>
      <c r="AJ19" s="174"/>
    </row>
    <row r="20" spans="2:36" ht="21.6" customHeight="1" x14ac:dyDescent="0.2">
      <c r="B20" s="416"/>
      <c r="C20" s="412" t="s">
        <v>64</v>
      </c>
      <c r="D20" s="478">
        <f>[1]表13!E30</f>
        <v>131</v>
      </c>
      <c r="E20" s="470">
        <f>[1]表13!R30</f>
        <v>132</v>
      </c>
      <c r="F20" s="481">
        <f t="shared" ref="F20:K20" si="34">L20+R20</f>
        <v>8660</v>
      </c>
      <c r="G20" s="476">
        <f t="shared" si="34"/>
        <v>3875</v>
      </c>
      <c r="H20" s="476">
        <f t="shared" si="34"/>
        <v>12535</v>
      </c>
      <c r="I20" s="172">
        <f t="shared" si="34"/>
        <v>347</v>
      </c>
      <c r="J20" s="172">
        <f t="shared" si="34"/>
        <v>6</v>
      </c>
      <c r="K20" s="173">
        <f t="shared" si="34"/>
        <v>353</v>
      </c>
      <c r="L20" s="466">
        <f>[1]表2!I33</f>
        <v>2909</v>
      </c>
      <c r="M20" s="464">
        <f>[1]表2!O33</f>
        <v>1065</v>
      </c>
      <c r="N20" s="488">
        <f t="shared" ref="N20" si="35">L20+M20</f>
        <v>3974</v>
      </c>
      <c r="O20" s="172">
        <v>1</v>
      </c>
      <c r="P20" s="172">
        <v>0</v>
      </c>
      <c r="Q20" s="173">
        <f t="shared" ref="Q20" si="36">O20+P20</f>
        <v>1</v>
      </c>
      <c r="R20" s="466">
        <f>[1]表2!J33</f>
        <v>5751</v>
      </c>
      <c r="S20" s="464">
        <f>[1]表2!P33</f>
        <v>2810</v>
      </c>
      <c r="T20" s="488">
        <f t="shared" ref="T20" si="37">R20+S20</f>
        <v>8561</v>
      </c>
      <c r="U20" s="172">
        <v>346</v>
      </c>
      <c r="V20" s="172">
        <v>6</v>
      </c>
      <c r="W20" s="173">
        <f t="shared" ref="W20" si="38">U20+V20</f>
        <v>352</v>
      </c>
      <c r="X20" s="2"/>
      <c r="Y20" s="71"/>
      <c r="Z20" s="71"/>
      <c r="AA20" s="71"/>
      <c r="AB20" s="71"/>
      <c r="AC20" s="71"/>
      <c r="AD20" s="71"/>
      <c r="AE20" s="174"/>
      <c r="AF20" s="174"/>
      <c r="AG20" s="174"/>
      <c r="AH20" s="174"/>
      <c r="AI20" s="174"/>
      <c r="AJ20" s="174"/>
    </row>
    <row r="21" spans="2:36" ht="21.6" customHeight="1" thickBot="1" x14ac:dyDescent="0.25">
      <c r="B21" s="420"/>
      <c r="C21" s="414"/>
      <c r="D21" s="479"/>
      <c r="E21" s="480"/>
      <c r="F21" s="484"/>
      <c r="G21" s="483"/>
      <c r="H21" s="483"/>
      <c r="I21" s="182">
        <f t="shared" ref="I21:K21" si="39">I20/F20</f>
        <v>4.0069284064665124E-2</v>
      </c>
      <c r="J21" s="182">
        <f t="shared" si="39"/>
        <v>1.5483870967741935E-3</v>
      </c>
      <c r="K21" s="183">
        <f t="shared" si="39"/>
        <v>2.8161148783406462E-2</v>
      </c>
      <c r="L21" s="467"/>
      <c r="M21" s="465"/>
      <c r="N21" s="488"/>
      <c r="O21" s="182">
        <f t="shared" ref="O21:Q21" si="40">O20/L20</f>
        <v>3.4376074252320387E-4</v>
      </c>
      <c r="P21" s="182">
        <f t="shared" si="40"/>
        <v>0</v>
      </c>
      <c r="Q21" s="183">
        <f t="shared" si="40"/>
        <v>2.5163563160543532E-4</v>
      </c>
      <c r="R21" s="467"/>
      <c r="S21" s="465"/>
      <c r="T21" s="488"/>
      <c r="U21" s="182">
        <f t="shared" ref="U21:W21" si="41">U20/R20</f>
        <v>6.0163449834811339E-2</v>
      </c>
      <c r="V21" s="182">
        <f t="shared" si="41"/>
        <v>2.1352313167259788E-3</v>
      </c>
      <c r="W21" s="183">
        <f t="shared" si="41"/>
        <v>4.1116691975236541E-2</v>
      </c>
      <c r="X21" s="2"/>
      <c r="AB21" s="21"/>
      <c r="AC21" s="21"/>
      <c r="AD21" s="21"/>
      <c r="AE21" s="179"/>
      <c r="AF21" s="179"/>
      <c r="AG21" s="179"/>
      <c r="AH21" s="174"/>
      <c r="AI21" s="174"/>
      <c r="AJ21" s="174"/>
    </row>
    <row r="22" spans="2:36" ht="21.6" customHeight="1" thickTop="1" x14ac:dyDescent="0.2">
      <c r="B22" s="415" t="s">
        <v>94</v>
      </c>
      <c r="C22" s="413" t="s">
        <v>28</v>
      </c>
      <c r="D22" s="489">
        <f>[1]表13!E33</f>
        <v>64</v>
      </c>
      <c r="E22" s="490">
        <f>[1]表13!R33</f>
        <v>43</v>
      </c>
      <c r="F22" s="491">
        <f t="shared" ref="F22:H22" si="42">L22+R22</f>
        <v>356</v>
      </c>
      <c r="G22" s="485">
        <f t="shared" si="42"/>
        <v>165</v>
      </c>
      <c r="H22" s="485">
        <f t="shared" si="42"/>
        <v>521</v>
      </c>
      <c r="I22" s="184">
        <f>O22+U22</f>
        <v>7</v>
      </c>
      <c r="J22" s="184">
        <f t="shared" ref="J22:K22" si="43">P22+V22</f>
        <v>1</v>
      </c>
      <c r="K22" s="185">
        <f t="shared" si="43"/>
        <v>8</v>
      </c>
      <c r="L22" s="486">
        <f>[1]表2!I36</f>
        <v>209</v>
      </c>
      <c r="M22" s="487">
        <f>[1]表2!O36</f>
        <v>45</v>
      </c>
      <c r="N22" s="485">
        <f>L22+M22</f>
        <v>254</v>
      </c>
      <c r="O22" s="184">
        <v>0</v>
      </c>
      <c r="P22" s="184">
        <v>0</v>
      </c>
      <c r="Q22" s="185">
        <f t="shared" ref="Q22" si="44">O22+P22</f>
        <v>0</v>
      </c>
      <c r="R22" s="486">
        <f>[1]表2!J36</f>
        <v>147</v>
      </c>
      <c r="S22" s="487">
        <f>[1]表2!P36</f>
        <v>120</v>
      </c>
      <c r="T22" s="485">
        <f>R22+S22</f>
        <v>267</v>
      </c>
      <c r="U22" s="184">
        <v>7</v>
      </c>
      <c r="V22" s="184">
        <v>1</v>
      </c>
      <c r="W22" s="185">
        <f t="shared" ref="W22" si="45">U22+V22</f>
        <v>8</v>
      </c>
      <c r="X22" s="2"/>
      <c r="Y22" s="71"/>
      <c r="Z22" s="71"/>
      <c r="AA22" s="71"/>
      <c r="AB22" s="71"/>
      <c r="AC22" s="71"/>
      <c r="AD22" s="71"/>
      <c r="AE22" s="174"/>
      <c r="AF22" s="174"/>
      <c r="AG22" s="174"/>
      <c r="AH22" s="174"/>
      <c r="AI22" s="174"/>
      <c r="AJ22" s="174"/>
    </row>
    <row r="23" spans="2:36" ht="21.6" customHeight="1" x14ac:dyDescent="0.2">
      <c r="B23" s="416"/>
      <c r="C23" s="413"/>
      <c r="D23" s="469"/>
      <c r="E23" s="471"/>
      <c r="F23" s="484"/>
      <c r="G23" s="483"/>
      <c r="H23" s="483"/>
      <c r="I23" s="182">
        <f>I22/F22</f>
        <v>1.9662921348314606E-2</v>
      </c>
      <c r="J23" s="182">
        <f t="shared" ref="J23:K23" si="46">J22/G22</f>
        <v>6.0606060606060606E-3</v>
      </c>
      <c r="K23" s="183">
        <f t="shared" si="46"/>
        <v>1.5355086372360844E-2</v>
      </c>
      <c r="L23" s="467"/>
      <c r="M23" s="465"/>
      <c r="N23" s="483"/>
      <c r="O23" s="182">
        <f t="shared" ref="O23:Q23" si="47">O22/L22</f>
        <v>0</v>
      </c>
      <c r="P23" s="182">
        <f t="shared" si="47"/>
        <v>0</v>
      </c>
      <c r="Q23" s="183">
        <f t="shared" si="47"/>
        <v>0</v>
      </c>
      <c r="R23" s="467"/>
      <c r="S23" s="465"/>
      <c r="T23" s="483"/>
      <c r="U23" s="182">
        <f t="shared" ref="U23:W23" si="48">U22/R22</f>
        <v>4.7619047619047616E-2</v>
      </c>
      <c r="V23" s="182">
        <f t="shared" si="48"/>
        <v>8.3333333333333332E-3</v>
      </c>
      <c r="W23" s="183">
        <f t="shared" si="48"/>
        <v>2.9962546816479401E-2</v>
      </c>
      <c r="X23" s="2"/>
      <c r="AB23" s="21"/>
      <c r="AC23" s="21"/>
      <c r="AD23" s="21"/>
      <c r="AE23" s="179"/>
      <c r="AF23" s="179"/>
      <c r="AG23" s="179"/>
      <c r="AH23" s="174"/>
      <c r="AI23" s="174"/>
      <c r="AJ23" s="174"/>
    </row>
    <row r="24" spans="2:36" ht="21.6" customHeight="1" x14ac:dyDescent="0.2">
      <c r="B24" s="416"/>
      <c r="C24" s="412" t="s">
        <v>29</v>
      </c>
      <c r="D24" s="478">
        <f>[1]表13!E36</f>
        <v>155</v>
      </c>
      <c r="E24" s="470">
        <f>[1]表13!R36</f>
        <v>129</v>
      </c>
      <c r="F24" s="481">
        <f t="shared" ref="F24:K24" si="49">L24+R24</f>
        <v>2017</v>
      </c>
      <c r="G24" s="476">
        <f t="shared" si="49"/>
        <v>836</v>
      </c>
      <c r="H24" s="476">
        <f t="shared" si="49"/>
        <v>2853</v>
      </c>
      <c r="I24" s="172">
        <f t="shared" si="49"/>
        <v>30</v>
      </c>
      <c r="J24" s="172">
        <f t="shared" si="49"/>
        <v>4</v>
      </c>
      <c r="K24" s="173">
        <f t="shared" si="49"/>
        <v>34</v>
      </c>
      <c r="L24" s="466">
        <f>[1]表2!I39</f>
        <v>1238</v>
      </c>
      <c r="M24" s="464">
        <f>[1]表2!O39</f>
        <v>235</v>
      </c>
      <c r="N24" s="476">
        <f>L24+M24</f>
        <v>1473</v>
      </c>
      <c r="O24" s="172">
        <v>4</v>
      </c>
      <c r="P24" s="172">
        <v>0</v>
      </c>
      <c r="Q24" s="173">
        <f t="shared" ref="Q24" si="50">O24+P24</f>
        <v>4</v>
      </c>
      <c r="R24" s="466">
        <f>[1]表2!J39</f>
        <v>779</v>
      </c>
      <c r="S24" s="464">
        <f>[1]表2!P39</f>
        <v>601</v>
      </c>
      <c r="T24" s="476">
        <f>R24+S24</f>
        <v>1380</v>
      </c>
      <c r="U24" s="172">
        <v>26</v>
      </c>
      <c r="V24" s="172">
        <v>4</v>
      </c>
      <c r="W24" s="173">
        <f t="shared" ref="W24" si="51">U24+V24</f>
        <v>30</v>
      </c>
      <c r="X24" s="2"/>
      <c r="Y24" s="71"/>
      <c r="Z24" s="71"/>
      <c r="AA24" s="71"/>
      <c r="AB24" s="71"/>
      <c r="AC24" s="71"/>
      <c r="AD24" s="71"/>
      <c r="AE24" s="174"/>
      <c r="AF24" s="174"/>
      <c r="AG24" s="174"/>
      <c r="AH24" s="174"/>
      <c r="AI24" s="174"/>
      <c r="AJ24" s="174"/>
    </row>
    <row r="25" spans="2:36" ht="21.6" customHeight="1" x14ac:dyDescent="0.2">
      <c r="B25" s="416"/>
      <c r="C25" s="413"/>
      <c r="D25" s="469"/>
      <c r="E25" s="471"/>
      <c r="F25" s="484"/>
      <c r="G25" s="483"/>
      <c r="H25" s="483"/>
      <c r="I25" s="182">
        <f t="shared" ref="I25:K25" si="52">I24/F24</f>
        <v>1.4873574615765989E-2</v>
      </c>
      <c r="J25" s="182">
        <f t="shared" si="52"/>
        <v>4.7846889952153108E-3</v>
      </c>
      <c r="K25" s="183">
        <f t="shared" si="52"/>
        <v>1.1917280056081317E-2</v>
      </c>
      <c r="L25" s="467"/>
      <c r="M25" s="465"/>
      <c r="N25" s="483"/>
      <c r="O25" s="182">
        <f t="shared" ref="O25:Q25" si="53">O24/L24</f>
        <v>3.2310177705977385E-3</v>
      </c>
      <c r="P25" s="182">
        <f t="shared" si="53"/>
        <v>0</v>
      </c>
      <c r="Q25" s="183">
        <f t="shared" si="53"/>
        <v>2.7155465037338763E-3</v>
      </c>
      <c r="R25" s="467"/>
      <c r="S25" s="465"/>
      <c r="T25" s="483"/>
      <c r="U25" s="182">
        <f t="shared" ref="U25:W25" si="54">U24/R24</f>
        <v>3.3376123234916559E-2</v>
      </c>
      <c r="V25" s="182">
        <f t="shared" si="54"/>
        <v>6.6555740432612314E-3</v>
      </c>
      <c r="W25" s="183">
        <f t="shared" si="54"/>
        <v>2.1739130434782608E-2</v>
      </c>
      <c r="X25" s="2"/>
      <c r="AB25" s="21"/>
      <c r="AC25" s="21"/>
      <c r="AD25" s="21"/>
      <c r="AE25" s="179"/>
      <c r="AF25" s="179"/>
      <c r="AG25" s="179"/>
      <c r="AH25" s="174"/>
      <c r="AI25" s="174"/>
      <c r="AJ25" s="174"/>
    </row>
    <row r="26" spans="2:36" ht="21.6" customHeight="1" x14ac:dyDescent="0.2">
      <c r="B26" s="416"/>
      <c r="C26" s="412" t="s">
        <v>30</v>
      </c>
      <c r="D26" s="478">
        <f>[1]表13!E39</f>
        <v>46</v>
      </c>
      <c r="E26" s="470">
        <f>[1]表13!R39</f>
        <v>38</v>
      </c>
      <c r="F26" s="481">
        <f t="shared" ref="F26:K26" si="55">L26+R26</f>
        <v>1217</v>
      </c>
      <c r="G26" s="476">
        <f t="shared" si="55"/>
        <v>552</v>
      </c>
      <c r="H26" s="476">
        <f t="shared" si="55"/>
        <v>1769</v>
      </c>
      <c r="I26" s="172">
        <f t="shared" si="55"/>
        <v>19</v>
      </c>
      <c r="J26" s="172">
        <f t="shared" si="55"/>
        <v>3</v>
      </c>
      <c r="K26" s="173">
        <f t="shared" si="55"/>
        <v>22</v>
      </c>
      <c r="L26" s="466">
        <f>[1]表2!I42</f>
        <v>683</v>
      </c>
      <c r="M26" s="464">
        <f>[1]表2!O42</f>
        <v>128</v>
      </c>
      <c r="N26" s="476">
        <f t="shared" ref="N26" si="56">L26+M26</f>
        <v>811</v>
      </c>
      <c r="O26" s="172">
        <v>0</v>
      </c>
      <c r="P26" s="172">
        <v>0</v>
      </c>
      <c r="Q26" s="173">
        <f t="shared" ref="Q26" si="57">O26+P26</f>
        <v>0</v>
      </c>
      <c r="R26" s="466">
        <f>[1]表2!J42</f>
        <v>534</v>
      </c>
      <c r="S26" s="464">
        <f>[1]表2!P42</f>
        <v>424</v>
      </c>
      <c r="T26" s="476">
        <f t="shared" ref="T26" si="58">R26+S26</f>
        <v>958</v>
      </c>
      <c r="U26" s="172">
        <v>19</v>
      </c>
      <c r="V26" s="172">
        <v>3</v>
      </c>
      <c r="W26" s="173">
        <f t="shared" ref="W26" si="59">U26+V26</f>
        <v>22</v>
      </c>
      <c r="X26" s="2"/>
      <c r="Y26" s="71"/>
      <c r="Z26" s="71"/>
      <c r="AA26" s="71"/>
      <c r="AB26" s="71"/>
      <c r="AC26" s="71"/>
      <c r="AD26" s="71"/>
      <c r="AE26" s="174"/>
      <c r="AF26" s="174"/>
      <c r="AG26" s="174"/>
      <c r="AH26" s="174"/>
      <c r="AI26" s="174"/>
      <c r="AJ26" s="174"/>
    </row>
    <row r="27" spans="2:36" ht="21.6" customHeight="1" x14ac:dyDescent="0.2">
      <c r="B27" s="416"/>
      <c r="C27" s="413"/>
      <c r="D27" s="469"/>
      <c r="E27" s="471"/>
      <c r="F27" s="484"/>
      <c r="G27" s="483"/>
      <c r="H27" s="483"/>
      <c r="I27" s="182">
        <f t="shared" ref="I27:K27" si="60">I26/F26</f>
        <v>1.5612161051766639E-2</v>
      </c>
      <c r="J27" s="182">
        <f t="shared" si="60"/>
        <v>5.434782608695652E-3</v>
      </c>
      <c r="K27" s="183">
        <f t="shared" si="60"/>
        <v>1.243640474844545E-2</v>
      </c>
      <c r="L27" s="467"/>
      <c r="M27" s="465"/>
      <c r="N27" s="483"/>
      <c r="O27" s="182">
        <f t="shared" ref="O27:Q27" si="61">O26/L26</f>
        <v>0</v>
      </c>
      <c r="P27" s="182">
        <f t="shared" si="61"/>
        <v>0</v>
      </c>
      <c r="Q27" s="183">
        <f t="shared" si="61"/>
        <v>0</v>
      </c>
      <c r="R27" s="467"/>
      <c r="S27" s="465"/>
      <c r="T27" s="483"/>
      <c r="U27" s="182">
        <f t="shared" ref="U27:W27" si="62">U26/R26</f>
        <v>3.5580524344569285E-2</v>
      </c>
      <c r="V27" s="182">
        <f t="shared" si="62"/>
        <v>7.0754716981132077E-3</v>
      </c>
      <c r="W27" s="183">
        <f t="shared" si="62"/>
        <v>2.2964509394572025E-2</v>
      </c>
      <c r="X27" s="2"/>
      <c r="AB27" s="21"/>
      <c r="AC27" s="21"/>
      <c r="AD27" s="21"/>
      <c r="AE27" s="179"/>
      <c r="AF27" s="179"/>
      <c r="AG27" s="179"/>
      <c r="AH27" s="174"/>
      <c r="AI27" s="174"/>
      <c r="AJ27" s="174"/>
    </row>
    <row r="28" spans="2:36" ht="21.6" customHeight="1" x14ac:dyDescent="0.2">
      <c r="B28" s="416"/>
      <c r="C28" s="412" t="s">
        <v>31</v>
      </c>
      <c r="D28" s="478">
        <f>[1]表13!E42</f>
        <v>38</v>
      </c>
      <c r="E28" s="470">
        <f>[1]表13!R42</f>
        <v>36</v>
      </c>
      <c r="F28" s="481">
        <f t="shared" ref="F28:K28" si="63">L28+R28</f>
        <v>1768</v>
      </c>
      <c r="G28" s="476">
        <f t="shared" si="63"/>
        <v>976</v>
      </c>
      <c r="H28" s="476">
        <f t="shared" si="63"/>
        <v>2744</v>
      </c>
      <c r="I28" s="172">
        <f t="shared" si="63"/>
        <v>28</v>
      </c>
      <c r="J28" s="172">
        <f t="shared" si="63"/>
        <v>0</v>
      </c>
      <c r="K28" s="173">
        <f t="shared" si="63"/>
        <v>28</v>
      </c>
      <c r="L28" s="466">
        <f>[1]表2!I45</f>
        <v>976</v>
      </c>
      <c r="M28" s="464">
        <f>[1]表2!O45</f>
        <v>345</v>
      </c>
      <c r="N28" s="476">
        <f t="shared" ref="N28" si="64">L28+M28</f>
        <v>1321</v>
      </c>
      <c r="O28" s="172">
        <v>3</v>
      </c>
      <c r="P28" s="172">
        <v>0</v>
      </c>
      <c r="Q28" s="173">
        <f t="shared" ref="Q28" si="65">O28+P28</f>
        <v>3</v>
      </c>
      <c r="R28" s="466">
        <f>[1]表2!J45</f>
        <v>792</v>
      </c>
      <c r="S28" s="464">
        <f>[1]表2!P45</f>
        <v>631</v>
      </c>
      <c r="T28" s="476">
        <f t="shared" ref="T28" si="66">R28+S28</f>
        <v>1423</v>
      </c>
      <c r="U28" s="172">
        <v>25</v>
      </c>
      <c r="V28" s="172">
        <v>0</v>
      </c>
      <c r="W28" s="173">
        <f t="shared" ref="W28" si="67">U28+V28</f>
        <v>25</v>
      </c>
      <c r="X28" s="2"/>
      <c r="Y28" s="71"/>
      <c r="Z28" s="71"/>
      <c r="AA28" s="71"/>
      <c r="AB28" s="71"/>
      <c r="AC28" s="71"/>
      <c r="AD28" s="71"/>
      <c r="AE28" s="174"/>
      <c r="AF28" s="174"/>
      <c r="AG28" s="174"/>
      <c r="AH28" s="174"/>
      <c r="AI28" s="174"/>
      <c r="AJ28" s="174"/>
    </row>
    <row r="29" spans="2:36" ht="21.6" customHeight="1" x14ac:dyDescent="0.2">
      <c r="B29" s="416"/>
      <c r="C29" s="413"/>
      <c r="D29" s="469"/>
      <c r="E29" s="471"/>
      <c r="F29" s="484"/>
      <c r="G29" s="483"/>
      <c r="H29" s="483"/>
      <c r="I29" s="182">
        <f t="shared" ref="I29:K29" si="68">I28/F28</f>
        <v>1.5837104072398189E-2</v>
      </c>
      <c r="J29" s="182">
        <f t="shared" si="68"/>
        <v>0</v>
      </c>
      <c r="K29" s="183">
        <f t="shared" si="68"/>
        <v>1.020408163265306E-2</v>
      </c>
      <c r="L29" s="467"/>
      <c r="M29" s="465"/>
      <c r="N29" s="483"/>
      <c r="O29" s="182">
        <f t="shared" ref="O29:Q29" si="69">O28/L28</f>
        <v>3.0737704918032786E-3</v>
      </c>
      <c r="P29" s="182">
        <f t="shared" si="69"/>
        <v>0</v>
      </c>
      <c r="Q29" s="183">
        <f t="shared" si="69"/>
        <v>2.2710068130204391E-3</v>
      </c>
      <c r="R29" s="467"/>
      <c r="S29" s="465"/>
      <c r="T29" s="483"/>
      <c r="U29" s="182">
        <f t="shared" ref="U29:W29" si="70">U28/R28</f>
        <v>3.1565656565656568E-2</v>
      </c>
      <c r="V29" s="182">
        <f t="shared" si="70"/>
        <v>0</v>
      </c>
      <c r="W29" s="183">
        <f t="shared" si="70"/>
        <v>1.7568517217146872E-2</v>
      </c>
      <c r="X29" s="2"/>
      <c r="AB29" s="21"/>
      <c r="AC29" s="21"/>
      <c r="AD29" s="21"/>
      <c r="AE29" s="179"/>
      <c r="AF29" s="179"/>
      <c r="AG29" s="179"/>
      <c r="AH29" s="174"/>
      <c r="AI29" s="174"/>
      <c r="AJ29" s="174"/>
    </row>
    <row r="30" spans="2:36" ht="21.6" customHeight="1" x14ac:dyDescent="0.2">
      <c r="B30" s="416"/>
      <c r="C30" s="412" t="s">
        <v>32</v>
      </c>
      <c r="D30" s="478">
        <f>[1]表13!E45</f>
        <v>27</v>
      </c>
      <c r="E30" s="470">
        <f>[1]表13!R45</f>
        <v>24</v>
      </c>
      <c r="F30" s="481">
        <f t="shared" ref="F30:K30" si="71">L30+R30</f>
        <v>2690</v>
      </c>
      <c r="G30" s="476">
        <f t="shared" si="71"/>
        <v>780</v>
      </c>
      <c r="H30" s="476">
        <f t="shared" si="71"/>
        <v>3470</v>
      </c>
      <c r="I30" s="172">
        <f t="shared" si="71"/>
        <v>39</v>
      </c>
      <c r="J30" s="172">
        <f t="shared" si="71"/>
        <v>1</v>
      </c>
      <c r="K30" s="173">
        <f t="shared" si="71"/>
        <v>40</v>
      </c>
      <c r="L30" s="466">
        <f>[1]表2!I48</f>
        <v>1554</v>
      </c>
      <c r="M30" s="464">
        <f>[1]表2!O48</f>
        <v>248</v>
      </c>
      <c r="N30" s="476">
        <f t="shared" ref="N30" si="72">L30+M30</f>
        <v>1802</v>
      </c>
      <c r="O30" s="172">
        <v>0</v>
      </c>
      <c r="P30" s="172">
        <v>0</v>
      </c>
      <c r="Q30" s="173">
        <f t="shared" ref="Q30" si="73">O30+P30</f>
        <v>0</v>
      </c>
      <c r="R30" s="466">
        <f>[1]表2!J48</f>
        <v>1136</v>
      </c>
      <c r="S30" s="464">
        <f>[1]表2!P48</f>
        <v>532</v>
      </c>
      <c r="T30" s="476">
        <f t="shared" ref="T30" si="74">R30+S30</f>
        <v>1668</v>
      </c>
      <c r="U30" s="172">
        <v>39</v>
      </c>
      <c r="V30" s="172">
        <v>1</v>
      </c>
      <c r="W30" s="173">
        <f t="shared" ref="W30" si="75">U30+V30</f>
        <v>40</v>
      </c>
      <c r="X30" s="2"/>
      <c r="Y30" s="71"/>
      <c r="Z30" s="71"/>
      <c r="AA30" s="71"/>
      <c r="AB30" s="71"/>
      <c r="AC30" s="71"/>
      <c r="AD30" s="71"/>
      <c r="AE30" s="174"/>
      <c r="AF30" s="174"/>
      <c r="AG30" s="174"/>
      <c r="AH30" s="174"/>
      <c r="AI30" s="174"/>
      <c r="AJ30" s="174"/>
    </row>
    <row r="31" spans="2:36" ht="21.6" customHeight="1" x14ac:dyDescent="0.2">
      <c r="B31" s="416"/>
      <c r="C31" s="419"/>
      <c r="D31" s="469"/>
      <c r="E31" s="471"/>
      <c r="F31" s="484"/>
      <c r="G31" s="483"/>
      <c r="H31" s="483"/>
      <c r="I31" s="182">
        <f t="shared" ref="I31:K31" si="76">I30/F30</f>
        <v>1.449814126394052E-2</v>
      </c>
      <c r="J31" s="182">
        <f t="shared" si="76"/>
        <v>1.2820512820512821E-3</v>
      </c>
      <c r="K31" s="183">
        <f t="shared" si="76"/>
        <v>1.1527377521613832E-2</v>
      </c>
      <c r="L31" s="467"/>
      <c r="M31" s="465"/>
      <c r="N31" s="483"/>
      <c r="O31" s="182">
        <f t="shared" ref="O31:Q31" si="77">O30/L30</f>
        <v>0</v>
      </c>
      <c r="P31" s="182">
        <f t="shared" si="77"/>
        <v>0</v>
      </c>
      <c r="Q31" s="183">
        <f t="shared" si="77"/>
        <v>0</v>
      </c>
      <c r="R31" s="467"/>
      <c r="S31" s="465"/>
      <c r="T31" s="483"/>
      <c r="U31" s="182">
        <f t="shared" ref="U31:W31" si="78">U30/R30</f>
        <v>3.4330985915492961E-2</v>
      </c>
      <c r="V31" s="182">
        <f t="shared" si="78"/>
        <v>1.8796992481203006E-3</v>
      </c>
      <c r="W31" s="183">
        <f t="shared" si="78"/>
        <v>2.3980815347721823E-2</v>
      </c>
      <c r="X31" s="2"/>
      <c r="AB31" s="21"/>
      <c r="AC31" s="21"/>
      <c r="AD31" s="21"/>
      <c r="AE31" s="179"/>
      <c r="AF31" s="179"/>
      <c r="AG31" s="179"/>
      <c r="AH31" s="174"/>
      <c r="AI31" s="174"/>
      <c r="AJ31" s="174"/>
    </row>
    <row r="32" spans="2:36" ht="21.6" customHeight="1" x14ac:dyDescent="0.2">
      <c r="B32" s="416"/>
      <c r="C32" s="413" t="s">
        <v>33</v>
      </c>
      <c r="D32" s="478">
        <f>[1]表13!E48</f>
        <v>40</v>
      </c>
      <c r="E32" s="470">
        <f>[1]表13!R48</f>
        <v>29</v>
      </c>
      <c r="F32" s="481">
        <f t="shared" ref="F32:K32" si="79">L32+R32</f>
        <v>23985</v>
      </c>
      <c r="G32" s="476">
        <f t="shared" si="79"/>
        <v>3177</v>
      </c>
      <c r="H32" s="476">
        <f t="shared" si="79"/>
        <v>27162</v>
      </c>
      <c r="I32" s="172">
        <f t="shared" si="79"/>
        <v>671</v>
      </c>
      <c r="J32" s="172">
        <f t="shared" si="79"/>
        <v>6</v>
      </c>
      <c r="K32" s="173">
        <f t="shared" si="79"/>
        <v>677</v>
      </c>
      <c r="L32" s="466">
        <f>[1]表2!I51</f>
        <v>15259</v>
      </c>
      <c r="M32" s="464">
        <f>[1]表2!O51</f>
        <v>1032</v>
      </c>
      <c r="N32" s="476">
        <f>L32+M32</f>
        <v>16291</v>
      </c>
      <c r="O32" s="172">
        <v>12</v>
      </c>
      <c r="P32" s="172">
        <v>0</v>
      </c>
      <c r="Q32" s="173">
        <f t="shared" ref="Q32" si="80">O32+P32</f>
        <v>12</v>
      </c>
      <c r="R32" s="466">
        <f>[1]表2!J51</f>
        <v>8726</v>
      </c>
      <c r="S32" s="464">
        <f>[1]表2!P51</f>
        <v>2145</v>
      </c>
      <c r="T32" s="476">
        <f>R32+S32</f>
        <v>10871</v>
      </c>
      <c r="U32" s="172">
        <v>659</v>
      </c>
      <c r="V32" s="172">
        <v>6</v>
      </c>
      <c r="W32" s="173">
        <f t="shared" ref="W32" si="81">U32+V32</f>
        <v>665</v>
      </c>
      <c r="X32" s="2"/>
      <c r="Y32" s="71"/>
      <c r="Z32" s="71"/>
      <c r="AA32" s="71"/>
      <c r="AB32" s="71"/>
      <c r="AC32" s="71"/>
      <c r="AD32" s="71"/>
      <c r="AE32" s="174"/>
      <c r="AF32" s="174"/>
      <c r="AG32" s="174"/>
      <c r="AH32" s="174"/>
      <c r="AI32" s="174"/>
      <c r="AJ32" s="174"/>
    </row>
    <row r="33" spans="2:36" ht="21.6" customHeight="1" thickBot="1" x14ac:dyDescent="0.25">
      <c r="B33" s="416"/>
      <c r="C33" s="414"/>
      <c r="D33" s="479"/>
      <c r="E33" s="480"/>
      <c r="F33" s="482"/>
      <c r="G33" s="477"/>
      <c r="H33" s="477"/>
      <c r="I33" s="177">
        <f t="shared" ref="I33:K33" si="82">I32/F32</f>
        <v>2.7975818219720658E-2</v>
      </c>
      <c r="J33" s="177">
        <f t="shared" si="82"/>
        <v>1.8885741265344666E-3</v>
      </c>
      <c r="K33" s="178">
        <f t="shared" si="82"/>
        <v>2.4924526912598482E-2</v>
      </c>
      <c r="L33" s="474"/>
      <c r="M33" s="475"/>
      <c r="N33" s="477"/>
      <c r="O33" s="177">
        <f t="shared" ref="O33:Q33" si="83">O32/L32</f>
        <v>7.8642112851431945E-4</v>
      </c>
      <c r="P33" s="177">
        <f t="shared" si="83"/>
        <v>0</v>
      </c>
      <c r="Q33" s="178">
        <f t="shared" si="83"/>
        <v>7.3660303234914979E-4</v>
      </c>
      <c r="R33" s="474"/>
      <c r="S33" s="475"/>
      <c r="T33" s="477"/>
      <c r="U33" s="177">
        <f t="shared" ref="U33:W33" si="84">U32/R32</f>
        <v>7.5521430208572077E-2</v>
      </c>
      <c r="V33" s="177">
        <f t="shared" si="84"/>
        <v>2.7972027972027972E-3</v>
      </c>
      <c r="W33" s="178">
        <f t="shared" si="84"/>
        <v>6.1171925305859624E-2</v>
      </c>
      <c r="X33" s="2"/>
      <c r="AB33" s="21"/>
      <c r="AC33" s="21"/>
      <c r="AD33" s="21"/>
      <c r="AE33" s="179"/>
      <c r="AF33" s="179"/>
      <c r="AG33" s="179"/>
      <c r="AH33" s="174"/>
      <c r="AI33" s="174"/>
      <c r="AJ33" s="174"/>
    </row>
    <row r="34" spans="2:36" ht="21.6" customHeight="1" thickTop="1" x14ac:dyDescent="0.2">
      <c r="B34" s="416"/>
      <c r="C34" s="51" t="s">
        <v>34</v>
      </c>
      <c r="D34" s="472">
        <f>D24+D26+D28+D30</f>
        <v>266</v>
      </c>
      <c r="E34" s="473">
        <f>E24+E26+E28+E30</f>
        <v>227</v>
      </c>
      <c r="F34" s="466">
        <f t="shared" ref="F34:W34" si="85">F24+F26+F28+F30</f>
        <v>7692</v>
      </c>
      <c r="G34" s="464">
        <f t="shared" si="85"/>
        <v>3144</v>
      </c>
      <c r="H34" s="464">
        <f t="shared" si="85"/>
        <v>10836</v>
      </c>
      <c r="I34" s="172">
        <f t="shared" si="85"/>
        <v>116</v>
      </c>
      <c r="J34" s="172">
        <f t="shared" si="85"/>
        <v>8</v>
      </c>
      <c r="K34" s="173">
        <f t="shared" si="85"/>
        <v>124</v>
      </c>
      <c r="L34" s="466">
        <f t="shared" si="85"/>
        <v>4451</v>
      </c>
      <c r="M34" s="464">
        <f t="shared" si="85"/>
        <v>956</v>
      </c>
      <c r="N34" s="464">
        <f t="shared" si="85"/>
        <v>5407</v>
      </c>
      <c r="O34" s="172">
        <f t="shared" si="85"/>
        <v>7</v>
      </c>
      <c r="P34" s="172">
        <f t="shared" si="85"/>
        <v>0</v>
      </c>
      <c r="Q34" s="173">
        <f t="shared" si="85"/>
        <v>7</v>
      </c>
      <c r="R34" s="466">
        <f t="shared" si="85"/>
        <v>3241</v>
      </c>
      <c r="S34" s="464">
        <f t="shared" si="85"/>
        <v>2188</v>
      </c>
      <c r="T34" s="464">
        <f t="shared" si="85"/>
        <v>5429</v>
      </c>
      <c r="U34" s="172">
        <f t="shared" si="85"/>
        <v>109</v>
      </c>
      <c r="V34" s="172">
        <f t="shared" si="85"/>
        <v>8</v>
      </c>
      <c r="W34" s="173">
        <f t="shared" si="85"/>
        <v>117</v>
      </c>
      <c r="Y34" s="71"/>
      <c r="Z34" s="71"/>
      <c r="AA34" s="71"/>
      <c r="AB34" s="71"/>
      <c r="AC34" s="71"/>
      <c r="AD34" s="71"/>
      <c r="AE34" s="174"/>
      <c r="AF34" s="174"/>
      <c r="AG34" s="174"/>
      <c r="AH34" s="174"/>
      <c r="AI34" s="174"/>
      <c r="AJ34" s="174"/>
    </row>
    <row r="35" spans="2:36" ht="21.6" customHeight="1" x14ac:dyDescent="0.2">
      <c r="B35" s="416"/>
      <c r="C35" s="55" t="s">
        <v>35</v>
      </c>
      <c r="D35" s="469"/>
      <c r="E35" s="471"/>
      <c r="F35" s="467"/>
      <c r="G35" s="465"/>
      <c r="H35" s="465"/>
      <c r="I35" s="182">
        <f>I34/F34</f>
        <v>1.5080603224128965E-2</v>
      </c>
      <c r="J35" s="182">
        <f>J34/G34</f>
        <v>2.5445292620865142E-3</v>
      </c>
      <c r="K35" s="183">
        <f>K34/H34</f>
        <v>1.1443337024732374E-2</v>
      </c>
      <c r="L35" s="467"/>
      <c r="M35" s="465"/>
      <c r="N35" s="465"/>
      <c r="O35" s="182">
        <f>O34/L34</f>
        <v>1.5726802965625702E-3</v>
      </c>
      <c r="P35" s="182">
        <f>P34/M34</f>
        <v>0</v>
      </c>
      <c r="Q35" s="183">
        <f>Q34/N34</f>
        <v>1.2946180876641392E-3</v>
      </c>
      <c r="R35" s="467"/>
      <c r="S35" s="465"/>
      <c r="T35" s="465"/>
      <c r="U35" s="182">
        <f>U34/R34</f>
        <v>3.3631595186670783E-2</v>
      </c>
      <c r="V35" s="182">
        <f>V34/S34</f>
        <v>3.6563071297989031E-3</v>
      </c>
      <c r="W35" s="183">
        <f>W34/T34</f>
        <v>2.1550930189721863E-2</v>
      </c>
      <c r="AB35" s="21"/>
      <c r="AC35" s="21"/>
      <c r="AD35" s="21"/>
      <c r="AE35" s="179"/>
      <c r="AF35" s="179"/>
      <c r="AG35" s="179"/>
      <c r="AH35" s="174"/>
      <c r="AI35" s="174"/>
      <c r="AJ35" s="174"/>
    </row>
    <row r="36" spans="2:36" ht="21.6" customHeight="1" x14ac:dyDescent="0.2">
      <c r="B36" s="416"/>
      <c r="C36" s="51" t="s">
        <v>34</v>
      </c>
      <c r="D36" s="468">
        <f>D26+D28+D30+D32</f>
        <v>151</v>
      </c>
      <c r="E36" s="470">
        <f>E26+E28+E30+E32</f>
        <v>127</v>
      </c>
      <c r="F36" s="460">
        <f t="shared" ref="F36:W36" si="86">F26+F28+F30+F32</f>
        <v>29660</v>
      </c>
      <c r="G36" s="462">
        <f t="shared" si="86"/>
        <v>5485</v>
      </c>
      <c r="H36" s="462">
        <f t="shared" si="86"/>
        <v>35145</v>
      </c>
      <c r="I36" s="180">
        <f t="shared" si="86"/>
        <v>757</v>
      </c>
      <c r="J36" s="180">
        <f t="shared" si="86"/>
        <v>10</v>
      </c>
      <c r="K36" s="181">
        <f t="shared" si="86"/>
        <v>767</v>
      </c>
      <c r="L36" s="460">
        <f t="shared" si="86"/>
        <v>18472</v>
      </c>
      <c r="M36" s="462">
        <f t="shared" si="86"/>
        <v>1753</v>
      </c>
      <c r="N36" s="462">
        <f t="shared" si="86"/>
        <v>20225</v>
      </c>
      <c r="O36" s="180">
        <f t="shared" si="86"/>
        <v>15</v>
      </c>
      <c r="P36" s="180">
        <f t="shared" si="86"/>
        <v>0</v>
      </c>
      <c r="Q36" s="181">
        <f t="shared" si="86"/>
        <v>15</v>
      </c>
      <c r="R36" s="460">
        <f t="shared" si="86"/>
        <v>11188</v>
      </c>
      <c r="S36" s="462">
        <f t="shared" si="86"/>
        <v>3732</v>
      </c>
      <c r="T36" s="462">
        <f t="shared" si="86"/>
        <v>14920</v>
      </c>
      <c r="U36" s="180">
        <f t="shared" si="86"/>
        <v>742</v>
      </c>
      <c r="V36" s="180">
        <f t="shared" si="86"/>
        <v>10</v>
      </c>
      <c r="W36" s="181">
        <f t="shared" si="86"/>
        <v>752</v>
      </c>
      <c r="Y36" s="71"/>
      <c r="Z36" s="71"/>
      <c r="AA36" s="71"/>
      <c r="AB36" s="71"/>
      <c r="AC36" s="71"/>
      <c r="AD36" s="71"/>
      <c r="AE36" s="174"/>
      <c r="AF36" s="174"/>
      <c r="AG36" s="174"/>
      <c r="AH36" s="174"/>
      <c r="AI36" s="174"/>
      <c r="AJ36" s="174"/>
    </row>
    <row r="37" spans="2:36" ht="21.6" customHeight="1" thickBot="1" x14ac:dyDescent="0.25">
      <c r="B37" s="417"/>
      <c r="C37" s="55" t="s">
        <v>36</v>
      </c>
      <c r="D37" s="469"/>
      <c r="E37" s="471"/>
      <c r="F37" s="461"/>
      <c r="G37" s="463"/>
      <c r="H37" s="463"/>
      <c r="I37" s="186">
        <f>I36/F36</f>
        <v>2.5522589345920433E-2</v>
      </c>
      <c r="J37" s="186">
        <f>J36/G36</f>
        <v>1.8231540565177757E-3</v>
      </c>
      <c r="K37" s="187">
        <f>K36/H36</f>
        <v>2.1823872528097879E-2</v>
      </c>
      <c r="L37" s="461"/>
      <c r="M37" s="463"/>
      <c r="N37" s="463"/>
      <c r="O37" s="186">
        <f>O36/L36</f>
        <v>8.1203984408834997E-4</v>
      </c>
      <c r="P37" s="186">
        <f>P36/M36</f>
        <v>0</v>
      </c>
      <c r="Q37" s="187">
        <f>Q36/N36</f>
        <v>7.4165636588380713E-4</v>
      </c>
      <c r="R37" s="461"/>
      <c r="S37" s="463"/>
      <c r="T37" s="463"/>
      <c r="U37" s="186">
        <f>U36/R36</f>
        <v>6.6321058276725062E-2</v>
      </c>
      <c r="V37" s="186">
        <f>V36/S36</f>
        <v>2.6795284030010718E-3</v>
      </c>
      <c r="W37" s="187">
        <f>W36/T36</f>
        <v>5.0402144772117963E-2</v>
      </c>
      <c r="AB37" s="21"/>
      <c r="AC37" s="21"/>
      <c r="AD37" s="21"/>
      <c r="AH37" s="188"/>
      <c r="AI37" s="188"/>
      <c r="AJ37" s="188"/>
    </row>
    <row r="38" spans="2:36" x14ac:dyDescent="0.2">
      <c r="K38" s="2"/>
      <c r="Q38" s="2"/>
      <c r="R38" s="2"/>
      <c r="S38" s="2"/>
      <c r="T38" s="2"/>
      <c r="U38" s="2"/>
      <c r="V38" s="2"/>
      <c r="Y38" s="4"/>
      <c r="Z38" s="4"/>
      <c r="AA38" s="4"/>
      <c r="AB38" s="4"/>
      <c r="AC38" s="4"/>
      <c r="AD38" s="4"/>
      <c r="AE38" s="4"/>
    </row>
    <row r="39" spans="2:36" x14ac:dyDescent="0.2">
      <c r="K39" s="2"/>
      <c r="Q39" s="2"/>
      <c r="R39" s="2"/>
      <c r="S39" s="2"/>
      <c r="T39" s="2"/>
      <c r="U39" s="2"/>
      <c r="V39" s="2"/>
      <c r="Y39" s="4"/>
      <c r="Z39" s="4"/>
      <c r="AA39" s="4"/>
      <c r="AB39" s="4"/>
      <c r="AC39" s="4"/>
      <c r="AD39" s="4"/>
      <c r="AE39" s="4"/>
    </row>
    <row r="40" spans="2:36" x14ac:dyDescent="0.2">
      <c r="B40"/>
      <c r="I40" s="21"/>
      <c r="J40" s="21"/>
      <c r="K40" s="21"/>
      <c r="L40" s="21"/>
      <c r="M40" s="21"/>
      <c r="N40" s="21"/>
      <c r="O40" s="21"/>
      <c r="P40" s="21"/>
      <c r="Q40" s="21"/>
      <c r="R40" s="21"/>
      <c r="S40" s="21"/>
      <c r="T40" s="21"/>
      <c r="U40" s="21"/>
      <c r="V40" s="21"/>
      <c r="W40" s="21"/>
      <c r="Y40" s="4"/>
      <c r="Z40" s="4"/>
      <c r="AA40" s="4"/>
      <c r="AB40" s="4"/>
      <c r="AC40" s="4"/>
      <c r="AD40" s="4"/>
      <c r="AE40" s="4"/>
    </row>
    <row r="41" spans="2:36" x14ac:dyDescent="0.2">
      <c r="B41"/>
      <c r="Y41" s="4"/>
      <c r="Z41" s="4"/>
      <c r="AA41" s="4"/>
      <c r="AB41" s="4"/>
      <c r="AC41" s="4"/>
      <c r="AD41" s="4"/>
      <c r="AE41" s="4"/>
    </row>
    <row r="42" spans="2:36" x14ac:dyDescent="0.2">
      <c r="B42"/>
      <c r="K42" s="2"/>
      <c r="Q42" s="2"/>
      <c r="R42" s="2"/>
      <c r="S42" s="2"/>
      <c r="T42" s="2"/>
      <c r="U42" s="2"/>
      <c r="V42" s="2"/>
      <c r="Y42" s="4"/>
      <c r="Z42" s="4"/>
      <c r="AA42" s="4"/>
      <c r="AB42" s="4"/>
      <c r="AC42" s="4"/>
      <c r="AD42" s="4"/>
      <c r="AE42" s="4"/>
    </row>
    <row r="43" spans="2:36" x14ac:dyDescent="0.2">
      <c r="B43"/>
      <c r="K43" s="2"/>
      <c r="Q43" s="2"/>
      <c r="R43" s="2"/>
      <c r="S43" s="2"/>
      <c r="T43" s="2"/>
      <c r="U43" s="2"/>
      <c r="V43" s="2"/>
      <c r="Y43" s="4"/>
      <c r="Z43" s="4"/>
      <c r="AA43" s="4"/>
      <c r="AB43" s="4"/>
      <c r="AC43" s="4"/>
      <c r="AD43" s="4"/>
      <c r="AE43" s="4"/>
    </row>
    <row r="44" spans="2:36" s="190" customFormat="1" ht="10.8" x14ac:dyDescent="0.15">
      <c r="B44" s="189"/>
      <c r="K44" s="191"/>
      <c r="Q44" s="191"/>
      <c r="R44" s="191"/>
      <c r="S44" s="191"/>
      <c r="T44" s="191"/>
      <c r="U44" s="191"/>
      <c r="V44" s="191"/>
      <c r="X44" s="191"/>
      <c r="Y44" s="191"/>
      <c r="Z44" s="191"/>
      <c r="AA44" s="191"/>
      <c r="AB44" s="191"/>
      <c r="AC44" s="191"/>
      <c r="AD44" s="191"/>
      <c r="AE44" s="191"/>
    </row>
    <row r="45" spans="2:36" s="190" customFormat="1" ht="10.8" x14ac:dyDescent="0.15">
      <c r="B45" s="192"/>
      <c r="D45" s="193"/>
      <c r="E45" s="193"/>
      <c r="F45" s="193"/>
      <c r="G45" s="193"/>
      <c r="H45" s="193"/>
      <c r="I45" s="193"/>
      <c r="J45" s="193"/>
      <c r="K45" s="193"/>
      <c r="L45" s="193"/>
      <c r="M45" s="193"/>
      <c r="N45" s="193"/>
      <c r="O45" s="193"/>
      <c r="P45" s="193"/>
      <c r="Q45" s="193"/>
      <c r="R45" s="193"/>
      <c r="S45" s="193"/>
      <c r="T45" s="193"/>
      <c r="U45" s="193"/>
      <c r="V45" s="193"/>
      <c r="W45" s="193"/>
      <c r="X45" s="191"/>
      <c r="Y45" s="191"/>
      <c r="Z45" s="191"/>
      <c r="AA45" s="191"/>
      <c r="AB45" s="191"/>
      <c r="AC45" s="191"/>
      <c r="AD45" s="191"/>
      <c r="AE45" s="191"/>
    </row>
    <row r="46" spans="2:36" s="190" customFormat="1" ht="10.8" x14ac:dyDescent="0.15">
      <c r="D46" s="193"/>
      <c r="E46" s="193"/>
      <c r="F46" s="193"/>
      <c r="G46" s="193"/>
      <c r="H46" s="193"/>
      <c r="I46" s="193"/>
      <c r="J46" s="193"/>
      <c r="K46" s="193"/>
      <c r="L46" s="193"/>
      <c r="M46" s="193"/>
      <c r="N46" s="193"/>
      <c r="O46" s="193"/>
      <c r="P46" s="193"/>
      <c r="Q46" s="193"/>
      <c r="R46" s="193"/>
      <c r="S46" s="193"/>
      <c r="T46" s="193"/>
      <c r="U46" s="193"/>
      <c r="V46" s="193"/>
      <c r="W46" s="193"/>
      <c r="X46" s="191"/>
      <c r="Y46" s="191"/>
      <c r="Z46" s="191"/>
      <c r="AA46" s="191"/>
      <c r="AB46" s="191"/>
      <c r="AC46" s="191"/>
      <c r="AD46" s="191"/>
      <c r="AE46" s="191"/>
    </row>
    <row r="47" spans="2:36" s="190" customFormat="1" ht="10.8" x14ac:dyDescent="0.15">
      <c r="D47" s="193"/>
      <c r="E47" s="193"/>
      <c r="F47" s="193"/>
      <c r="G47" s="193"/>
      <c r="H47" s="193"/>
      <c r="I47" s="193"/>
      <c r="J47" s="193"/>
      <c r="K47" s="193"/>
      <c r="L47" s="193"/>
      <c r="M47" s="193"/>
      <c r="N47" s="193"/>
      <c r="O47" s="193"/>
      <c r="P47" s="193"/>
      <c r="Q47" s="193"/>
      <c r="R47" s="193"/>
      <c r="S47" s="193"/>
      <c r="T47" s="193"/>
      <c r="U47" s="193"/>
      <c r="V47" s="193"/>
      <c r="W47" s="193"/>
      <c r="X47" s="191"/>
      <c r="Y47" s="191"/>
      <c r="Z47" s="191"/>
      <c r="AA47" s="191"/>
      <c r="AB47" s="191"/>
      <c r="AC47" s="191"/>
      <c r="AD47" s="191"/>
      <c r="AE47" s="191"/>
    </row>
    <row r="48" spans="2:36" s="190" customFormat="1" ht="10.8" x14ac:dyDescent="0.15">
      <c r="D48" s="193"/>
      <c r="E48" s="193"/>
      <c r="F48" s="193"/>
      <c r="G48" s="193"/>
      <c r="H48" s="193"/>
      <c r="I48" s="193"/>
      <c r="J48" s="193"/>
      <c r="K48" s="193"/>
      <c r="L48" s="193"/>
      <c r="M48" s="193"/>
      <c r="N48" s="193"/>
      <c r="O48" s="193"/>
      <c r="P48" s="193"/>
      <c r="Q48" s="193"/>
      <c r="R48" s="193"/>
      <c r="S48" s="193"/>
      <c r="T48" s="193"/>
      <c r="U48" s="193"/>
      <c r="V48" s="193"/>
      <c r="W48" s="193"/>
      <c r="X48" s="191"/>
      <c r="Y48" s="191"/>
      <c r="Z48" s="191"/>
      <c r="AA48" s="191"/>
      <c r="AB48" s="191"/>
      <c r="AC48" s="191"/>
      <c r="AD48" s="191"/>
      <c r="AE48" s="191"/>
    </row>
    <row r="49" spans="3:31" s="190" customFormat="1" ht="10.8" x14ac:dyDescent="0.15">
      <c r="D49" s="193"/>
      <c r="E49" s="193"/>
      <c r="F49" s="193"/>
      <c r="G49" s="193"/>
      <c r="H49" s="193"/>
      <c r="I49" s="193"/>
      <c r="J49" s="193"/>
      <c r="K49" s="193"/>
      <c r="L49" s="193"/>
      <c r="M49" s="193"/>
      <c r="N49" s="193"/>
      <c r="O49" s="193"/>
      <c r="P49" s="193"/>
      <c r="Q49" s="193"/>
      <c r="R49" s="193"/>
      <c r="S49" s="193"/>
      <c r="T49" s="193"/>
      <c r="U49" s="193"/>
      <c r="V49" s="193"/>
      <c r="W49" s="193"/>
      <c r="X49" s="191"/>
      <c r="Y49" s="191"/>
      <c r="Z49" s="191"/>
      <c r="AA49" s="191"/>
      <c r="AB49" s="191"/>
      <c r="AC49" s="191"/>
      <c r="AD49" s="191"/>
      <c r="AE49" s="191"/>
    </row>
    <row r="50" spans="3:31" s="190" customFormat="1" ht="10.8" x14ac:dyDescent="0.15">
      <c r="K50" s="191"/>
      <c r="Q50" s="191"/>
      <c r="R50" s="191"/>
      <c r="S50" s="191"/>
      <c r="T50" s="191"/>
      <c r="U50" s="191"/>
      <c r="V50" s="191"/>
      <c r="X50" s="191"/>
      <c r="Y50" s="191"/>
      <c r="Z50" s="191"/>
      <c r="AA50" s="191"/>
      <c r="AB50" s="191"/>
      <c r="AC50" s="191"/>
      <c r="AD50" s="191"/>
      <c r="AE50" s="191"/>
    </row>
    <row r="51" spans="3:31" s="190" customFormat="1" ht="10.8" x14ac:dyDescent="0.15">
      <c r="K51" s="191"/>
      <c r="Q51" s="191"/>
      <c r="R51" s="191"/>
      <c r="S51" s="191"/>
      <c r="T51" s="191"/>
      <c r="U51" s="191"/>
      <c r="V51" s="191"/>
      <c r="X51" s="191"/>
      <c r="Y51" s="191"/>
      <c r="Z51" s="191"/>
      <c r="AA51" s="191"/>
      <c r="AB51" s="191"/>
      <c r="AC51" s="191"/>
      <c r="AD51" s="191"/>
      <c r="AE51" s="191"/>
    </row>
    <row r="52" spans="3:31" x14ac:dyDescent="0.2">
      <c r="Y52" s="4"/>
      <c r="Z52" s="4"/>
      <c r="AA52" s="4"/>
      <c r="AB52" s="4"/>
      <c r="AC52" s="4"/>
      <c r="AD52" s="4"/>
      <c r="AE52" s="4"/>
    </row>
    <row r="53" spans="3:31" x14ac:dyDescent="0.2">
      <c r="Y53" s="4"/>
      <c r="Z53" s="4"/>
      <c r="AA53" s="4"/>
      <c r="AB53" s="4"/>
      <c r="AC53" s="4"/>
      <c r="AD53" s="4"/>
      <c r="AE53" s="4"/>
    </row>
    <row r="54" spans="3:31" x14ac:dyDescent="0.2">
      <c r="Y54" s="4"/>
      <c r="Z54" s="4"/>
      <c r="AA54" s="4"/>
      <c r="AB54" s="4"/>
      <c r="AC54" s="4"/>
      <c r="AD54" s="4"/>
      <c r="AE54" s="4"/>
    </row>
    <row r="55" spans="3:31" x14ac:dyDescent="0.2">
      <c r="Y55" s="4"/>
      <c r="Z55" s="4"/>
      <c r="AA55" s="4"/>
      <c r="AB55" s="4"/>
      <c r="AC55" s="4"/>
      <c r="AD55" s="4"/>
      <c r="AE55" s="4"/>
    </row>
    <row r="56" spans="3:31" x14ac:dyDescent="0.2">
      <c r="Y56" s="4"/>
      <c r="Z56" s="4"/>
      <c r="AA56" s="4"/>
      <c r="AB56" s="4"/>
      <c r="AC56" s="4"/>
      <c r="AD56" s="4"/>
      <c r="AE56" s="4"/>
    </row>
    <row r="57" spans="3:31" x14ac:dyDescent="0.2">
      <c r="Y57" s="4"/>
      <c r="Z57" s="4"/>
      <c r="AA57" s="4"/>
      <c r="AB57" s="4"/>
      <c r="AC57" s="4"/>
      <c r="AD57" s="4"/>
      <c r="AE57" s="4"/>
    </row>
    <row r="58" spans="3:31" x14ac:dyDescent="0.2">
      <c r="Y58" s="4"/>
      <c r="Z58" s="4"/>
      <c r="AA58" s="4"/>
      <c r="AB58" s="4"/>
      <c r="AC58" s="4"/>
      <c r="AD58" s="4"/>
      <c r="AE58" s="4"/>
    </row>
    <row r="59" spans="3:31" x14ac:dyDescent="0.2">
      <c r="Y59" s="4"/>
      <c r="Z59" s="4"/>
      <c r="AA59" s="4"/>
      <c r="AB59" s="4"/>
      <c r="AC59" s="4"/>
      <c r="AD59" s="4"/>
      <c r="AE59" s="4"/>
    </row>
    <row r="60" spans="3:31" x14ac:dyDescent="0.2">
      <c r="Y60" s="4"/>
      <c r="Z60" s="4"/>
      <c r="AA60" s="4"/>
      <c r="AB60" s="4"/>
      <c r="AC60" s="4"/>
      <c r="AD60" s="4"/>
      <c r="AE60" s="4"/>
    </row>
    <row r="61" spans="3:31" x14ac:dyDescent="0.2">
      <c r="Y61" s="4"/>
      <c r="Z61" s="4"/>
      <c r="AA61" s="4"/>
      <c r="AB61" s="4"/>
      <c r="AC61" s="4"/>
      <c r="AD61" s="4"/>
      <c r="AE61" s="4"/>
    </row>
    <row r="62" spans="3:31" x14ac:dyDescent="0.2">
      <c r="Y62" s="4"/>
      <c r="Z62" s="4"/>
      <c r="AA62" s="4"/>
      <c r="AB62" s="4"/>
      <c r="AC62" s="4"/>
      <c r="AD62" s="4"/>
      <c r="AE62" s="4"/>
    </row>
    <row r="63" spans="3:31" x14ac:dyDescent="0.2">
      <c r="Y63" s="4"/>
      <c r="Z63" s="4"/>
      <c r="AA63" s="4"/>
      <c r="AB63" s="4"/>
      <c r="AC63" s="4"/>
      <c r="AD63" s="4"/>
      <c r="AE63" s="4"/>
    </row>
    <row r="64" spans="3:31" x14ac:dyDescent="0.2">
      <c r="C64" s="194"/>
      <c r="H64" s="194"/>
      <c r="N64" s="194"/>
      <c r="W64" s="4"/>
      <c r="X64" s="2"/>
      <c r="Y64" s="4"/>
      <c r="Z64" s="4"/>
      <c r="AA64" s="4"/>
      <c r="AB64" s="4"/>
      <c r="AC64" s="4"/>
      <c r="AD64" s="4"/>
      <c r="AE64" s="4"/>
    </row>
    <row r="65" spans="11:31" x14ac:dyDescent="0.2">
      <c r="K65" s="2"/>
      <c r="Q65" s="2"/>
      <c r="R65" s="2"/>
      <c r="S65" s="2"/>
      <c r="T65" s="2"/>
      <c r="U65" s="2"/>
      <c r="V65" s="2"/>
      <c r="X65" s="2"/>
      <c r="Y65" s="4"/>
      <c r="Z65" s="4"/>
      <c r="AA65" s="4"/>
      <c r="AB65" s="4"/>
      <c r="AC65" s="4"/>
      <c r="AD65" s="4"/>
      <c r="AE65" s="4"/>
    </row>
  </sheetData>
  <mergeCells count="192">
    <mergeCell ref="R6:T6"/>
    <mergeCell ref="U6:W6"/>
    <mergeCell ref="B8:C9"/>
    <mergeCell ref="D8:D9"/>
    <mergeCell ref="E8:E9"/>
    <mergeCell ref="F8:F9"/>
    <mergeCell ref="G8:G9"/>
    <mergeCell ref="H8:H9"/>
    <mergeCell ref="L8:L9"/>
    <mergeCell ref="M8:M9"/>
    <mergeCell ref="B5:C7"/>
    <mergeCell ref="D5:D7"/>
    <mergeCell ref="E5:E7"/>
    <mergeCell ref="F5:K5"/>
    <mergeCell ref="L5:Q5"/>
    <mergeCell ref="R5:W5"/>
    <mergeCell ref="F6:H6"/>
    <mergeCell ref="I6:K6"/>
    <mergeCell ref="L6:N6"/>
    <mergeCell ref="O6:Q6"/>
    <mergeCell ref="N8:N9"/>
    <mergeCell ref="R8:R9"/>
    <mergeCell ref="S8:S9"/>
    <mergeCell ref="T8:T9"/>
    <mergeCell ref="B10:B21"/>
    <mergeCell ref="C10:C11"/>
    <mergeCell ref="D10:D11"/>
    <mergeCell ref="E10:E11"/>
    <mergeCell ref="F10:F11"/>
    <mergeCell ref="G10:G11"/>
    <mergeCell ref="T10:T11"/>
    <mergeCell ref="C12:C13"/>
    <mergeCell ref="D12:D13"/>
    <mergeCell ref="E12:E13"/>
    <mergeCell ref="F12:F13"/>
    <mergeCell ref="G12:G13"/>
    <mergeCell ref="H12:H13"/>
    <mergeCell ref="L12:L13"/>
    <mergeCell ref="M12:M13"/>
    <mergeCell ref="N12:N13"/>
    <mergeCell ref="H10:H11"/>
    <mergeCell ref="L10:L11"/>
    <mergeCell ref="M10:M11"/>
    <mergeCell ref="N10:N11"/>
    <mergeCell ref="R10:R11"/>
    <mergeCell ref="S10:S11"/>
    <mergeCell ref="R12:R13"/>
    <mergeCell ref="S12:S13"/>
    <mergeCell ref="T12:T13"/>
    <mergeCell ref="C14:C15"/>
    <mergeCell ref="D14:D15"/>
    <mergeCell ref="E14:E15"/>
    <mergeCell ref="F14:F15"/>
    <mergeCell ref="G14:G15"/>
    <mergeCell ref="H14:H15"/>
    <mergeCell ref="L14:L15"/>
    <mergeCell ref="M14:M15"/>
    <mergeCell ref="N14:N15"/>
    <mergeCell ref="R14:R15"/>
    <mergeCell ref="S14:S15"/>
    <mergeCell ref="T14:T15"/>
    <mergeCell ref="C16:C17"/>
    <mergeCell ref="D16:D17"/>
    <mergeCell ref="E16:E17"/>
    <mergeCell ref="F16:F17"/>
    <mergeCell ref="G16:G17"/>
    <mergeCell ref="T16:T17"/>
    <mergeCell ref="C18:C19"/>
    <mergeCell ref="D18:D19"/>
    <mergeCell ref="E18:E19"/>
    <mergeCell ref="F18:F19"/>
    <mergeCell ref="G18:G19"/>
    <mergeCell ref="H18:H19"/>
    <mergeCell ref="L18:L19"/>
    <mergeCell ref="M18:M19"/>
    <mergeCell ref="N18:N19"/>
    <mergeCell ref="H16:H17"/>
    <mergeCell ref="L16:L17"/>
    <mergeCell ref="M16:M17"/>
    <mergeCell ref="N16:N17"/>
    <mergeCell ref="R16:R17"/>
    <mergeCell ref="S16:S17"/>
    <mergeCell ref="R18:R19"/>
    <mergeCell ref="S18:S19"/>
    <mergeCell ref="T18:T19"/>
    <mergeCell ref="C20:C21"/>
    <mergeCell ref="D20:D21"/>
    <mergeCell ref="E20:E21"/>
    <mergeCell ref="F20:F21"/>
    <mergeCell ref="G20:G21"/>
    <mergeCell ref="H20:H21"/>
    <mergeCell ref="L20:L21"/>
    <mergeCell ref="M20:M21"/>
    <mergeCell ref="N20:N21"/>
    <mergeCell ref="R20:R21"/>
    <mergeCell ref="S20:S21"/>
    <mergeCell ref="T20:T21"/>
    <mergeCell ref="B22:B37"/>
    <mergeCell ref="C22:C23"/>
    <mergeCell ref="D22:D23"/>
    <mergeCell ref="E22:E23"/>
    <mergeCell ref="F22:F23"/>
    <mergeCell ref="C26:C27"/>
    <mergeCell ref="D26:D27"/>
    <mergeCell ref="E26:E27"/>
    <mergeCell ref="F26:F27"/>
    <mergeCell ref="G26:G27"/>
    <mergeCell ref="H26:H27"/>
    <mergeCell ref="S22:S23"/>
    <mergeCell ref="T22:T23"/>
    <mergeCell ref="C24:C25"/>
    <mergeCell ref="D24:D25"/>
    <mergeCell ref="E24:E25"/>
    <mergeCell ref="F24:F25"/>
    <mergeCell ref="G24:G25"/>
    <mergeCell ref="H24:H25"/>
    <mergeCell ref="L24:L25"/>
    <mergeCell ref="M24:M25"/>
    <mergeCell ref="G22:G23"/>
    <mergeCell ref="H22:H23"/>
    <mergeCell ref="L22:L23"/>
    <mergeCell ref="M22:M23"/>
    <mergeCell ref="N22:N23"/>
    <mergeCell ref="R22:R23"/>
    <mergeCell ref="L26:L27"/>
    <mergeCell ref="M26:M27"/>
    <mergeCell ref="N26:N27"/>
    <mergeCell ref="R26:R27"/>
    <mergeCell ref="S26:S27"/>
    <mergeCell ref="T26:T27"/>
    <mergeCell ref="N24:N25"/>
    <mergeCell ref="R24:R25"/>
    <mergeCell ref="S24:S25"/>
    <mergeCell ref="T24:T25"/>
    <mergeCell ref="L28:L29"/>
    <mergeCell ref="M28:M29"/>
    <mergeCell ref="N28:N29"/>
    <mergeCell ref="R28:R29"/>
    <mergeCell ref="S28:S29"/>
    <mergeCell ref="T28:T29"/>
    <mergeCell ref="C28:C29"/>
    <mergeCell ref="D28:D29"/>
    <mergeCell ref="E28:E29"/>
    <mergeCell ref="F28:F29"/>
    <mergeCell ref="G28:G29"/>
    <mergeCell ref="H28:H29"/>
    <mergeCell ref="L30:L31"/>
    <mergeCell ref="M30:M31"/>
    <mergeCell ref="N30:N31"/>
    <mergeCell ref="R30:R31"/>
    <mergeCell ref="S30:S31"/>
    <mergeCell ref="T30:T31"/>
    <mergeCell ref="C30:C31"/>
    <mergeCell ref="D30:D31"/>
    <mergeCell ref="E30:E31"/>
    <mergeCell ref="F30:F31"/>
    <mergeCell ref="G30:G31"/>
    <mergeCell ref="H30:H31"/>
    <mergeCell ref="L32:L33"/>
    <mergeCell ref="M32:M33"/>
    <mergeCell ref="N32:N33"/>
    <mergeCell ref="R32:R33"/>
    <mergeCell ref="S32:S33"/>
    <mergeCell ref="T32:T33"/>
    <mergeCell ref="C32:C33"/>
    <mergeCell ref="D32:D33"/>
    <mergeCell ref="E32:E33"/>
    <mergeCell ref="F32:F33"/>
    <mergeCell ref="G32:G33"/>
    <mergeCell ref="H32:H33"/>
    <mergeCell ref="D36:D37"/>
    <mergeCell ref="E36:E37"/>
    <mergeCell ref="F36:F37"/>
    <mergeCell ref="G36:G37"/>
    <mergeCell ref="H36:H37"/>
    <mergeCell ref="D34:D35"/>
    <mergeCell ref="E34:E35"/>
    <mergeCell ref="F34:F35"/>
    <mergeCell ref="G34:G35"/>
    <mergeCell ref="H34:H35"/>
    <mergeCell ref="L36:L37"/>
    <mergeCell ref="M36:M37"/>
    <mergeCell ref="N36:N37"/>
    <mergeCell ref="R36:R37"/>
    <mergeCell ref="S36:S37"/>
    <mergeCell ref="T36:T37"/>
    <mergeCell ref="M34:M35"/>
    <mergeCell ref="N34:N35"/>
    <mergeCell ref="R34:R35"/>
    <mergeCell ref="S34:S35"/>
    <mergeCell ref="T34:T35"/>
    <mergeCell ref="L34:L35"/>
  </mergeCells>
  <phoneticPr fontId="3"/>
  <pageMargins left="0.82677165354330717" right="0.51181102362204722" top="0.9055118110236221" bottom="0.98425196850393704" header="0.51181102362204722" footer="0.51181102362204722"/>
  <pageSetup paperSize="9"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1C115-5232-4762-95CD-1135E3E74379}">
  <sheetPr>
    <tabColor rgb="FF00B0F0"/>
    <pageSetUpPr fitToPage="1"/>
  </sheetPr>
  <dimension ref="B2:AJ65"/>
  <sheetViews>
    <sheetView view="pageBreakPreview" zoomScaleNormal="100" zoomScaleSheetLayoutView="100" workbookViewId="0">
      <pane xSplit="3" ySplit="9" topLeftCell="D10" activePane="bottomRight" state="frozen"/>
      <selection pane="topRight"/>
      <selection pane="bottomLeft"/>
      <selection pane="bottomRight"/>
    </sheetView>
  </sheetViews>
  <sheetFormatPr defaultColWidth="9" defaultRowHeight="13.2" x14ac:dyDescent="0.2"/>
  <cols>
    <col min="1" max="2" width="4.6640625" style="2" customWidth="1"/>
    <col min="3" max="3" width="19.33203125" style="2" customWidth="1"/>
    <col min="4" max="10" width="8.6640625" style="2" customWidth="1"/>
    <col min="11" max="11" width="8.6640625" style="4" customWidth="1"/>
    <col min="12" max="16" width="8.6640625" style="2" customWidth="1"/>
    <col min="17" max="22" width="8.6640625" style="4" customWidth="1"/>
    <col min="23" max="23" width="8.6640625" style="2" customWidth="1"/>
    <col min="24" max="24" width="8" style="4" customWidth="1"/>
    <col min="25" max="25" width="9.33203125" style="2" customWidth="1"/>
    <col min="26" max="26" width="6.33203125" style="2" customWidth="1"/>
    <col min="27" max="27" width="8.6640625" style="2" customWidth="1"/>
    <col min="28" max="30" width="6.33203125" style="2" customWidth="1"/>
    <col min="31" max="36" width="6.109375" style="2" customWidth="1"/>
    <col min="37" max="49" width="8.6640625" style="2" customWidth="1"/>
    <col min="50" max="69" width="4.6640625" style="2" customWidth="1"/>
    <col min="70" max="16384" width="9" style="2"/>
  </cols>
  <sheetData>
    <row r="2" spans="2:36" ht="14.4" x14ac:dyDescent="0.2">
      <c r="B2" s="1" t="s">
        <v>95</v>
      </c>
    </row>
    <row r="4" spans="2:36" ht="13.8" thickBot="1" x14ac:dyDescent="0.25">
      <c r="W4" s="5" t="s">
        <v>81</v>
      </c>
    </row>
    <row r="5" spans="2:36" ht="21.6" customHeight="1" x14ac:dyDescent="0.2">
      <c r="B5" s="506"/>
      <c r="C5" s="507"/>
      <c r="D5" s="412" t="s">
        <v>82</v>
      </c>
      <c r="E5" s="448" t="s">
        <v>83</v>
      </c>
      <c r="F5" s="512" t="s">
        <v>84</v>
      </c>
      <c r="G5" s="513"/>
      <c r="H5" s="513"/>
      <c r="I5" s="513"/>
      <c r="J5" s="513"/>
      <c r="K5" s="514"/>
      <c r="L5" s="512" t="s">
        <v>85</v>
      </c>
      <c r="M5" s="513"/>
      <c r="N5" s="513"/>
      <c r="O5" s="513"/>
      <c r="P5" s="513"/>
      <c r="Q5" s="514"/>
      <c r="R5" s="512" t="s">
        <v>86</v>
      </c>
      <c r="S5" s="513"/>
      <c r="T5" s="513"/>
      <c r="U5" s="513"/>
      <c r="V5" s="513"/>
      <c r="W5" s="514"/>
    </row>
    <row r="6" spans="2:36" s="165" customFormat="1" ht="36.75" customHeight="1" x14ac:dyDescent="0.2">
      <c r="B6" s="508"/>
      <c r="C6" s="509"/>
      <c r="D6" s="413"/>
      <c r="E6" s="450"/>
      <c r="F6" s="515" t="s">
        <v>87</v>
      </c>
      <c r="G6" s="516"/>
      <c r="H6" s="517"/>
      <c r="I6" s="519" t="s">
        <v>96</v>
      </c>
      <c r="J6" s="520"/>
      <c r="K6" s="521"/>
      <c r="L6" s="515" t="s">
        <v>87</v>
      </c>
      <c r="M6" s="516"/>
      <c r="N6" s="517"/>
      <c r="O6" s="519" t="s">
        <v>96</v>
      </c>
      <c r="P6" s="520"/>
      <c r="Q6" s="521"/>
      <c r="R6" s="493" t="s">
        <v>87</v>
      </c>
      <c r="S6" s="494"/>
      <c r="T6" s="495"/>
      <c r="U6" s="519" t="s">
        <v>96</v>
      </c>
      <c r="V6" s="520"/>
      <c r="W6" s="521"/>
    </row>
    <row r="7" spans="2:36" ht="21.6" customHeight="1" x14ac:dyDescent="0.2">
      <c r="B7" s="510"/>
      <c r="C7" s="511"/>
      <c r="D7" s="419"/>
      <c r="E7" s="452"/>
      <c r="F7" s="166" t="s">
        <v>89</v>
      </c>
      <c r="G7" s="167" t="s">
        <v>90</v>
      </c>
      <c r="H7" s="168" t="s">
        <v>19</v>
      </c>
      <c r="I7" s="169" t="s">
        <v>91</v>
      </c>
      <c r="J7" s="169" t="s">
        <v>92</v>
      </c>
      <c r="K7" s="170" t="s">
        <v>93</v>
      </c>
      <c r="L7" s="171" t="s">
        <v>89</v>
      </c>
      <c r="M7" s="167" t="s">
        <v>90</v>
      </c>
      <c r="N7" s="168" t="s">
        <v>19</v>
      </c>
      <c r="O7" s="169" t="s">
        <v>91</v>
      </c>
      <c r="P7" s="169" t="s">
        <v>92</v>
      </c>
      <c r="Q7" s="170" t="s">
        <v>93</v>
      </c>
      <c r="R7" s="171" t="s">
        <v>89</v>
      </c>
      <c r="S7" s="167" t="s">
        <v>90</v>
      </c>
      <c r="T7" s="168" t="s">
        <v>19</v>
      </c>
      <c r="U7" s="169" t="s">
        <v>91</v>
      </c>
      <c r="V7" s="169" t="s">
        <v>92</v>
      </c>
      <c r="W7" s="170" t="s">
        <v>93</v>
      </c>
      <c r="X7" s="2"/>
      <c r="AE7" s="9"/>
    </row>
    <row r="8" spans="2:36" ht="21.6" customHeight="1" x14ac:dyDescent="0.2">
      <c r="B8" s="421" t="s">
        <v>59</v>
      </c>
      <c r="C8" s="422"/>
      <c r="D8" s="498">
        <f>SUM(D10:D21)</f>
        <v>370</v>
      </c>
      <c r="E8" s="500">
        <f>SUM(E10:E21)</f>
        <v>299</v>
      </c>
      <c r="F8" s="481">
        <f t="shared" ref="F8:W8" si="0">F10+F12+F14+F16+F18+F20</f>
        <v>32033</v>
      </c>
      <c r="G8" s="476">
        <f t="shared" si="0"/>
        <v>6486</v>
      </c>
      <c r="H8" s="476">
        <f t="shared" si="0"/>
        <v>38519</v>
      </c>
      <c r="I8" s="172">
        <f t="shared" si="0"/>
        <v>150</v>
      </c>
      <c r="J8" s="172">
        <f t="shared" si="0"/>
        <v>1</v>
      </c>
      <c r="K8" s="173">
        <f t="shared" si="0"/>
        <v>151</v>
      </c>
      <c r="L8" s="502">
        <f>SUM(L10:L21)</f>
        <v>19919</v>
      </c>
      <c r="M8" s="504">
        <f t="shared" ref="M8" si="1">SUM(M10:M21)</f>
        <v>2033</v>
      </c>
      <c r="N8" s="476">
        <f>SUM(N10:N21)</f>
        <v>21952</v>
      </c>
      <c r="O8" s="172">
        <f t="shared" si="0"/>
        <v>142</v>
      </c>
      <c r="P8" s="172">
        <f t="shared" si="0"/>
        <v>0</v>
      </c>
      <c r="Q8" s="173">
        <f t="shared" si="0"/>
        <v>142</v>
      </c>
      <c r="R8" s="502">
        <f>SUM(R10:R21)</f>
        <v>12114</v>
      </c>
      <c r="S8" s="504">
        <f t="shared" ref="S8" si="2">SUM(S10:S21)</f>
        <v>4453</v>
      </c>
      <c r="T8" s="476">
        <f>SUM(T10:T21)</f>
        <v>16567</v>
      </c>
      <c r="U8" s="172">
        <f t="shared" si="0"/>
        <v>8</v>
      </c>
      <c r="V8" s="172">
        <f t="shared" si="0"/>
        <v>1</v>
      </c>
      <c r="W8" s="173">
        <f t="shared" si="0"/>
        <v>9</v>
      </c>
      <c r="X8" s="2"/>
      <c r="Y8" s="71"/>
      <c r="Z8" s="71"/>
      <c r="AA8" s="71"/>
      <c r="AB8" s="71"/>
      <c r="AC8" s="71"/>
      <c r="AD8" s="71"/>
      <c r="AE8" s="188"/>
      <c r="AF8" s="188"/>
      <c r="AG8" s="188"/>
      <c r="AH8" s="188"/>
      <c r="AI8" s="188"/>
      <c r="AJ8" s="188"/>
    </row>
    <row r="9" spans="2:36" ht="21.6" customHeight="1" thickBot="1" x14ac:dyDescent="0.25">
      <c r="B9" s="425"/>
      <c r="C9" s="426"/>
      <c r="D9" s="499"/>
      <c r="E9" s="501"/>
      <c r="F9" s="482"/>
      <c r="G9" s="477"/>
      <c r="H9" s="477"/>
      <c r="I9" s="177">
        <f>I8/F8</f>
        <v>4.6826709955358533E-3</v>
      </c>
      <c r="J9" s="177">
        <f>J8/G8</f>
        <v>1.541782300339192E-4</v>
      </c>
      <c r="K9" s="178">
        <f>K8/H8</f>
        <v>3.9201433059009843E-3</v>
      </c>
      <c r="L9" s="503"/>
      <c r="M9" s="505"/>
      <c r="N9" s="477"/>
      <c r="O9" s="177">
        <f>O8/L8</f>
        <v>7.1288719313218531E-3</v>
      </c>
      <c r="P9" s="177">
        <f>P8/M8</f>
        <v>0</v>
      </c>
      <c r="Q9" s="178">
        <f>Q8/N8</f>
        <v>6.4686588921282796E-3</v>
      </c>
      <c r="R9" s="503"/>
      <c r="S9" s="505"/>
      <c r="T9" s="477"/>
      <c r="U9" s="177">
        <f>U8/R8</f>
        <v>6.6039293379560843E-4</v>
      </c>
      <c r="V9" s="177">
        <f>V8/S8</f>
        <v>2.2456770716370987E-4</v>
      </c>
      <c r="W9" s="178">
        <f>W8/T8</f>
        <v>5.4324862678819337E-4</v>
      </c>
      <c r="X9" s="2"/>
      <c r="AB9" s="21"/>
      <c r="AC9" s="21"/>
      <c r="AD9" s="21"/>
      <c r="AH9" s="188"/>
      <c r="AI9" s="188"/>
      <c r="AJ9" s="188"/>
    </row>
    <row r="10" spans="2:36" ht="21.6" customHeight="1" thickTop="1" x14ac:dyDescent="0.2">
      <c r="B10" s="415" t="s">
        <v>20</v>
      </c>
      <c r="C10" s="413" t="s">
        <v>60</v>
      </c>
      <c r="D10" s="472">
        <f>[1]表13!E15</f>
        <v>54</v>
      </c>
      <c r="E10" s="473">
        <f>[1]表13!R15</f>
        <v>20</v>
      </c>
      <c r="F10" s="491">
        <f t="shared" ref="F10:K10" si="3">L10+R10</f>
        <v>1468</v>
      </c>
      <c r="G10" s="485">
        <f t="shared" si="3"/>
        <v>46</v>
      </c>
      <c r="H10" s="485">
        <f t="shared" si="3"/>
        <v>1514</v>
      </c>
      <c r="I10" s="180">
        <f t="shared" si="3"/>
        <v>139</v>
      </c>
      <c r="J10" s="180">
        <f t="shared" si="3"/>
        <v>0</v>
      </c>
      <c r="K10" s="181">
        <f t="shared" si="3"/>
        <v>139</v>
      </c>
      <c r="L10" s="486">
        <f>[1]表2!I18</f>
        <v>1314</v>
      </c>
      <c r="M10" s="487">
        <f>[1]表2!O18</f>
        <v>14</v>
      </c>
      <c r="N10" s="492">
        <f>L10+M10</f>
        <v>1328</v>
      </c>
      <c r="O10" s="180">
        <v>138</v>
      </c>
      <c r="P10" s="180">
        <v>0</v>
      </c>
      <c r="Q10" s="181">
        <f>O10+P10</f>
        <v>138</v>
      </c>
      <c r="R10" s="486">
        <f>[1]表2!J18</f>
        <v>154</v>
      </c>
      <c r="S10" s="487">
        <f>[1]表2!P18</f>
        <v>32</v>
      </c>
      <c r="T10" s="492">
        <f>R10+S10</f>
        <v>186</v>
      </c>
      <c r="U10" s="180">
        <v>1</v>
      </c>
      <c r="V10" s="180">
        <v>0</v>
      </c>
      <c r="W10" s="181">
        <f>U10+V10</f>
        <v>1</v>
      </c>
      <c r="X10" s="2"/>
      <c r="Y10" s="71"/>
      <c r="Z10" s="71"/>
      <c r="AA10" s="71"/>
      <c r="AB10" s="71"/>
      <c r="AC10" s="71"/>
      <c r="AD10" s="71"/>
      <c r="AE10" s="188"/>
      <c r="AF10" s="188"/>
      <c r="AG10" s="188"/>
      <c r="AH10" s="188"/>
      <c r="AI10" s="188"/>
      <c r="AJ10" s="188"/>
    </row>
    <row r="11" spans="2:36" ht="21.6" customHeight="1" x14ac:dyDescent="0.2">
      <c r="B11" s="416"/>
      <c r="C11" s="413"/>
      <c r="D11" s="469"/>
      <c r="E11" s="471"/>
      <c r="F11" s="484"/>
      <c r="G11" s="483"/>
      <c r="H11" s="483"/>
      <c r="I11" s="182">
        <f>I10/F10</f>
        <v>9.4686648501362394E-2</v>
      </c>
      <c r="J11" s="182">
        <f>J10/G10</f>
        <v>0</v>
      </c>
      <c r="K11" s="183">
        <f>K10/H10</f>
        <v>9.1809775429326293E-2</v>
      </c>
      <c r="L11" s="467"/>
      <c r="M11" s="465"/>
      <c r="N11" s="488"/>
      <c r="O11" s="182">
        <f>O10/L10</f>
        <v>0.1050228310502283</v>
      </c>
      <c r="P11" s="182">
        <f>P10/M10</f>
        <v>0</v>
      </c>
      <c r="Q11" s="183">
        <f>Q10/N10</f>
        <v>0.10391566265060241</v>
      </c>
      <c r="R11" s="467"/>
      <c r="S11" s="465"/>
      <c r="T11" s="488"/>
      <c r="U11" s="182">
        <f>U10/R10</f>
        <v>6.4935064935064939E-3</v>
      </c>
      <c r="V11" s="182">
        <f>V10/S10</f>
        <v>0</v>
      </c>
      <c r="W11" s="183">
        <f>W10/T10</f>
        <v>5.3763440860215058E-3</v>
      </c>
      <c r="X11" s="2"/>
      <c r="AB11" s="21"/>
      <c r="AC11" s="21"/>
      <c r="AD11" s="21"/>
      <c r="AH11" s="188"/>
      <c r="AI11" s="188"/>
      <c r="AJ11" s="188"/>
    </row>
    <row r="12" spans="2:36" ht="21.6" customHeight="1" x14ac:dyDescent="0.2">
      <c r="B12" s="416"/>
      <c r="C12" s="412" t="s">
        <v>61</v>
      </c>
      <c r="D12" s="468">
        <f>[1]表13!E18</f>
        <v>69</v>
      </c>
      <c r="E12" s="518">
        <f>[1]表13!R18</f>
        <v>55</v>
      </c>
      <c r="F12" s="481">
        <f t="shared" ref="F12:K12" si="4">L12+R12</f>
        <v>15392</v>
      </c>
      <c r="G12" s="476">
        <f t="shared" si="4"/>
        <v>710</v>
      </c>
      <c r="H12" s="476">
        <f t="shared" si="4"/>
        <v>16102</v>
      </c>
      <c r="I12" s="172">
        <f t="shared" si="4"/>
        <v>2</v>
      </c>
      <c r="J12" s="172">
        <f t="shared" si="4"/>
        <v>0</v>
      </c>
      <c r="K12" s="173">
        <f t="shared" si="4"/>
        <v>2</v>
      </c>
      <c r="L12" s="466">
        <f>[1]表2!I21</f>
        <v>11772</v>
      </c>
      <c r="M12" s="464">
        <f>[1]表2!O21</f>
        <v>320</v>
      </c>
      <c r="N12" s="488">
        <f>L12+M12</f>
        <v>12092</v>
      </c>
      <c r="O12" s="172">
        <v>0</v>
      </c>
      <c r="P12" s="172">
        <v>0</v>
      </c>
      <c r="Q12" s="173">
        <f t="shared" ref="Q12" si="5">O12+P12</f>
        <v>0</v>
      </c>
      <c r="R12" s="466">
        <f>[1]表2!J21</f>
        <v>3620</v>
      </c>
      <c r="S12" s="464">
        <f>[1]表2!P21</f>
        <v>390</v>
      </c>
      <c r="T12" s="488">
        <f>R12+S12</f>
        <v>4010</v>
      </c>
      <c r="U12" s="172">
        <v>2</v>
      </c>
      <c r="V12" s="172">
        <v>0</v>
      </c>
      <c r="W12" s="173">
        <f t="shared" ref="W12" si="6">U12+V12</f>
        <v>2</v>
      </c>
      <c r="X12" s="2"/>
      <c r="Y12" s="71"/>
      <c r="Z12" s="71"/>
      <c r="AA12" s="71"/>
      <c r="AB12" s="71"/>
      <c r="AC12" s="71"/>
      <c r="AD12" s="71"/>
      <c r="AE12" s="188"/>
      <c r="AF12" s="188"/>
      <c r="AG12" s="188"/>
      <c r="AH12" s="188"/>
      <c r="AI12" s="188"/>
      <c r="AJ12" s="188"/>
    </row>
    <row r="13" spans="2:36" ht="21.6" customHeight="1" x14ac:dyDescent="0.2">
      <c r="B13" s="416"/>
      <c r="C13" s="413"/>
      <c r="D13" s="469"/>
      <c r="E13" s="471"/>
      <c r="F13" s="484"/>
      <c r="G13" s="483"/>
      <c r="H13" s="483"/>
      <c r="I13" s="182">
        <f t="shared" ref="I13:K13" si="7">I12/F12</f>
        <v>1.2993762993762994E-4</v>
      </c>
      <c r="J13" s="182">
        <f t="shared" si="7"/>
        <v>0</v>
      </c>
      <c r="K13" s="183">
        <f t="shared" si="7"/>
        <v>1.2420817289777666E-4</v>
      </c>
      <c r="L13" s="467"/>
      <c r="M13" s="465"/>
      <c r="N13" s="488"/>
      <c r="O13" s="182">
        <f t="shared" ref="O13:Q13" si="8">O12/L12</f>
        <v>0</v>
      </c>
      <c r="P13" s="182">
        <f t="shared" si="8"/>
        <v>0</v>
      </c>
      <c r="Q13" s="183">
        <f t="shared" si="8"/>
        <v>0</v>
      </c>
      <c r="R13" s="467"/>
      <c r="S13" s="465"/>
      <c r="T13" s="488"/>
      <c r="U13" s="182">
        <f t="shared" ref="U13:W13" si="9">U12/R12</f>
        <v>5.5248618784530391E-4</v>
      </c>
      <c r="V13" s="182">
        <f t="shared" si="9"/>
        <v>0</v>
      </c>
      <c r="W13" s="183">
        <f t="shared" si="9"/>
        <v>4.9875311720698251E-4</v>
      </c>
      <c r="X13" s="2"/>
      <c r="AB13" s="21"/>
      <c r="AC13" s="21"/>
      <c r="AD13" s="21"/>
      <c r="AH13" s="188"/>
      <c r="AI13" s="188"/>
      <c r="AJ13" s="188"/>
    </row>
    <row r="14" spans="2:36" ht="21.6" customHeight="1" x14ac:dyDescent="0.2">
      <c r="B14" s="416"/>
      <c r="C14" s="412" t="s">
        <v>23</v>
      </c>
      <c r="D14" s="468">
        <f>[1]表13!E21</f>
        <v>28</v>
      </c>
      <c r="E14" s="518">
        <f>[1]表13!R21</f>
        <v>15</v>
      </c>
      <c r="F14" s="481">
        <f t="shared" ref="F14:K14" si="10">L14+R14</f>
        <v>1768</v>
      </c>
      <c r="G14" s="476">
        <f t="shared" si="10"/>
        <v>237</v>
      </c>
      <c r="H14" s="476">
        <f t="shared" si="10"/>
        <v>2005</v>
      </c>
      <c r="I14" s="172">
        <f t="shared" si="10"/>
        <v>2</v>
      </c>
      <c r="J14" s="172">
        <f t="shared" si="10"/>
        <v>0</v>
      </c>
      <c r="K14" s="173">
        <f t="shared" si="10"/>
        <v>2</v>
      </c>
      <c r="L14" s="466">
        <f>[1]表2!I24</f>
        <v>1463</v>
      </c>
      <c r="M14" s="464">
        <f>[1]表2!O24</f>
        <v>167</v>
      </c>
      <c r="N14" s="488">
        <f t="shared" ref="N14" si="11">L14+M14</f>
        <v>1630</v>
      </c>
      <c r="O14" s="172">
        <v>0</v>
      </c>
      <c r="P14" s="172">
        <v>0</v>
      </c>
      <c r="Q14" s="173">
        <f t="shared" ref="Q14" si="12">O14+P14</f>
        <v>0</v>
      </c>
      <c r="R14" s="466">
        <f>[1]表2!J24</f>
        <v>305</v>
      </c>
      <c r="S14" s="464">
        <f>[1]表2!P24</f>
        <v>70</v>
      </c>
      <c r="T14" s="488">
        <f t="shared" ref="T14" si="13">R14+S14</f>
        <v>375</v>
      </c>
      <c r="U14" s="172">
        <v>2</v>
      </c>
      <c r="V14" s="172">
        <v>0</v>
      </c>
      <c r="W14" s="173">
        <f t="shared" ref="W14" si="14">U14+V14</f>
        <v>2</v>
      </c>
      <c r="X14" s="2"/>
      <c r="Y14" s="71"/>
      <c r="Z14" s="71"/>
      <c r="AA14" s="71"/>
      <c r="AB14" s="71"/>
      <c r="AC14" s="71"/>
      <c r="AD14" s="71"/>
      <c r="AE14" s="188"/>
      <c r="AF14" s="188"/>
      <c r="AG14" s="188"/>
      <c r="AH14" s="188"/>
      <c r="AI14" s="188"/>
      <c r="AJ14" s="188"/>
    </row>
    <row r="15" spans="2:36" ht="21.6" customHeight="1" x14ac:dyDescent="0.2">
      <c r="B15" s="416"/>
      <c r="C15" s="419"/>
      <c r="D15" s="469"/>
      <c r="E15" s="471"/>
      <c r="F15" s="484"/>
      <c r="G15" s="483"/>
      <c r="H15" s="483"/>
      <c r="I15" s="182">
        <f t="shared" ref="I15:K15" si="15">I14/F14</f>
        <v>1.1312217194570137E-3</v>
      </c>
      <c r="J15" s="182">
        <f t="shared" si="15"/>
        <v>0</v>
      </c>
      <c r="K15" s="183">
        <f t="shared" si="15"/>
        <v>9.9750623441396502E-4</v>
      </c>
      <c r="L15" s="467"/>
      <c r="M15" s="465"/>
      <c r="N15" s="488"/>
      <c r="O15" s="182">
        <f t="shared" ref="O15:Q15" si="16">O14/L14</f>
        <v>0</v>
      </c>
      <c r="P15" s="182">
        <f t="shared" si="16"/>
        <v>0</v>
      </c>
      <c r="Q15" s="183">
        <f t="shared" si="16"/>
        <v>0</v>
      </c>
      <c r="R15" s="467"/>
      <c r="S15" s="465"/>
      <c r="T15" s="488"/>
      <c r="U15" s="182">
        <f t="shared" ref="U15:W15" si="17">U14/R14</f>
        <v>6.5573770491803279E-3</v>
      </c>
      <c r="V15" s="182">
        <f t="shared" si="17"/>
        <v>0</v>
      </c>
      <c r="W15" s="183">
        <f t="shared" si="17"/>
        <v>5.3333333333333332E-3</v>
      </c>
      <c r="X15" s="2"/>
      <c r="AB15" s="21"/>
      <c r="AC15" s="21"/>
      <c r="AD15" s="21"/>
      <c r="AH15" s="188"/>
      <c r="AI15" s="188"/>
      <c r="AJ15" s="188"/>
    </row>
    <row r="16" spans="2:36" ht="21.6" customHeight="1" x14ac:dyDescent="0.2">
      <c r="B16" s="416"/>
      <c r="C16" s="412" t="s">
        <v>62</v>
      </c>
      <c r="D16" s="468">
        <f>[1]表13!E24</f>
        <v>72</v>
      </c>
      <c r="E16" s="518">
        <f>[1]表13!R24</f>
        <v>71</v>
      </c>
      <c r="F16" s="481">
        <f>L16+R16</f>
        <v>2067</v>
      </c>
      <c r="G16" s="476">
        <f t="shared" ref="G16:K16" si="18">M16+S16</f>
        <v>1339</v>
      </c>
      <c r="H16" s="476">
        <f t="shared" si="18"/>
        <v>3406</v>
      </c>
      <c r="I16" s="172">
        <f t="shared" si="18"/>
        <v>1</v>
      </c>
      <c r="J16" s="172">
        <f t="shared" si="18"/>
        <v>0</v>
      </c>
      <c r="K16" s="173">
        <f t="shared" si="18"/>
        <v>1</v>
      </c>
      <c r="L16" s="466">
        <f>[1]表2!I27</f>
        <v>1430</v>
      </c>
      <c r="M16" s="464">
        <f>[1]表2!O27</f>
        <v>450</v>
      </c>
      <c r="N16" s="488">
        <f t="shared" ref="N16" si="19">L16+M16</f>
        <v>1880</v>
      </c>
      <c r="O16" s="172">
        <v>0</v>
      </c>
      <c r="P16" s="172">
        <v>0</v>
      </c>
      <c r="Q16" s="173">
        <f t="shared" ref="Q16" si="20">O16+P16</f>
        <v>0</v>
      </c>
      <c r="R16" s="466">
        <f>[1]表2!J27</f>
        <v>637</v>
      </c>
      <c r="S16" s="464">
        <f>[1]表2!P27</f>
        <v>889</v>
      </c>
      <c r="T16" s="488">
        <f t="shared" ref="T16" si="21">R16+S16</f>
        <v>1526</v>
      </c>
      <c r="U16" s="172">
        <v>1</v>
      </c>
      <c r="V16" s="172">
        <v>0</v>
      </c>
      <c r="W16" s="173">
        <f t="shared" ref="W16" si="22">U16+V16</f>
        <v>1</v>
      </c>
      <c r="X16" s="2"/>
      <c r="Y16" s="71"/>
      <c r="Z16" s="71"/>
      <c r="AA16" s="71"/>
      <c r="AB16" s="71"/>
      <c r="AC16" s="71"/>
      <c r="AD16" s="71"/>
      <c r="AE16" s="188"/>
      <c r="AF16" s="188"/>
      <c r="AG16" s="188"/>
      <c r="AH16" s="188"/>
      <c r="AI16" s="188"/>
      <c r="AJ16" s="188"/>
    </row>
    <row r="17" spans="2:36" ht="21.6" customHeight="1" x14ac:dyDescent="0.2">
      <c r="B17" s="416"/>
      <c r="C17" s="413"/>
      <c r="D17" s="469"/>
      <c r="E17" s="471"/>
      <c r="F17" s="484"/>
      <c r="G17" s="483"/>
      <c r="H17" s="483"/>
      <c r="I17" s="182">
        <f t="shared" ref="I17:K17" si="23">I16/F16</f>
        <v>4.8379293662312528E-4</v>
      </c>
      <c r="J17" s="182">
        <f t="shared" si="23"/>
        <v>0</v>
      </c>
      <c r="K17" s="183">
        <f t="shared" si="23"/>
        <v>2.9359953024075161E-4</v>
      </c>
      <c r="L17" s="467"/>
      <c r="M17" s="465"/>
      <c r="N17" s="488"/>
      <c r="O17" s="182">
        <f t="shared" ref="O17:Q17" si="24">O16/L16</f>
        <v>0</v>
      </c>
      <c r="P17" s="182">
        <f t="shared" si="24"/>
        <v>0</v>
      </c>
      <c r="Q17" s="183">
        <f t="shared" si="24"/>
        <v>0</v>
      </c>
      <c r="R17" s="467"/>
      <c r="S17" s="465"/>
      <c r="T17" s="488"/>
      <c r="U17" s="182">
        <f t="shared" ref="U17:W17" si="25">U16/R16</f>
        <v>1.5698587127158557E-3</v>
      </c>
      <c r="V17" s="182">
        <f t="shared" si="25"/>
        <v>0</v>
      </c>
      <c r="W17" s="183">
        <f t="shared" si="25"/>
        <v>6.5530799475753605E-4</v>
      </c>
      <c r="X17" s="2"/>
      <c r="AB17" s="21"/>
      <c r="AC17" s="21"/>
      <c r="AD17" s="21"/>
      <c r="AH17" s="188"/>
      <c r="AI17" s="188"/>
      <c r="AJ17" s="188"/>
    </row>
    <row r="18" spans="2:36" ht="21.6" customHeight="1" x14ac:dyDescent="0.2">
      <c r="B18" s="416"/>
      <c r="C18" s="412" t="s">
        <v>63</v>
      </c>
      <c r="D18" s="468">
        <f>[1]表13!E27</f>
        <v>16</v>
      </c>
      <c r="E18" s="518">
        <f>[1]表13!R27</f>
        <v>6</v>
      </c>
      <c r="F18" s="481">
        <f t="shared" ref="F18:K18" si="26">L18+R18</f>
        <v>2678</v>
      </c>
      <c r="G18" s="476">
        <f t="shared" si="26"/>
        <v>279</v>
      </c>
      <c r="H18" s="476">
        <f t="shared" si="26"/>
        <v>2957</v>
      </c>
      <c r="I18" s="172">
        <f t="shared" si="26"/>
        <v>5</v>
      </c>
      <c r="J18" s="172">
        <f t="shared" si="26"/>
        <v>0</v>
      </c>
      <c r="K18" s="173">
        <f t="shared" si="26"/>
        <v>5</v>
      </c>
      <c r="L18" s="466">
        <f>[1]表2!I30</f>
        <v>1031</v>
      </c>
      <c r="M18" s="464">
        <f>[1]表2!O30</f>
        <v>17</v>
      </c>
      <c r="N18" s="488">
        <f t="shared" ref="N18" si="27">L18+M18</f>
        <v>1048</v>
      </c>
      <c r="O18" s="172">
        <v>4</v>
      </c>
      <c r="P18" s="172">
        <v>0</v>
      </c>
      <c r="Q18" s="173">
        <f t="shared" ref="Q18" si="28">O18+P18</f>
        <v>4</v>
      </c>
      <c r="R18" s="466">
        <f>[1]表2!J30</f>
        <v>1647</v>
      </c>
      <c r="S18" s="464">
        <f>[1]表2!P30</f>
        <v>262</v>
      </c>
      <c r="T18" s="488">
        <f t="shared" ref="T18" si="29">R18+S18</f>
        <v>1909</v>
      </c>
      <c r="U18" s="172">
        <v>1</v>
      </c>
      <c r="V18" s="172">
        <v>0</v>
      </c>
      <c r="W18" s="173">
        <f t="shared" ref="W18" si="30">U18+V18</f>
        <v>1</v>
      </c>
      <c r="X18" s="2"/>
      <c r="Y18" s="71"/>
      <c r="Z18" s="71"/>
      <c r="AA18" s="71"/>
      <c r="AB18" s="71"/>
      <c r="AC18" s="71"/>
      <c r="AD18" s="71"/>
      <c r="AE18" s="188"/>
      <c r="AF18" s="188"/>
      <c r="AG18" s="188"/>
      <c r="AH18" s="188"/>
      <c r="AI18" s="188"/>
      <c r="AJ18" s="188"/>
    </row>
    <row r="19" spans="2:36" ht="21.6" customHeight="1" x14ac:dyDescent="0.2">
      <c r="B19" s="416"/>
      <c r="C19" s="413"/>
      <c r="D19" s="469"/>
      <c r="E19" s="471"/>
      <c r="F19" s="484"/>
      <c r="G19" s="483"/>
      <c r="H19" s="483"/>
      <c r="I19" s="182">
        <f t="shared" ref="I19:K19" si="31">I18/F18</f>
        <v>1.8670649738610904E-3</v>
      </c>
      <c r="J19" s="182">
        <f t="shared" si="31"/>
        <v>0</v>
      </c>
      <c r="K19" s="183">
        <f t="shared" si="31"/>
        <v>1.6909029421711193E-3</v>
      </c>
      <c r="L19" s="467"/>
      <c r="M19" s="465"/>
      <c r="N19" s="488"/>
      <c r="O19" s="182">
        <f t="shared" ref="O19:Q19" si="32">O18/L18</f>
        <v>3.8797284190106693E-3</v>
      </c>
      <c r="P19" s="182">
        <f t="shared" si="32"/>
        <v>0</v>
      </c>
      <c r="Q19" s="183">
        <f t="shared" si="32"/>
        <v>3.8167938931297708E-3</v>
      </c>
      <c r="R19" s="467"/>
      <c r="S19" s="465"/>
      <c r="T19" s="488"/>
      <c r="U19" s="182">
        <f t="shared" ref="U19:W19" si="33">U18/R18</f>
        <v>6.0716454159077113E-4</v>
      </c>
      <c r="V19" s="182">
        <f t="shared" si="33"/>
        <v>0</v>
      </c>
      <c r="W19" s="183">
        <f t="shared" si="33"/>
        <v>5.2383446830801469E-4</v>
      </c>
      <c r="X19" s="2"/>
      <c r="AB19" s="21"/>
      <c r="AC19" s="21"/>
      <c r="AD19" s="21"/>
      <c r="AH19" s="188"/>
      <c r="AI19" s="188"/>
      <c r="AJ19" s="188"/>
    </row>
    <row r="20" spans="2:36" ht="21.6" customHeight="1" x14ac:dyDescent="0.2">
      <c r="B20" s="416"/>
      <c r="C20" s="412" t="s">
        <v>64</v>
      </c>
      <c r="D20" s="468">
        <f>[1]表13!E30</f>
        <v>131</v>
      </c>
      <c r="E20" s="518">
        <f>[1]表13!R30</f>
        <v>132</v>
      </c>
      <c r="F20" s="481">
        <f t="shared" ref="F20:K20" si="34">L20+R20</f>
        <v>8660</v>
      </c>
      <c r="G20" s="476">
        <f t="shared" si="34"/>
        <v>3875</v>
      </c>
      <c r="H20" s="476">
        <f t="shared" si="34"/>
        <v>12535</v>
      </c>
      <c r="I20" s="172">
        <f t="shared" si="34"/>
        <v>1</v>
      </c>
      <c r="J20" s="172">
        <f t="shared" si="34"/>
        <v>1</v>
      </c>
      <c r="K20" s="173">
        <f t="shared" si="34"/>
        <v>2</v>
      </c>
      <c r="L20" s="466">
        <f>[1]表2!I33</f>
        <v>2909</v>
      </c>
      <c r="M20" s="464">
        <f>[1]表2!O33</f>
        <v>1065</v>
      </c>
      <c r="N20" s="488">
        <f t="shared" ref="N20" si="35">L20+M20</f>
        <v>3974</v>
      </c>
      <c r="O20" s="172">
        <v>0</v>
      </c>
      <c r="P20" s="172">
        <v>0</v>
      </c>
      <c r="Q20" s="173">
        <f t="shared" ref="Q20" si="36">O20+P20</f>
        <v>0</v>
      </c>
      <c r="R20" s="466">
        <f>[1]表2!J33</f>
        <v>5751</v>
      </c>
      <c r="S20" s="464">
        <f>[1]表2!P33</f>
        <v>2810</v>
      </c>
      <c r="T20" s="488">
        <f t="shared" ref="T20" si="37">R20+S20</f>
        <v>8561</v>
      </c>
      <c r="U20" s="172">
        <v>1</v>
      </c>
      <c r="V20" s="172">
        <v>1</v>
      </c>
      <c r="W20" s="173">
        <f t="shared" ref="W20" si="38">U20+V20</f>
        <v>2</v>
      </c>
      <c r="X20" s="2"/>
      <c r="Y20" s="71"/>
      <c r="Z20" s="71"/>
      <c r="AA20" s="71"/>
      <c r="AB20" s="71"/>
      <c r="AC20" s="71"/>
      <c r="AD20" s="71"/>
      <c r="AE20" s="188"/>
      <c r="AF20" s="188"/>
      <c r="AG20" s="188"/>
      <c r="AH20" s="188"/>
      <c r="AI20" s="188"/>
      <c r="AJ20" s="188"/>
    </row>
    <row r="21" spans="2:36" ht="21.6" customHeight="1" thickBot="1" x14ac:dyDescent="0.25">
      <c r="B21" s="420"/>
      <c r="C21" s="414"/>
      <c r="D21" s="479"/>
      <c r="E21" s="480"/>
      <c r="F21" s="484"/>
      <c r="G21" s="483"/>
      <c r="H21" s="483"/>
      <c r="I21" s="182">
        <f t="shared" ref="I21:K21" si="39">I20/F20</f>
        <v>1.1547344110854503E-4</v>
      </c>
      <c r="J21" s="182">
        <f t="shared" si="39"/>
        <v>2.5806451612903227E-4</v>
      </c>
      <c r="K21" s="183">
        <f t="shared" si="39"/>
        <v>1.5955325089748703E-4</v>
      </c>
      <c r="L21" s="467"/>
      <c r="M21" s="465"/>
      <c r="N21" s="488"/>
      <c r="O21" s="182">
        <f t="shared" ref="O21:Q21" si="40">O20/L20</f>
        <v>0</v>
      </c>
      <c r="P21" s="182">
        <f t="shared" si="40"/>
        <v>0</v>
      </c>
      <c r="Q21" s="183">
        <f t="shared" si="40"/>
        <v>0</v>
      </c>
      <c r="R21" s="467"/>
      <c r="S21" s="465"/>
      <c r="T21" s="488"/>
      <c r="U21" s="182">
        <f t="shared" ref="U21:W21" si="41">U20/R20</f>
        <v>1.738828029907842E-4</v>
      </c>
      <c r="V21" s="182">
        <f t="shared" si="41"/>
        <v>3.5587188612099647E-4</v>
      </c>
      <c r="W21" s="183">
        <f t="shared" si="41"/>
        <v>2.336175680411167E-4</v>
      </c>
      <c r="X21" s="2"/>
      <c r="AB21" s="21"/>
      <c r="AC21" s="21"/>
      <c r="AD21" s="21"/>
      <c r="AH21" s="188"/>
      <c r="AI21" s="188"/>
      <c r="AJ21" s="188"/>
    </row>
    <row r="22" spans="2:36" ht="21.6" customHeight="1" thickTop="1" x14ac:dyDescent="0.2">
      <c r="B22" s="415" t="s">
        <v>94</v>
      </c>
      <c r="C22" s="413" t="s">
        <v>28</v>
      </c>
      <c r="D22" s="472">
        <f>[1]表13!E33</f>
        <v>64</v>
      </c>
      <c r="E22" s="473">
        <f>[1]表13!R33</f>
        <v>43</v>
      </c>
      <c r="F22" s="491">
        <f t="shared" ref="F22:K22" si="42">L22+R22</f>
        <v>356</v>
      </c>
      <c r="G22" s="485">
        <f t="shared" si="42"/>
        <v>165</v>
      </c>
      <c r="H22" s="485">
        <f t="shared" si="42"/>
        <v>521</v>
      </c>
      <c r="I22" s="184">
        <f t="shared" si="42"/>
        <v>2</v>
      </c>
      <c r="J22" s="184">
        <f t="shared" si="42"/>
        <v>0</v>
      </c>
      <c r="K22" s="185">
        <f t="shared" si="42"/>
        <v>2</v>
      </c>
      <c r="L22" s="486">
        <f>[1]表2!I36</f>
        <v>209</v>
      </c>
      <c r="M22" s="487">
        <f>[1]表2!O36</f>
        <v>45</v>
      </c>
      <c r="N22" s="485">
        <f>L22+M22</f>
        <v>254</v>
      </c>
      <c r="O22" s="184">
        <v>0</v>
      </c>
      <c r="P22" s="184">
        <v>0</v>
      </c>
      <c r="Q22" s="185">
        <f>O22+P22</f>
        <v>0</v>
      </c>
      <c r="R22" s="486">
        <f>[1]表2!J36</f>
        <v>147</v>
      </c>
      <c r="S22" s="487">
        <f>[1]表2!P36</f>
        <v>120</v>
      </c>
      <c r="T22" s="485">
        <f>R22+S22</f>
        <v>267</v>
      </c>
      <c r="U22" s="184">
        <v>2</v>
      </c>
      <c r="V22" s="184">
        <v>0</v>
      </c>
      <c r="W22" s="185">
        <f t="shared" ref="W22" si="43">U22+V22</f>
        <v>2</v>
      </c>
      <c r="X22" s="2"/>
      <c r="Y22" s="71"/>
      <c r="Z22" s="71"/>
      <c r="AA22" s="71"/>
      <c r="AB22" s="71"/>
      <c r="AC22" s="71"/>
      <c r="AD22" s="71"/>
      <c r="AE22" s="188"/>
      <c r="AF22" s="188"/>
      <c r="AG22" s="188"/>
      <c r="AH22" s="188"/>
      <c r="AI22" s="188"/>
      <c r="AJ22" s="188"/>
    </row>
    <row r="23" spans="2:36" ht="21.6" customHeight="1" x14ac:dyDescent="0.2">
      <c r="B23" s="416"/>
      <c r="C23" s="413"/>
      <c r="D23" s="469"/>
      <c r="E23" s="471"/>
      <c r="F23" s="484"/>
      <c r="G23" s="483"/>
      <c r="H23" s="483"/>
      <c r="I23" s="182">
        <f t="shared" ref="I23:K23" si="44">I22/F22</f>
        <v>5.6179775280898875E-3</v>
      </c>
      <c r="J23" s="182">
        <f t="shared" si="44"/>
        <v>0</v>
      </c>
      <c r="K23" s="183">
        <f t="shared" si="44"/>
        <v>3.838771593090211E-3</v>
      </c>
      <c r="L23" s="467"/>
      <c r="M23" s="465"/>
      <c r="N23" s="483"/>
      <c r="O23" s="182">
        <f t="shared" ref="O23:Q23" si="45">O22/L22</f>
        <v>0</v>
      </c>
      <c r="P23" s="182">
        <f t="shared" si="45"/>
        <v>0</v>
      </c>
      <c r="Q23" s="183">
        <f t="shared" si="45"/>
        <v>0</v>
      </c>
      <c r="R23" s="467"/>
      <c r="S23" s="465"/>
      <c r="T23" s="483"/>
      <c r="U23" s="182">
        <f t="shared" ref="U23:W23" si="46">U22/R22</f>
        <v>1.3605442176870748E-2</v>
      </c>
      <c r="V23" s="182">
        <f t="shared" si="46"/>
        <v>0</v>
      </c>
      <c r="W23" s="183">
        <f t="shared" si="46"/>
        <v>7.4906367041198503E-3</v>
      </c>
      <c r="X23" s="2"/>
      <c r="AB23" s="21"/>
      <c r="AC23" s="21"/>
      <c r="AD23" s="21"/>
      <c r="AH23" s="188"/>
      <c r="AI23" s="188"/>
      <c r="AJ23" s="188"/>
    </row>
    <row r="24" spans="2:36" ht="21.6" customHeight="1" x14ac:dyDescent="0.2">
      <c r="B24" s="416"/>
      <c r="C24" s="412" t="s">
        <v>29</v>
      </c>
      <c r="D24" s="468">
        <f>[1]表13!E36</f>
        <v>155</v>
      </c>
      <c r="E24" s="518">
        <f>[1]表13!R36</f>
        <v>129</v>
      </c>
      <c r="F24" s="481">
        <f t="shared" ref="F24:K24" si="47">L24+R24</f>
        <v>2017</v>
      </c>
      <c r="G24" s="476">
        <f t="shared" si="47"/>
        <v>836</v>
      </c>
      <c r="H24" s="476">
        <f t="shared" si="47"/>
        <v>2853</v>
      </c>
      <c r="I24" s="172">
        <f t="shared" si="47"/>
        <v>0</v>
      </c>
      <c r="J24" s="172">
        <f t="shared" si="47"/>
        <v>1</v>
      </c>
      <c r="K24" s="173">
        <f t="shared" si="47"/>
        <v>1</v>
      </c>
      <c r="L24" s="466">
        <f>[1]表2!I39</f>
        <v>1238</v>
      </c>
      <c r="M24" s="464">
        <f>[1]表2!O39</f>
        <v>235</v>
      </c>
      <c r="N24" s="476">
        <f>L24+M24</f>
        <v>1473</v>
      </c>
      <c r="O24" s="172">
        <v>0</v>
      </c>
      <c r="P24" s="172">
        <v>0</v>
      </c>
      <c r="Q24" s="173">
        <f t="shared" ref="Q24" si="48">O24+P24</f>
        <v>0</v>
      </c>
      <c r="R24" s="466">
        <f>[1]表2!J39</f>
        <v>779</v>
      </c>
      <c r="S24" s="464">
        <f>[1]表2!P39</f>
        <v>601</v>
      </c>
      <c r="T24" s="476">
        <f>R24+S24</f>
        <v>1380</v>
      </c>
      <c r="U24" s="172">
        <v>0</v>
      </c>
      <c r="V24" s="172">
        <v>1</v>
      </c>
      <c r="W24" s="173">
        <f t="shared" ref="W24" si="49">U24+V24</f>
        <v>1</v>
      </c>
      <c r="X24" s="2"/>
      <c r="Y24" s="71"/>
      <c r="Z24" s="71"/>
      <c r="AA24" s="71"/>
      <c r="AB24" s="71"/>
      <c r="AC24" s="71"/>
      <c r="AD24" s="71"/>
      <c r="AE24" s="188"/>
      <c r="AF24" s="188"/>
      <c r="AG24" s="188"/>
      <c r="AH24" s="188"/>
      <c r="AI24" s="188"/>
      <c r="AJ24" s="188"/>
    </row>
    <row r="25" spans="2:36" ht="21.6" customHeight="1" x14ac:dyDescent="0.2">
      <c r="B25" s="416"/>
      <c r="C25" s="413"/>
      <c r="D25" s="469"/>
      <c r="E25" s="471"/>
      <c r="F25" s="484"/>
      <c r="G25" s="483"/>
      <c r="H25" s="483"/>
      <c r="I25" s="182">
        <f t="shared" ref="I25:K25" si="50">I24/F24</f>
        <v>0</v>
      </c>
      <c r="J25" s="182">
        <f t="shared" si="50"/>
        <v>1.1961722488038277E-3</v>
      </c>
      <c r="K25" s="183">
        <f t="shared" si="50"/>
        <v>3.505082369435682E-4</v>
      </c>
      <c r="L25" s="467"/>
      <c r="M25" s="465"/>
      <c r="N25" s="483"/>
      <c r="O25" s="182">
        <f t="shared" ref="O25:Q25" si="51">O24/L24</f>
        <v>0</v>
      </c>
      <c r="P25" s="182">
        <f t="shared" si="51"/>
        <v>0</v>
      </c>
      <c r="Q25" s="183">
        <f t="shared" si="51"/>
        <v>0</v>
      </c>
      <c r="R25" s="467"/>
      <c r="S25" s="465"/>
      <c r="T25" s="483"/>
      <c r="U25" s="182">
        <f t="shared" ref="U25:W25" si="52">U24/R24</f>
        <v>0</v>
      </c>
      <c r="V25" s="182">
        <f t="shared" si="52"/>
        <v>1.6638935108153079E-3</v>
      </c>
      <c r="W25" s="183">
        <f t="shared" si="52"/>
        <v>7.246376811594203E-4</v>
      </c>
      <c r="X25" s="2"/>
      <c r="AB25" s="21"/>
      <c r="AC25" s="21"/>
      <c r="AD25" s="21"/>
      <c r="AH25" s="188"/>
      <c r="AI25" s="188"/>
      <c r="AJ25" s="188"/>
    </row>
    <row r="26" spans="2:36" ht="21.6" customHeight="1" x14ac:dyDescent="0.2">
      <c r="B26" s="416"/>
      <c r="C26" s="412" t="s">
        <v>30</v>
      </c>
      <c r="D26" s="468">
        <f>[1]表13!E39</f>
        <v>46</v>
      </c>
      <c r="E26" s="518">
        <f>[1]表13!R39</f>
        <v>38</v>
      </c>
      <c r="F26" s="481">
        <f t="shared" ref="F26:K26" si="53">L26+R26</f>
        <v>1217</v>
      </c>
      <c r="G26" s="476">
        <f t="shared" si="53"/>
        <v>552</v>
      </c>
      <c r="H26" s="476">
        <f t="shared" si="53"/>
        <v>1769</v>
      </c>
      <c r="I26" s="172">
        <f t="shared" si="53"/>
        <v>0</v>
      </c>
      <c r="J26" s="172">
        <f t="shared" si="53"/>
        <v>0</v>
      </c>
      <c r="K26" s="173">
        <f t="shared" si="53"/>
        <v>0</v>
      </c>
      <c r="L26" s="466">
        <f>[1]表2!I42</f>
        <v>683</v>
      </c>
      <c r="M26" s="464">
        <f>[1]表2!O42</f>
        <v>128</v>
      </c>
      <c r="N26" s="476">
        <f t="shared" ref="N26" si="54">L26+M26</f>
        <v>811</v>
      </c>
      <c r="O26" s="172">
        <v>0</v>
      </c>
      <c r="P26" s="172">
        <v>0</v>
      </c>
      <c r="Q26" s="173">
        <f t="shared" ref="Q26" si="55">O26+P26</f>
        <v>0</v>
      </c>
      <c r="R26" s="466">
        <f>[1]表2!J42</f>
        <v>534</v>
      </c>
      <c r="S26" s="464">
        <f>[1]表2!P42</f>
        <v>424</v>
      </c>
      <c r="T26" s="476">
        <f t="shared" ref="T26" si="56">R26+S26</f>
        <v>958</v>
      </c>
      <c r="U26" s="172">
        <v>0</v>
      </c>
      <c r="V26" s="172">
        <v>0</v>
      </c>
      <c r="W26" s="173">
        <f t="shared" ref="W26" si="57">U26+V26</f>
        <v>0</v>
      </c>
      <c r="X26" s="2"/>
      <c r="Y26" s="71"/>
      <c r="Z26" s="71"/>
      <c r="AA26" s="71"/>
      <c r="AB26" s="71"/>
      <c r="AC26" s="71"/>
      <c r="AD26" s="71"/>
      <c r="AE26" s="188"/>
      <c r="AF26" s="188"/>
      <c r="AG26" s="188"/>
      <c r="AH26" s="188"/>
      <c r="AI26" s="188"/>
      <c r="AJ26" s="188"/>
    </row>
    <row r="27" spans="2:36" ht="21.6" customHeight="1" x14ac:dyDescent="0.2">
      <c r="B27" s="416"/>
      <c r="C27" s="413"/>
      <c r="D27" s="469"/>
      <c r="E27" s="471"/>
      <c r="F27" s="484"/>
      <c r="G27" s="483"/>
      <c r="H27" s="483"/>
      <c r="I27" s="182">
        <f t="shared" ref="I27:K27" si="58">I26/F26</f>
        <v>0</v>
      </c>
      <c r="J27" s="182">
        <f t="shared" si="58"/>
        <v>0</v>
      </c>
      <c r="K27" s="183">
        <f t="shared" si="58"/>
        <v>0</v>
      </c>
      <c r="L27" s="467"/>
      <c r="M27" s="465"/>
      <c r="N27" s="483"/>
      <c r="O27" s="182">
        <f t="shared" ref="O27:Q27" si="59">O26/L26</f>
        <v>0</v>
      </c>
      <c r="P27" s="182">
        <f t="shared" si="59"/>
        <v>0</v>
      </c>
      <c r="Q27" s="183">
        <f t="shared" si="59"/>
        <v>0</v>
      </c>
      <c r="R27" s="467"/>
      <c r="S27" s="465"/>
      <c r="T27" s="483"/>
      <c r="U27" s="182">
        <f t="shared" ref="U27:W27" si="60">U26/R26</f>
        <v>0</v>
      </c>
      <c r="V27" s="182">
        <f t="shared" si="60"/>
        <v>0</v>
      </c>
      <c r="W27" s="183">
        <f t="shared" si="60"/>
        <v>0</v>
      </c>
      <c r="X27" s="2"/>
      <c r="AB27" s="21"/>
      <c r="AC27" s="21"/>
      <c r="AD27" s="21"/>
      <c r="AH27" s="188"/>
      <c r="AI27" s="188"/>
      <c r="AJ27" s="188"/>
    </row>
    <row r="28" spans="2:36" ht="21.6" customHeight="1" x14ac:dyDescent="0.2">
      <c r="B28" s="416"/>
      <c r="C28" s="412" t="s">
        <v>31</v>
      </c>
      <c r="D28" s="468">
        <f>[1]表13!E42</f>
        <v>38</v>
      </c>
      <c r="E28" s="518">
        <f>[1]表13!R42</f>
        <v>36</v>
      </c>
      <c r="F28" s="481">
        <f t="shared" ref="F28:K28" si="61">L28+R28</f>
        <v>1768</v>
      </c>
      <c r="G28" s="476">
        <f t="shared" si="61"/>
        <v>976</v>
      </c>
      <c r="H28" s="476">
        <f t="shared" si="61"/>
        <v>2744</v>
      </c>
      <c r="I28" s="172">
        <f t="shared" si="61"/>
        <v>0</v>
      </c>
      <c r="J28" s="172">
        <f t="shared" si="61"/>
        <v>0</v>
      </c>
      <c r="K28" s="173">
        <f t="shared" si="61"/>
        <v>0</v>
      </c>
      <c r="L28" s="466">
        <f>[1]表2!I45</f>
        <v>976</v>
      </c>
      <c r="M28" s="464">
        <f>[1]表2!O45</f>
        <v>345</v>
      </c>
      <c r="N28" s="476">
        <f t="shared" ref="N28" si="62">L28+M28</f>
        <v>1321</v>
      </c>
      <c r="O28" s="172">
        <v>0</v>
      </c>
      <c r="P28" s="172">
        <v>0</v>
      </c>
      <c r="Q28" s="173">
        <f t="shared" ref="Q28" si="63">O28+P28</f>
        <v>0</v>
      </c>
      <c r="R28" s="466">
        <f>[1]表2!J45</f>
        <v>792</v>
      </c>
      <c r="S28" s="464">
        <f>[1]表2!P45</f>
        <v>631</v>
      </c>
      <c r="T28" s="476">
        <f t="shared" ref="T28" si="64">R28+S28</f>
        <v>1423</v>
      </c>
      <c r="U28" s="172">
        <v>0</v>
      </c>
      <c r="V28" s="172">
        <v>0</v>
      </c>
      <c r="W28" s="173">
        <f t="shared" ref="W28" si="65">U28+V28</f>
        <v>0</v>
      </c>
      <c r="X28" s="2"/>
      <c r="Y28" s="71"/>
      <c r="Z28" s="71"/>
      <c r="AA28" s="71"/>
      <c r="AB28" s="71"/>
      <c r="AC28" s="71"/>
      <c r="AD28" s="71"/>
      <c r="AE28" s="188"/>
      <c r="AF28" s="188"/>
      <c r="AG28" s="188"/>
      <c r="AH28" s="188"/>
      <c r="AI28" s="188"/>
      <c r="AJ28" s="188"/>
    </row>
    <row r="29" spans="2:36" ht="21.6" customHeight="1" x14ac:dyDescent="0.2">
      <c r="B29" s="416"/>
      <c r="C29" s="413"/>
      <c r="D29" s="469"/>
      <c r="E29" s="471"/>
      <c r="F29" s="484"/>
      <c r="G29" s="483"/>
      <c r="H29" s="483"/>
      <c r="I29" s="182">
        <f t="shared" ref="I29:K29" si="66">I28/F28</f>
        <v>0</v>
      </c>
      <c r="J29" s="182">
        <f t="shared" si="66"/>
        <v>0</v>
      </c>
      <c r="K29" s="183">
        <f t="shared" si="66"/>
        <v>0</v>
      </c>
      <c r="L29" s="467"/>
      <c r="M29" s="465"/>
      <c r="N29" s="483"/>
      <c r="O29" s="182">
        <f t="shared" ref="O29:Q29" si="67">O28/L28</f>
        <v>0</v>
      </c>
      <c r="P29" s="182">
        <f t="shared" si="67"/>
        <v>0</v>
      </c>
      <c r="Q29" s="183">
        <f t="shared" si="67"/>
        <v>0</v>
      </c>
      <c r="R29" s="467"/>
      <c r="S29" s="465"/>
      <c r="T29" s="483"/>
      <c r="U29" s="182">
        <f t="shared" ref="U29:W29" si="68">U28/R28</f>
        <v>0</v>
      </c>
      <c r="V29" s="182">
        <f t="shared" si="68"/>
        <v>0</v>
      </c>
      <c r="W29" s="183">
        <f t="shared" si="68"/>
        <v>0</v>
      </c>
      <c r="X29" s="2"/>
      <c r="AB29" s="21"/>
      <c r="AC29" s="21"/>
      <c r="AD29" s="21"/>
      <c r="AH29" s="188"/>
      <c r="AI29" s="188"/>
      <c r="AJ29" s="188"/>
    </row>
    <row r="30" spans="2:36" ht="21.6" customHeight="1" x14ac:dyDescent="0.2">
      <c r="B30" s="416"/>
      <c r="C30" s="412" t="s">
        <v>32</v>
      </c>
      <c r="D30" s="468">
        <f>[1]表13!E45</f>
        <v>27</v>
      </c>
      <c r="E30" s="518">
        <f>[1]表13!R45</f>
        <v>24</v>
      </c>
      <c r="F30" s="481">
        <f t="shared" ref="F30:K30" si="69">L30+R30</f>
        <v>2690</v>
      </c>
      <c r="G30" s="476">
        <f t="shared" si="69"/>
        <v>780</v>
      </c>
      <c r="H30" s="476">
        <f t="shared" si="69"/>
        <v>3470</v>
      </c>
      <c r="I30" s="172">
        <f t="shared" si="69"/>
        <v>2</v>
      </c>
      <c r="J30" s="172">
        <f t="shared" si="69"/>
        <v>0</v>
      </c>
      <c r="K30" s="173">
        <f t="shared" si="69"/>
        <v>2</v>
      </c>
      <c r="L30" s="466">
        <f>[1]表2!I48</f>
        <v>1554</v>
      </c>
      <c r="M30" s="464">
        <f>[1]表2!O48</f>
        <v>248</v>
      </c>
      <c r="N30" s="476">
        <f t="shared" ref="N30" si="70">L30+M30</f>
        <v>1802</v>
      </c>
      <c r="O30" s="172">
        <v>0</v>
      </c>
      <c r="P30" s="172">
        <v>0</v>
      </c>
      <c r="Q30" s="173">
        <f t="shared" ref="Q30" si="71">O30+P30</f>
        <v>0</v>
      </c>
      <c r="R30" s="466">
        <f>[1]表2!J48</f>
        <v>1136</v>
      </c>
      <c r="S30" s="464">
        <f>[1]表2!P48</f>
        <v>532</v>
      </c>
      <c r="T30" s="476">
        <f t="shared" ref="T30" si="72">R30+S30</f>
        <v>1668</v>
      </c>
      <c r="U30" s="172">
        <v>2</v>
      </c>
      <c r="V30" s="172">
        <v>0</v>
      </c>
      <c r="W30" s="173">
        <f t="shared" ref="W30" si="73">U30+V30</f>
        <v>2</v>
      </c>
      <c r="X30" s="2"/>
      <c r="Y30" s="71"/>
      <c r="Z30" s="71"/>
      <c r="AA30" s="71"/>
      <c r="AB30" s="71"/>
      <c r="AC30" s="71"/>
      <c r="AD30" s="71"/>
      <c r="AE30" s="188"/>
      <c r="AF30" s="188"/>
      <c r="AG30" s="188"/>
      <c r="AH30" s="188"/>
      <c r="AI30" s="188"/>
      <c r="AJ30" s="188"/>
    </row>
    <row r="31" spans="2:36" ht="21.6" customHeight="1" x14ac:dyDescent="0.2">
      <c r="B31" s="416"/>
      <c r="C31" s="419"/>
      <c r="D31" s="469"/>
      <c r="E31" s="471"/>
      <c r="F31" s="484"/>
      <c r="G31" s="483"/>
      <c r="H31" s="483"/>
      <c r="I31" s="182">
        <f t="shared" ref="I31:K31" si="74">I30/F30</f>
        <v>7.4349442379182155E-4</v>
      </c>
      <c r="J31" s="182">
        <f t="shared" si="74"/>
        <v>0</v>
      </c>
      <c r="K31" s="183">
        <f t="shared" si="74"/>
        <v>5.7636887608069167E-4</v>
      </c>
      <c r="L31" s="467"/>
      <c r="M31" s="465"/>
      <c r="N31" s="483"/>
      <c r="O31" s="182">
        <f t="shared" ref="O31:Q31" si="75">O30/L30</f>
        <v>0</v>
      </c>
      <c r="P31" s="182">
        <f t="shared" si="75"/>
        <v>0</v>
      </c>
      <c r="Q31" s="183">
        <f t="shared" si="75"/>
        <v>0</v>
      </c>
      <c r="R31" s="467"/>
      <c r="S31" s="465"/>
      <c r="T31" s="483"/>
      <c r="U31" s="182">
        <f t="shared" ref="U31:W31" si="76">U30/R30</f>
        <v>1.7605633802816902E-3</v>
      </c>
      <c r="V31" s="182">
        <f t="shared" si="76"/>
        <v>0</v>
      </c>
      <c r="W31" s="183">
        <f t="shared" si="76"/>
        <v>1.199040767386091E-3</v>
      </c>
      <c r="X31" s="2"/>
      <c r="AB31" s="21"/>
      <c r="AC31" s="21"/>
      <c r="AD31" s="21"/>
      <c r="AH31" s="188"/>
      <c r="AI31" s="188"/>
      <c r="AJ31" s="188"/>
    </row>
    <row r="32" spans="2:36" ht="21.6" customHeight="1" x14ac:dyDescent="0.2">
      <c r="B32" s="416"/>
      <c r="C32" s="413" t="s">
        <v>33</v>
      </c>
      <c r="D32" s="468">
        <f>[1]表13!E48</f>
        <v>40</v>
      </c>
      <c r="E32" s="518">
        <f>[1]表13!R48</f>
        <v>29</v>
      </c>
      <c r="F32" s="481">
        <f t="shared" ref="F32:K32" si="77">L32+R32</f>
        <v>23985</v>
      </c>
      <c r="G32" s="476">
        <f t="shared" si="77"/>
        <v>3177</v>
      </c>
      <c r="H32" s="476">
        <f t="shared" si="77"/>
        <v>27162</v>
      </c>
      <c r="I32" s="172">
        <f t="shared" si="77"/>
        <v>146</v>
      </c>
      <c r="J32" s="172">
        <f t="shared" si="77"/>
        <v>0</v>
      </c>
      <c r="K32" s="173">
        <f t="shared" si="77"/>
        <v>146</v>
      </c>
      <c r="L32" s="466">
        <f>[1]表2!I51</f>
        <v>15259</v>
      </c>
      <c r="M32" s="464">
        <f>[1]表2!O51</f>
        <v>1032</v>
      </c>
      <c r="N32" s="476">
        <f>L32+M32</f>
        <v>16291</v>
      </c>
      <c r="O32" s="172">
        <v>142</v>
      </c>
      <c r="P32" s="172">
        <v>0</v>
      </c>
      <c r="Q32" s="173">
        <f t="shared" ref="Q32" si="78">O32+P32</f>
        <v>142</v>
      </c>
      <c r="R32" s="466">
        <f>[1]表2!J51</f>
        <v>8726</v>
      </c>
      <c r="S32" s="464">
        <f>[1]表2!P51</f>
        <v>2145</v>
      </c>
      <c r="T32" s="476">
        <f>R32+S32</f>
        <v>10871</v>
      </c>
      <c r="U32" s="172">
        <v>4</v>
      </c>
      <c r="V32" s="172">
        <v>0</v>
      </c>
      <c r="W32" s="173">
        <f>U32+V32</f>
        <v>4</v>
      </c>
      <c r="X32" s="2"/>
      <c r="Y32" s="71"/>
      <c r="Z32" s="71"/>
      <c r="AA32" s="71"/>
      <c r="AB32" s="71"/>
      <c r="AC32" s="71"/>
      <c r="AD32" s="71"/>
      <c r="AE32" s="188"/>
      <c r="AF32" s="188"/>
      <c r="AG32" s="188"/>
      <c r="AH32" s="188"/>
      <c r="AI32" s="188"/>
      <c r="AJ32" s="188"/>
    </row>
    <row r="33" spans="2:36" ht="21.6" customHeight="1" thickBot="1" x14ac:dyDescent="0.25">
      <c r="B33" s="416"/>
      <c r="C33" s="414"/>
      <c r="D33" s="479"/>
      <c r="E33" s="480"/>
      <c r="F33" s="482"/>
      <c r="G33" s="477"/>
      <c r="H33" s="477"/>
      <c r="I33" s="177">
        <f t="shared" ref="I33:K33" si="79">I32/F32</f>
        <v>6.0871377944548676E-3</v>
      </c>
      <c r="J33" s="177">
        <f t="shared" si="79"/>
        <v>0</v>
      </c>
      <c r="K33" s="178">
        <f t="shared" si="79"/>
        <v>5.3751564685958321E-3</v>
      </c>
      <c r="L33" s="474"/>
      <c r="M33" s="475"/>
      <c r="N33" s="477"/>
      <c r="O33" s="177">
        <f t="shared" ref="O33:Q33" si="80">O32/L32</f>
        <v>9.3059833540861132E-3</v>
      </c>
      <c r="P33" s="177">
        <f t="shared" si="80"/>
        <v>0</v>
      </c>
      <c r="Q33" s="178">
        <f t="shared" si="80"/>
        <v>8.7164692161316067E-3</v>
      </c>
      <c r="R33" s="474"/>
      <c r="S33" s="475"/>
      <c r="T33" s="477"/>
      <c r="U33" s="177">
        <f t="shared" ref="U33:W33" si="81">U32/R32</f>
        <v>4.5840018336007336E-4</v>
      </c>
      <c r="V33" s="177">
        <f t="shared" si="81"/>
        <v>0</v>
      </c>
      <c r="W33" s="178">
        <f t="shared" si="81"/>
        <v>3.6795143041118574E-4</v>
      </c>
      <c r="X33" s="2"/>
      <c r="AB33" s="21"/>
      <c r="AC33" s="21"/>
      <c r="AD33" s="21"/>
      <c r="AH33" s="188"/>
      <c r="AI33" s="188"/>
      <c r="AJ33" s="188"/>
    </row>
    <row r="34" spans="2:36" ht="21.6" customHeight="1" thickTop="1" x14ac:dyDescent="0.2">
      <c r="B34" s="416"/>
      <c r="C34" s="51" t="s">
        <v>34</v>
      </c>
      <c r="D34" s="472">
        <f>D24+D26+D28+D30</f>
        <v>266</v>
      </c>
      <c r="E34" s="473">
        <f>E24+E26+E28+E30</f>
        <v>227</v>
      </c>
      <c r="F34" s="466">
        <f t="shared" ref="F34:W34" si="82">F24+F26+F28+F30</f>
        <v>7692</v>
      </c>
      <c r="G34" s="464">
        <f t="shared" si="82"/>
        <v>3144</v>
      </c>
      <c r="H34" s="464">
        <f t="shared" si="82"/>
        <v>10836</v>
      </c>
      <c r="I34" s="172">
        <f t="shared" si="82"/>
        <v>2</v>
      </c>
      <c r="J34" s="172">
        <f t="shared" si="82"/>
        <v>1</v>
      </c>
      <c r="K34" s="173">
        <f t="shared" si="82"/>
        <v>3</v>
      </c>
      <c r="L34" s="466">
        <f t="shared" si="82"/>
        <v>4451</v>
      </c>
      <c r="M34" s="464">
        <f t="shared" si="82"/>
        <v>956</v>
      </c>
      <c r="N34" s="464">
        <f>L34+M34</f>
        <v>5407</v>
      </c>
      <c r="O34" s="172">
        <f t="shared" si="82"/>
        <v>0</v>
      </c>
      <c r="P34" s="172">
        <f t="shared" si="82"/>
        <v>0</v>
      </c>
      <c r="Q34" s="173">
        <f t="shared" si="82"/>
        <v>0</v>
      </c>
      <c r="R34" s="466">
        <f t="shared" si="82"/>
        <v>3241</v>
      </c>
      <c r="S34" s="464">
        <f t="shared" si="82"/>
        <v>2188</v>
      </c>
      <c r="T34" s="464">
        <f>R34+S34</f>
        <v>5429</v>
      </c>
      <c r="U34" s="172">
        <f t="shared" si="82"/>
        <v>2</v>
      </c>
      <c r="V34" s="172">
        <f t="shared" si="82"/>
        <v>1</v>
      </c>
      <c r="W34" s="173">
        <f t="shared" si="82"/>
        <v>3</v>
      </c>
      <c r="Y34" s="71"/>
      <c r="Z34" s="71"/>
      <c r="AA34" s="71"/>
      <c r="AB34" s="71"/>
      <c r="AC34" s="71"/>
      <c r="AD34" s="71"/>
      <c r="AE34" s="188"/>
      <c r="AF34" s="188"/>
      <c r="AG34" s="188"/>
      <c r="AH34" s="188"/>
      <c r="AI34" s="188"/>
      <c r="AJ34" s="188"/>
    </row>
    <row r="35" spans="2:36" ht="21.6" customHeight="1" x14ac:dyDescent="0.2">
      <c r="B35" s="416"/>
      <c r="C35" s="55" t="s">
        <v>35</v>
      </c>
      <c r="D35" s="469"/>
      <c r="E35" s="471"/>
      <c r="F35" s="467"/>
      <c r="G35" s="465"/>
      <c r="H35" s="465"/>
      <c r="I35" s="182">
        <f>I34/F34</f>
        <v>2.6001040041601667E-4</v>
      </c>
      <c r="J35" s="182">
        <f>J34/G34</f>
        <v>3.1806615776081427E-4</v>
      </c>
      <c r="K35" s="183">
        <f>K34/H34</f>
        <v>2.768549280177187E-4</v>
      </c>
      <c r="L35" s="467"/>
      <c r="M35" s="465"/>
      <c r="N35" s="465"/>
      <c r="O35" s="182">
        <f>O34/L34</f>
        <v>0</v>
      </c>
      <c r="P35" s="182">
        <f>P34/M34</f>
        <v>0</v>
      </c>
      <c r="Q35" s="183">
        <f>Q34/N34</f>
        <v>0</v>
      </c>
      <c r="R35" s="467"/>
      <c r="S35" s="465"/>
      <c r="T35" s="465"/>
      <c r="U35" s="182">
        <f>U34/R34</f>
        <v>6.1709348966368404E-4</v>
      </c>
      <c r="V35" s="182">
        <f>V34/S34</f>
        <v>4.5703839122486289E-4</v>
      </c>
      <c r="W35" s="183">
        <f>W34/T34</f>
        <v>5.5258795358261185E-4</v>
      </c>
      <c r="AB35" s="21"/>
      <c r="AC35" s="21"/>
      <c r="AD35" s="21"/>
      <c r="AH35" s="188"/>
      <c r="AI35" s="188"/>
      <c r="AJ35" s="188"/>
    </row>
    <row r="36" spans="2:36" ht="21.6" customHeight="1" x14ac:dyDescent="0.2">
      <c r="B36" s="416"/>
      <c r="C36" s="51" t="s">
        <v>34</v>
      </c>
      <c r="D36" s="468">
        <f>D26+D28+D30+D32</f>
        <v>151</v>
      </c>
      <c r="E36" s="518">
        <f>E26+E28+E30+E32</f>
        <v>127</v>
      </c>
      <c r="F36" s="460">
        <f t="shared" ref="F36:W36" si="83">F26+F28+F30+F32</f>
        <v>29660</v>
      </c>
      <c r="G36" s="462">
        <f t="shared" si="83"/>
        <v>5485</v>
      </c>
      <c r="H36" s="462">
        <f t="shared" si="83"/>
        <v>35145</v>
      </c>
      <c r="I36" s="180">
        <f t="shared" si="83"/>
        <v>148</v>
      </c>
      <c r="J36" s="180">
        <f t="shared" si="83"/>
        <v>0</v>
      </c>
      <c r="K36" s="181">
        <f t="shared" si="83"/>
        <v>148</v>
      </c>
      <c r="L36" s="460">
        <f t="shared" si="83"/>
        <v>18472</v>
      </c>
      <c r="M36" s="462">
        <f t="shared" si="83"/>
        <v>1753</v>
      </c>
      <c r="N36" s="462">
        <f>L36+M36</f>
        <v>20225</v>
      </c>
      <c r="O36" s="180">
        <f t="shared" si="83"/>
        <v>142</v>
      </c>
      <c r="P36" s="180">
        <f t="shared" si="83"/>
        <v>0</v>
      </c>
      <c r="Q36" s="181">
        <f t="shared" si="83"/>
        <v>142</v>
      </c>
      <c r="R36" s="460">
        <f t="shared" si="83"/>
        <v>11188</v>
      </c>
      <c r="S36" s="462">
        <f t="shared" si="83"/>
        <v>3732</v>
      </c>
      <c r="T36" s="462">
        <f>R36+S36</f>
        <v>14920</v>
      </c>
      <c r="U36" s="180">
        <f t="shared" si="83"/>
        <v>6</v>
      </c>
      <c r="V36" s="180">
        <f t="shared" si="83"/>
        <v>0</v>
      </c>
      <c r="W36" s="181">
        <f t="shared" si="83"/>
        <v>6</v>
      </c>
      <c r="Y36" s="71"/>
      <c r="Z36" s="71"/>
      <c r="AA36" s="71"/>
      <c r="AB36" s="71"/>
      <c r="AC36" s="71"/>
      <c r="AD36" s="71"/>
      <c r="AE36" s="188"/>
      <c r="AF36" s="188"/>
      <c r="AG36" s="188"/>
      <c r="AH36" s="188"/>
      <c r="AI36" s="188"/>
      <c r="AJ36" s="188"/>
    </row>
    <row r="37" spans="2:36" ht="21.6" customHeight="1" thickBot="1" x14ac:dyDescent="0.25">
      <c r="B37" s="417"/>
      <c r="C37" s="55" t="s">
        <v>36</v>
      </c>
      <c r="D37" s="469"/>
      <c r="E37" s="471"/>
      <c r="F37" s="461"/>
      <c r="G37" s="463"/>
      <c r="H37" s="463"/>
      <c r="I37" s="186">
        <f>I36/F36</f>
        <v>4.9898853674983142E-3</v>
      </c>
      <c r="J37" s="186">
        <f>J36/G36</f>
        <v>0</v>
      </c>
      <c r="K37" s="187">
        <f>K36/H36</f>
        <v>4.2111253378859011E-3</v>
      </c>
      <c r="L37" s="461"/>
      <c r="M37" s="463"/>
      <c r="N37" s="463"/>
      <c r="O37" s="186">
        <f>O36/L36</f>
        <v>7.6873105240363795E-3</v>
      </c>
      <c r="P37" s="186">
        <f>P36/M36</f>
        <v>0</v>
      </c>
      <c r="Q37" s="187">
        <f>Q36/N36</f>
        <v>7.0210135970333746E-3</v>
      </c>
      <c r="R37" s="461"/>
      <c r="S37" s="463"/>
      <c r="T37" s="463"/>
      <c r="U37" s="186">
        <f>U36/R36</f>
        <v>5.3628888094386842E-4</v>
      </c>
      <c r="V37" s="186">
        <f>V36/S36</f>
        <v>0</v>
      </c>
      <c r="W37" s="187">
        <f>W36/T36</f>
        <v>4.0214477211796245E-4</v>
      </c>
      <c r="AB37" s="21"/>
      <c r="AC37" s="21"/>
      <c r="AD37" s="21"/>
      <c r="AH37" s="188"/>
      <c r="AI37" s="188"/>
      <c r="AJ37" s="188"/>
    </row>
    <row r="38" spans="2:36" x14ac:dyDescent="0.2">
      <c r="K38" s="2"/>
      <c r="Q38" s="2"/>
      <c r="R38" s="2"/>
      <c r="S38" s="2"/>
      <c r="T38" s="2"/>
      <c r="U38" s="2"/>
      <c r="V38" s="2"/>
      <c r="Y38" s="4"/>
      <c r="Z38" s="4"/>
      <c r="AA38" s="4"/>
      <c r="AB38" s="4"/>
      <c r="AC38" s="4"/>
      <c r="AD38" s="4"/>
      <c r="AE38" s="4"/>
    </row>
    <row r="39" spans="2:36" x14ac:dyDescent="0.2">
      <c r="K39" s="2"/>
      <c r="Q39" s="2"/>
      <c r="R39" s="2"/>
      <c r="S39" s="2"/>
      <c r="T39" s="2"/>
      <c r="U39" s="2"/>
      <c r="V39" s="2"/>
      <c r="Y39" s="4"/>
      <c r="Z39" s="4"/>
      <c r="AA39" s="4"/>
      <c r="AB39" s="4"/>
      <c r="AC39" s="4"/>
      <c r="AD39" s="4"/>
      <c r="AE39" s="4"/>
    </row>
    <row r="40" spans="2:36" x14ac:dyDescent="0.2">
      <c r="B40"/>
      <c r="I40" s="21"/>
      <c r="J40" s="21"/>
      <c r="K40" s="21"/>
      <c r="L40" s="21"/>
      <c r="M40" s="21"/>
      <c r="N40" s="21"/>
      <c r="O40" s="21"/>
      <c r="P40" s="21"/>
      <c r="Q40" s="21"/>
      <c r="R40" s="21"/>
      <c r="S40" s="21"/>
      <c r="T40" s="21"/>
      <c r="U40" s="21"/>
      <c r="V40" s="21"/>
      <c r="W40" s="21"/>
      <c r="Y40" s="4"/>
      <c r="Z40" s="4"/>
      <c r="AA40" s="4"/>
      <c r="AB40" s="4"/>
      <c r="AC40" s="4"/>
      <c r="AD40" s="4"/>
      <c r="AE40" s="4"/>
    </row>
    <row r="41" spans="2:36" x14ac:dyDescent="0.2">
      <c r="B41"/>
      <c r="Y41" s="4"/>
      <c r="Z41" s="4"/>
      <c r="AA41" s="4"/>
      <c r="AB41" s="4"/>
      <c r="AC41" s="4"/>
      <c r="AD41" s="4"/>
      <c r="AE41" s="4"/>
    </row>
    <row r="42" spans="2:36" x14ac:dyDescent="0.2">
      <c r="B42"/>
      <c r="K42" s="2"/>
      <c r="Q42" s="2"/>
      <c r="R42" s="2"/>
      <c r="S42" s="2"/>
      <c r="T42" s="2"/>
      <c r="U42" s="2"/>
      <c r="V42" s="2"/>
      <c r="Y42" s="4"/>
      <c r="Z42" s="4"/>
      <c r="AA42" s="4"/>
      <c r="AB42" s="4"/>
      <c r="AC42" s="4"/>
      <c r="AD42" s="4"/>
      <c r="AE42" s="4"/>
    </row>
    <row r="43" spans="2:36" x14ac:dyDescent="0.2">
      <c r="B43"/>
      <c r="K43" s="2"/>
      <c r="Q43" s="2"/>
      <c r="R43" s="2"/>
      <c r="S43" s="2"/>
      <c r="T43" s="2"/>
      <c r="U43" s="2"/>
      <c r="V43" s="2"/>
      <c r="Y43" s="4"/>
      <c r="Z43" s="4"/>
      <c r="AA43" s="4"/>
      <c r="AB43" s="4"/>
      <c r="AC43" s="4"/>
      <c r="AD43" s="4"/>
      <c r="AE43" s="4"/>
    </row>
    <row r="44" spans="2:36" x14ac:dyDescent="0.2">
      <c r="B44"/>
      <c r="Y44" s="4"/>
      <c r="Z44" s="4"/>
      <c r="AA44" s="4"/>
      <c r="AB44" s="4"/>
      <c r="AC44" s="4"/>
      <c r="AD44" s="4"/>
      <c r="AE44" s="4"/>
    </row>
    <row r="45" spans="2:36" x14ac:dyDescent="0.2">
      <c r="B45" s="195"/>
      <c r="D45" s="196"/>
      <c r="E45" s="196"/>
      <c r="F45" s="196"/>
      <c r="G45" s="196"/>
      <c r="H45" s="196"/>
      <c r="I45" s="196"/>
      <c r="J45" s="196"/>
      <c r="K45" s="196"/>
      <c r="L45" s="196"/>
      <c r="M45" s="196"/>
      <c r="N45" s="196"/>
      <c r="O45" s="196"/>
      <c r="P45" s="196"/>
      <c r="Q45" s="196"/>
      <c r="R45" s="196"/>
      <c r="S45" s="196"/>
      <c r="T45" s="196"/>
      <c r="U45" s="196"/>
      <c r="V45" s="196"/>
      <c r="W45" s="196"/>
      <c r="Y45" s="4"/>
      <c r="Z45" s="4"/>
      <c r="AA45" s="4"/>
      <c r="AB45" s="4"/>
      <c r="AC45" s="4"/>
      <c r="AD45" s="4"/>
      <c r="AE45" s="4"/>
    </row>
    <row r="46" spans="2:36" x14ac:dyDescent="0.2">
      <c r="D46" s="196"/>
      <c r="E46" s="196"/>
      <c r="F46" s="196"/>
      <c r="G46" s="196"/>
      <c r="H46" s="196"/>
      <c r="I46" s="196"/>
      <c r="J46" s="196"/>
      <c r="K46" s="196"/>
      <c r="L46" s="196"/>
      <c r="M46" s="196"/>
      <c r="N46" s="196"/>
      <c r="O46" s="196"/>
      <c r="P46" s="196"/>
      <c r="Q46" s="196"/>
      <c r="R46" s="196"/>
      <c r="S46" s="196"/>
      <c r="T46" s="196"/>
      <c r="U46" s="196"/>
      <c r="V46" s="196"/>
      <c r="W46" s="196"/>
      <c r="Y46" s="4"/>
      <c r="Z46" s="4"/>
      <c r="AA46" s="4"/>
      <c r="AB46" s="4"/>
      <c r="AC46" s="4"/>
      <c r="AD46" s="4"/>
      <c r="AE46" s="4"/>
    </row>
    <row r="47" spans="2:36" x14ac:dyDescent="0.2">
      <c r="D47" s="196"/>
      <c r="E47" s="196"/>
      <c r="F47" s="196"/>
      <c r="G47" s="196"/>
      <c r="H47" s="196"/>
      <c r="I47" s="196"/>
      <c r="J47" s="196"/>
      <c r="K47" s="196"/>
      <c r="L47" s="196"/>
      <c r="M47" s="196"/>
      <c r="N47" s="196"/>
      <c r="O47" s="196"/>
      <c r="P47" s="196"/>
      <c r="Q47" s="196"/>
      <c r="R47" s="196"/>
      <c r="S47" s="196"/>
      <c r="T47" s="196"/>
      <c r="U47" s="196"/>
      <c r="V47" s="196"/>
      <c r="W47" s="196"/>
      <c r="Y47" s="4"/>
      <c r="Z47" s="4"/>
      <c r="AA47" s="4"/>
      <c r="AB47" s="4"/>
      <c r="AC47" s="4"/>
      <c r="AD47" s="4"/>
      <c r="AE47" s="4"/>
    </row>
    <row r="48" spans="2:36" x14ac:dyDescent="0.2">
      <c r="D48" s="196"/>
      <c r="E48" s="196"/>
      <c r="F48" s="196"/>
      <c r="G48" s="196"/>
      <c r="H48" s="196"/>
      <c r="I48" s="196"/>
      <c r="J48" s="196"/>
      <c r="K48" s="196"/>
      <c r="L48" s="196"/>
      <c r="M48" s="196"/>
      <c r="N48" s="196"/>
      <c r="O48" s="196"/>
      <c r="P48" s="196"/>
      <c r="Q48" s="196"/>
      <c r="R48" s="196"/>
      <c r="S48" s="196"/>
      <c r="T48" s="196"/>
      <c r="U48" s="196"/>
      <c r="V48" s="196"/>
      <c r="W48" s="196"/>
      <c r="Y48" s="4"/>
      <c r="Z48" s="4"/>
      <c r="AA48" s="4"/>
      <c r="AB48" s="4"/>
      <c r="AC48" s="4"/>
      <c r="AD48" s="4"/>
      <c r="AE48" s="4"/>
    </row>
    <row r="49" spans="3:31" x14ac:dyDescent="0.2">
      <c r="D49" s="196"/>
      <c r="E49" s="196"/>
      <c r="F49" s="196"/>
      <c r="G49" s="196"/>
      <c r="H49" s="196"/>
      <c r="I49" s="196"/>
      <c r="J49" s="196"/>
      <c r="K49" s="196"/>
      <c r="L49" s="196"/>
      <c r="M49" s="196"/>
      <c r="N49" s="196"/>
      <c r="O49" s="196"/>
      <c r="P49" s="196"/>
      <c r="Q49" s="196"/>
      <c r="R49" s="196"/>
      <c r="S49" s="196"/>
      <c r="T49" s="196"/>
      <c r="U49" s="196"/>
      <c r="V49" s="196"/>
      <c r="W49" s="196"/>
      <c r="Y49" s="4"/>
      <c r="Z49" s="4"/>
      <c r="AA49" s="4"/>
      <c r="AB49" s="4"/>
      <c r="AC49" s="4"/>
      <c r="AD49" s="4"/>
      <c r="AE49" s="4"/>
    </row>
    <row r="50" spans="3:31" x14ac:dyDescent="0.2">
      <c r="Y50" s="4"/>
      <c r="Z50" s="4"/>
      <c r="AA50" s="4"/>
      <c r="AB50" s="4"/>
      <c r="AC50" s="4"/>
      <c r="AD50" s="4"/>
      <c r="AE50" s="4"/>
    </row>
    <row r="51" spans="3:31" x14ac:dyDescent="0.2">
      <c r="Y51" s="4"/>
      <c r="Z51" s="4"/>
      <c r="AA51" s="4"/>
      <c r="AB51" s="4"/>
      <c r="AC51" s="4"/>
      <c r="AD51" s="4"/>
      <c r="AE51" s="4"/>
    </row>
    <row r="52" spans="3:31" x14ac:dyDescent="0.2">
      <c r="Y52" s="4"/>
      <c r="Z52" s="4"/>
      <c r="AA52" s="4"/>
      <c r="AB52" s="4"/>
      <c r="AC52" s="4"/>
      <c r="AD52" s="4"/>
      <c r="AE52" s="4"/>
    </row>
    <row r="53" spans="3:31" x14ac:dyDescent="0.2">
      <c r="Y53" s="4"/>
      <c r="Z53" s="4"/>
      <c r="AA53" s="4"/>
      <c r="AB53" s="4"/>
      <c r="AC53" s="4"/>
      <c r="AD53" s="4"/>
      <c r="AE53" s="4"/>
    </row>
    <row r="54" spans="3:31" x14ac:dyDescent="0.2">
      <c r="Y54" s="4"/>
      <c r="Z54" s="4"/>
      <c r="AA54" s="4"/>
      <c r="AB54" s="4"/>
      <c r="AC54" s="4"/>
      <c r="AD54" s="4"/>
      <c r="AE54" s="4"/>
    </row>
    <row r="55" spans="3:31" x14ac:dyDescent="0.2">
      <c r="Y55" s="4"/>
      <c r="Z55" s="4"/>
      <c r="AA55" s="4"/>
      <c r="AB55" s="4"/>
      <c r="AC55" s="4"/>
      <c r="AD55" s="4"/>
      <c r="AE55" s="4"/>
    </row>
    <row r="56" spans="3:31" x14ac:dyDescent="0.2">
      <c r="Y56" s="4"/>
      <c r="Z56" s="4"/>
      <c r="AA56" s="4"/>
      <c r="AB56" s="4"/>
      <c r="AC56" s="4"/>
      <c r="AD56" s="4"/>
      <c r="AE56" s="4"/>
    </row>
    <row r="57" spans="3:31" x14ac:dyDescent="0.2">
      <c r="Y57" s="4"/>
      <c r="Z57" s="4"/>
      <c r="AA57" s="4"/>
      <c r="AB57" s="4"/>
      <c r="AC57" s="4"/>
      <c r="AD57" s="4"/>
      <c r="AE57" s="4"/>
    </row>
    <row r="58" spans="3:31" x14ac:dyDescent="0.2">
      <c r="Y58" s="4"/>
      <c r="Z58" s="4"/>
      <c r="AA58" s="4"/>
      <c r="AB58" s="4"/>
      <c r="AC58" s="4"/>
      <c r="AD58" s="4"/>
      <c r="AE58" s="4"/>
    </row>
    <row r="59" spans="3:31" x14ac:dyDescent="0.2">
      <c r="Y59" s="4"/>
      <c r="Z59" s="4"/>
      <c r="AA59" s="4"/>
      <c r="AB59" s="4"/>
      <c r="AC59" s="4"/>
      <c r="AD59" s="4"/>
      <c r="AE59" s="4"/>
    </row>
    <row r="60" spans="3:31" x14ac:dyDescent="0.2">
      <c r="Y60" s="4"/>
      <c r="Z60" s="4"/>
      <c r="AA60" s="4"/>
      <c r="AB60" s="4"/>
      <c r="AC60" s="4"/>
      <c r="AD60" s="4"/>
      <c r="AE60" s="4"/>
    </row>
    <row r="61" spans="3:31" x14ac:dyDescent="0.2">
      <c r="Y61" s="4"/>
      <c r="Z61" s="4"/>
      <c r="AA61" s="4"/>
      <c r="AB61" s="4"/>
      <c r="AC61" s="4"/>
      <c r="AD61" s="4"/>
      <c r="AE61" s="4"/>
    </row>
    <row r="62" spans="3:31" x14ac:dyDescent="0.2">
      <c r="Y62" s="4"/>
      <c r="Z62" s="4"/>
      <c r="AA62" s="4"/>
      <c r="AB62" s="4"/>
      <c r="AC62" s="4"/>
      <c r="AD62" s="4"/>
      <c r="AE62" s="4"/>
    </row>
    <row r="63" spans="3:31" x14ac:dyDescent="0.2">
      <c r="Y63" s="4"/>
      <c r="Z63" s="4"/>
      <c r="AA63" s="4"/>
      <c r="AB63" s="4"/>
      <c r="AC63" s="4"/>
      <c r="AD63" s="4"/>
      <c r="AE63" s="4"/>
    </row>
    <row r="64" spans="3:31" x14ac:dyDescent="0.2">
      <c r="C64" s="194"/>
      <c r="H64" s="194"/>
      <c r="N64" s="194"/>
      <c r="W64" s="4"/>
      <c r="X64" s="2"/>
      <c r="Y64" s="4"/>
      <c r="Z64" s="4"/>
      <c r="AA64" s="4"/>
      <c r="AB64" s="4"/>
      <c r="AC64" s="4"/>
      <c r="AD64" s="4"/>
      <c r="AE64" s="4"/>
    </row>
    <row r="65" spans="11:31" x14ac:dyDescent="0.2">
      <c r="K65" s="2"/>
      <c r="Q65" s="2"/>
      <c r="R65" s="2"/>
      <c r="S65" s="2"/>
      <c r="T65" s="2"/>
      <c r="U65" s="2"/>
      <c r="V65" s="2"/>
      <c r="X65" s="2"/>
      <c r="Y65" s="4"/>
      <c r="Z65" s="4"/>
      <c r="AA65" s="4"/>
      <c r="AB65" s="4"/>
      <c r="AC65" s="4"/>
      <c r="AD65" s="4"/>
      <c r="AE65" s="4"/>
    </row>
  </sheetData>
  <mergeCells count="192">
    <mergeCell ref="R6:T6"/>
    <mergeCell ref="U6:W6"/>
    <mergeCell ref="B8:C9"/>
    <mergeCell ref="D8:D9"/>
    <mergeCell ref="E8:E9"/>
    <mergeCell ref="F8:F9"/>
    <mergeCell ref="G8:G9"/>
    <mergeCell ref="H8:H9"/>
    <mergeCell ref="L8:L9"/>
    <mergeCell ref="M8:M9"/>
    <mergeCell ref="B5:C7"/>
    <mergeCell ref="D5:D7"/>
    <mergeCell ref="E5:E7"/>
    <mergeCell ref="F5:K5"/>
    <mergeCell ref="L5:Q5"/>
    <mergeCell ref="R5:W5"/>
    <mergeCell ref="F6:H6"/>
    <mergeCell ref="I6:K6"/>
    <mergeCell ref="L6:N6"/>
    <mergeCell ref="O6:Q6"/>
    <mergeCell ref="N8:N9"/>
    <mergeCell ref="R8:R9"/>
    <mergeCell ref="S8:S9"/>
    <mergeCell ref="T8:T9"/>
    <mergeCell ref="B10:B21"/>
    <mergeCell ref="C10:C11"/>
    <mergeCell ref="D10:D11"/>
    <mergeCell ref="E10:E11"/>
    <mergeCell ref="F10:F11"/>
    <mergeCell ref="G10:G11"/>
    <mergeCell ref="T10:T11"/>
    <mergeCell ref="C12:C13"/>
    <mergeCell ref="D12:D13"/>
    <mergeCell ref="E12:E13"/>
    <mergeCell ref="F12:F13"/>
    <mergeCell ref="G12:G13"/>
    <mergeCell ref="H12:H13"/>
    <mergeCell ref="L12:L13"/>
    <mergeCell ref="M12:M13"/>
    <mergeCell ref="N12:N13"/>
    <mergeCell ref="H10:H11"/>
    <mergeCell ref="L10:L11"/>
    <mergeCell ref="M10:M11"/>
    <mergeCell ref="N10:N11"/>
    <mergeCell ref="R10:R11"/>
    <mergeCell ref="S10:S11"/>
    <mergeCell ref="R12:R13"/>
    <mergeCell ref="S12:S13"/>
    <mergeCell ref="T12:T13"/>
    <mergeCell ref="C14:C15"/>
    <mergeCell ref="D14:D15"/>
    <mergeCell ref="E14:E15"/>
    <mergeCell ref="F14:F15"/>
    <mergeCell ref="G14:G15"/>
    <mergeCell ref="H14:H15"/>
    <mergeCell ref="L14:L15"/>
    <mergeCell ref="M14:M15"/>
    <mergeCell ref="N14:N15"/>
    <mergeCell ref="R14:R15"/>
    <mergeCell ref="S14:S15"/>
    <mergeCell ref="T14:T15"/>
    <mergeCell ref="C16:C17"/>
    <mergeCell ref="D16:D17"/>
    <mergeCell ref="E16:E17"/>
    <mergeCell ref="F16:F17"/>
    <mergeCell ref="G16:G17"/>
    <mergeCell ref="T16:T17"/>
    <mergeCell ref="C18:C19"/>
    <mergeCell ref="D18:D19"/>
    <mergeCell ref="E18:E19"/>
    <mergeCell ref="F18:F19"/>
    <mergeCell ref="G18:G19"/>
    <mergeCell ref="H18:H19"/>
    <mergeCell ref="L18:L19"/>
    <mergeCell ref="M18:M19"/>
    <mergeCell ref="N18:N19"/>
    <mergeCell ref="H16:H17"/>
    <mergeCell ref="L16:L17"/>
    <mergeCell ref="M16:M17"/>
    <mergeCell ref="N16:N17"/>
    <mergeCell ref="R16:R17"/>
    <mergeCell ref="S16:S17"/>
    <mergeCell ref="R18:R19"/>
    <mergeCell ref="S18:S19"/>
    <mergeCell ref="T18:T19"/>
    <mergeCell ref="C20:C21"/>
    <mergeCell ref="D20:D21"/>
    <mergeCell ref="E20:E21"/>
    <mergeCell ref="F20:F21"/>
    <mergeCell ref="G20:G21"/>
    <mergeCell ref="H20:H21"/>
    <mergeCell ref="L20:L21"/>
    <mergeCell ref="M20:M21"/>
    <mergeCell ref="N20:N21"/>
    <mergeCell ref="R20:R21"/>
    <mergeCell ref="S20:S21"/>
    <mergeCell ref="T20:T21"/>
    <mergeCell ref="B22:B37"/>
    <mergeCell ref="C22:C23"/>
    <mergeCell ref="D22:D23"/>
    <mergeCell ref="E22:E23"/>
    <mergeCell ref="F22:F23"/>
    <mergeCell ref="C26:C27"/>
    <mergeCell ref="D26:D27"/>
    <mergeCell ref="E26:E27"/>
    <mergeCell ref="F26:F27"/>
    <mergeCell ref="G26:G27"/>
    <mergeCell ref="H26:H27"/>
    <mergeCell ref="S22:S23"/>
    <mergeCell ref="T22:T23"/>
    <mergeCell ref="C24:C25"/>
    <mergeCell ref="D24:D25"/>
    <mergeCell ref="E24:E25"/>
    <mergeCell ref="F24:F25"/>
    <mergeCell ref="G24:G25"/>
    <mergeCell ref="H24:H25"/>
    <mergeCell ref="L24:L25"/>
    <mergeCell ref="M24:M25"/>
    <mergeCell ref="G22:G23"/>
    <mergeCell ref="H22:H23"/>
    <mergeCell ref="L22:L23"/>
    <mergeCell ref="M22:M23"/>
    <mergeCell ref="N22:N23"/>
    <mergeCell ref="R22:R23"/>
    <mergeCell ref="L26:L27"/>
    <mergeCell ref="M26:M27"/>
    <mergeCell ref="N26:N27"/>
    <mergeCell ref="R26:R27"/>
    <mergeCell ref="S26:S27"/>
    <mergeCell ref="T26:T27"/>
    <mergeCell ref="N24:N25"/>
    <mergeCell ref="R24:R25"/>
    <mergeCell ref="S24:S25"/>
    <mergeCell ref="T24:T25"/>
    <mergeCell ref="L28:L29"/>
    <mergeCell ref="M28:M29"/>
    <mergeCell ref="N28:N29"/>
    <mergeCell ref="R28:R29"/>
    <mergeCell ref="S28:S29"/>
    <mergeCell ref="T28:T29"/>
    <mergeCell ref="C28:C29"/>
    <mergeCell ref="D28:D29"/>
    <mergeCell ref="E28:E29"/>
    <mergeCell ref="F28:F29"/>
    <mergeCell ref="G28:G29"/>
    <mergeCell ref="H28:H29"/>
    <mergeCell ref="L30:L31"/>
    <mergeCell ref="M30:M31"/>
    <mergeCell ref="N30:N31"/>
    <mergeCell ref="R30:R31"/>
    <mergeCell ref="S30:S31"/>
    <mergeCell ref="T30:T31"/>
    <mergeCell ref="C30:C31"/>
    <mergeCell ref="D30:D31"/>
    <mergeCell ref="E30:E31"/>
    <mergeCell ref="F30:F31"/>
    <mergeCell ref="G30:G31"/>
    <mergeCell ref="H30:H31"/>
    <mergeCell ref="L32:L33"/>
    <mergeCell ref="M32:M33"/>
    <mergeCell ref="N32:N33"/>
    <mergeCell ref="R32:R33"/>
    <mergeCell ref="S32:S33"/>
    <mergeCell ref="T32:T33"/>
    <mergeCell ref="C32:C33"/>
    <mergeCell ref="D32:D33"/>
    <mergeCell ref="E32:E33"/>
    <mergeCell ref="F32:F33"/>
    <mergeCell ref="G32:G33"/>
    <mergeCell ref="H32:H33"/>
    <mergeCell ref="D36:D37"/>
    <mergeCell ref="E36:E37"/>
    <mergeCell ref="F36:F37"/>
    <mergeCell ref="G36:G37"/>
    <mergeCell ref="H36:H37"/>
    <mergeCell ref="D34:D35"/>
    <mergeCell ref="E34:E35"/>
    <mergeCell ref="F34:F35"/>
    <mergeCell ref="G34:G35"/>
    <mergeCell ref="H34:H35"/>
    <mergeCell ref="L36:L37"/>
    <mergeCell ref="M36:M37"/>
    <mergeCell ref="N36:N37"/>
    <mergeCell ref="R36:R37"/>
    <mergeCell ref="S36:S37"/>
    <mergeCell ref="T36:T37"/>
    <mergeCell ref="M34:M35"/>
    <mergeCell ref="N34:N35"/>
    <mergeCell ref="R34:R35"/>
    <mergeCell ref="S34:S35"/>
    <mergeCell ref="T34:T35"/>
    <mergeCell ref="L34:L35"/>
  </mergeCells>
  <phoneticPr fontId="3"/>
  <pageMargins left="0.82677165354330717" right="0.51181102362204722" top="0.9055118110236221" bottom="0.98425196850393704" header="0.51181102362204722" footer="0.51181102362204722"/>
  <pageSetup paperSize="9" scale="6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C3AC9-3717-4AAA-8C11-F5F254CA3BC2}">
  <sheetPr>
    <tabColor rgb="FF00B0F0"/>
    <pageSetUpPr fitToPage="1"/>
  </sheetPr>
  <dimension ref="B2:AJ65"/>
  <sheetViews>
    <sheetView view="pageBreakPreview" zoomScaleNormal="100" zoomScaleSheetLayoutView="100" workbookViewId="0">
      <pane xSplit="3" ySplit="9" topLeftCell="D10" activePane="bottomRight" state="frozen"/>
      <selection pane="topRight"/>
      <selection pane="bottomLeft"/>
      <selection pane="bottomRight"/>
    </sheetView>
  </sheetViews>
  <sheetFormatPr defaultColWidth="9" defaultRowHeight="13.2" x14ac:dyDescent="0.2"/>
  <cols>
    <col min="1" max="2" width="4.6640625" style="2" customWidth="1"/>
    <col min="3" max="3" width="19.33203125" style="2" customWidth="1"/>
    <col min="4" max="10" width="8.6640625" style="2" customWidth="1"/>
    <col min="11" max="11" width="8.6640625" style="4" customWidth="1"/>
    <col min="12" max="16" width="8.6640625" style="2" customWidth="1"/>
    <col min="17" max="22" width="8.6640625" style="4" customWidth="1"/>
    <col min="23" max="23" width="8.6640625" style="2" customWidth="1"/>
    <col min="24" max="24" width="8" style="4" customWidth="1"/>
    <col min="25" max="30" width="6.33203125" style="2" customWidth="1"/>
    <col min="31" max="36" width="6.109375" style="2" customWidth="1"/>
    <col min="37" max="49" width="8.6640625" style="2" customWidth="1"/>
    <col min="50" max="69" width="4.6640625" style="2" customWidth="1"/>
    <col min="70" max="16384" width="9" style="2"/>
  </cols>
  <sheetData>
    <row r="2" spans="2:36" ht="14.4" x14ac:dyDescent="0.2">
      <c r="B2" s="1" t="s">
        <v>97</v>
      </c>
    </row>
    <row r="4" spans="2:36" ht="13.8" thickBot="1" x14ac:dyDescent="0.25">
      <c r="W4" s="5" t="s">
        <v>81</v>
      </c>
    </row>
    <row r="5" spans="2:36" ht="21.6" customHeight="1" x14ac:dyDescent="0.2">
      <c r="B5" s="506"/>
      <c r="C5" s="507"/>
      <c r="D5" s="412" t="s">
        <v>82</v>
      </c>
      <c r="E5" s="448" t="s">
        <v>83</v>
      </c>
      <c r="F5" s="512" t="s">
        <v>84</v>
      </c>
      <c r="G5" s="513"/>
      <c r="H5" s="513"/>
      <c r="I5" s="513"/>
      <c r="J5" s="513"/>
      <c r="K5" s="514"/>
      <c r="L5" s="512" t="s">
        <v>85</v>
      </c>
      <c r="M5" s="513"/>
      <c r="N5" s="513"/>
      <c r="O5" s="513"/>
      <c r="P5" s="513"/>
      <c r="Q5" s="514"/>
      <c r="R5" s="512" t="s">
        <v>86</v>
      </c>
      <c r="S5" s="513"/>
      <c r="T5" s="513"/>
      <c r="U5" s="513"/>
      <c r="V5" s="513"/>
      <c r="W5" s="514"/>
    </row>
    <row r="6" spans="2:36" s="165" customFormat="1" ht="36.75" customHeight="1" x14ac:dyDescent="0.2">
      <c r="B6" s="508"/>
      <c r="C6" s="509"/>
      <c r="D6" s="413"/>
      <c r="E6" s="450"/>
      <c r="F6" s="515" t="s">
        <v>87</v>
      </c>
      <c r="G6" s="516"/>
      <c r="H6" s="517"/>
      <c r="I6" s="519" t="s">
        <v>98</v>
      </c>
      <c r="J6" s="520"/>
      <c r="K6" s="521"/>
      <c r="L6" s="515" t="s">
        <v>87</v>
      </c>
      <c r="M6" s="516"/>
      <c r="N6" s="517"/>
      <c r="O6" s="519" t="s">
        <v>98</v>
      </c>
      <c r="P6" s="520"/>
      <c r="Q6" s="521"/>
      <c r="R6" s="493" t="s">
        <v>87</v>
      </c>
      <c r="S6" s="494"/>
      <c r="T6" s="495"/>
      <c r="U6" s="519" t="s">
        <v>98</v>
      </c>
      <c r="V6" s="520"/>
      <c r="W6" s="521"/>
    </row>
    <row r="7" spans="2:36" ht="21.6" customHeight="1" x14ac:dyDescent="0.2">
      <c r="B7" s="510"/>
      <c r="C7" s="511"/>
      <c r="D7" s="419"/>
      <c r="E7" s="452"/>
      <c r="F7" s="166" t="s">
        <v>89</v>
      </c>
      <c r="G7" s="167" t="s">
        <v>90</v>
      </c>
      <c r="H7" s="168" t="s">
        <v>19</v>
      </c>
      <c r="I7" s="169" t="s">
        <v>91</v>
      </c>
      <c r="J7" s="169" t="s">
        <v>92</v>
      </c>
      <c r="K7" s="170" t="s">
        <v>93</v>
      </c>
      <c r="L7" s="171" t="s">
        <v>89</v>
      </c>
      <c r="M7" s="167" t="s">
        <v>90</v>
      </c>
      <c r="N7" s="168" t="s">
        <v>19</v>
      </c>
      <c r="O7" s="169" t="s">
        <v>91</v>
      </c>
      <c r="P7" s="169" t="s">
        <v>92</v>
      </c>
      <c r="Q7" s="170" t="s">
        <v>93</v>
      </c>
      <c r="R7" s="171" t="s">
        <v>89</v>
      </c>
      <c r="S7" s="167" t="s">
        <v>90</v>
      </c>
      <c r="T7" s="168" t="s">
        <v>19</v>
      </c>
      <c r="U7" s="169" t="s">
        <v>91</v>
      </c>
      <c r="V7" s="169" t="s">
        <v>92</v>
      </c>
      <c r="W7" s="170" t="s">
        <v>93</v>
      </c>
      <c r="X7" s="2"/>
      <c r="AE7" s="9"/>
    </row>
    <row r="8" spans="2:36" ht="21.6" customHeight="1" x14ac:dyDescent="0.2">
      <c r="B8" s="421" t="s">
        <v>59</v>
      </c>
      <c r="C8" s="422"/>
      <c r="D8" s="498">
        <f>SUM(D10:D21)</f>
        <v>370</v>
      </c>
      <c r="E8" s="500">
        <f>SUM(E10:E21)</f>
        <v>299</v>
      </c>
      <c r="F8" s="481">
        <f t="shared" ref="F8:W8" si="0">F10+F12+F14+F16+F18+F20</f>
        <v>32033</v>
      </c>
      <c r="G8" s="476">
        <f t="shared" si="0"/>
        <v>6486</v>
      </c>
      <c r="H8" s="476">
        <f t="shared" si="0"/>
        <v>38519</v>
      </c>
      <c r="I8" s="172">
        <f t="shared" si="0"/>
        <v>397</v>
      </c>
      <c r="J8" s="172">
        <f t="shared" si="0"/>
        <v>16</v>
      </c>
      <c r="K8" s="173">
        <f t="shared" si="0"/>
        <v>413</v>
      </c>
      <c r="L8" s="502">
        <f>SUM(L10:L21)</f>
        <v>19919</v>
      </c>
      <c r="M8" s="504">
        <f t="shared" ref="M8" si="1">SUM(M10:M21)</f>
        <v>2033</v>
      </c>
      <c r="N8" s="476">
        <f>SUM(N10:N21)</f>
        <v>21952</v>
      </c>
      <c r="O8" s="172">
        <f t="shared" si="0"/>
        <v>251</v>
      </c>
      <c r="P8" s="172">
        <f t="shared" si="0"/>
        <v>3</v>
      </c>
      <c r="Q8" s="173">
        <f t="shared" si="0"/>
        <v>254</v>
      </c>
      <c r="R8" s="502">
        <f>SUM(R10:R21)</f>
        <v>12114</v>
      </c>
      <c r="S8" s="504">
        <f t="shared" ref="S8" si="2">SUM(S10:S21)</f>
        <v>4453</v>
      </c>
      <c r="T8" s="476">
        <f>SUM(T10:T21)</f>
        <v>16567</v>
      </c>
      <c r="U8" s="172">
        <f t="shared" si="0"/>
        <v>146</v>
      </c>
      <c r="V8" s="172">
        <f t="shared" si="0"/>
        <v>13</v>
      </c>
      <c r="W8" s="173">
        <f t="shared" si="0"/>
        <v>159</v>
      </c>
      <c r="X8" s="2"/>
      <c r="Y8" s="71"/>
      <c r="Z8" s="71"/>
      <c r="AA8" s="71"/>
      <c r="AB8" s="71"/>
      <c r="AC8" s="71"/>
      <c r="AD8" s="71"/>
      <c r="AE8" s="188"/>
      <c r="AF8" s="188"/>
      <c r="AG8" s="188"/>
      <c r="AH8" s="188"/>
      <c r="AI8" s="188"/>
      <c r="AJ8" s="188"/>
    </row>
    <row r="9" spans="2:36" ht="21.6" customHeight="1" thickBot="1" x14ac:dyDescent="0.25">
      <c r="B9" s="425"/>
      <c r="C9" s="426"/>
      <c r="D9" s="499"/>
      <c r="E9" s="501"/>
      <c r="F9" s="482"/>
      <c r="G9" s="477"/>
      <c r="H9" s="477"/>
      <c r="I9" s="177">
        <f>I8/F8</f>
        <v>1.2393469234851559E-2</v>
      </c>
      <c r="J9" s="177">
        <f>J8/G8</f>
        <v>2.4668516805427072E-3</v>
      </c>
      <c r="K9" s="178">
        <f>K8/H8</f>
        <v>1.0721981359848386E-2</v>
      </c>
      <c r="L9" s="503"/>
      <c r="M9" s="505"/>
      <c r="N9" s="477"/>
      <c r="O9" s="177">
        <f>O8/L8</f>
        <v>1.2601034188463277E-2</v>
      </c>
      <c r="P9" s="177">
        <f>P8/M8</f>
        <v>1.4756517461878996E-3</v>
      </c>
      <c r="Q9" s="178">
        <f>Q8/N8</f>
        <v>1.1570699708454811E-2</v>
      </c>
      <c r="R9" s="503"/>
      <c r="S9" s="505"/>
      <c r="T9" s="477"/>
      <c r="U9" s="177">
        <f>U8/R8</f>
        <v>1.2052171041769854E-2</v>
      </c>
      <c r="V9" s="177">
        <f>V8/S8</f>
        <v>2.9193801931282283E-3</v>
      </c>
      <c r="W9" s="178">
        <f>W8/T8</f>
        <v>9.5973924065914165E-3</v>
      </c>
      <c r="X9" s="2"/>
      <c r="AB9" s="21"/>
      <c r="AC9" s="21"/>
      <c r="AD9" s="21"/>
      <c r="AH9" s="188"/>
      <c r="AI9" s="188"/>
      <c r="AJ9" s="188"/>
    </row>
    <row r="10" spans="2:36" ht="21.6" customHeight="1" thickTop="1" x14ac:dyDescent="0.2">
      <c r="B10" s="415" t="s">
        <v>20</v>
      </c>
      <c r="C10" s="413" t="s">
        <v>60</v>
      </c>
      <c r="D10" s="472">
        <f>[1]表13!E15</f>
        <v>54</v>
      </c>
      <c r="E10" s="473">
        <f>[1]表13!R15</f>
        <v>20</v>
      </c>
      <c r="F10" s="491">
        <f t="shared" ref="F10:K10" si="3">L10+R10</f>
        <v>1468</v>
      </c>
      <c r="G10" s="485">
        <f t="shared" si="3"/>
        <v>46</v>
      </c>
      <c r="H10" s="485">
        <f t="shared" si="3"/>
        <v>1514</v>
      </c>
      <c r="I10" s="180">
        <f t="shared" si="3"/>
        <v>2</v>
      </c>
      <c r="J10" s="180">
        <f t="shared" si="3"/>
        <v>0</v>
      </c>
      <c r="K10" s="181">
        <f t="shared" si="3"/>
        <v>2</v>
      </c>
      <c r="L10" s="486">
        <f>[1]表2!I18</f>
        <v>1314</v>
      </c>
      <c r="M10" s="487">
        <f>[1]表2!O18</f>
        <v>14</v>
      </c>
      <c r="N10" s="492">
        <f>L10+M10</f>
        <v>1328</v>
      </c>
      <c r="O10" s="180">
        <v>1</v>
      </c>
      <c r="P10" s="180">
        <v>0</v>
      </c>
      <c r="Q10" s="181">
        <f>O10+P10</f>
        <v>1</v>
      </c>
      <c r="R10" s="486">
        <f>[1]表2!J18</f>
        <v>154</v>
      </c>
      <c r="S10" s="487">
        <f>[1]表2!P18</f>
        <v>32</v>
      </c>
      <c r="T10" s="492">
        <f>R10+S10</f>
        <v>186</v>
      </c>
      <c r="U10" s="180">
        <v>1</v>
      </c>
      <c r="V10" s="180">
        <v>0</v>
      </c>
      <c r="W10" s="181">
        <f>U10+V10</f>
        <v>1</v>
      </c>
      <c r="X10" s="2"/>
      <c r="Y10" s="71"/>
      <c r="Z10" s="71"/>
      <c r="AA10" s="71"/>
      <c r="AB10" s="71"/>
      <c r="AC10" s="71"/>
      <c r="AD10" s="71"/>
      <c r="AE10" s="188"/>
      <c r="AF10" s="188"/>
      <c r="AG10" s="188"/>
      <c r="AH10" s="188"/>
      <c r="AI10" s="188"/>
      <c r="AJ10" s="188"/>
    </row>
    <row r="11" spans="2:36" ht="21.6" customHeight="1" x14ac:dyDescent="0.2">
      <c r="B11" s="416"/>
      <c r="C11" s="413"/>
      <c r="D11" s="469"/>
      <c r="E11" s="471"/>
      <c r="F11" s="484"/>
      <c r="G11" s="483"/>
      <c r="H11" s="483"/>
      <c r="I11" s="182">
        <f>I10/F10</f>
        <v>1.3623978201634877E-3</v>
      </c>
      <c r="J11" s="182">
        <f>J10/G10</f>
        <v>0</v>
      </c>
      <c r="K11" s="183">
        <f>K10/H10</f>
        <v>1.321003963011889E-3</v>
      </c>
      <c r="L11" s="467"/>
      <c r="M11" s="465"/>
      <c r="N11" s="488"/>
      <c r="O11" s="182">
        <f>O10/L10</f>
        <v>7.6103500761035003E-4</v>
      </c>
      <c r="P11" s="182">
        <f>P10/M10</f>
        <v>0</v>
      </c>
      <c r="Q11" s="183">
        <f>Q10/N10</f>
        <v>7.5301204819277112E-4</v>
      </c>
      <c r="R11" s="467"/>
      <c r="S11" s="465"/>
      <c r="T11" s="488"/>
      <c r="U11" s="182">
        <f>U10/R10</f>
        <v>6.4935064935064939E-3</v>
      </c>
      <c r="V11" s="182">
        <f>V10/S10</f>
        <v>0</v>
      </c>
      <c r="W11" s="183">
        <f>W10/T10</f>
        <v>5.3763440860215058E-3</v>
      </c>
      <c r="X11" s="2"/>
      <c r="AB11" s="21"/>
      <c r="AC11" s="21"/>
      <c r="AD11" s="21"/>
      <c r="AH11" s="188"/>
      <c r="AI11" s="188"/>
      <c r="AJ11" s="188"/>
    </row>
    <row r="12" spans="2:36" ht="21.6" customHeight="1" x14ac:dyDescent="0.2">
      <c r="B12" s="416"/>
      <c r="C12" s="412" t="s">
        <v>61</v>
      </c>
      <c r="D12" s="468">
        <f>[1]表13!E18</f>
        <v>69</v>
      </c>
      <c r="E12" s="518">
        <f>[1]表13!R18</f>
        <v>55</v>
      </c>
      <c r="F12" s="481">
        <f t="shared" ref="F12:K12" si="4">L12+R12</f>
        <v>15392</v>
      </c>
      <c r="G12" s="476">
        <f t="shared" si="4"/>
        <v>710</v>
      </c>
      <c r="H12" s="476">
        <f t="shared" si="4"/>
        <v>16102</v>
      </c>
      <c r="I12" s="172">
        <f t="shared" si="4"/>
        <v>23</v>
      </c>
      <c r="J12" s="172">
        <f t="shared" si="4"/>
        <v>3</v>
      </c>
      <c r="K12" s="173">
        <f t="shared" si="4"/>
        <v>26</v>
      </c>
      <c r="L12" s="466">
        <f>[1]表2!I21</f>
        <v>11772</v>
      </c>
      <c r="M12" s="464">
        <f>[1]表2!O21</f>
        <v>320</v>
      </c>
      <c r="N12" s="488">
        <f>L12+M12</f>
        <v>12092</v>
      </c>
      <c r="O12" s="172">
        <v>4</v>
      </c>
      <c r="P12" s="172">
        <v>0</v>
      </c>
      <c r="Q12" s="173">
        <f t="shared" ref="Q12" si="5">O12+P12</f>
        <v>4</v>
      </c>
      <c r="R12" s="466">
        <f>[1]表2!J21</f>
        <v>3620</v>
      </c>
      <c r="S12" s="464">
        <f>[1]表2!P21</f>
        <v>390</v>
      </c>
      <c r="T12" s="476">
        <f>R12+S12</f>
        <v>4010</v>
      </c>
      <c r="U12" s="172">
        <v>19</v>
      </c>
      <c r="V12" s="172">
        <v>3</v>
      </c>
      <c r="W12" s="173">
        <f t="shared" ref="W12" si="6">U12+V12</f>
        <v>22</v>
      </c>
      <c r="X12" s="2"/>
      <c r="Y12" s="71"/>
      <c r="Z12" s="71"/>
      <c r="AA12" s="71"/>
      <c r="AB12" s="71"/>
      <c r="AC12" s="71"/>
      <c r="AD12" s="71"/>
      <c r="AE12" s="188"/>
      <c r="AF12" s="188"/>
      <c r="AG12" s="188"/>
      <c r="AH12" s="188"/>
      <c r="AI12" s="188"/>
      <c r="AJ12" s="188"/>
    </row>
    <row r="13" spans="2:36" ht="21.6" customHeight="1" x14ac:dyDescent="0.2">
      <c r="B13" s="416"/>
      <c r="C13" s="413"/>
      <c r="D13" s="469"/>
      <c r="E13" s="471"/>
      <c r="F13" s="484"/>
      <c r="G13" s="483"/>
      <c r="H13" s="483"/>
      <c r="I13" s="182">
        <f t="shared" ref="I13:K13" si="7">I12/F12</f>
        <v>1.4942827442827444E-3</v>
      </c>
      <c r="J13" s="182">
        <f t="shared" si="7"/>
        <v>4.2253521126760559E-3</v>
      </c>
      <c r="K13" s="183">
        <f t="shared" si="7"/>
        <v>1.6147062476710968E-3</v>
      </c>
      <c r="L13" s="467"/>
      <c r="M13" s="465"/>
      <c r="N13" s="488"/>
      <c r="O13" s="182">
        <f t="shared" ref="O13:Q13" si="8">O12/L12</f>
        <v>3.3978933061501872E-4</v>
      </c>
      <c r="P13" s="182">
        <f t="shared" si="8"/>
        <v>0</v>
      </c>
      <c r="Q13" s="183">
        <f t="shared" si="8"/>
        <v>3.3079722130334107E-4</v>
      </c>
      <c r="R13" s="467"/>
      <c r="S13" s="465"/>
      <c r="T13" s="483"/>
      <c r="U13" s="182">
        <f t="shared" ref="U13:W13" si="9">U12/R12</f>
        <v>5.2486187845303869E-3</v>
      </c>
      <c r="V13" s="182">
        <f t="shared" si="9"/>
        <v>7.6923076923076927E-3</v>
      </c>
      <c r="W13" s="183">
        <f t="shared" si="9"/>
        <v>5.4862842892768084E-3</v>
      </c>
      <c r="X13" s="2"/>
      <c r="AB13" s="21"/>
      <c r="AC13" s="21"/>
      <c r="AD13" s="21"/>
      <c r="AH13" s="188"/>
      <c r="AI13" s="188"/>
      <c r="AJ13" s="188"/>
    </row>
    <row r="14" spans="2:36" ht="21.6" customHeight="1" x14ac:dyDescent="0.2">
      <c r="B14" s="416"/>
      <c r="C14" s="412" t="s">
        <v>23</v>
      </c>
      <c r="D14" s="468">
        <f>[1]表13!E21</f>
        <v>28</v>
      </c>
      <c r="E14" s="518">
        <f>[1]表13!R21</f>
        <v>15</v>
      </c>
      <c r="F14" s="481">
        <f t="shared" ref="F14:K14" si="10">L14+R14</f>
        <v>1768</v>
      </c>
      <c r="G14" s="476">
        <f t="shared" si="10"/>
        <v>237</v>
      </c>
      <c r="H14" s="476">
        <f t="shared" si="10"/>
        <v>2005</v>
      </c>
      <c r="I14" s="172">
        <f t="shared" si="10"/>
        <v>10</v>
      </c>
      <c r="J14" s="172">
        <f t="shared" si="10"/>
        <v>3</v>
      </c>
      <c r="K14" s="173">
        <f t="shared" si="10"/>
        <v>13</v>
      </c>
      <c r="L14" s="466">
        <f>[1]表2!I24</f>
        <v>1463</v>
      </c>
      <c r="M14" s="464">
        <f>[1]表2!O24</f>
        <v>167</v>
      </c>
      <c r="N14" s="488">
        <f t="shared" ref="N14" si="11">L14+M14</f>
        <v>1630</v>
      </c>
      <c r="O14" s="172">
        <v>4</v>
      </c>
      <c r="P14" s="172">
        <v>3</v>
      </c>
      <c r="Q14" s="173">
        <f t="shared" ref="Q14" si="12">O14+P14</f>
        <v>7</v>
      </c>
      <c r="R14" s="466">
        <f>[1]表2!J24</f>
        <v>305</v>
      </c>
      <c r="S14" s="464">
        <f>[1]表2!P24</f>
        <v>70</v>
      </c>
      <c r="T14" s="476">
        <f t="shared" ref="T14" si="13">R14+S14</f>
        <v>375</v>
      </c>
      <c r="U14" s="172">
        <v>6</v>
      </c>
      <c r="V14" s="172">
        <v>0</v>
      </c>
      <c r="W14" s="173">
        <f t="shared" ref="W14" si="14">U14+V14</f>
        <v>6</v>
      </c>
      <c r="X14" s="2"/>
      <c r="Y14" s="71"/>
      <c r="Z14" s="71"/>
      <c r="AA14" s="71"/>
      <c r="AB14" s="71"/>
      <c r="AC14" s="71"/>
      <c r="AD14" s="71"/>
      <c r="AE14" s="188"/>
      <c r="AF14" s="188"/>
      <c r="AG14" s="188"/>
      <c r="AH14" s="188"/>
      <c r="AI14" s="188"/>
      <c r="AJ14" s="188"/>
    </row>
    <row r="15" spans="2:36" ht="21.6" customHeight="1" x14ac:dyDescent="0.2">
      <c r="B15" s="416"/>
      <c r="C15" s="419"/>
      <c r="D15" s="469"/>
      <c r="E15" s="471"/>
      <c r="F15" s="484"/>
      <c r="G15" s="483"/>
      <c r="H15" s="483"/>
      <c r="I15" s="182">
        <f t="shared" ref="I15:K15" si="15">I14/F14</f>
        <v>5.6561085972850677E-3</v>
      </c>
      <c r="J15" s="182">
        <f t="shared" si="15"/>
        <v>1.2658227848101266E-2</v>
      </c>
      <c r="K15" s="183">
        <f t="shared" si="15"/>
        <v>6.4837905236907727E-3</v>
      </c>
      <c r="L15" s="467"/>
      <c r="M15" s="465"/>
      <c r="N15" s="488"/>
      <c r="O15" s="182">
        <f t="shared" ref="O15:Q15" si="16">O14/L14</f>
        <v>2.7341079972658922E-3</v>
      </c>
      <c r="P15" s="182">
        <f t="shared" si="16"/>
        <v>1.7964071856287425E-2</v>
      </c>
      <c r="Q15" s="183">
        <f t="shared" si="16"/>
        <v>4.2944785276073623E-3</v>
      </c>
      <c r="R15" s="467"/>
      <c r="S15" s="465"/>
      <c r="T15" s="483"/>
      <c r="U15" s="182">
        <f t="shared" ref="U15:W15" si="17">U14/R14</f>
        <v>1.9672131147540985E-2</v>
      </c>
      <c r="V15" s="182">
        <f t="shared" si="17"/>
        <v>0</v>
      </c>
      <c r="W15" s="183">
        <f t="shared" si="17"/>
        <v>1.6E-2</v>
      </c>
      <c r="X15" s="2"/>
      <c r="AB15" s="21"/>
      <c r="AC15" s="21"/>
      <c r="AD15" s="21"/>
      <c r="AH15" s="188"/>
      <c r="AI15" s="188"/>
      <c r="AJ15" s="188"/>
    </row>
    <row r="16" spans="2:36" ht="21.6" customHeight="1" x14ac:dyDescent="0.2">
      <c r="B16" s="416"/>
      <c r="C16" s="412" t="s">
        <v>62</v>
      </c>
      <c r="D16" s="468">
        <f>[1]表13!E24</f>
        <v>72</v>
      </c>
      <c r="E16" s="518">
        <f>[1]表13!R24</f>
        <v>71</v>
      </c>
      <c r="F16" s="481">
        <f>L16+R16</f>
        <v>2067</v>
      </c>
      <c r="G16" s="476">
        <f t="shared" ref="G16:K16" si="18">M16+S16</f>
        <v>1339</v>
      </c>
      <c r="H16" s="476">
        <f t="shared" si="18"/>
        <v>3406</v>
      </c>
      <c r="I16" s="172">
        <f t="shared" si="18"/>
        <v>308</v>
      </c>
      <c r="J16" s="172">
        <f t="shared" si="18"/>
        <v>4</v>
      </c>
      <c r="K16" s="173">
        <f t="shared" si="18"/>
        <v>312</v>
      </c>
      <c r="L16" s="466">
        <f>[1]表2!I27</f>
        <v>1430</v>
      </c>
      <c r="M16" s="464">
        <f>[1]表2!O27</f>
        <v>450</v>
      </c>
      <c r="N16" s="488">
        <f t="shared" ref="N16" si="19">L16+M16</f>
        <v>1880</v>
      </c>
      <c r="O16" s="172">
        <v>234</v>
      </c>
      <c r="P16" s="172">
        <v>0</v>
      </c>
      <c r="Q16" s="173">
        <f t="shared" ref="Q16" si="20">O16+P16</f>
        <v>234</v>
      </c>
      <c r="R16" s="466">
        <f>[1]表2!J27</f>
        <v>637</v>
      </c>
      <c r="S16" s="464">
        <f>[1]表2!P27</f>
        <v>889</v>
      </c>
      <c r="T16" s="476">
        <f t="shared" ref="T16" si="21">R16+S16</f>
        <v>1526</v>
      </c>
      <c r="U16" s="172">
        <v>74</v>
      </c>
      <c r="V16" s="172">
        <v>4</v>
      </c>
      <c r="W16" s="173">
        <f t="shared" ref="W16" si="22">U16+V16</f>
        <v>78</v>
      </c>
      <c r="X16" s="2"/>
      <c r="Y16" s="71"/>
      <c r="Z16" s="71"/>
      <c r="AA16" s="71"/>
      <c r="AB16" s="71"/>
      <c r="AC16" s="71"/>
      <c r="AD16" s="71"/>
      <c r="AE16" s="188"/>
      <c r="AF16" s="188"/>
      <c r="AG16" s="188"/>
      <c r="AH16" s="188"/>
      <c r="AI16" s="188"/>
      <c r="AJ16" s="188"/>
    </row>
    <row r="17" spans="2:36" ht="21.6" customHeight="1" x14ac:dyDescent="0.2">
      <c r="B17" s="416"/>
      <c r="C17" s="413"/>
      <c r="D17" s="469"/>
      <c r="E17" s="471"/>
      <c r="F17" s="484"/>
      <c r="G17" s="483"/>
      <c r="H17" s="483"/>
      <c r="I17" s="182">
        <f t="shared" ref="I17:K17" si="23">I16/F16</f>
        <v>0.1490082244799226</v>
      </c>
      <c r="J17" s="182">
        <f t="shared" si="23"/>
        <v>2.9873039581777448E-3</v>
      </c>
      <c r="K17" s="183">
        <f t="shared" si="23"/>
        <v>9.1603053435114504E-2</v>
      </c>
      <c r="L17" s="467"/>
      <c r="M17" s="465"/>
      <c r="N17" s="488"/>
      <c r="O17" s="182">
        <f t="shared" ref="O17:Q17" si="24">O16/L16</f>
        <v>0.16363636363636364</v>
      </c>
      <c r="P17" s="182">
        <f t="shared" si="24"/>
        <v>0</v>
      </c>
      <c r="Q17" s="183">
        <f t="shared" si="24"/>
        <v>0.12446808510638298</v>
      </c>
      <c r="R17" s="467"/>
      <c r="S17" s="465"/>
      <c r="T17" s="483"/>
      <c r="U17" s="182">
        <f t="shared" ref="U17:W17" si="25">U16/R16</f>
        <v>0.11616954474097331</v>
      </c>
      <c r="V17" s="182">
        <f t="shared" si="25"/>
        <v>4.4994375703037125E-3</v>
      </c>
      <c r="W17" s="183">
        <f t="shared" si="25"/>
        <v>5.1114023591087812E-2</v>
      </c>
      <c r="X17" s="2"/>
      <c r="AB17" s="21"/>
      <c r="AC17" s="21"/>
      <c r="AD17" s="21"/>
      <c r="AH17" s="188"/>
      <c r="AI17" s="188"/>
      <c r="AJ17" s="188"/>
    </row>
    <row r="18" spans="2:36" ht="21.6" customHeight="1" x14ac:dyDescent="0.2">
      <c r="B18" s="416"/>
      <c r="C18" s="412" t="s">
        <v>63</v>
      </c>
      <c r="D18" s="468">
        <f>[1]表13!E27</f>
        <v>16</v>
      </c>
      <c r="E18" s="518">
        <f>[1]表13!R27</f>
        <v>6</v>
      </c>
      <c r="F18" s="481">
        <f t="shared" ref="F18:K18" si="26">L18+R18</f>
        <v>2678</v>
      </c>
      <c r="G18" s="476">
        <f t="shared" si="26"/>
        <v>279</v>
      </c>
      <c r="H18" s="476">
        <f t="shared" si="26"/>
        <v>2957</v>
      </c>
      <c r="I18" s="172">
        <f t="shared" si="26"/>
        <v>13</v>
      </c>
      <c r="J18" s="172">
        <f t="shared" si="26"/>
        <v>0</v>
      </c>
      <c r="K18" s="173">
        <f t="shared" si="26"/>
        <v>13</v>
      </c>
      <c r="L18" s="466">
        <f>[1]表2!I30</f>
        <v>1031</v>
      </c>
      <c r="M18" s="464">
        <f>[1]表2!O30</f>
        <v>17</v>
      </c>
      <c r="N18" s="488">
        <f t="shared" ref="N18" si="27">L18+M18</f>
        <v>1048</v>
      </c>
      <c r="O18" s="172">
        <v>0</v>
      </c>
      <c r="P18" s="172">
        <v>0</v>
      </c>
      <c r="Q18" s="173">
        <f t="shared" ref="Q18" si="28">O18+P18</f>
        <v>0</v>
      </c>
      <c r="R18" s="466">
        <f>[1]表2!J30</f>
        <v>1647</v>
      </c>
      <c r="S18" s="464">
        <f>[1]表2!P30</f>
        <v>262</v>
      </c>
      <c r="T18" s="476">
        <f t="shared" ref="T18" si="29">R18+S18</f>
        <v>1909</v>
      </c>
      <c r="U18" s="172">
        <v>13</v>
      </c>
      <c r="V18" s="172">
        <v>0</v>
      </c>
      <c r="W18" s="173">
        <f t="shared" ref="W18" si="30">U18+V18</f>
        <v>13</v>
      </c>
      <c r="X18" s="2"/>
      <c r="Y18" s="71"/>
      <c r="Z18" s="71"/>
      <c r="AA18" s="71"/>
      <c r="AB18" s="71"/>
      <c r="AC18" s="71"/>
      <c r="AD18" s="71"/>
      <c r="AE18" s="188"/>
      <c r="AF18" s="188"/>
      <c r="AG18" s="188"/>
      <c r="AH18" s="188"/>
      <c r="AI18" s="188"/>
      <c r="AJ18" s="188"/>
    </row>
    <row r="19" spans="2:36" ht="21.6" customHeight="1" x14ac:dyDescent="0.2">
      <c r="B19" s="416"/>
      <c r="C19" s="413"/>
      <c r="D19" s="469"/>
      <c r="E19" s="471"/>
      <c r="F19" s="484"/>
      <c r="G19" s="483"/>
      <c r="H19" s="483"/>
      <c r="I19" s="182">
        <f t="shared" ref="I19:K19" si="31">I18/F18</f>
        <v>4.8543689320388345E-3</v>
      </c>
      <c r="J19" s="182">
        <f t="shared" si="31"/>
        <v>0</v>
      </c>
      <c r="K19" s="183">
        <f t="shared" si="31"/>
        <v>4.39634764964491E-3</v>
      </c>
      <c r="L19" s="467"/>
      <c r="M19" s="465"/>
      <c r="N19" s="488"/>
      <c r="O19" s="182">
        <f t="shared" ref="O19:Q19" si="32">O18/L18</f>
        <v>0</v>
      </c>
      <c r="P19" s="182">
        <f t="shared" si="32"/>
        <v>0</v>
      </c>
      <c r="Q19" s="183">
        <f t="shared" si="32"/>
        <v>0</v>
      </c>
      <c r="R19" s="467"/>
      <c r="S19" s="465"/>
      <c r="T19" s="483"/>
      <c r="U19" s="182">
        <f t="shared" ref="U19:W19" si="33">U18/R18</f>
        <v>7.893139040680024E-3</v>
      </c>
      <c r="V19" s="182">
        <f t="shared" si="33"/>
        <v>0</v>
      </c>
      <c r="W19" s="183">
        <f t="shared" si="33"/>
        <v>6.809848088004191E-3</v>
      </c>
      <c r="X19" s="2"/>
      <c r="AB19" s="21"/>
      <c r="AC19" s="21"/>
      <c r="AD19" s="21"/>
      <c r="AH19" s="188"/>
      <c r="AI19" s="188"/>
      <c r="AJ19" s="188"/>
    </row>
    <row r="20" spans="2:36" ht="21.6" customHeight="1" x14ac:dyDescent="0.2">
      <c r="B20" s="416"/>
      <c r="C20" s="412" t="s">
        <v>64</v>
      </c>
      <c r="D20" s="468">
        <f>[1]表13!E30</f>
        <v>131</v>
      </c>
      <c r="E20" s="518">
        <f>[1]表13!R30</f>
        <v>132</v>
      </c>
      <c r="F20" s="481">
        <f t="shared" ref="F20:K20" si="34">L20+R20</f>
        <v>8660</v>
      </c>
      <c r="G20" s="476">
        <f t="shared" si="34"/>
        <v>3875</v>
      </c>
      <c r="H20" s="476">
        <f t="shared" si="34"/>
        <v>12535</v>
      </c>
      <c r="I20" s="172">
        <f t="shared" si="34"/>
        <v>41</v>
      </c>
      <c r="J20" s="172">
        <f t="shared" si="34"/>
        <v>6</v>
      </c>
      <c r="K20" s="173">
        <f t="shared" si="34"/>
        <v>47</v>
      </c>
      <c r="L20" s="466">
        <f>[1]表2!I33</f>
        <v>2909</v>
      </c>
      <c r="M20" s="464">
        <f>[1]表2!O33</f>
        <v>1065</v>
      </c>
      <c r="N20" s="488">
        <f t="shared" ref="N20" si="35">L20+M20</f>
        <v>3974</v>
      </c>
      <c r="O20" s="172">
        <v>8</v>
      </c>
      <c r="P20" s="172">
        <v>0</v>
      </c>
      <c r="Q20" s="173">
        <f t="shared" ref="Q20" si="36">O20+P20</f>
        <v>8</v>
      </c>
      <c r="R20" s="466">
        <f>[1]表2!J33</f>
        <v>5751</v>
      </c>
      <c r="S20" s="464">
        <f>[1]表2!P33</f>
        <v>2810</v>
      </c>
      <c r="T20" s="476">
        <f t="shared" ref="T20" si="37">R20+S20</f>
        <v>8561</v>
      </c>
      <c r="U20" s="172">
        <v>33</v>
      </c>
      <c r="V20" s="172">
        <v>6</v>
      </c>
      <c r="W20" s="173">
        <f t="shared" ref="W20" si="38">U20+V20</f>
        <v>39</v>
      </c>
      <c r="X20" s="2"/>
      <c r="Y20" s="71"/>
      <c r="Z20" s="71"/>
      <c r="AA20" s="71"/>
      <c r="AB20" s="71"/>
      <c r="AC20" s="71"/>
      <c r="AD20" s="71"/>
      <c r="AE20" s="188"/>
      <c r="AF20" s="188"/>
      <c r="AG20" s="188"/>
      <c r="AH20" s="188"/>
      <c r="AI20" s="188"/>
      <c r="AJ20" s="188"/>
    </row>
    <row r="21" spans="2:36" ht="21.6" customHeight="1" thickBot="1" x14ac:dyDescent="0.25">
      <c r="B21" s="420"/>
      <c r="C21" s="414"/>
      <c r="D21" s="479"/>
      <c r="E21" s="480"/>
      <c r="F21" s="484"/>
      <c r="G21" s="483"/>
      <c r="H21" s="483"/>
      <c r="I21" s="182">
        <f t="shared" ref="I21:K21" si="39">I20/F20</f>
        <v>4.7344110854503465E-3</v>
      </c>
      <c r="J21" s="182">
        <f t="shared" si="39"/>
        <v>1.5483870967741935E-3</v>
      </c>
      <c r="K21" s="183">
        <f t="shared" si="39"/>
        <v>3.7495013960909453E-3</v>
      </c>
      <c r="L21" s="467"/>
      <c r="M21" s="465"/>
      <c r="N21" s="488"/>
      <c r="O21" s="182">
        <f t="shared" ref="O21:Q21" si="40">O20/L20</f>
        <v>2.7500859401856309E-3</v>
      </c>
      <c r="P21" s="182">
        <f t="shared" si="40"/>
        <v>0</v>
      </c>
      <c r="Q21" s="183">
        <f t="shared" si="40"/>
        <v>2.0130850528434826E-3</v>
      </c>
      <c r="R21" s="467"/>
      <c r="S21" s="465"/>
      <c r="T21" s="477"/>
      <c r="U21" s="182">
        <f t="shared" ref="U21:W21" si="41">U20/R20</f>
        <v>5.7381324986958788E-3</v>
      </c>
      <c r="V21" s="182">
        <f t="shared" si="41"/>
        <v>2.1352313167259788E-3</v>
      </c>
      <c r="W21" s="183">
        <f t="shared" si="41"/>
        <v>4.5555425768017757E-3</v>
      </c>
      <c r="X21" s="2"/>
      <c r="AB21" s="21"/>
      <c r="AC21" s="21"/>
      <c r="AD21" s="21"/>
      <c r="AH21" s="188"/>
      <c r="AI21" s="188"/>
      <c r="AJ21" s="188"/>
    </row>
    <row r="22" spans="2:36" ht="21.6" customHeight="1" thickTop="1" x14ac:dyDescent="0.2">
      <c r="B22" s="415" t="s">
        <v>94</v>
      </c>
      <c r="C22" s="413" t="s">
        <v>28</v>
      </c>
      <c r="D22" s="472">
        <f>[1]表13!E33</f>
        <v>64</v>
      </c>
      <c r="E22" s="473">
        <f>[1]表13!R33</f>
        <v>43</v>
      </c>
      <c r="F22" s="491">
        <f t="shared" ref="F22:K22" si="42">L22+R22</f>
        <v>356</v>
      </c>
      <c r="G22" s="485">
        <f t="shared" si="42"/>
        <v>165</v>
      </c>
      <c r="H22" s="485">
        <f t="shared" si="42"/>
        <v>521</v>
      </c>
      <c r="I22" s="184">
        <f t="shared" si="42"/>
        <v>9</v>
      </c>
      <c r="J22" s="184">
        <f t="shared" si="42"/>
        <v>5</v>
      </c>
      <c r="K22" s="185">
        <f t="shared" si="42"/>
        <v>14</v>
      </c>
      <c r="L22" s="486">
        <f>[1]表2!I36</f>
        <v>209</v>
      </c>
      <c r="M22" s="487">
        <f>[1]表2!O36</f>
        <v>45</v>
      </c>
      <c r="N22" s="485">
        <f>L22+M22</f>
        <v>254</v>
      </c>
      <c r="O22" s="184">
        <v>3</v>
      </c>
      <c r="P22" s="184">
        <v>3</v>
      </c>
      <c r="Q22" s="185">
        <f t="shared" ref="Q22" si="43">O22+P22</f>
        <v>6</v>
      </c>
      <c r="R22" s="486">
        <f>[1]表2!J36</f>
        <v>147</v>
      </c>
      <c r="S22" s="487">
        <f>[1]表2!P36</f>
        <v>120</v>
      </c>
      <c r="T22" s="485">
        <f>R22+S22</f>
        <v>267</v>
      </c>
      <c r="U22" s="184">
        <v>6</v>
      </c>
      <c r="V22" s="184">
        <v>2</v>
      </c>
      <c r="W22" s="185">
        <f t="shared" ref="W22" si="44">U22+V22</f>
        <v>8</v>
      </c>
      <c r="X22" s="2"/>
      <c r="Y22" s="71"/>
      <c r="Z22" s="71"/>
      <c r="AA22" s="71"/>
      <c r="AB22" s="71"/>
      <c r="AC22" s="71"/>
      <c r="AD22" s="71"/>
      <c r="AE22" s="188"/>
      <c r="AF22" s="188"/>
      <c r="AG22" s="188"/>
      <c r="AH22" s="188"/>
      <c r="AI22" s="188"/>
      <c r="AJ22" s="188"/>
    </row>
    <row r="23" spans="2:36" ht="21.6" customHeight="1" x14ac:dyDescent="0.2">
      <c r="B23" s="416"/>
      <c r="C23" s="413"/>
      <c r="D23" s="469"/>
      <c r="E23" s="471"/>
      <c r="F23" s="484"/>
      <c r="G23" s="483"/>
      <c r="H23" s="483"/>
      <c r="I23" s="182">
        <f t="shared" ref="I23:K23" si="45">I22/F22</f>
        <v>2.5280898876404494E-2</v>
      </c>
      <c r="J23" s="182">
        <f t="shared" si="45"/>
        <v>3.0303030303030304E-2</v>
      </c>
      <c r="K23" s="183">
        <f t="shared" si="45"/>
        <v>2.6871401151631478E-2</v>
      </c>
      <c r="L23" s="467"/>
      <c r="M23" s="465"/>
      <c r="N23" s="483"/>
      <c r="O23" s="182">
        <f t="shared" ref="O23:Q23" si="46">O22/L22</f>
        <v>1.4354066985645933E-2</v>
      </c>
      <c r="P23" s="182">
        <f t="shared" si="46"/>
        <v>6.6666666666666666E-2</v>
      </c>
      <c r="Q23" s="183">
        <f t="shared" si="46"/>
        <v>2.3622047244094488E-2</v>
      </c>
      <c r="R23" s="467"/>
      <c r="S23" s="465"/>
      <c r="T23" s="483"/>
      <c r="U23" s="182">
        <f t="shared" ref="U23:W23" si="47">U22/R22</f>
        <v>4.0816326530612242E-2</v>
      </c>
      <c r="V23" s="182">
        <f t="shared" si="47"/>
        <v>1.6666666666666666E-2</v>
      </c>
      <c r="W23" s="183">
        <f t="shared" si="47"/>
        <v>2.9962546816479401E-2</v>
      </c>
      <c r="X23" s="2"/>
      <c r="AB23" s="21"/>
      <c r="AC23" s="21"/>
      <c r="AD23" s="21"/>
      <c r="AH23" s="188"/>
      <c r="AI23" s="188"/>
      <c r="AJ23" s="188"/>
    </row>
    <row r="24" spans="2:36" ht="21.6" customHeight="1" x14ac:dyDescent="0.2">
      <c r="B24" s="416"/>
      <c r="C24" s="412" t="s">
        <v>29</v>
      </c>
      <c r="D24" s="468">
        <f>[1]表13!E36</f>
        <v>155</v>
      </c>
      <c r="E24" s="518">
        <f>[1]表13!R36</f>
        <v>129</v>
      </c>
      <c r="F24" s="481">
        <f t="shared" ref="F24:K24" si="48">L24+R24</f>
        <v>2017</v>
      </c>
      <c r="G24" s="476">
        <f t="shared" si="48"/>
        <v>836</v>
      </c>
      <c r="H24" s="476">
        <f t="shared" si="48"/>
        <v>2853</v>
      </c>
      <c r="I24" s="172">
        <f t="shared" si="48"/>
        <v>26</v>
      </c>
      <c r="J24" s="172">
        <f t="shared" si="48"/>
        <v>5</v>
      </c>
      <c r="K24" s="173">
        <f t="shared" si="48"/>
        <v>31</v>
      </c>
      <c r="L24" s="466">
        <f>[1]表2!I39</f>
        <v>1238</v>
      </c>
      <c r="M24" s="464">
        <f>[1]表2!O39</f>
        <v>235</v>
      </c>
      <c r="N24" s="476">
        <f>L24+M24</f>
        <v>1473</v>
      </c>
      <c r="O24" s="172">
        <v>9</v>
      </c>
      <c r="P24" s="172">
        <v>0</v>
      </c>
      <c r="Q24" s="173">
        <f t="shared" ref="Q24" si="49">O24+P24</f>
        <v>9</v>
      </c>
      <c r="R24" s="466">
        <f>[1]表2!J39</f>
        <v>779</v>
      </c>
      <c r="S24" s="464">
        <f>[1]表2!P39</f>
        <v>601</v>
      </c>
      <c r="T24" s="476">
        <f>R24+S24</f>
        <v>1380</v>
      </c>
      <c r="U24" s="172">
        <v>17</v>
      </c>
      <c r="V24" s="172">
        <v>5</v>
      </c>
      <c r="W24" s="173">
        <f t="shared" ref="W24" si="50">U24+V24</f>
        <v>22</v>
      </c>
      <c r="X24" s="2"/>
      <c r="Y24" s="71"/>
      <c r="Z24" s="71"/>
      <c r="AA24" s="71"/>
      <c r="AB24" s="71"/>
      <c r="AC24" s="71"/>
      <c r="AD24" s="71"/>
      <c r="AE24" s="188"/>
      <c r="AF24" s="188"/>
      <c r="AG24" s="188"/>
      <c r="AH24" s="188"/>
      <c r="AI24" s="188"/>
      <c r="AJ24" s="188"/>
    </row>
    <row r="25" spans="2:36" ht="21.6" customHeight="1" x14ac:dyDescent="0.2">
      <c r="B25" s="416"/>
      <c r="C25" s="413"/>
      <c r="D25" s="469"/>
      <c r="E25" s="471"/>
      <c r="F25" s="484"/>
      <c r="G25" s="483"/>
      <c r="H25" s="483"/>
      <c r="I25" s="182">
        <f t="shared" ref="I25:K25" si="51">I24/F24</f>
        <v>1.2890431333663858E-2</v>
      </c>
      <c r="J25" s="182">
        <f t="shared" si="51"/>
        <v>5.9808612440191387E-3</v>
      </c>
      <c r="K25" s="183">
        <f t="shared" si="51"/>
        <v>1.0865755345250614E-2</v>
      </c>
      <c r="L25" s="467"/>
      <c r="M25" s="465"/>
      <c r="N25" s="483"/>
      <c r="O25" s="182">
        <f t="shared" ref="O25:Q25" si="52">O24/L24</f>
        <v>7.2697899838449114E-3</v>
      </c>
      <c r="P25" s="182">
        <f t="shared" si="52"/>
        <v>0</v>
      </c>
      <c r="Q25" s="183">
        <f t="shared" si="52"/>
        <v>6.1099796334012219E-3</v>
      </c>
      <c r="R25" s="467"/>
      <c r="S25" s="465"/>
      <c r="T25" s="483"/>
      <c r="U25" s="182">
        <f t="shared" ref="U25:W25" si="53">U24/R24</f>
        <v>2.1822849807445442E-2</v>
      </c>
      <c r="V25" s="182">
        <f t="shared" si="53"/>
        <v>8.3194675540765387E-3</v>
      </c>
      <c r="W25" s="183">
        <f t="shared" si="53"/>
        <v>1.5942028985507246E-2</v>
      </c>
      <c r="X25" s="2"/>
      <c r="AB25" s="21"/>
      <c r="AC25" s="21"/>
      <c r="AD25" s="21"/>
      <c r="AH25" s="188"/>
      <c r="AI25" s="188"/>
      <c r="AJ25" s="188"/>
    </row>
    <row r="26" spans="2:36" ht="21.6" customHeight="1" x14ac:dyDescent="0.2">
      <c r="B26" s="416"/>
      <c r="C26" s="412" t="s">
        <v>30</v>
      </c>
      <c r="D26" s="468">
        <f>[1]表13!E39</f>
        <v>46</v>
      </c>
      <c r="E26" s="518">
        <f>[1]表13!R39</f>
        <v>38</v>
      </c>
      <c r="F26" s="481">
        <f t="shared" ref="F26:K26" si="54">L26+R26</f>
        <v>1217</v>
      </c>
      <c r="G26" s="476">
        <f t="shared" si="54"/>
        <v>552</v>
      </c>
      <c r="H26" s="476">
        <f t="shared" si="54"/>
        <v>1769</v>
      </c>
      <c r="I26" s="172">
        <f t="shared" si="54"/>
        <v>12</v>
      </c>
      <c r="J26" s="172">
        <f t="shared" si="54"/>
        <v>3</v>
      </c>
      <c r="K26" s="173">
        <f t="shared" si="54"/>
        <v>15</v>
      </c>
      <c r="L26" s="466">
        <f>[1]表2!I42</f>
        <v>683</v>
      </c>
      <c r="M26" s="464">
        <f>[1]表2!O42</f>
        <v>128</v>
      </c>
      <c r="N26" s="476">
        <f t="shared" ref="N26" si="55">L26+M26</f>
        <v>811</v>
      </c>
      <c r="O26" s="172">
        <v>0</v>
      </c>
      <c r="P26" s="172">
        <v>0</v>
      </c>
      <c r="Q26" s="173">
        <f t="shared" ref="Q26" si="56">O26+P26</f>
        <v>0</v>
      </c>
      <c r="R26" s="466">
        <f>[1]表2!J42</f>
        <v>534</v>
      </c>
      <c r="S26" s="464">
        <f>[1]表2!P42</f>
        <v>424</v>
      </c>
      <c r="T26" s="476">
        <f t="shared" ref="T26" si="57">R26+S26</f>
        <v>958</v>
      </c>
      <c r="U26" s="172">
        <v>12</v>
      </c>
      <c r="V26" s="172">
        <v>3</v>
      </c>
      <c r="W26" s="173">
        <f t="shared" ref="W26" si="58">U26+V26</f>
        <v>15</v>
      </c>
      <c r="X26" s="2"/>
      <c r="Y26" s="71"/>
      <c r="Z26" s="71"/>
      <c r="AA26" s="71"/>
      <c r="AB26" s="71"/>
      <c r="AC26" s="71"/>
      <c r="AD26" s="71"/>
      <c r="AE26" s="188"/>
      <c r="AF26" s="188"/>
      <c r="AG26" s="188"/>
      <c r="AH26" s="188"/>
      <c r="AI26" s="188"/>
      <c r="AJ26" s="188"/>
    </row>
    <row r="27" spans="2:36" ht="21.6" customHeight="1" x14ac:dyDescent="0.2">
      <c r="B27" s="416"/>
      <c r="C27" s="413"/>
      <c r="D27" s="469"/>
      <c r="E27" s="471"/>
      <c r="F27" s="484"/>
      <c r="G27" s="483"/>
      <c r="H27" s="483"/>
      <c r="I27" s="182">
        <f t="shared" ref="I27:K27" si="59">I26/F26</f>
        <v>9.8603122432210349E-3</v>
      </c>
      <c r="J27" s="182">
        <f t="shared" si="59"/>
        <v>5.434782608695652E-3</v>
      </c>
      <c r="K27" s="183">
        <f t="shared" si="59"/>
        <v>8.4793668739400786E-3</v>
      </c>
      <c r="L27" s="467"/>
      <c r="M27" s="465"/>
      <c r="N27" s="483"/>
      <c r="O27" s="182">
        <f t="shared" ref="O27:Q27" si="60">O26/L26</f>
        <v>0</v>
      </c>
      <c r="P27" s="182">
        <f t="shared" si="60"/>
        <v>0</v>
      </c>
      <c r="Q27" s="183">
        <f t="shared" si="60"/>
        <v>0</v>
      </c>
      <c r="R27" s="467"/>
      <c r="S27" s="465"/>
      <c r="T27" s="483"/>
      <c r="U27" s="182">
        <f t="shared" ref="U27:W27" si="61">U26/R26</f>
        <v>2.247191011235955E-2</v>
      </c>
      <c r="V27" s="182">
        <f t="shared" si="61"/>
        <v>7.0754716981132077E-3</v>
      </c>
      <c r="W27" s="183">
        <f t="shared" si="61"/>
        <v>1.5657620041753653E-2</v>
      </c>
      <c r="X27" s="2"/>
      <c r="AB27" s="21"/>
      <c r="AC27" s="21"/>
      <c r="AD27" s="21"/>
      <c r="AH27" s="188"/>
      <c r="AI27" s="188"/>
      <c r="AJ27" s="188"/>
    </row>
    <row r="28" spans="2:36" ht="21.6" customHeight="1" x14ac:dyDescent="0.2">
      <c r="B28" s="416"/>
      <c r="C28" s="412" t="s">
        <v>31</v>
      </c>
      <c r="D28" s="468">
        <f>[1]表13!E42</f>
        <v>38</v>
      </c>
      <c r="E28" s="518">
        <f>[1]表13!R42</f>
        <v>36</v>
      </c>
      <c r="F28" s="481">
        <f t="shared" ref="F28:K28" si="62">L28+R28</f>
        <v>1768</v>
      </c>
      <c r="G28" s="476">
        <f t="shared" si="62"/>
        <v>976</v>
      </c>
      <c r="H28" s="476">
        <f t="shared" si="62"/>
        <v>2744</v>
      </c>
      <c r="I28" s="172">
        <f t="shared" si="62"/>
        <v>10</v>
      </c>
      <c r="J28" s="172">
        <f t="shared" si="62"/>
        <v>2</v>
      </c>
      <c r="K28" s="173">
        <f t="shared" si="62"/>
        <v>12</v>
      </c>
      <c r="L28" s="466">
        <f>[1]表2!I45</f>
        <v>976</v>
      </c>
      <c r="M28" s="464">
        <f>[1]表2!O45</f>
        <v>345</v>
      </c>
      <c r="N28" s="476">
        <f t="shared" ref="N28" si="63">L28+M28</f>
        <v>1321</v>
      </c>
      <c r="O28" s="172">
        <v>4</v>
      </c>
      <c r="P28" s="172">
        <v>0</v>
      </c>
      <c r="Q28" s="173">
        <f t="shared" ref="Q28" si="64">O28+P28</f>
        <v>4</v>
      </c>
      <c r="R28" s="466">
        <f>[1]表2!J45</f>
        <v>792</v>
      </c>
      <c r="S28" s="464">
        <f>[1]表2!P45</f>
        <v>631</v>
      </c>
      <c r="T28" s="476">
        <f t="shared" ref="T28" si="65">R28+S28</f>
        <v>1423</v>
      </c>
      <c r="U28" s="172">
        <v>6</v>
      </c>
      <c r="V28" s="172">
        <v>2</v>
      </c>
      <c r="W28" s="173">
        <f t="shared" ref="W28" si="66">U28+V28</f>
        <v>8</v>
      </c>
      <c r="X28" s="2"/>
      <c r="Y28" s="71"/>
      <c r="Z28" s="71"/>
      <c r="AA28" s="71"/>
      <c r="AB28" s="71"/>
      <c r="AC28" s="71"/>
      <c r="AD28" s="71"/>
      <c r="AE28" s="188"/>
      <c r="AF28" s="188"/>
      <c r="AG28" s="188"/>
      <c r="AH28" s="188"/>
      <c r="AI28" s="188"/>
      <c r="AJ28" s="188"/>
    </row>
    <row r="29" spans="2:36" ht="21.6" customHeight="1" x14ac:dyDescent="0.2">
      <c r="B29" s="416"/>
      <c r="C29" s="413"/>
      <c r="D29" s="469"/>
      <c r="E29" s="471"/>
      <c r="F29" s="484"/>
      <c r="G29" s="483"/>
      <c r="H29" s="483"/>
      <c r="I29" s="182">
        <f t="shared" ref="I29:K29" si="67">I28/F28</f>
        <v>5.6561085972850677E-3</v>
      </c>
      <c r="J29" s="182">
        <f t="shared" si="67"/>
        <v>2.0491803278688526E-3</v>
      </c>
      <c r="K29" s="183">
        <f t="shared" si="67"/>
        <v>4.3731778425655978E-3</v>
      </c>
      <c r="L29" s="467"/>
      <c r="M29" s="465"/>
      <c r="N29" s="483"/>
      <c r="O29" s="182">
        <f t="shared" ref="O29:Q29" si="68">O28/L28</f>
        <v>4.0983606557377051E-3</v>
      </c>
      <c r="P29" s="182">
        <f t="shared" si="68"/>
        <v>0</v>
      </c>
      <c r="Q29" s="183">
        <f t="shared" si="68"/>
        <v>3.0280090840272521E-3</v>
      </c>
      <c r="R29" s="467"/>
      <c r="S29" s="465"/>
      <c r="T29" s="483"/>
      <c r="U29" s="182">
        <f t="shared" ref="U29:W29" si="69">U28/R28</f>
        <v>7.575757575757576E-3</v>
      </c>
      <c r="V29" s="182">
        <f t="shared" si="69"/>
        <v>3.1695721077654518E-3</v>
      </c>
      <c r="W29" s="183">
        <f t="shared" si="69"/>
        <v>5.6219255094869993E-3</v>
      </c>
      <c r="X29" s="2"/>
      <c r="AB29" s="21"/>
      <c r="AC29" s="21"/>
      <c r="AD29" s="21"/>
      <c r="AH29" s="188"/>
      <c r="AI29" s="188"/>
      <c r="AJ29" s="188"/>
    </row>
    <row r="30" spans="2:36" ht="21.6" customHeight="1" x14ac:dyDescent="0.2">
      <c r="B30" s="416"/>
      <c r="C30" s="412" t="s">
        <v>32</v>
      </c>
      <c r="D30" s="468">
        <f>[1]表13!E45</f>
        <v>27</v>
      </c>
      <c r="E30" s="518">
        <f>[1]表13!R45</f>
        <v>24</v>
      </c>
      <c r="F30" s="481">
        <f t="shared" ref="F30:K30" si="70">L30+R30</f>
        <v>2690</v>
      </c>
      <c r="G30" s="476">
        <f t="shared" si="70"/>
        <v>780</v>
      </c>
      <c r="H30" s="476">
        <f t="shared" si="70"/>
        <v>3470</v>
      </c>
      <c r="I30" s="172">
        <f t="shared" si="70"/>
        <v>6</v>
      </c>
      <c r="J30" s="172">
        <f t="shared" si="70"/>
        <v>1</v>
      </c>
      <c r="K30" s="173">
        <f t="shared" si="70"/>
        <v>7</v>
      </c>
      <c r="L30" s="466">
        <f>[1]表2!I48</f>
        <v>1554</v>
      </c>
      <c r="M30" s="464">
        <f>[1]表2!O48</f>
        <v>248</v>
      </c>
      <c r="N30" s="476">
        <f t="shared" ref="N30" si="71">L30+M30</f>
        <v>1802</v>
      </c>
      <c r="O30" s="172">
        <v>0</v>
      </c>
      <c r="P30" s="172">
        <v>0</v>
      </c>
      <c r="Q30" s="173">
        <f t="shared" ref="Q30" si="72">O30+P30</f>
        <v>0</v>
      </c>
      <c r="R30" s="466">
        <f>[1]表2!J48</f>
        <v>1136</v>
      </c>
      <c r="S30" s="464">
        <f>[1]表2!P48</f>
        <v>532</v>
      </c>
      <c r="T30" s="476">
        <f t="shared" ref="T30" si="73">R30+S30</f>
        <v>1668</v>
      </c>
      <c r="U30" s="172">
        <v>6</v>
      </c>
      <c r="V30" s="172">
        <v>1</v>
      </c>
      <c r="W30" s="173">
        <f t="shared" ref="W30" si="74">U30+V30</f>
        <v>7</v>
      </c>
      <c r="X30" s="2"/>
      <c r="Y30" s="71"/>
      <c r="Z30" s="71"/>
      <c r="AA30" s="71"/>
      <c r="AB30" s="71"/>
      <c r="AC30" s="71"/>
      <c r="AD30" s="71"/>
      <c r="AE30" s="188"/>
      <c r="AF30" s="188"/>
      <c r="AG30" s="188"/>
      <c r="AH30" s="188"/>
      <c r="AI30" s="188"/>
      <c r="AJ30" s="188"/>
    </row>
    <row r="31" spans="2:36" ht="21.6" customHeight="1" x14ac:dyDescent="0.2">
      <c r="B31" s="416"/>
      <c r="C31" s="419"/>
      <c r="D31" s="469"/>
      <c r="E31" s="471"/>
      <c r="F31" s="484"/>
      <c r="G31" s="483"/>
      <c r="H31" s="483"/>
      <c r="I31" s="182">
        <f t="shared" ref="I31:K31" si="75">I30/F30</f>
        <v>2.2304832713754648E-3</v>
      </c>
      <c r="J31" s="182">
        <f t="shared" si="75"/>
        <v>1.2820512820512821E-3</v>
      </c>
      <c r="K31" s="183">
        <f t="shared" si="75"/>
        <v>2.0172910662824206E-3</v>
      </c>
      <c r="L31" s="467"/>
      <c r="M31" s="465"/>
      <c r="N31" s="483"/>
      <c r="O31" s="182">
        <f t="shared" ref="O31:Q31" si="76">O30/L30</f>
        <v>0</v>
      </c>
      <c r="P31" s="182">
        <f t="shared" si="76"/>
        <v>0</v>
      </c>
      <c r="Q31" s="183">
        <f t="shared" si="76"/>
        <v>0</v>
      </c>
      <c r="R31" s="467"/>
      <c r="S31" s="465"/>
      <c r="T31" s="483"/>
      <c r="U31" s="182">
        <f t="shared" ref="U31:W31" si="77">U30/R30</f>
        <v>5.2816901408450703E-3</v>
      </c>
      <c r="V31" s="182">
        <f t="shared" si="77"/>
        <v>1.8796992481203006E-3</v>
      </c>
      <c r="W31" s="183">
        <f t="shared" si="77"/>
        <v>4.1966426858513189E-3</v>
      </c>
      <c r="X31" s="2"/>
      <c r="AB31" s="21"/>
      <c r="AC31" s="21"/>
      <c r="AD31" s="21"/>
      <c r="AH31" s="188"/>
      <c r="AI31" s="188"/>
      <c r="AJ31" s="188"/>
    </row>
    <row r="32" spans="2:36" ht="21.6" customHeight="1" x14ac:dyDescent="0.2">
      <c r="B32" s="416"/>
      <c r="C32" s="413" t="s">
        <v>33</v>
      </c>
      <c r="D32" s="468">
        <f>[1]表13!E48</f>
        <v>40</v>
      </c>
      <c r="E32" s="518">
        <f>[1]表13!R48</f>
        <v>29</v>
      </c>
      <c r="F32" s="481">
        <f t="shared" ref="F32:K32" si="78">L32+R32</f>
        <v>23985</v>
      </c>
      <c r="G32" s="476">
        <f t="shared" si="78"/>
        <v>3177</v>
      </c>
      <c r="H32" s="476">
        <f t="shared" si="78"/>
        <v>27162</v>
      </c>
      <c r="I32" s="172">
        <f t="shared" si="78"/>
        <v>334</v>
      </c>
      <c r="J32" s="172">
        <f t="shared" si="78"/>
        <v>0</v>
      </c>
      <c r="K32" s="173">
        <f t="shared" si="78"/>
        <v>334</v>
      </c>
      <c r="L32" s="466">
        <f>[1]表2!I51</f>
        <v>15259</v>
      </c>
      <c r="M32" s="464">
        <f>[1]表2!O51</f>
        <v>1032</v>
      </c>
      <c r="N32" s="476">
        <f>L32+M32</f>
        <v>16291</v>
      </c>
      <c r="O32" s="172">
        <v>235</v>
      </c>
      <c r="P32" s="172">
        <v>0</v>
      </c>
      <c r="Q32" s="173">
        <f t="shared" ref="Q32" si="79">O32+P32</f>
        <v>235</v>
      </c>
      <c r="R32" s="466">
        <f>[1]表2!J51</f>
        <v>8726</v>
      </c>
      <c r="S32" s="464">
        <f>[1]表2!P51</f>
        <v>2145</v>
      </c>
      <c r="T32" s="476">
        <f>R32+S32</f>
        <v>10871</v>
      </c>
      <c r="U32" s="172">
        <v>99</v>
      </c>
      <c r="V32" s="172">
        <v>0</v>
      </c>
      <c r="W32" s="173">
        <f t="shared" ref="W32" si="80">U32+V32</f>
        <v>99</v>
      </c>
      <c r="X32" s="2"/>
      <c r="Y32" s="71"/>
      <c r="Z32" s="71"/>
      <c r="AA32" s="71"/>
      <c r="AB32" s="71"/>
      <c r="AC32" s="71"/>
      <c r="AD32" s="71"/>
      <c r="AE32" s="188"/>
      <c r="AF32" s="188"/>
      <c r="AG32" s="188"/>
      <c r="AH32" s="188"/>
      <c r="AI32" s="188"/>
      <c r="AJ32" s="188"/>
    </row>
    <row r="33" spans="2:36" ht="21.6" customHeight="1" thickBot="1" x14ac:dyDescent="0.25">
      <c r="B33" s="416"/>
      <c r="C33" s="414"/>
      <c r="D33" s="479"/>
      <c r="E33" s="480"/>
      <c r="F33" s="482"/>
      <c r="G33" s="477"/>
      <c r="H33" s="477"/>
      <c r="I33" s="177">
        <f t="shared" ref="I33:K33" si="81">I32/F32</f>
        <v>1.3925370022930999E-2</v>
      </c>
      <c r="J33" s="177">
        <f t="shared" si="81"/>
        <v>0</v>
      </c>
      <c r="K33" s="178">
        <f t="shared" si="81"/>
        <v>1.2296590825417864E-2</v>
      </c>
      <c r="L33" s="474"/>
      <c r="M33" s="475"/>
      <c r="N33" s="477"/>
      <c r="O33" s="177">
        <f t="shared" ref="O33:Q33" si="82">O32/L32</f>
        <v>1.5400747100072089E-2</v>
      </c>
      <c r="P33" s="177">
        <f t="shared" si="82"/>
        <v>0</v>
      </c>
      <c r="Q33" s="178">
        <f t="shared" si="82"/>
        <v>1.4425142716837518E-2</v>
      </c>
      <c r="R33" s="474"/>
      <c r="S33" s="475"/>
      <c r="T33" s="477"/>
      <c r="U33" s="177">
        <f t="shared" ref="U33:W33" si="83">U32/R32</f>
        <v>1.1345404538161815E-2</v>
      </c>
      <c r="V33" s="177">
        <f t="shared" si="83"/>
        <v>0</v>
      </c>
      <c r="W33" s="178">
        <f t="shared" si="83"/>
        <v>9.1067979026768463E-3</v>
      </c>
      <c r="X33" s="2"/>
      <c r="AB33" s="21"/>
      <c r="AC33" s="21"/>
      <c r="AD33" s="21"/>
      <c r="AH33" s="188"/>
      <c r="AI33" s="188"/>
      <c r="AJ33" s="188"/>
    </row>
    <row r="34" spans="2:36" ht="21.6" customHeight="1" thickTop="1" x14ac:dyDescent="0.2">
      <c r="B34" s="416"/>
      <c r="C34" s="51" t="s">
        <v>34</v>
      </c>
      <c r="D34" s="472">
        <f>D24+D26+D28+D30</f>
        <v>266</v>
      </c>
      <c r="E34" s="473">
        <f>E24+E26+E28+E30</f>
        <v>227</v>
      </c>
      <c r="F34" s="466">
        <f t="shared" ref="F34:W34" si="84">F24+F26+F28+F30</f>
        <v>7692</v>
      </c>
      <c r="G34" s="464">
        <f t="shared" si="84"/>
        <v>3144</v>
      </c>
      <c r="H34" s="464">
        <f t="shared" si="84"/>
        <v>10836</v>
      </c>
      <c r="I34" s="172">
        <f t="shared" si="84"/>
        <v>54</v>
      </c>
      <c r="J34" s="172">
        <f t="shared" si="84"/>
        <v>11</v>
      </c>
      <c r="K34" s="173">
        <f t="shared" si="84"/>
        <v>65</v>
      </c>
      <c r="L34" s="466">
        <f t="shared" si="84"/>
        <v>4451</v>
      </c>
      <c r="M34" s="464">
        <f t="shared" si="84"/>
        <v>956</v>
      </c>
      <c r="N34" s="464">
        <f>L34+M34</f>
        <v>5407</v>
      </c>
      <c r="O34" s="172">
        <f t="shared" si="84"/>
        <v>13</v>
      </c>
      <c r="P34" s="172">
        <f t="shared" si="84"/>
        <v>0</v>
      </c>
      <c r="Q34" s="173">
        <f t="shared" si="84"/>
        <v>13</v>
      </c>
      <c r="R34" s="466">
        <f t="shared" si="84"/>
        <v>3241</v>
      </c>
      <c r="S34" s="464">
        <f t="shared" si="84"/>
        <v>2188</v>
      </c>
      <c r="T34" s="487">
        <f>R34+S34</f>
        <v>5429</v>
      </c>
      <c r="U34" s="172">
        <f t="shared" si="84"/>
        <v>41</v>
      </c>
      <c r="V34" s="172">
        <f t="shared" si="84"/>
        <v>11</v>
      </c>
      <c r="W34" s="173">
        <f t="shared" si="84"/>
        <v>52</v>
      </c>
      <c r="Y34" s="71"/>
      <c r="Z34" s="71"/>
      <c r="AA34" s="71"/>
      <c r="AB34" s="71"/>
      <c r="AC34" s="71"/>
      <c r="AD34" s="71"/>
      <c r="AE34" s="188"/>
      <c r="AF34" s="188"/>
      <c r="AG34" s="188"/>
      <c r="AH34" s="188"/>
      <c r="AI34" s="188"/>
      <c r="AJ34" s="188"/>
    </row>
    <row r="35" spans="2:36" ht="21.6" customHeight="1" x14ac:dyDescent="0.2">
      <c r="B35" s="416"/>
      <c r="C35" s="55" t="s">
        <v>35</v>
      </c>
      <c r="D35" s="469"/>
      <c r="E35" s="471"/>
      <c r="F35" s="467"/>
      <c r="G35" s="465"/>
      <c r="H35" s="465"/>
      <c r="I35" s="182">
        <f>I34/F34</f>
        <v>7.0202808112324495E-3</v>
      </c>
      <c r="J35" s="182">
        <f>J34/G34</f>
        <v>3.4987277353689568E-3</v>
      </c>
      <c r="K35" s="183">
        <f>K34/H34</f>
        <v>5.9985234403839051E-3</v>
      </c>
      <c r="L35" s="467"/>
      <c r="M35" s="465"/>
      <c r="N35" s="465"/>
      <c r="O35" s="182">
        <f>O34/L34</f>
        <v>2.9206919793304874E-3</v>
      </c>
      <c r="P35" s="182">
        <f>P34/M34</f>
        <v>0</v>
      </c>
      <c r="Q35" s="183">
        <f>Q34/N34</f>
        <v>2.404290734233401E-3</v>
      </c>
      <c r="R35" s="467"/>
      <c r="S35" s="465"/>
      <c r="T35" s="465"/>
      <c r="U35" s="182">
        <f>U34/R34</f>
        <v>1.2650416538105523E-2</v>
      </c>
      <c r="V35" s="182">
        <f>V34/S34</f>
        <v>5.0274223034734921E-3</v>
      </c>
      <c r="W35" s="183">
        <f>W34/T34</f>
        <v>9.5781911954319395E-3</v>
      </c>
      <c r="AB35" s="21"/>
      <c r="AC35" s="21"/>
      <c r="AD35" s="21"/>
      <c r="AH35" s="188"/>
      <c r="AI35" s="188"/>
      <c r="AJ35" s="188"/>
    </row>
    <row r="36" spans="2:36" ht="21.6" customHeight="1" x14ac:dyDescent="0.2">
      <c r="B36" s="416"/>
      <c r="C36" s="51" t="s">
        <v>34</v>
      </c>
      <c r="D36" s="468">
        <f>D26+D28+D30+D32</f>
        <v>151</v>
      </c>
      <c r="E36" s="518">
        <f>E26+E28+E30+E32</f>
        <v>127</v>
      </c>
      <c r="F36" s="460">
        <f t="shared" ref="F36:W36" si="85">F26+F28+F30+F32</f>
        <v>29660</v>
      </c>
      <c r="G36" s="462">
        <f t="shared" si="85"/>
        <v>5485</v>
      </c>
      <c r="H36" s="462">
        <f t="shared" si="85"/>
        <v>35145</v>
      </c>
      <c r="I36" s="180">
        <f t="shared" si="85"/>
        <v>362</v>
      </c>
      <c r="J36" s="180">
        <f t="shared" si="85"/>
        <v>6</v>
      </c>
      <c r="K36" s="181">
        <f t="shared" si="85"/>
        <v>368</v>
      </c>
      <c r="L36" s="460">
        <f t="shared" si="85"/>
        <v>18472</v>
      </c>
      <c r="M36" s="462">
        <f t="shared" si="85"/>
        <v>1753</v>
      </c>
      <c r="N36" s="462">
        <f>L36+M36</f>
        <v>20225</v>
      </c>
      <c r="O36" s="180">
        <f t="shared" si="85"/>
        <v>239</v>
      </c>
      <c r="P36" s="180">
        <f t="shared" si="85"/>
        <v>0</v>
      </c>
      <c r="Q36" s="181">
        <f t="shared" si="85"/>
        <v>239</v>
      </c>
      <c r="R36" s="460">
        <f t="shared" si="85"/>
        <v>11188</v>
      </c>
      <c r="S36" s="462">
        <f t="shared" si="85"/>
        <v>3732</v>
      </c>
      <c r="T36" s="464">
        <f>R36+S36</f>
        <v>14920</v>
      </c>
      <c r="U36" s="180">
        <f t="shared" si="85"/>
        <v>123</v>
      </c>
      <c r="V36" s="180">
        <f t="shared" si="85"/>
        <v>6</v>
      </c>
      <c r="W36" s="181">
        <f t="shared" si="85"/>
        <v>129</v>
      </c>
      <c r="Y36" s="71"/>
      <c r="Z36" s="71"/>
      <c r="AA36" s="71"/>
      <c r="AB36" s="71"/>
      <c r="AC36" s="71"/>
      <c r="AD36" s="71"/>
      <c r="AE36" s="188"/>
      <c r="AF36" s="188"/>
      <c r="AG36" s="188"/>
      <c r="AH36" s="188"/>
      <c r="AI36" s="188"/>
      <c r="AJ36" s="188"/>
    </row>
    <row r="37" spans="2:36" ht="21.6" customHeight="1" thickBot="1" x14ac:dyDescent="0.25">
      <c r="B37" s="417"/>
      <c r="C37" s="55" t="s">
        <v>36</v>
      </c>
      <c r="D37" s="469"/>
      <c r="E37" s="471"/>
      <c r="F37" s="461"/>
      <c r="G37" s="463"/>
      <c r="H37" s="463"/>
      <c r="I37" s="186">
        <f>I36/F36</f>
        <v>1.2204989885367497E-2</v>
      </c>
      <c r="J37" s="186">
        <f>J36/G36</f>
        <v>1.0938924339106654E-3</v>
      </c>
      <c r="K37" s="187">
        <f>K36/H36</f>
        <v>1.0470906245554133E-2</v>
      </c>
      <c r="L37" s="461"/>
      <c r="M37" s="463"/>
      <c r="N37" s="463"/>
      <c r="O37" s="186">
        <f>O36/L36</f>
        <v>1.2938501515807709E-2</v>
      </c>
      <c r="P37" s="186">
        <f>P36/M36</f>
        <v>0</v>
      </c>
      <c r="Q37" s="187">
        <f>Q36/N36</f>
        <v>1.1817058096415327E-2</v>
      </c>
      <c r="R37" s="461"/>
      <c r="S37" s="463"/>
      <c r="T37" s="463"/>
      <c r="U37" s="186">
        <f>U36/R36</f>
        <v>1.0993922059349303E-2</v>
      </c>
      <c r="V37" s="186">
        <f>V36/S36</f>
        <v>1.6077170418006431E-3</v>
      </c>
      <c r="W37" s="187">
        <f>W36/T36</f>
        <v>8.6461126005361929E-3</v>
      </c>
      <c r="AB37" s="21"/>
      <c r="AC37" s="21"/>
      <c r="AD37" s="21"/>
      <c r="AH37" s="188"/>
      <c r="AI37" s="188"/>
      <c r="AJ37" s="188"/>
    </row>
    <row r="38" spans="2:36" x14ac:dyDescent="0.2">
      <c r="K38" s="2"/>
      <c r="Q38" s="2"/>
      <c r="R38" s="2"/>
      <c r="S38" s="2"/>
      <c r="T38" s="2"/>
      <c r="U38" s="2"/>
      <c r="V38" s="2"/>
      <c r="Y38" s="4"/>
      <c r="Z38" s="4"/>
      <c r="AA38" s="4"/>
      <c r="AB38" s="4"/>
      <c r="AC38" s="4"/>
      <c r="AD38" s="4"/>
      <c r="AE38" s="4"/>
    </row>
    <row r="39" spans="2:36" x14ac:dyDescent="0.2">
      <c r="K39" s="2"/>
      <c r="Q39" s="2"/>
      <c r="R39" s="2"/>
      <c r="S39" s="2"/>
      <c r="T39" s="2"/>
      <c r="U39" s="2"/>
      <c r="V39" s="2"/>
      <c r="Y39" s="4"/>
      <c r="Z39" s="4"/>
      <c r="AA39" s="4"/>
      <c r="AB39" s="4"/>
      <c r="AC39" s="4"/>
      <c r="AD39" s="4"/>
      <c r="AE39" s="4"/>
    </row>
    <row r="40" spans="2:36" x14ac:dyDescent="0.2">
      <c r="B40"/>
      <c r="I40" s="21"/>
      <c r="J40" s="21"/>
      <c r="K40" s="21"/>
      <c r="L40" s="21"/>
      <c r="M40" s="21"/>
      <c r="N40" s="21"/>
      <c r="O40" s="21"/>
      <c r="P40" s="21"/>
      <c r="Q40" s="21"/>
      <c r="R40" s="21"/>
      <c r="S40" s="21"/>
      <c r="T40" s="21"/>
      <c r="U40" s="21"/>
      <c r="V40" s="21"/>
      <c r="W40" s="21"/>
      <c r="Y40" s="4"/>
      <c r="Z40" s="4"/>
      <c r="AA40" s="4"/>
      <c r="AB40" s="4"/>
      <c r="AC40" s="4"/>
      <c r="AD40" s="4"/>
      <c r="AE40" s="4"/>
    </row>
    <row r="41" spans="2:36" x14ac:dyDescent="0.2">
      <c r="B41"/>
      <c r="Y41" s="4"/>
      <c r="Z41" s="4"/>
      <c r="AA41" s="4"/>
      <c r="AB41" s="4"/>
      <c r="AC41" s="4"/>
      <c r="AD41" s="4"/>
      <c r="AE41" s="4"/>
    </row>
    <row r="42" spans="2:36" x14ac:dyDescent="0.2">
      <c r="B42"/>
      <c r="K42" s="2"/>
      <c r="Q42" s="2"/>
      <c r="R42" s="2"/>
      <c r="S42" s="2"/>
      <c r="T42" s="2"/>
      <c r="U42" s="2"/>
      <c r="V42" s="2"/>
      <c r="Y42" s="4"/>
      <c r="Z42" s="4"/>
      <c r="AA42" s="4"/>
      <c r="AB42" s="4"/>
      <c r="AC42" s="4"/>
      <c r="AD42" s="4"/>
      <c r="AE42" s="4"/>
    </row>
    <row r="43" spans="2:36" x14ac:dyDescent="0.2">
      <c r="B43"/>
      <c r="K43" s="2"/>
      <c r="Q43" s="2"/>
      <c r="R43" s="2"/>
      <c r="S43" s="2"/>
      <c r="T43" s="2"/>
      <c r="U43" s="2"/>
      <c r="V43" s="2"/>
      <c r="Y43" s="4"/>
      <c r="Z43" s="4"/>
      <c r="AA43" s="4"/>
      <c r="AB43" s="4"/>
      <c r="AC43" s="4"/>
      <c r="AD43" s="4"/>
      <c r="AE43" s="4"/>
    </row>
    <row r="44" spans="2:36" x14ac:dyDescent="0.2">
      <c r="B44"/>
      <c r="Y44" s="4"/>
      <c r="Z44" s="4"/>
      <c r="AA44" s="4"/>
      <c r="AB44" s="4"/>
      <c r="AC44" s="4"/>
      <c r="AD44" s="4"/>
      <c r="AE44" s="4"/>
    </row>
    <row r="45" spans="2:36" x14ac:dyDescent="0.2">
      <c r="B45" s="195"/>
      <c r="D45" s="196"/>
      <c r="E45" s="196"/>
      <c r="F45" s="196"/>
      <c r="G45" s="196"/>
      <c r="H45" s="196"/>
      <c r="I45" s="196"/>
      <c r="J45" s="196"/>
      <c r="K45" s="196"/>
      <c r="L45" s="196"/>
      <c r="M45" s="196"/>
      <c r="N45" s="196"/>
      <c r="O45" s="196"/>
      <c r="P45" s="196"/>
      <c r="Q45" s="196"/>
      <c r="R45" s="196"/>
      <c r="S45" s="196"/>
      <c r="T45" s="196"/>
      <c r="U45" s="196"/>
      <c r="V45" s="196"/>
      <c r="W45" s="196"/>
      <c r="Y45" s="4"/>
      <c r="Z45" s="4"/>
      <c r="AA45" s="4"/>
      <c r="AB45" s="4"/>
      <c r="AC45" s="4"/>
      <c r="AD45" s="4"/>
      <c r="AE45" s="4"/>
    </row>
    <row r="46" spans="2:36" x14ac:dyDescent="0.2">
      <c r="D46" s="196"/>
      <c r="E46" s="196"/>
      <c r="F46" s="196"/>
      <c r="G46" s="196"/>
      <c r="H46" s="196"/>
      <c r="I46" s="196"/>
      <c r="J46" s="196"/>
      <c r="K46" s="196"/>
      <c r="L46" s="196"/>
      <c r="M46" s="196"/>
      <c r="N46" s="196"/>
      <c r="O46" s="196"/>
      <c r="P46" s="196"/>
      <c r="Q46" s="196"/>
      <c r="R46" s="196"/>
      <c r="S46" s="196"/>
      <c r="T46" s="196"/>
      <c r="U46" s="196"/>
      <c r="V46" s="196"/>
      <c r="W46" s="196"/>
      <c r="Y46" s="4"/>
      <c r="Z46" s="4"/>
      <c r="AA46" s="4"/>
      <c r="AB46" s="4"/>
      <c r="AC46" s="4"/>
      <c r="AD46" s="4"/>
      <c r="AE46" s="4"/>
    </row>
    <row r="47" spans="2:36" x14ac:dyDescent="0.2">
      <c r="D47" s="196"/>
      <c r="E47" s="196"/>
      <c r="F47" s="196"/>
      <c r="G47" s="196"/>
      <c r="H47" s="196"/>
      <c r="I47" s="196"/>
      <c r="J47" s="196"/>
      <c r="K47" s="196"/>
      <c r="L47" s="196"/>
      <c r="M47" s="196"/>
      <c r="N47" s="196"/>
      <c r="O47" s="196"/>
      <c r="P47" s="196"/>
      <c r="Q47" s="196"/>
      <c r="R47" s="196"/>
      <c r="S47" s="196"/>
      <c r="T47" s="196"/>
      <c r="U47" s="196"/>
      <c r="V47" s="196"/>
      <c r="W47" s="196"/>
      <c r="Y47" s="4"/>
      <c r="Z47" s="4"/>
      <c r="AA47" s="4"/>
      <c r="AB47" s="4"/>
      <c r="AC47" s="4"/>
      <c r="AD47" s="4"/>
      <c r="AE47" s="4"/>
    </row>
    <row r="48" spans="2:36" x14ac:dyDescent="0.2">
      <c r="D48" s="196"/>
      <c r="E48" s="196"/>
      <c r="F48" s="196"/>
      <c r="G48" s="196"/>
      <c r="H48" s="196"/>
      <c r="I48" s="196"/>
      <c r="J48" s="196"/>
      <c r="K48" s="196"/>
      <c r="L48" s="196"/>
      <c r="M48" s="196"/>
      <c r="N48" s="196"/>
      <c r="O48" s="196"/>
      <c r="P48" s="196"/>
      <c r="Q48" s="196"/>
      <c r="R48" s="196"/>
      <c r="S48" s="196"/>
      <c r="T48" s="196"/>
      <c r="U48" s="196"/>
      <c r="V48" s="196"/>
      <c r="W48" s="196"/>
      <c r="Y48" s="4"/>
      <c r="Z48" s="4"/>
      <c r="AA48" s="4"/>
      <c r="AB48" s="4"/>
      <c r="AC48" s="4"/>
      <c r="AD48" s="4"/>
      <c r="AE48" s="4"/>
    </row>
    <row r="49" spans="3:31" x14ac:dyDescent="0.2">
      <c r="D49" s="196"/>
      <c r="E49" s="196"/>
      <c r="F49" s="196"/>
      <c r="G49" s="196"/>
      <c r="H49" s="196"/>
      <c r="I49" s="196"/>
      <c r="J49" s="196"/>
      <c r="K49" s="196"/>
      <c r="L49" s="196"/>
      <c r="M49" s="196"/>
      <c r="N49" s="196"/>
      <c r="O49" s="196"/>
      <c r="P49" s="196"/>
      <c r="Q49" s="196"/>
      <c r="R49" s="196"/>
      <c r="S49" s="196"/>
      <c r="T49" s="196"/>
      <c r="U49" s="196"/>
      <c r="V49" s="196"/>
      <c r="W49" s="196"/>
      <c r="Y49" s="4"/>
      <c r="Z49" s="4"/>
      <c r="AA49" s="4"/>
      <c r="AB49" s="4"/>
      <c r="AC49" s="4"/>
      <c r="AD49" s="4"/>
      <c r="AE49" s="4"/>
    </row>
    <row r="50" spans="3:31" x14ac:dyDescent="0.2">
      <c r="Y50" s="4"/>
      <c r="Z50" s="4"/>
      <c r="AA50" s="4"/>
      <c r="AB50" s="4"/>
      <c r="AC50" s="4"/>
      <c r="AD50" s="4"/>
      <c r="AE50" s="4"/>
    </row>
    <row r="51" spans="3:31" x14ac:dyDescent="0.2">
      <c r="Y51" s="4"/>
      <c r="Z51" s="4"/>
      <c r="AA51" s="4"/>
      <c r="AB51" s="4"/>
      <c r="AC51" s="4"/>
      <c r="AD51" s="4"/>
      <c r="AE51" s="4"/>
    </row>
    <row r="52" spans="3:31" x14ac:dyDescent="0.2">
      <c r="Y52" s="4"/>
      <c r="Z52" s="4"/>
      <c r="AA52" s="4"/>
      <c r="AB52" s="4"/>
      <c r="AC52" s="4"/>
      <c r="AD52" s="4"/>
      <c r="AE52" s="4"/>
    </row>
    <row r="53" spans="3:31" x14ac:dyDescent="0.2">
      <c r="Y53" s="4"/>
      <c r="Z53" s="4"/>
      <c r="AA53" s="4"/>
      <c r="AB53" s="4"/>
      <c r="AC53" s="4"/>
      <c r="AD53" s="4"/>
      <c r="AE53" s="4"/>
    </row>
    <row r="54" spans="3:31" x14ac:dyDescent="0.2">
      <c r="Y54" s="4"/>
      <c r="Z54" s="4"/>
      <c r="AA54" s="4"/>
      <c r="AB54" s="4"/>
      <c r="AC54" s="4"/>
      <c r="AD54" s="4"/>
      <c r="AE54" s="4"/>
    </row>
    <row r="55" spans="3:31" x14ac:dyDescent="0.2">
      <c r="Y55" s="4"/>
      <c r="Z55" s="4"/>
      <c r="AA55" s="4"/>
      <c r="AB55" s="4"/>
      <c r="AC55" s="4"/>
      <c r="AD55" s="4"/>
      <c r="AE55" s="4"/>
    </row>
    <row r="56" spans="3:31" x14ac:dyDescent="0.2">
      <c r="Y56" s="4"/>
      <c r="Z56" s="4"/>
      <c r="AA56" s="4"/>
      <c r="AB56" s="4"/>
      <c r="AC56" s="4"/>
      <c r="AD56" s="4"/>
      <c r="AE56" s="4"/>
    </row>
    <row r="57" spans="3:31" x14ac:dyDescent="0.2">
      <c r="Y57" s="4"/>
      <c r="Z57" s="4"/>
      <c r="AA57" s="4"/>
      <c r="AB57" s="4"/>
      <c r="AC57" s="4"/>
      <c r="AD57" s="4"/>
      <c r="AE57" s="4"/>
    </row>
    <row r="58" spans="3:31" x14ac:dyDescent="0.2">
      <c r="Y58" s="4"/>
      <c r="Z58" s="4"/>
      <c r="AA58" s="4"/>
      <c r="AB58" s="4"/>
      <c r="AC58" s="4"/>
      <c r="AD58" s="4"/>
      <c r="AE58" s="4"/>
    </row>
    <row r="59" spans="3:31" x14ac:dyDescent="0.2">
      <c r="Y59" s="4"/>
      <c r="Z59" s="4"/>
      <c r="AA59" s="4"/>
      <c r="AB59" s="4"/>
      <c r="AC59" s="4"/>
      <c r="AD59" s="4"/>
      <c r="AE59" s="4"/>
    </row>
    <row r="60" spans="3:31" x14ac:dyDescent="0.2">
      <c r="Y60" s="4"/>
      <c r="Z60" s="4"/>
      <c r="AA60" s="4"/>
      <c r="AB60" s="4"/>
      <c r="AC60" s="4"/>
      <c r="AD60" s="4"/>
      <c r="AE60" s="4"/>
    </row>
    <row r="61" spans="3:31" x14ac:dyDescent="0.2">
      <c r="Y61" s="4"/>
      <c r="Z61" s="4"/>
      <c r="AA61" s="4"/>
      <c r="AB61" s="4"/>
      <c r="AC61" s="4"/>
      <c r="AD61" s="4"/>
      <c r="AE61" s="4"/>
    </row>
    <row r="62" spans="3:31" x14ac:dyDescent="0.2">
      <c r="Y62" s="4"/>
      <c r="Z62" s="4"/>
      <c r="AA62" s="4"/>
      <c r="AB62" s="4"/>
      <c r="AC62" s="4"/>
      <c r="AD62" s="4"/>
      <c r="AE62" s="4"/>
    </row>
    <row r="63" spans="3:31" x14ac:dyDescent="0.2">
      <c r="Y63" s="4"/>
      <c r="Z63" s="4"/>
      <c r="AA63" s="4"/>
      <c r="AB63" s="4"/>
      <c r="AC63" s="4"/>
      <c r="AD63" s="4"/>
      <c r="AE63" s="4"/>
    </row>
    <row r="64" spans="3:31" x14ac:dyDescent="0.2">
      <c r="C64" s="194"/>
      <c r="H64" s="194"/>
      <c r="N64" s="194"/>
      <c r="W64" s="4"/>
      <c r="X64" s="2"/>
      <c r="Y64" s="4"/>
      <c r="Z64" s="4"/>
      <c r="AA64" s="4"/>
      <c r="AB64" s="4"/>
      <c r="AC64" s="4"/>
      <c r="AD64" s="4"/>
      <c r="AE64" s="4"/>
    </row>
    <row r="65" spans="9:31" x14ac:dyDescent="0.2">
      <c r="I65" s="2" t="e">
        <f>SUM(#REF!)</f>
        <v>#REF!</v>
      </c>
      <c r="J65" s="2" t="e">
        <f>SUM(#REF!)</f>
        <v>#REF!</v>
      </c>
      <c r="K65" s="2" t="e">
        <f>SUM(#REF!)</f>
        <v>#REF!</v>
      </c>
      <c r="O65" s="2" t="e">
        <f>SUM(#REF!)</f>
        <v>#REF!</v>
      </c>
      <c r="P65" s="2" t="e">
        <f>SUM(#REF!)</f>
        <v>#REF!</v>
      </c>
      <c r="Q65" s="2" t="e">
        <f>SUM(#REF!)</f>
        <v>#REF!</v>
      </c>
      <c r="R65" s="2"/>
      <c r="S65" s="2"/>
      <c r="T65" s="2"/>
      <c r="U65" s="2" t="e">
        <f>SUM(#REF!)</f>
        <v>#REF!</v>
      </c>
      <c r="V65" s="2"/>
      <c r="X65" s="2"/>
      <c r="Y65" s="4"/>
      <c r="Z65" s="4"/>
      <c r="AA65" s="4"/>
      <c r="AB65" s="4"/>
      <c r="AC65" s="4"/>
      <c r="AD65" s="4"/>
      <c r="AE65" s="4"/>
    </row>
  </sheetData>
  <mergeCells count="192">
    <mergeCell ref="R6:T6"/>
    <mergeCell ref="U6:W6"/>
    <mergeCell ref="B8:C9"/>
    <mergeCell ref="D8:D9"/>
    <mergeCell ref="E8:E9"/>
    <mergeCell ref="F8:F9"/>
    <mergeCell ref="G8:G9"/>
    <mergeCell ref="H8:H9"/>
    <mergeCell ref="L8:L9"/>
    <mergeCell ref="M8:M9"/>
    <mergeCell ref="B5:C7"/>
    <mergeCell ref="D5:D7"/>
    <mergeCell ref="E5:E7"/>
    <mergeCell ref="F5:K5"/>
    <mergeCell ref="L5:Q5"/>
    <mergeCell ref="R5:W5"/>
    <mergeCell ref="F6:H6"/>
    <mergeCell ref="I6:K6"/>
    <mergeCell ref="L6:N6"/>
    <mergeCell ref="O6:Q6"/>
    <mergeCell ref="N8:N9"/>
    <mergeCell ref="R8:R9"/>
    <mergeCell ref="S8:S9"/>
    <mergeCell ref="T8:T9"/>
    <mergeCell ref="B10:B21"/>
    <mergeCell ref="C10:C11"/>
    <mergeCell ref="D10:D11"/>
    <mergeCell ref="E10:E11"/>
    <mergeCell ref="F10:F11"/>
    <mergeCell ref="G10:G11"/>
    <mergeCell ref="T10:T11"/>
    <mergeCell ref="C12:C13"/>
    <mergeCell ref="D12:D13"/>
    <mergeCell ref="E12:E13"/>
    <mergeCell ref="F12:F13"/>
    <mergeCell ref="G12:G13"/>
    <mergeCell ref="H12:H13"/>
    <mergeCell ref="L12:L13"/>
    <mergeCell ref="M12:M13"/>
    <mergeCell ref="N12:N13"/>
    <mergeCell ref="H10:H11"/>
    <mergeCell ref="L10:L11"/>
    <mergeCell ref="M10:M11"/>
    <mergeCell ref="N10:N11"/>
    <mergeCell ref="R10:R11"/>
    <mergeCell ref="S10:S11"/>
    <mergeCell ref="R12:R13"/>
    <mergeCell ref="S12:S13"/>
    <mergeCell ref="T12:T13"/>
    <mergeCell ref="C14:C15"/>
    <mergeCell ref="D14:D15"/>
    <mergeCell ref="E14:E15"/>
    <mergeCell ref="F14:F15"/>
    <mergeCell ref="G14:G15"/>
    <mergeCell ref="H14:H15"/>
    <mergeCell ref="L14:L15"/>
    <mergeCell ref="M14:M15"/>
    <mergeCell ref="N14:N15"/>
    <mergeCell ref="R14:R15"/>
    <mergeCell ref="S14:S15"/>
    <mergeCell ref="T14:T15"/>
    <mergeCell ref="C16:C17"/>
    <mergeCell ref="D16:D17"/>
    <mergeCell ref="E16:E17"/>
    <mergeCell ref="F16:F17"/>
    <mergeCell ref="G16:G17"/>
    <mergeCell ref="T16:T17"/>
    <mergeCell ref="C18:C19"/>
    <mergeCell ref="D18:D19"/>
    <mergeCell ref="E18:E19"/>
    <mergeCell ref="F18:F19"/>
    <mergeCell ref="G18:G19"/>
    <mergeCell ref="H18:H19"/>
    <mergeCell ref="L18:L19"/>
    <mergeCell ref="M18:M19"/>
    <mergeCell ref="N18:N19"/>
    <mergeCell ref="H16:H17"/>
    <mergeCell ref="L16:L17"/>
    <mergeCell ref="M16:M17"/>
    <mergeCell ref="N16:N17"/>
    <mergeCell ref="R16:R17"/>
    <mergeCell ref="S16:S17"/>
    <mergeCell ref="R18:R19"/>
    <mergeCell ref="S18:S19"/>
    <mergeCell ref="T18:T19"/>
    <mergeCell ref="C20:C21"/>
    <mergeCell ref="D20:D21"/>
    <mergeCell ref="E20:E21"/>
    <mergeCell ref="F20:F21"/>
    <mergeCell ref="G20:G21"/>
    <mergeCell ref="H20:H21"/>
    <mergeCell ref="L20:L21"/>
    <mergeCell ref="M20:M21"/>
    <mergeCell ref="N20:N21"/>
    <mergeCell ref="R20:R21"/>
    <mergeCell ref="S20:S21"/>
    <mergeCell ref="T20:T21"/>
    <mergeCell ref="B22:B37"/>
    <mergeCell ref="C22:C23"/>
    <mergeCell ref="D22:D23"/>
    <mergeCell ref="E22:E23"/>
    <mergeCell ref="F22:F23"/>
    <mergeCell ref="C26:C27"/>
    <mergeCell ref="D26:D27"/>
    <mergeCell ref="E26:E27"/>
    <mergeCell ref="F26:F27"/>
    <mergeCell ref="G26:G27"/>
    <mergeCell ref="H26:H27"/>
    <mergeCell ref="S22:S23"/>
    <mergeCell ref="T22:T23"/>
    <mergeCell ref="C24:C25"/>
    <mergeCell ref="D24:D25"/>
    <mergeCell ref="E24:E25"/>
    <mergeCell ref="F24:F25"/>
    <mergeCell ref="G24:G25"/>
    <mergeCell ref="H24:H25"/>
    <mergeCell ref="L24:L25"/>
    <mergeCell ref="M24:M25"/>
    <mergeCell ref="G22:G23"/>
    <mergeCell ref="H22:H23"/>
    <mergeCell ref="L22:L23"/>
    <mergeCell ref="M22:M23"/>
    <mergeCell ref="N22:N23"/>
    <mergeCell ref="R22:R23"/>
    <mergeCell ref="L26:L27"/>
    <mergeCell ref="M26:M27"/>
    <mergeCell ref="N26:N27"/>
    <mergeCell ref="R26:R27"/>
    <mergeCell ref="S26:S27"/>
    <mergeCell ref="T26:T27"/>
    <mergeCell ref="N24:N25"/>
    <mergeCell ref="R24:R25"/>
    <mergeCell ref="S24:S25"/>
    <mergeCell ref="T24:T25"/>
    <mergeCell ref="L28:L29"/>
    <mergeCell ref="M28:M29"/>
    <mergeCell ref="N28:N29"/>
    <mergeCell ref="R28:R29"/>
    <mergeCell ref="S28:S29"/>
    <mergeCell ref="T28:T29"/>
    <mergeCell ref="C28:C29"/>
    <mergeCell ref="D28:D29"/>
    <mergeCell ref="E28:E29"/>
    <mergeCell ref="F28:F29"/>
    <mergeCell ref="G28:G29"/>
    <mergeCell ref="H28:H29"/>
    <mergeCell ref="L30:L31"/>
    <mergeCell ref="M30:M31"/>
    <mergeCell ref="N30:N31"/>
    <mergeCell ref="R30:R31"/>
    <mergeCell ref="S30:S31"/>
    <mergeCell ref="T30:T31"/>
    <mergeCell ref="C30:C31"/>
    <mergeCell ref="D30:D31"/>
    <mergeCell ref="E30:E31"/>
    <mergeCell ref="F30:F31"/>
    <mergeCell ref="G30:G31"/>
    <mergeCell ref="H30:H31"/>
    <mergeCell ref="L32:L33"/>
    <mergeCell ref="M32:M33"/>
    <mergeCell ref="N32:N33"/>
    <mergeCell ref="R32:R33"/>
    <mergeCell ref="S32:S33"/>
    <mergeCell ref="T32:T33"/>
    <mergeCell ref="C32:C33"/>
    <mergeCell ref="D32:D33"/>
    <mergeCell ref="E32:E33"/>
    <mergeCell ref="F32:F33"/>
    <mergeCell ref="G32:G33"/>
    <mergeCell ref="H32:H33"/>
    <mergeCell ref="D36:D37"/>
    <mergeCell ref="E36:E37"/>
    <mergeCell ref="F36:F37"/>
    <mergeCell ref="G36:G37"/>
    <mergeCell ref="H36:H37"/>
    <mergeCell ref="D34:D35"/>
    <mergeCell ref="E34:E35"/>
    <mergeCell ref="F34:F35"/>
    <mergeCell ref="G34:G35"/>
    <mergeCell ref="H34:H35"/>
    <mergeCell ref="L36:L37"/>
    <mergeCell ref="M36:M37"/>
    <mergeCell ref="N36:N37"/>
    <mergeCell ref="R36:R37"/>
    <mergeCell ref="S36:S37"/>
    <mergeCell ref="T36:T37"/>
    <mergeCell ref="M34:M35"/>
    <mergeCell ref="N34:N35"/>
    <mergeCell ref="R34:R35"/>
    <mergeCell ref="S34:S35"/>
    <mergeCell ref="T34:T35"/>
    <mergeCell ref="L34:L35"/>
  </mergeCells>
  <phoneticPr fontId="3"/>
  <pageMargins left="0.82677165354330717" right="0.51181102362204722" top="0.9055118110236221" bottom="0.98425196850393704" header="0.51181102362204722" footer="0.51181102362204722"/>
  <pageSetup paperSize="9" scale="6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C92CD-C95B-43FB-9313-0B3C20BA1534}">
  <sheetPr>
    <tabColor rgb="FF00B0F0"/>
    <pageSetUpPr fitToPage="1"/>
  </sheetPr>
  <dimension ref="B2:AJ65"/>
  <sheetViews>
    <sheetView view="pageBreakPreview" zoomScaleNormal="100" zoomScaleSheetLayoutView="100" workbookViewId="0">
      <pane xSplit="3" ySplit="9" topLeftCell="D10" activePane="bottomRight" state="frozen"/>
      <selection pane="topRight"/>
      <selection pane="bottomLeft"/>
      <selection pane="bottomRight"/>
    </sheetView>
  </sheetViews>
  <sheetFormatPr defaultColWidth="9" defaultRowHeight="13.2" x14ac:dyDescent="0.2"/>
  <cols>
    <col min="1" max="2" width="4.6640625" style="2" customWidth="1"/>
    <col min="3" max="3" width="19.33203125" style="2" customWidth="1"/>
    <col min="4" max="10" width="8.6640625" style="2" customWidth="1"/>
    <col min="11" max="11" width="8.6640625" style="4" customWidth="1"/>
    <col min="12" max="16" width="8.6640625" style="2" customWidth="1"/>
    <col min="17" max="22" width="8.6640625" style="4" customWidth="1"/>
    <col min="23" max="23" width="8.6640625" style="2" customWidth="1"/>
    <col min="24" max="24" width="8" style="4" customWidth="1"/>
    <col min="25" max="25" width="7.6640625" style="2" customWidth="1"/>
    <col min="26" max="26" width="6.33203125" style="2" customWidth="1"/>
    <col min="27" max="27" width="9" style="2" customWidth="1"/>
    <col min="28" max="30" width="6.33203125" style="2" customWidth="1"/>
    <col min="31" max="36" width="6.109375" style="2" customWidth="1"/>
    <col min="37" max="49" width="8.6640625" style="2" customWidth="1"/>
    <col min="50" max="69" width="4.6640625" style="2" customWidth="1"/>
    <col min="70" max="16384" width="9" style="2"/>
  </cols>
  <sheetData>
    <row r="2" spans="2:36" ht="14.4" x14ac:dyDescent="0.2">
      <c r="B2" s="1" t="s">
        <v>99</v>
      </c>
    </row>
    <row r="4" spans="2:36" ht="13.8" thickBot="1" x14ac:dyDescent="0.25">
      <c r="W4" s="5" t="s">
        <v>81</v>
      </c>
    </row>
    <row r="5" spans="2:36" ht="21.6" customHeight="1" x14ac:dyDescent="0.2">
      <c r="B5" s="506"/>
      <c r="C5" s="507"/>
      <c r="D5" s="412" t="s">
        <v>82</v>
      </c>
      <c r="E5" s="448" t="s">
        <v>83</v>
      </c>
      <c r="F5" s="512" t="s">
        <v>84</v>
      </c>
      <c r="G5" s="513"/>
      <c r="H5" s="513"/>
      <c r="I5" s="513"/>
      <c r="J5" s="513"/>
      <c r="K5" s="514"/>
      <c r="L5" s="512" t="s">
        <v>85</v>
      </c>
      <c r="M5" s="513"/>
      <c r="N5" s="513"/>
      <c r="O5" s="513"/>
      <c r="P5" s="513"/>
      <c r="Q5" s="514"/>
      <c r="R5" s="512" t="s">
        <v>86</v>
      </c>
      <c r="S5" s="513"/>
      <c r="T5" s="513"/>
      <c r="U5" s="513"/>
      <c r="V5" s="513"/>
      <c r="W5" s="514"/>
    </row>
    <row r="6" spans="2:36" s="165" customFormat="1" ht="36.75" customHeight="1" x14ac:dyDescent="0.2">
      <c r="B6" s="508"/>
      <c r="C6" s="509"/>
      <c r="D6" s="413"/>
      <c r="E6" s="450"/>
      <c r="F6" s="515" t="s">
        <v>87</v>
      </c>
      <c r="G6" s="516"/>
      <c r="H6" s="517"/>
      <c r="I6" s="519" t="s">
        <v>100</v>
      </c>
      <c r="J6" s="520"/>
      <c r="K6" s="521"/>
      <c r="L6" s="515" t="s">
        <v>87</v>
      </c>
      <c r="M6" s="516"/>
      <c r="N6" s="517"/>
      <c r="O6" s="519" t="s">
        <v>100</v>
      </c>
      <c r="P6" s="520"/>
      <c r="Q6" s="521"/>
      <c r="R6" s="493" t="s">
        <v>87</v>
      </c>
      <c r="S6" s="494"/>
      <c r="T6" s="495"/>
      <c r="U6" s="519" t="s">
        <v>100</v>
      </c>
      <c r="V6" s="520"/>
      <c r="W6" s="521"/>
    </row>
    <row r="7" spans="2:36" ht="21.6" customHeight="1" x14ac:dyDescent="0.2">
      <c r="B7" s="510"/>
      <c r="C7" s="511"/>
      <c r="D7" s="419"/>
      <c r="E7" s="452"/>
      <c r="F7" s="166" t="s">
        <v>89</v>
      </c>
      <c r="G7" s="167" t="s">
        <v>90</v>
      </c>
      <c r="H7" s="168" t="s">
        <v>19</v>
      </c>
      <c r="I7" s="169" t="s">
        <v>91</v>
      </c>
      <c r="J7" s="169" t="s">
        <v>92</v>
      </c>
      <c r="K7" s="170" t="s">
        <v>93</v>
      </c>
      <c r="L7" s="171" t="s">
        <v>89</v>
      </c>
      <c r="M7" s="167" t="s">
        <v>90</v>
      </c>
      <c r="N7" s="168" t="s">
        <v>19</v>
      </c>
      <c r="O7" s="169" t="s">
        <v>91</v>
      </c>
      <c r="P7" s="169" t="s">
        <v>92</v>
      </c>
      <c r="Q7" s="170" t="s">
        <v>93</v>
      </c>
      <c r="R7" s="171" t="s">
        <v>89</v>
      </c>
      <c r="S7" s="167" t="s">
        <v>90</v>
      </c>
      <c r="T7" s="168" t="s">
        <v>19</v>
      </c>
      <c r="U7" s="169" t="s">
        <v>91</v>
      </c>
      <c r="V7" s="169" t="s">
        <v>92</v>
      </c>
      <c r="W7" s="170" t="s">
        <v>93</v>
      </c>
      <c r="X7" s="2"/>
      <c r="AE7" s="9"/>
    </row>
    <row r="8" spans="2:36" ht="21.6" customHeight="1" x14ac:dyDescent="0.2">
      <c r="B8" s="421" t="s">
        <v>59</v>
      </c>
      <c r="C8" s="422"/>
      <c r="D8" s="498">
        <f>SUM(D10:D21)</f>
        <v>370</v>
      </c>
      <c r="E8" s="500">
        <f>SUM(E10:E21)</f>
        <v>299</v>
      </c>
      <c r="F8" s="481">
        <f t="shared" ref="F8:W8" si="0">F10+F12+F14+F16+F18+F20</f>
        <v>32033</v>
      </c>
      <c r="G8" s="476">
        <f t="shared" si="0"/>
        <v>6486</v>
      </c>
      <c r="H8" s="476">
        <f t="shared" si="0"/>
        <v>38519</v>
      </c>
      <c r="I8" s="172">
        <f t="shared" si="0"/>
        <v>186</v>
      </c>
      <c r="J8" s="172">
        <f t="shared" si="0"/>
        <v>9</v>
      </c>
      <c r="K8" s="173">
        <f t="shared" si="0"/>
        <v>195</v>
      </c>
      <c r="L8" s="502">
        <f>SUM(L10:L21)</f>
        <v>19919</v>
      </c>
      <c r="M8" s="504">
        <f t="shared" ref="M8" si="1">SUM(M10:M21)</f>
        <v>2033</v>
      </c>
      <c r="N8" s="476">
        <f>SUM(N10:N21)</f>
        <v>21952</v>
      </c>
      <c r="O8" s="172">
        <f t="shared" si="0"/>
        <v>5</v>
      </c>
      <c r="P8" s="172">
        <f t="shared" si="0"/>
        <v>4</v>
      </c>
      <c r="Q8" s="173">
        <f t="shared" si="0"/>
        <v>9</v>
      </c>
      <c r="R8" s="502">
        <f>SUM(R10:R21)</f>
        <v>12114</v>
      </c>
      <c r="S8" s="504">
        <f t="shared" ref="S8" si="2">SUM(S10:S21)</f>
        <v>4453</v>
      </c>
      <c r="T8" s="476">
        <f>SUM(T10:T21)</f>
        <v>16567</v>
      </c>
      <c r="U8" s="172">
        <f t="shared" si="0"/>
        <v>181</v>
      </c>
      <c r="V8" s="172">
        <f t="shared" si="0"/>
        <v>5</v>
      </c>
      <c r="W8" s="173">
        <f t="shared" si="0"/>
        <v>186</v>
      </c>
      <c r="X8" s="2"/>
      <c r="Y8" s="71"/>
      <c r="Z8" s="71"/>
      <c r="AA8" s="71"/>
      <c r="AB8" s="71"/>
      <c r="AC8" s="71"/>
      <c r="AD8" s="71"/>
      <c r="AE8" s="188"/>
      <c r="AF8" s="188"/>
      <c r="AG8" s="188"/>
      <c r="AH8" s="188"/>
      <c r="AI8" s="188"/>
      <c r="AJ8" s="188"/>
    </row>
    <row r="9" spans="2:36" ht="21.6" customHeight="1" thickBot="1" x14ac:dyDescent="0.25">
      <c r="B9" s="425"/>
      <c r="C9" s="426"/>
      <c r="D9" s="499"/>
      <c r="E9" s="501"/>
      <c r="F9" s="482"/>
      <c r="G9" s="477"/>
      <c r="H9" s="477"/>
      <c r="I9" s="177">
        <f>I8/F8</f>
        <v>5.8065120344644588E-3</v>
      </c>
      <c r="J9" s="177">
        <f>J8/G8</f>
        <v>1.3876040703052729E-3</v>
      </c>
      <c r="K9" s="178">
        <f>K8/H8</f>
        <v>5.0624367195410058E-3</v>
      </c>
      <c r="L9" s="503"/>
      <c r="M9" s="505"/>
      <c r="N9" s="477"/>
      <c r="O9" s="177">
        <f>O8/L8</f>
        <v>2.5101661730006524E-4</v>
      </c>
      <c r="P9" s="177">
        <f>P8/M8</f>
        <v>1.9675356615838661E-3</v>
      </c>
      <c r="Q9" s="178">
        <f>Q8/N8</f>
        <v>4.099854227405248E-4</v>
      </c>
      <c r="R9" s="503"/>
      <c r="S9" s="505"/>
      <c r="T9" s="477"/>
      <c r="U9" s="177">
        <f>U8/R8</f>
        <v>1.494139012712564E-2</v>
      </c>
      <c r="V9" s="177">
        <f>V8/S8</f>
        <v>1.1228385358185494E-3</v>
      </c>
      <c r="W9" s="178">
        <f>W8/T8</f>
        <v>1.1227138286955997E-2</v>
      </c>
      <c r="X9" s="2"/>
      <c r="AB9" s="21"/>
      <c r="AC9" s="21"/>
      <c r="AD9" s="21"/>
      <c r="AH9" s="188"/>
      <c r="AI9" s="188"/>
      <c r="AJ9" s="188"/>
    </row>
    <row r="10" spans="2:36" ht="21.6" customHeight="1" thickTop="1" x14ac:dyDescent="0.2">
      <c r="B10" s="415" t="s">
        <v>20</v>
      </c>
      <c r="C10" s="413" t="s">
        <v>60</v>
      </c>
      <c r="D10" s="472">
        <f>[1]表13!E15</f>
        <v>54</v>
      </c>
      <c r="E10" s="473">
        <f>[1]表13!R15</f>
        <v>20</v>
      </c>
      <c r="F10" s="491">
        <f t="shared" ref="F10:K10" si="3">L10+R10</f>
        <v>1468</v>
      </c>
      <c r="G10" s="485">
        <f t="shared" si="3"/>
        <v>46</v>
      </c>
      <c r="H10" s="485">
        <f t="shared" si="3"/>
        <v>1514</v>
      </c>
      <c r="I10" s="180">
        <f t="shared" si="3"/>
        <v>4</v>
      </c>
      <c r="J10" s="180">
        <f t="shared" si="3"/>
        <v>0</v>
      </c>
      <c r="K10" s="181">
        <f t="shared" si="3"/>
        <v>4</v>
      </c>
      <c r="L10" s="486">
        <f>[1]表2!I18</f>
        <v>1314</v>
      </c>
      <c r="M10" s="487">
        <f>[1]表2!O18</f>
        <v>14</v>
      </c>
      <c r="N10" s="492">
        <f>L10+M10</f>
        <v>1328</v>
      </c>
      <c r="O10" s="180">
        <v>1</v>
      </c>
      <c r="P10" s="180">
        <v>0</v>
      </c>
      <c r="Q10" s="181">
        <f>O10+P10</f>
        <v>1</v>
      </c>
      <c r="R10" s="486">
        <f>[1]表2!J18</f>
        <v>154</v>
      </c>
      <c r="S10" s="487">
        <f>[1]表2!P18</f>
        <v>32</v>
      </c>
      <c r="T10" s="492">
        <f>R10+S10</f>
        <v>186</v>
      </c>
      <c r="U10" s="180">
        <v>3</v>
      </c>
      <c r="V10" s="180">
        <v>0</v>
      </c>
      <c r="W10" s="181">
        <f>U10+V10</f>
        <v>3</v>
      </c>
      <c r="X10" s="2"/>
      <c r="Y10" s="71"/>
      <c r="Z10" s="71"/>
      <c r="AA10" s="71"/>
      <c r="AB10" s="71"/>
      <c r="AC10" s="71"/>
      <c r="AD10" s="71"/>
      <c r="AE10" s="188"/>
      <c r="AF10" s="188"/>
      <c r="AG10" s="188"/>
      <c r="AH10" s="188"/>
      <c r="AI10" s="188"/>
      <c r="AJ10" s="188"/>
    </row>
    <row r="11" spans="2:36" ht="21.6" customHeight="1" x14ac:dyDescent="0.2">
      <c r="B11" s="416"/>
      <c r="C11" s="413"/>
      <c r="D11" s="469"/>
      <c r="E11" s="471"/>
      <c r="F11" s="484"/>
      <c r="G11" s="483"/>
      <c r="H11" s="483"/>
      <c r="I11" s="182">
        <f>I10/F10</f>
        <v>2.7247956403269754E-3</v>
      </c>
      <c r="J11" s="182">
        <f>J10/G10</f>
        <v>0</v>
      </c>
      <c r="K11" s="183">
        <f>K10/H10</f>
        <v>2.6420079260237781E-3</v>
      </c>
      <c r="L11" s="467"/>
      <c r="M11" s="465"/>
      <c r="N11" s="488"/>
      <c r="O11" s="182">
        <f>O10/L10</f>
        <v>7.6103500761035003E-4</v>
      </c>
      <c r="P11" s="182">
        <f>P10/M10</f>
        <v>0</v>
      </c>
      <c r="Q11" s="183">
        <f>Q10/N10</f>
        <v>7.5301204819277112E-4</v>
      </c>
      <c r="R11" s="467"/>
      <c r="S11" s="465"/>
      <c r="T11" s="488"/>
      <c r="U11" s="182">
        <f>U10/R10</f>
        <v>1.948051948051948E-2</v>
      </c>
      <c r="V11" s="182">
        <f>V10/S10</f>
        <v>0</v>
      </c>
      <c r="W11" s="183">
        <f>W10/T10</f>
        <v>1.6129032258064516E-2</v>
      </c>
      <c r="X11" s="2"/>
      <c r="AB11" s="21"/>
      <c r="AC11" s="21"/>
      <c r="AD11" s="21"/>
      <c r="AH11" s="188"/>
      <c r="AI11" s="188"/>
      <c r="AJ11" s="188"/>
    </row>
    <row r="12" spans="2:36" ht="21.6" customHeight="1" x14ac:dyDescent="0.2">
      <c r="B12" s="416"/>
      <c r="C12" s="412" t="s">
        <v>61</v>
      </c>
      <c r="D12" s="468">
        <f>[1]表13!E18</f>
        <v>69</v>
      </c>
      <c r="E12" s="518">
        <f>[1]表13!R18</f>
        <v>55</v>
      </c>
      <c r="F12" s="481">
        <f t="shared" ref="F12:K12" si="4">L12+R12</f>
        <v>15392</v>
      </c>
      <c r="G12" s="476">
        <f t="shared" si="4"/>
        <v>710</v>
      </c>
      <c r="H12" s="476">
        <f t="shared" si="4"/>
        <v>16102</v>
      </c>
      <c r="I12" s="172">
        <f t="shared" si="4"/>
        <v>2</v>
      </c>
      <c r="J12" s="172">
        <f t="shared" si="4"/>
        <v>1</v>
      </c>
      <c r="K12" s="173">
        <f t="shared" si="4"/>
        <v>3</v>
      </c>
      <c r="L12" s="466">
        <f>[1]表2!I21</f>
        <v>11772</v>
      </c>
      <c r="M12" s="464">
        <f>[1]表2!O21</f>
        <v>320</v>
      </c>
      <c r="N12" s="488">
        <f>L12+M12</f>
        <v>12092</v>
      </c>
      <c r="O12" s="172">
        <v>1</v>
      </c>
      <c r="P12" s="172">
        <v>0</v>
      </c>
      <c r="Q12" s="173">
        <f t="shared" ref="Q12" si="5">O12+P12</f>
        <v>1</v>
      </c>
      <c r="R12" s="466">
        <f>[1]表2!J21</f>
        <v>3620</v>
      </c>
      <c r="S12" s="464">
        <f>[1]表2!P21</f>
        <v>390</v>
      </c>
      <c r="T12" s="488">
        <f>R12+S12</f>
        <v>4010</v>
      </c>
      <c r="U12" s="172">
        <v>1</v>
      </c>
      <c r="V12" s="172">
        <v>1</v>
      </c>
      <c r="W12" s="173">
        <f t="shared" ref="W12" si="6">U12+V12</f>
        <v>2</v>
      </c>
      <c r="X12" s="2"/>
      <c r="Y12" s="71"/>
      <c r="Z12" s="71"/>
      <c r="AA12" s="71"/>
      <c r="AB12" s="71"/>
      <c r="AC12" s="71"/>
      <c r="AD12" s="71"/>
      <c r="AE12" s="188"/>
      <c r="AF12" s="188"/>
      <c r="AG12" s="188"/>
      <c r="AH12" s="188"/>
      <c r="AI12" s="188"/>
      <c r="AJ12" s="188"/>
    </row>
    <row r="13" spans="2:36" ht="21.6" customHeight="1" x14ac:dyDescent="0.2">
      <c r="B13" s="416"/>
      <c r="C13" s="413"/>
      <c r="D13" s="469"/>
      <c r="E13" s="471"/>
      <c r="F13" s="484"/>
      <c r="G13" s="483"/>
      <c r="H13" s="483"/>
      <c r="I13" s="182">
        <f t="shared" ref="I13:K13" si="7">I12/F12</f>
        <v>1.2993762993762994E-4</v>
      </c>
      <c r="J13" s="182">
        <f t="shared" si="7"/>
        <v>1.4084507042253522E-3</v>
      </c>
      <c r="K13" s="183">
        <f t="shared" si="7"/>
        <v>1.8631225934666502E-4</v>
      </c>
      <c r="L13" s="467"/>
      <c r="M13" s="465"/>
      <c r="N13" s="488"/>
      <c r="O13" s="182">
        <f t="shared" ref="O13:Q13" si="8">O12/L12</f>
        <v>8.4947332653754679E-5</v>
      </c>
      <c r="P13" s="182">
        <f t="shared" si="8"/>
        <v>0</v>
      </c>
      <c r="Q13" s="183">
        <f t="shared" si="8"/>
        <v>8.2699305325835269E-5</v>
      </c>
      <c r="R13" s="467"/>
      <c r="S13" s="465"/>
      <c r="T13" s="488"/>
      <c r="U13" s="182">
        <f t="shared" ref="U13:W13" si="9">U12/R12</f>
        <v>2.7624309392265195E-4</v>
      </c>
      <c r="V13" s="182">
        <f t="shared" si="9"/>
        <v>2.5641025641025641E-3</v>
      </c>
      <c r="W13" s="183">
        <f t="shared" si="9"/>
        <v>4.9875311720698251E-4</v>
      </c>
      <c r="X13" s="2"/>
      <c r="AB13" s="21"/>
      <c r="AC13" s="21"/>
      <c r="AD13" s="21"/>
      <c r="AH13" s="188"/>
      <c r="AI13" s="188"/>
      <c r="AJ13" s="188"/>
    </row>
    <row r="14" spans="2:36" ht="21.6" customHeight="1" x14ac:dyDescent="0.2">
      <c r="B14" s="416"/>
      <c r="C14" s="412" t="s">
        <v>23</v>
      </c>
      <c r="D14" s="468">
        <f>[1]表13!E21</f>
        <v>28</v>
      </c>
      <c r="E14" s="518">
        <f>[1]表13!R21</f>
        <v>15</v>
      </c>
      <c r="F14" s="481">
        <f t="shared" ref="F14:K14" si="10">L14+R14</f>
        <v>1768</v>
      </c>
      <c r="G14" s="476">
        <f t="shared" si="10"/>
        <v>237</v>
      </c>
      <c r="H14" s="476">
        <f t="shared" si="10"/>
        <v>2005</v>
      </c>
      <c r="I14" s="172">
        <f t="shared" si="10"/>
        <v>6</v>
      </c>
      <c r="J14" s="172">
        <f t="shared" si="10"/>
        <v>3</v>
      </c>
      <c r="K14" s="173">
        <f t="shared" si="10"/>
        <v>9</v>
      </c>
      <c r="L14" s="466">
        <f>[1]表2!I24</f>
        <v>1463</v>
      </c>
      <c r="M14" s="464">
        <f>[1]表2!O24</f>
        <v>167</v>
      </c>
      <c r="N14" s="488">
        <f t="shared" ref="N14" si="11">L14+M14</f>
        <v>1630</v>
      </c>
      <c r="O14" s="172">
        <v>3</v>
      </c>
      <c r="P14" s="172">
        <v>3</v>
      </c>
      <c r="Q14" s="173">
        <f t="shared" ref="Q14" si="12">O14+P14</f>
        <v>6</v>
      </c>
      <c r="R14" s="466">
        <f>[1]表2!J24</f>
        <v>305</v>
      </c>
      <c r="S14" s="464">
        <f>[1]表2!P24</f>
        <v>70</v>
      </c>
      <c r="T14" s="488">
        <f t="shared" ref="T14" si="13">R14+S14</f>
        <v>375</v>
      </c>
      <c r="U14" s="172">
        <v>3</v>
      </c>
      <c r="V14" s="172">
        <v>0</v>
      </c>
      <c r="W14" s="173">
        <f t="shared" ref="W14" si="14">U14+V14</f>
        <v>3</v>
      </c>
      <c r="X14" s="2"/>
      <c r="Y14" s="71"/>
      <c r="Z14" s="71"/>
      <c r="AA14" s="71"/>
      <c r="AB14" s="71"/>
      <c r="AC14" s="71"/>
      <c r="AD14" s="71"/>
      <c r="AE14" s="188"/>
      <c r="AF14" s="188"/>
      <c r="AG14" s="188"/>
      <c r="AH14" s="188"/>
      <c r="AI14" s="188"/>
      <c r="AJ14" s="188"/>
    </row>
    <row r="15" spans="2:36" ht="21.6" customHeight="1" x14ac:dyDescent="0.2">
      <c r="B15" s="416"/>
      <c r="C15" s="419"/>
      <c r="D15" s="469"/>
      <c r="E15" s="471"/>
      <c r="F15" s="484"/>
      <c r="G15" s="483"/>
      <c r="H15" s="483"/>
      <c r="I15" s="182">
        <f t="shared" ref="I15:K15" si="15">I14/F14</f>
        <v>3.3936651583710408E-3</v>
      </c>
      <c r="J15" s="182">
        <f t="shared" si="15"/>
        <v>1.2658227848101266E-2</v>
      </c>
      <c r="K15" s="183">
        <f t="shared" si="15"/>
        <v>4.4887780548628431E-3</v>
      </c>
      <c r="L15" s="467"/>
      <c r="M15" s="465"/>
      <c r="N15" s="488"/>
      <c r="O15" s="182">
        <f t="shared" ref="O15:Q15" si="16">O14/L14</f>
        <v>2.050580997949419E-3</v>
      </c>
      <c r="P15" s="182">
        <f t="shared" si="16"/>
        <v>1.7964071856287425E-2</v>
      </c>
      <c r="Q15" s="183">
        <f t="shared" si="16"/>
        <v>3.6809815950920245E-3</v>
      </c>
      <c r="R15" s="467"/>
      <c r="S15" s="465"/>
      <c r="T15" s="488"/>
      <c r="U15" s="182">
        <f t="shared" ref="U15:W15" si="17">U14/R14</f>
        <v>9.8360655737704927E-3</v>
      </c>
      <c r="V15" s="182">
        <f t="shared" si="17"/>
        <v>0</v>
      </c>
      <c r="W15" s="183">
        <f t="shared" si="17"/>
        <v>8.0000000000000002E-3</v>
      </c>
      <c r="X15" s="2"/>
      <c r="AB15" s="21"/>
      <c r="AC15" s="21"/>
      <c r="AD15" s="21"/>
      <c r="AH15" s="188"/>
      <c r="AI15" s="188"/>
      <c r="AJ15" s="188"/>
    </row>
    <row r="16" spans="2:36" ht="21.6" customHeight="1" x14ac:dyDescent="0.2">
      <c r="B16" s="416"/>
      <c r="C16" s="412" t="s">
        <v>62</v>
      </c>
      <c r="D16" s="468">
        <f>[1]表13!E24</f>
        <v>72</v>
      </c>
      <c r="E16" s="518">
        <f>[1]表13!R24</f>
        <v>71</v>
      </c>
      <c r="F16" s="481">
        <f>L16+R16</f>
        <v>2067</v>
      </c>
      <c r="G16" s="476">
        <f t="shared" ref="G16:K16" si="18">M16+S16</f>
        <v>1339</v>
      </c>
      <c r="H16" s="476">
        <f t="shared" si="18"/>
        <v>3406</v>
      </c>
      <c r="I16" s="172">
        <f t="shared" si="18"/>
        <v>13</v>
      </c>
      <c r="J16" s="172">
        <f t="shared" si="18"/>
        <v>1</v>
      </c>
      <c r="K16" s="173">
        <f t="shared" si="18"/>
        <v>14</v>
      </c>
      <c r="L16" s="466">
        <f>[1]表2!I27</f>
        <v>1430</v>
      </c>
      <c r="M16" s="464">
        <f>[1]表2!O27</f>
        <v>450</v>
      </c>
      <c r="N16" s="488">
        <f t="shared" ref="N16" si="19">L16+M16</f>
        <v>1880</v>
      </c>
      <c r="O16" s="172">
        <v>0</v>
      </c>
      <c r="P16" s="172">
        <v>0</v>
      </c>
      <c r="Q16" s="173">
        <f t="shared" ref="Q16" si="20">O16+P16</f>
        <v>0</v>
      </c>
      <c r="R16" s="466">
        <f>[1]表2!J27</f>
        <v>637</v>
      </c>
      <c r="S16" s="464">
        <f>[1]表2!P27</f>
        <v>889</v>
      </c>
      <c r="T16" s="488">
        <f t="shared" ref="T16" si="21">R16+S16</f>
        <v>1526</v>
      </c>
      <c r="U16" s="172">
        <v>13</v>
      </c>
      <c r="V16" s="172">
        <v>1</v>
      </c>
      <c r="W16" s="173">
        <f t="shared" ref="W16" si="22">U16+V16</f>
        <v>14</v>
      </c>
      <c r="X16" s="2"/>
      <c r="Y16" s="71"/>
      <c r="Z16" s="71"/>
      <c r="AA16" s="71"/>
      <c r="AB16" s="71"/>
      <c r="AC16" s="71"/>
      <c r="AD16" s="71"/>
      <c r="AE16" s="188"/>
      <c r="AF16" s="188"/>
      <c r="AG16" s="188"/>
      <c r="AH16" s="188"/>
      <c r="AI16" s="188"/>
      <c r="AJ16" s="188"/>
    </row>
    <row r="17" spans="2:36" ht="21.6" customHeight="1" x14ac:dyDescent="0.2">
      <c r="B17" s="416"/>
      <c r="C17" s="413"/>
      <c r="D17" s="469"/>
      <c r="E17" s="471"/>
      <c r="F17" s="484"/>
      <c r="G17" s="483"/>
      <c r="H17" s="483"/>
      <c r="I17" s="182">
        <f t="shared" ref="I17:K17" si="23">I16/F16</f>
        <v>6.2893081761006293E-3</v>
      </c>
      <c r="J17" s="182">
        <f t="shared" si="23"/>
        <v>7.468259895444362E-4</v>
      </c>
      <c r="K17" s="183">
        <f t="shared" si="23"/>
        <v>4.1103934233705222E-3</v>
      </c>
      <c r="L17" s="467"/>
      <c r="M17" s="465"/>
      <c r="N17" s="488"/>
      <c r="O17" s="182">
        <f t="shared" ref="O17:Q17" si="24">O16/L16</f>
        <v>0</v>
      </c>
      <c r="P17" s="182">
        <f t="shared" si="24"/>
        <v>0</v>
      </c>
      <c r="Q17" s="183">
        <f t="shared" si="24"/>
        <v>0</v>
      </c>
      <c r="R17" s="467"/>
      <c r="S17" s="465"/>
      <c r="T17" s="488"/>
      <c r="U17" s="182">
        <f t="shared" ref="U17:W17" si="25">U16/R16</f>
        <v>2.0408163265306121E-2</v>
      </c>
      <c r="V17" s="182">
        <f t="shared" si="25"/>
        <v>1.1248593925759281E-3</v>
      </c>
      <c r="W17" s="183">
        <f t="shared" si="25"/>
        <v>9.1743119266055051E-3</v>
      </c>
      <c r="X17" s="2"/>
      <c r="AB17" s="21"/>
      <c r="AC17" s="21"/>
      <c r="AD17" s="21"/>
      <c r="AH17" s="188"/>
      <c r="AI17" s="188"/>
      <c r="AJ17" s="188"/>
    </row>
    <row r="18" spans="2:36" ht="21.6" customHeight="1" x14ac:dyDescent="0.2">
      <c r="B18" s="416"/>
      <c r="C18" s="412" t="s">
        <v>63</v>
      </c>
      <c r="D18" s="468">
        <f>[1]表13!E27</f>
        <v>16</v>
      </c>
      <c r="E18" s="518">
        <f>[1]表13!R27</f>
        <v>6</v>
      </c>
      <c r="F18" s="481">
        <f t="shared" ref="F18:K18" si="26">L18+R18</f>
        <v>2678</v>
      </c>
      <c r="G18" s="476">
        <f t="shared" si="26"/>
        <v>279</v>
      </c>
      <c r="H18" s="476">
        <f t="shared" si="26"/>
        <v>2957</v>
      </c>
      <c r="I18" s="172">
        <f t="shared" si="26"/>
        <v>39</v>
      </c>
      <c r="J18" s="172">
        <f t="shared" si="26"/>
        <v>0</v>
      </c>
      <c r="K18" s="173">
        <f t="shared" si="26"/>
        <v>39</v>
      </c>
      <c r="L18" s="466">
        <f>[1]表2!I30</f>
        <v>1031</v>
      </c>
      <c r="M18" s="464">
        <f>[1]表2!O30</f>
        <v>17</v>
      </c>
      <c r="N18" s="488">
        <f t="shared" ref="N18" si="27">L18+M18</f>
        <v>1048</v>
      </c>
      <c r="O18" s="172">
        <v>0</v>
      </c>
      <c r="P18" s="172">
        <v>0</v>
      </c>
      <c r="Q18" s="173">
        <f t="shared" ref="Q18" si="28">O18+P18</f>
        <v>0</v>
      </c>
      <c r="R18" s="466">
        <f>[1]表2!J30</f>
        <v>1647</v>
      </c>
      <c r="S18" s="464">
        <f>[1]表2!P30</f>
        <v>262</v>
      </c>
      <c r="T18" s="488">
        <f t="shared" ref="T18" si="29">R18+S18</f>
        <v>1909</v>
      </c>
      <c r="U18" s="172">
        <v>39</v>
      </c>
      <c r="V18" s="172">
        <v>0</v>
      </c>
      <c r="W18" s="173">
        <f t="shared" ref="W18" si="30">U18+V18</f>
        <v>39</v>
      </c>
      <c r="X18" s="2"/>
      <c r="Y18" s="71"/>
      <c r="Z18" s="71"/>
      <c r="AA18" s="71"/>
      <c r="AB18" s="71"/>
      <c r="AC18" s="71"/>
      <c r="AD18" s="71"/>
      <c r="AE18" s="188"/>
      <c r="AF18" s="188"/>
      <c r="AG18" s="188"/>
      <c r="AH18" s="188"/>
      <c r="AI18" s="188"/>
      <c r="AJ18" s="188"/>
    </row>
    <row r="19" spans="2:36" ht="21.6" customHeight="1" x14ac:dyDescent="0.2">
      <c r="B19" s="416"/>
      <c r="C19" s="413"/>
      <c r="D19" s="469"/>
      <c r="E19" s="471"/>
      <c r="F19" s="484"/>
      <c r="G19" s="483"/>
      <c r="H19" s="483"/>
      <c r="I19" s="182">
        <f t="shared" ref="I19:K19" si="31">I18/F18</f>
        <v>1.4563106796116505E-2</v>
      </c>
      <c r="J19" s="182">
        <f t="shared" si="31"/>
        <v>0</v>
      </c>
      <c r="K19" s="183">
        <f t="shared" si="31"/>
        <v>1.3189042948934731E-2</v>
      </c>
      <c r="L19" s="467"/>
      <c r="M19" s="465"/>
      <c r="N19" s="488"/>
      <c r="O19" s="182">
        <f t="shared" ref="O19:Q19" si="32">O18/L18</f>
        <v>0</v>
      </c>
      <c r="P19" s="182">
        <f t="shared" si="32"/>
        <v>0</v>
      </c>
      <c r="Q19" s="183">
        <f t="shared" si="32"/>
        <v>0</v>
      </c>
      <c r="R19" s="467"/>
      <c r="S19" s="465"/>
      <c r="T19" s="488"/>
      <c r="U19" s="182">
        <f t="shared" ref="U19:W19" si="33">U18/R18</f>
        <v>2.3679417122040074E-2</v>
      </c>
      <c r="V19" s="182">
        <f t="shared" si="33"/>
        <v>0</v>
      </c>
      <c r="W19" s="183">
        <f t="shared" si="33"/>
        <v>2.0429544264012573E-2</v>
      </c>
      <c r="X19" s="2"/>
      <c r="AB19" s="21"/>
      <c r="AC19" s="21"/>
      <c r="AD19" s="21"/>
      <c r="AH19" s="188"/>
      <c r="AI19" s="188"/>
      <c r="AJ19" s="188"/>
    </row>
    <row r="20" spans="2:36" ht="21.6" customHeight="1" x14ac:dyDescent="0.2">
      <c r="B20" s="416"/>
      <c r="C20" s="412" t="s">
        <v>64</v>
      </c>
      <c r="D20" s="468">
        <f>[1]表13!E30</f>
        <v>131</v>
      </c>
      <c r="E20" s="518">
        <f>[1]表13!R30</f>
        <v>132</v>
      </c>
      <c r="F20" s="481">
        <f t="shared" ref="F20:K20" si="34">L20+R20</f>
        <v>8660</v>
      </c>
      <c r="G20" s="476">
        <f t="shared" si="34"/>
        <v>3875</v>
      </c>
      <c r="H20" s="476">
        <f t="shared" si="34"/>
        <v>12535</v>
      </c>
      <c r="I20" s="172">
        <f t="shared" si="34"/>
        <v>122</v>
      </c>
      <c r="J20" s="172">
        <f t="shared" si="34"/>
        <v>4</v>
      </c>
      <c r="K20" s="173">
        <f t="shared" si="34"/>
        <v>126</v>
      </c>
      <c r="L20" s="466">
        <f>[1]表2!I33</f>
        <v>2909</v>
      </c>
      <c r="M20" s="464">
        <f>[1]表2!O33</f>
        <v>1065</v>
      </c>
      <c r="N20" s="488">
        <f t="shared" ref="N20" si="35">L20+M20</f>
        <v>3974</v>
      </c>
      <c r="O20" s="172">
        <v>0</v>
      </c>
      <c r="P20" s="172">
        <v>1</v>
      </c>
      <c r="Q20" s="173">
        <f t="shared" ref="Q20" si="36">O20+P20</f>
        <v>1</v>
      </c>
      <c r="R20" s="466">
        <f>[1]表2!J33</f>
        <v>5751</v>
      </c>
      <c r="S20" s="464">
        <f>[1]表2!P33</f>
        <v>2810</v>
      </c>
      <c r="T20" s="488">
        <f t="shared" ref="T20" si="37">R20+S20</f>
        <v>8561</v>
      </c>
      <c r="U20" s="172">
        <v>122</v>
      </c>
      <c r="V20" s="172">
        <v>3</v>
      </c>
      <c r="W20" s="173">
        <f t="shared" ref="W20" si="38">U20+V20</f>
        <v>125</v>
      </c>
      <c r="X20" s="2"/>
      <c r="Y20" s="71"/>
      <c r="Z20" s="71"/>
      <c r="AA20" s="71"/>
      <c r="AB20" s="71"/>
      <c r="AC20" s="71"/>
      <c r="AD20" s="71"/>
      <c r="AE20" s="188"/>
      <c r="AF20" s="188"/>
      <c r="AG20" s="188"/>
      <c r="AH20" s="188"/>
      <c r="AI20" s="188"/>
      <c r="AJ20" s="188"/>
    </row>
    <row r="21" spans="2:36" ht="21.6" customHeight="1" thickBot="1" x14ac:dyDescent="0.25">
      <c r="B21" s="420"/>
      <c r="C21" s="414"/>
      <c r="D21" s="479"/>
      <c r="E21" s="480"/>
      <c r="F21" s="484"/>
      <c r="G21" s="483"/>
      <c r="H21" s="483"/>
      <c r="I21" s="182">
        <f t="shared" ref="I21:K21" si="39">I20/F20</f>
        <v>1.4087759815242495E-2</v>
      </c>
      <c r="J21" s="182">
        <f t="shared" si="39"/>
        <v>1.0322580645161291E-3</v>
      </c>
      <c r="K21" s="183">
        <f t="shared" si="39"/>
        <v>1.0051854806541683E-2</v>
      </c>
      <c r="L21" s="467"/>
      <c r="M21" s="465"/>
      <c r="N21" s="488"/>
      <c r="O21" s="182">
        <f t="shared" ref="O21:Q21" si="40">O20/L20</f>
        <v>0</v>
      </c>
      <c r="P21" s="182">
        <f t="shared" si="40"/>
        <v>9.3896713615023472E-4</v>
      </c>
      <c r="Q21" s="183">
        <f t="shared" si="40"/>
        <v>2.5163563160543532E-4</v>
      </c>
      <c r="R21" s="467"/>
      <c r="S21" s="465"/>
      <c r="T21" s="488"/>
      <c r="U21" s="182">
        <f t="shared" ref="U21:W21" si="41">U20/R20</f>
        <v>2.1213701964875674E-2</v>
      </c>
      <c r="V21" s="182">
        <f t="shared" si="41"/>
        <v>1.0676156583629894E-3</v>
      </c>
      <c r="W21" s="183">
        <f t="shared" si="41"/>
        <v>1.4601098002569793E-2</v>
      </c>
      <c r="X21" s="2"/>
      <c r="AB21" s="21"/>
      <c r="AC21" s="21"/>
      <c r="AD21" s="21"/>
      <c r="AH21" s="188"/>
      <c r="AI21" s="188"/>
      <c r="AJ21" s="188"/>
    </row>
    <row r="22" spans="2:36" ht="21.6" customHeight="1" thickTop="1" x14ac:dyDescent="0.2">
      <c r="B22" s="415" t="s">
        <v>94</v>
      </c>
      <c r="C22" s="413" t="s">
        <v>28</v>
      </c>
      <c r="D22" s="472">
        <f>[1]表13!E33</f>
        <v>64</v>
      </c>
      <c r="E22" s="473">
        <f>[1]表13!R33</f>
        <v>43</v>
      </c>
      <c r="F22" s="491">
        <f t="shared" ref="F22:K22" si="42">L22+R22</f>
        <v>356</v>
      </c>
      <c r="G22" s="485">
        <f t="shared" si="42"/>
        <v>165</v>
      </c>
      <c r="H22" s="485">
        <f t="shared" si="42"/>
        <v>521</v>
      </c>
      <c r="I22" s="184">
        <f t="shared" si="42"/>
        <v>9</v>
      </c>
      <c r="J22" s="184">
        <f t="shared" si="42"/>
        <v>5</v>
      </c>
      <c r="K22" s="185">
        <f t="shared" si="42"/>
        <v>14</v>
      </c>
      <c r="L22" s="486">
        <f>[1]表2!I36</f>
        <v>209</v>
      </c>
      <c r="M22" s="487">
        <f>[1]表2!O36</f>
        <v>45</v>
      </c>
      <c r="N22" s="485">
        <f>L22+M22</f>
        <v>254</v>
      </c>
      <c r="O22" s="184">
        <v>3</v>
      </c>
      <c r="P22" s="184">
        <v>4</v>
      </c>
      <c r="Q22" s="185">
        <f t="shared" ref="Q22" si="43">O22+P22</f>
        <v>7</v>
      </c>
      <c r="R22" s="486">
        <f>[1]表2!J36</f>
        <v>147</v>
      </c>
      <c r="S22" s="487">
        <f>[1]表2!P36</f>
        <v>120</v>
      </c>
      <c r="T22" s="485">
        <f>R22+S22</f>
        <v>267</v>
      </c>
      <c r="U22" s="184">
        <v>6</v>
      </c>
      <c r="V22" s="184">
        <v>1</v>
      </c>
      <c r="W22" s="185">
        <f t="shared" ref="W22" si="44">U22+V22</f>
        <v>7</v>
      </c>
      <c r="X22" s="2"/>
      <c r="Y22" s="71"/>
      <c r="Z22" s="71"/>
      <c r="AA22" s="71"/>
      <c r="AB22" s="71"/>
      <c r="AC22" s="71"/>
      <c r="AD22" s="71"/>
      <c r="AE22" s="188"/>
      <c r="AF22" s="188"/>
      <c r="AG22" s="188"/>
      <c r="AH22" s="188"/>
      <c r="AI22" s="188"/>
      <c r="AJ22" s="188"/>
    </row>
    <row r="23" spans="2:36" ht="21.6" customHeight="1" x14ac:dyDescent="0.2">
      <c r="B23" s="416"/>
      <c r="C23" s="413"/>
      <c r="D23" s="469"/>
      <c r="E23" s="471"/>
      <c r="F23" s="484"/>
      <c r="G23" s="483"/>
      <c r="H23" s="483"/>
      <c r="I23" s="182">
        <f t="shared" ref="I23:K23" si="45">I22/F22</f>
        <v>2.5280898876404494E-2</v>
      </c>
      <c r="J23" s="182">
        <f t="shared" si="45"/>
        <v>3.0303030303030304E-2</v>
      </c>
      <c r="K23" s="183">
        <f t="shared" si="45"/>
        <v>2.6871401151631478E-2</v>
      </c>
      <c r="L23" s="467"/>
      <c r="M23" s="465"/>
      <c r="N23" s="483"/>
      <c r="O23" s="182">
        <f t="shared" ref="O23:Q23" si="46">O22/L22</f>
        <v>1.4354066985645933E-2</v>
      </c>
      <c r="P23" s="182">
        <f t="shared" si="46"/>
        <v>8.8888888888888892E-2</v>
      </c>
      <c r="Q23" s="183">
        <f t="shared" si="46"/>
        <v>2.7559055118110236E-2</v>
      </c>
      <c r="R23" s="467"/>
      <c r="S23" s="465"/>
      <c r="T23" s="483"/>
      <c r="U23" s="182">
        <f t="shared" ref="U23:W23" si="47">U22/R22</f>
        <v>4.0816326530612242E-2</v>
      </c>
      <c r="V23" s="182">
        <f t="shared" si="47"/>
        <v>8.3333333333333332E-3</v>
      </c>
      <c r="W23" s="183">
        <f t="shared" si="47"/>
        <v>2.6217228464419477E-2</v>
      </c>
      <c r="X23" s="2"/>
      <c r="AB23" s="21"/>
      <c r="AC23" s="21"/>
      <c r="AD23" s="21"/>
      <c r="AH23" s="188"/>
      <c r="AI23" s="188"/>
      <c r="AJ23" s="188"/>
    </row>
    <row r="24" spans="2:36" ht="21.6" customHeight="1" x14ac:dyDescent="0.2">
      <c r="B24" s="416"/>
      <c r="C24" s="412" t="s">
        <v>29</v>
      </c>
      <c r="D24" s="468">
        <f>[1]表13!E36</f>
        <v>155</v>
      </c>
      <c r="E24" s="518">
        <f>[1]表13!R36</f>
        <v>129</v>
      </c>
      <c r="F24" s="481">
        <f t="shared" ref="F24:K24" si="48">L24+R24</f>
        <v>2017</v>
      </c>
      <c r="G24" s="476">
        <f t="shared" si="48"/>
        <v>836</v>
      </c>
      <c r="H24" s="476">
        <f t="shared" si="48"/>
        <v>2853</v>
      </c>
      <c r="I24" s="172">
        <f t="shared" si="48"/>
        <v>12</v>
      </c>
      <c r="J24" s="172">
        <f t="shared" si="48"/>
        <v>1</v>
      </c>
      <c r="K24" s="173">
        <f t="shared" si="48"/>
        <v>13</v>
      </c>
      <c r="L24" s="466">
        <f>[1]表2!I39</f>
        <v>1238</v>
      </c>
      <c r="M24" s="464">
        <f>[1]表2!O39</f>
        <v>235</v>
      </c>
      <c r="N24" s="476">
        <f>L24+M24</f>
        <v>1473</v>
      </c>
      <c r="O24" s="172">
        <v>1</v>
      </c>
      <c r="P24" s="172">
        <v>0</v>
      </c>
      <c r="Q24" s="173">
        <f t="shared" ref="Q24" si="49">O24+P24</f>
        <v>1</v>
      </c>
      <c r="R24" s="466">
        <f>[1]表2!J39</f>
        <v>779</v>
      </c>
      <c r="S24" s="464">
        <f>[1]表2!P39</f>
        <v>601</v>
      </c>
      <c r="T24" s="476">
        <f>R24+S24</f>
        <v>1380</v>
      </c>
      <c r="U24" s="172">
        <v>11</v>
      </c>
      <c r="V24" s="172">
        <v>1</v>
      </c>
      <c r="W24" s="173">
        <f t="shared" ref="W24" si="50">U24+V24</f>
        <v>12</v>
      </c>
      <c r="X24" s="2"/>
      <c r="Y24" s="71"/>
      <c r="Z24" s="71"/>
      <c r="AA24" s="71"/>
      <c r="AB24" s="71"/>
      <c r="AC24" s="71"/>
      <c r="AD24" s="71"/>
      <c r="AE24" s="188"/>
      <c r="AF24" s="188"/>
      <c r="AG24" s="188"/>
      <c r="AH24" s="188"/>
      <c r="AI24" s="188"/>
      <c r="AJ24" s="188"/>
    </row>
    <row r="25" spans="2:36" ht="21.6" customHeight="1" x14ac:dyDescent="0.2">
      <c r="B25" s="416"/>
      <c r="C25" s="413"/>
      <c r="D25" s="469"/>
      <c r="E25" s="471"/>
      <c r="F25" s="484"/>
      <c r="G25" s="483"/>
      <c r="H25" s="483"/>
      <c r="I25" s="182">
        <f t="shared" ref="I25:K25" si="51">I24/F24</f>
        <v>5.9494298463063956E-3</v>
      </c>
      <c r="J25" s="182">
        <f t="shared" si="51"/>
        <v>1.1961722488038277E-3</v>
      </c>
      <c r="K25" s="183">
        <f t="shared" si="51"/>
        <v>4.5566070802663863E-3</v>
      </c>
      <c r="L25" s="467"/>
      <c r="M25" s="465"/>
      <c r="N25" s="483"/>
      <c r="O25" s="182">
        <f t="shared" ref="O25:Q25" si="52">O24/L24</f>
        <v>8.0775444264943462E-4</v>
      </c>
      <c r="P25" s="182">
        <f t="shared" si="52"/>
        <v>0</v>
      </c>
      <c r="Q25" s="183">
        <f t="shared" si="52"/>
        <v>6.7888662593346908E-4</v>
      </c>
      <c r="R25" s="467"/>
      <c r="S25" s="465"/>
      <c r="T25" s="483"/>
      <c r="U25" s="182">
        <f t="shared" ref="U25:W25" si="53">U24/R24</f>
        <v>1.4120667522464698E-2</v>
      </c>
      <c r="V25" s="182">
        <f t="shared" si="53"/>
        <v>1.6638935108153079E-3</v>
      </c>
      <c r="W25" s="183">
        <f t="shared" si="53"/>
        <v>8.6956521739130436E-3</v>
      </c>
      <c r="X25" s="2"/>
      <c r="AB25" s="21"/>
      <c r="AC25" s="21"/>
      <c r="AD25" s="21"/>
      <c r="AH25" s="188"/>
      <c r="AI25" s="188"/>
      <c r="AJ25" s="188"/>
    </row>
    <row r="26" spans="2:36" ht="21.6" customHeight="1" x14ac:dyDescent="0.2">
      <c r="B26" s="416"/>
      <c r="C26" s="412" t="s">
        <v>30</v>
      </c>
      <c r="D26" s="468">
        <f>[1]表13!E39</f>
        <v>46</v>
      </c>
      <c r="E26" s="518">
        <f>[1]表13!R39</f>
        <v>38</v>
      </c>
      <c r="F26" s="481">
        <f t="shared" ref="F26:K26" si="54">L26+R26</f>
        <v>1217</v>
      </c>
      <c r="G26" s="476">
        <f t="shared" si="54"/>
        <v>552</v>
      </c>
      <c r="H26" s="476">
        <f t="shared" si="54"/>
        <v>1769</v>
      </c>
      <c r="I26" s="172">
        <f t="shared" si="54"/>
        <v>11</v>
      </c>
      <c r="J26" s="172">
        <f t="shared" si="54"/>
        <v>0</v>
      </c>
      <c r="K26" s="173">
        <f t="shared" si="54"/>
        <v>11</v>
      </c>
      <c r="L26" s="466">
        <f>[1]表2!I42</f>
        <v>683</v>
      </c>
      <c r="M26" s="464">
        <f>[1]表2!O42</f>
        <v>128</v>
      </c>
      <c r="N26" s="476">
        <f t="shared" ref="N26" si="55">L26+M26</f>
        <v>811</v>
      </c>
      <c r="O26" s="172">
        <v>0</v>
      </c>
      <c r="P26" s="172">
        <v>0</v>
      </c>
      <c r="Q26" s="173">
        <f t="shared" ref="Q26" si="56">O26+P26</f>
        <v>0</v>
      </c>
      <c r="R26" s="466">
        <f>[1]表2!J42</f>
        <v>534</v>
      </c>
      <c r="S26" s="464">
        <f>[1]表2!P42</f>
        <v>424</v>
      </c>
      <c r="T26" s="476">
        <f t="shared" ref="T26" si="57">R26+S26</f>
        <v>958</v>
      </c>
      <c r="U26" s="172">
        <v>11</v>
      </c>
      <c r="V26" s="172">
        <v>0</v>
      </c>
      <c r="W26" s="173">
        <f t="shared" ref="W26" si="58">U26+V26</f>
        <v>11</v>
      </c>
      <c r="X26" s="2"/>
      <c r="Y26" s="71"/>
      <c r="Z26" s="71"/>
      <c r="AA26" s="71"/>
      <c r="AB26" s="71"/>
      <c r="AC26" s="71"/>
      <c r="AD26" s="71"/>
      <c r="AE26" s="188"/>
      <c r="AF26" s="188"/>
      <c r="AG26" s="188"/>
      <c r="AH26" s="188"/>
      <c r="AI26" s="188"/>
      <c r="AJ26" s="188"/>
    </row>
    <row r="27" spans="2:36" ht="21.6" customHeight="1" x14ac:dyDescent="0.2">
      <c r="B27" s="416"/>
      <c r="C27" s="413"/>
      <c r="D27" s="469"/>
      <c r="E27" s="471"/>
      <c r="F27" s="484"/>
      <c r="G27" s="483"/>
      <c r="H27" s="483"/>
      <c r="I27" s="182">
        <f t="shared" ref="I27:K27" si="59">I26/F26</f>
        <v>9.0386195562859491E-3</v>
      </c>
      <c r="J27" s="182">
        <f t="shared" si="59"/>
        <v>0</v>
      </c>
      <c r="K27" s="183">
        <f t="shared" si="59"/>
        <v>6.2182023742227248E-3</v>
      </c>
      <c r="L27" s="467"/>
      <c r="M27" s="465"/>
      <c r="N27" s="483"/>
      <c r="O27" s="182">
        <f t="shared" ref="O27:Q27" si="60">O26/L26</f>
        <v>0</v>
      </c>
      <c r="P27" s="182">
        <f t="shared" si="60"/>
        <v>0</v>
      </c>
      <c r="Q27" s="183">
        <f t="shared" si="60"/>
        <v>0</v>
      </c>
      <c r="R27" s="467"/>
      <c r="S27" s="465"/>
      <c r="T27" s="483"/>
      <c r="U27" s="182">
        <f t="shared" ref="U27:W27" si="61">U26/R26</f>
        <v>2.0599250936329586E-2</v>
      </c>
      <c r="V27" s="182">
        <f t="shared" si="61"/>
        <v>0</v>
      </c>
      <c r="W27" s="183">
        <f t="shared" si="61"/>
        <v>1.1482254697286013E-2</v>
      </c>
      <c r="X27" s="2"/>
      <c r="AB27" s="21"/>
      <c r="AC27" s="21"/>
      <c r="AD27" s="21"/>
      <c r="AH27" s="188"/>
      <c r="AI27" s="188"/>
      <c r="AJ27" s="188"/>
    </row>
    <row r="28" spans="2:36" ht="21.6" customHeight="1" x14ac:dyDescent="0.2">
      <c r="B28" s="416"/>
      <c r="C28" s="412" t="s">
        <v>31</v>
      </c>
      <c r="D28" s="468">
        <f>[1]表13!E42</f>
        <v>38</v>
      </c>
      <c r="E28" s="518">
        <f>[1]表13!R42</f>
        <v>36</v>
      </c>
      <c r="F28" s="481">
        <f t="shared" ref="F28:K28" si="62">L28+R28</f>
        <v>1768</v>
      </c>
      <c r="G28" s="476">
        <f t="shared" si="62"/>
        <v>976</v>
      </c>
      <c r="H28" s="476">
        <f t="shared" si="62"/>
        <v>2744</v>
      </c>
      <c r="I28" s="172">
        <f t="shared" si="62"/>
        <v>2</v>
      </c>
      <c r="J28" s="172">
        <f t="shared" si="62"/>
        <v>0</v>
      </c>
      <c r="K28" s="173">
        <f t="shared" si="62"/>
        <v>2</v>
      </c>
      <c r="L28" s="466">
        <f>[1]表2!I45</f>
        <v>976</v>
      </c>
      <c r="M28" s="464">
        <f>[1]表2!O45</f>
        <v>345</v>
      </c>
      <c r="N28" s="476">
        <f t="shared" ref="N28" si="63">L28+M28</f>
        <v>1321</v>
      </c>
      <c r="O28" s="172">
        <v>0</v>
      </c>
      <c r="P28" s="172">
        <v>0</v>
      </c>
      <c r="Q28" s="173">
        <f t="shared" ref="Q28" si="64">O28+P28</f>
        <v>0</v>
      </c>
      <c r="R28" s="466">
        <f>[1]表2!J45</f>
        <v>792</v>
      </c>
      <c r="S28" s="464">
        <f>[1]表2!P45</f>
        <v>631</v>
      </c>
      <c r="T28" s="476">
        <f t="shared" ref="T28" si="65">R28+S28</f>
        <v>1423</v>
      </c>
      <c r="U28" s="172">
        <v>2</v>
      </c>
      <c r="V28" s="172">
        <v>0</v>
      </c>
      <c r="W28" s="173">
        <f t="shared" ref="W28" si="66">U28+V28</f>
        <v>2</v>
      </c>
      <c r="X28" s="2"/>
      <c r="Y28" s="71"/>
      <c r="Z28" s="71"/>
      <c r="AA28" s="71"/>
      <c r="AB28" s="71"/>
      <c r="AC28" s="71"/>
      <c r="AD28" s="71"/>
      <c r="AE28" s="188"/>
      <c r="AF28" s="188"/>
      <c r="AG28" s="188"/>
      <c r="AH28" s="188"/>
      <c r="AI28" s="188"/>
      <c r="AJ28" s="188"/>
    </row>
    <row r="29" spans="2:36" ht="21.6" customHeight="1" x14ac:dyDescent="0.2">
      <c r="B29" s="416"/>
      <c r="C29" s="413"/>
      <c r="D29" s="469"/>
      <c r="E29" s="471"/>
      <c r="F29" s="484"/>
      <c r="G29" s="483"/>
      <c r="H29" s="483"/>
      <c r="I29" s="182">
        <f t="shared" ref="I29:K29" si="67">I28/F28</f>
        <v>1.1312217194570137E-3</v>
      </c>
      <c r="J29" s="182">
        <f t="shared" si="67"/>
        <v>0</v>
      </c>
      <c r="K29" s="183">
        <f t="shared" si="67"/>
        <v>7.2886297376093293E-4</v>
      </c>
      <c r="L29" s="467"/>
      <c r="M29" s="465"/>
      <c r="N29" s="483"/>
      <c r="O29" s="182">
        <f t="shared" ref="O29:Q29" si="68">O28/L28</f>
        <v>0</v>
      </c>
      <c r="P29" s="182">
        <f t="shared" si="68"/>
        <v>0</v>
      </c>
      <c r="Q29" s="183">
        <f t="shared" si="68"/>
        <v>0</v>
      </c>
      <c r="R29" s="467"/>
      <c r="S29" s="465"/>
      <c r="T29" s="483"/>
      <c r="U29" s="182">
        <f t="shared" ref="U29:W29" si="69">U28/R28</f>
        <v>2.5252525252525255E-3</v>
      </c>
      <c r="V29" s="182">
        <f t="shared" si="69"/>
        <v>0</v>
      </c>
      <c r="W29" s="183">
        <f t="shared" si="69"/>
        <v>1.4054813773717498E-3</v>
      </c>
      <c r="X29" s="2"/>
      <c r="AB29" s="21"/>
      <c r="AC29" s="21"/>
      <c r="AD29" s="21"/>
      <c r="AH29" s="188"/>
      <c r="AI29" s="188"/>
      <c r="AJ29" s="188"/>
    </row>
    <row r="30" spans="2:36" ht="21.6" customHeight="1" x14ac:dyDescent="0.2">
      <c r="B30" s="416"/>
      <c r="C30" s="412" t="s">
        <v>32</v>
      </c>
      <c r="D30" s="468">
        <f>[1]表13!E45</f>
        <v>27</v>
      </c>
      <c r="E30" s="518">
        <f>[1]表13!R45</f>
        <v>24</v>
      </c>
      <c r="F30" s="481">
        <f t="shared" ref="F30:K30" si="70">L30+R30</f>
        <v>2690</v>
      </c>
      <c r="G30" s="476">
        <f t="shared" si="70"/>
        <v>780</v>
      </c>
      <c r="H30" s="476">
        <f t="shared" si="70"/>
        <v>3470</v>
      </c>
      <c r="I30" s="172">
        <f t="shared" si="70"/>
        <v>3</v>
      </c>
      <c r="J30" s="172">
        <f t="shared" si="70"/>
        <v>1</v>
      </c>
      <c r="K30" s="173">
        <f t="shared" si="70"/>
        <v>4</v>
      </c>
      <c r="L30" s="466">
        <f>[1]表2!I48</f>
        <v>1554</v>
      </c>
      <c r="M30" s="464">
        <f>[1]表2!O48</f>
        <v>248</v>
      </c>
      <c r="N30" s="476">
        <f t="shared" ref="N30" si="71">L30+M30</f>
        <v>1802</v>
      </c>
      <c r="O30" s="172">
        <v>0</v>
      </c>
      <c r="P30" s="172">
        <v>0</v>
      </c>
      <c r="Q30" s="173">
        <f t="shared" ref="Q30" si="72">O30+P30</f>
        <v>0</v>
      </c>
      <c r="R30" s="466">
        <f>[1]表2!J48</f>
        <v>1136</v>
      </c>
      <c r="S30" s="464">
        <f>[1]表2!P48</f>
        <v>532</v>
      </c>
      <c r="T30" s="476">
        <f t="shared" ref="T30" si="73">R30+S30</f>
        <v>1668</v>
      </c>
      <c r="U30" s="172">
        <v>3</v>
      </c>
      <c r="V30" s="172">
        <v>1</v>
      </c>
      <c r="W30" s="173">
        <f t="shared" ref="W30" si="74">U30+V30</f>
        <v>4</v>
      </c>
      <c r="X30" s="2"/>
      <c r="Y30" s="71"/>
      <c r="Z30" s="71"/>
      <c r="AA30" s="71"/>
      <c r="AB30" s="71"/>
      <c r="AC30" s="71"/>
      <c r="AD30" s="71"/>
      <c r="AE30" s="188"/>
      <c r="AF30" s="188"/>
      <c r="AG30" s="188"/>
      <c r="AH30" s="188"/>
      <c r="AI30" s="188"/>
      <c r="AJ30" s="188"/>
    </row>
    <row r="31" spans="2:36" ht="21.6" customHeight="1" x14ac:dyDescent="0.2">
      <c r="B31" s="416"/>
      <c r="C31" s="419"/>
      <c r="D31" s="469"/>
      <c r="E31" s="471"/>
      <c r="F31" s="484"/>
      <c r="G31" s="483"/>
      <c r="H31" s="483"/>
      <c r="I31" s="182">
        <f t="shared" ref="I31:K31" si="75">I30/F30</f>
        <v>1.1152416356877324E-3</v>
      </c>
      <c r="J31" s="182">
        <f t="shared" si="75"/>
        <v>1.2820512820512821E-3</v>
      </c>
      <c r="K31" s="183">
        <f t="shared" si="75"/>
        <v>1.1527377521613833E-3</v>
      </c>
      <c r="L31" s="467"/>
      <c r="M31" s="465"/>
      <c r="N31" s="483"/>
      <c r="O31" s="182">
        <f t="shared" ref="O31:Q31" si="76">O30/L30</f>
        <v>0</v>
      </c>
      <c r="P31" s="182">
        <f t="shared" si="76"/>
        <v>0</v>
      </c>
      <c r="Q31" s="183">
        <f t="shared" si="76"/>
        <v>0</v>
      </c>
      <c r="R31" s="467"/>
      <c r="S31" s="465"/>
      <c r="T31" s="483"/>
      <c r="U31" s="182">
        <f t="shared" ref="U31:W31" si="77">U30/R30</f>
        <v>2.6408450704225352E-3</v>
      </c>
      <c r="V31" s="182">
        <f t="shared" si="77"/>
        <v>1.8796992481203006E-3</v>
      </c>
      <c r="W31" s="183">
        <f t="shared" si="77"/>
        <v>2.3980815347721821E-3</v>
      </c>
      <c r="X31" s="2"/>
      <c r="AB31" s="21"/>
      <c r="AC31" s="21"/>
      <c r="AD31" s="21"/>
      <c r="AH31" s="188"/>
      <c r="AI31" s="188"/>
      <c r="AJ31" s="188"/>
    </row>
    <row r="32" spans="2:36" ht="21.6" customHeight="1" x14ac:dyDescent="0.2">
      <c r="B32" s="416"/>
      <c r="C32" s="413" t="s">
        <v>33</v>
      </c>
      <c r="D32" s="468">
        <f>[1]表13!E48</f>
        <v>40</v>
      </c>
      <c r="E32" s="518">
        <f>[1]表13!R48</f>
        <v>29</v>
      </c>
      <c r="F32" s="481">
        <f t="shared" ref="F32:K32" si="78">L32+R32</f>
        <v>23985</v>
      </c>
      <c r="G32" s="476">
        <f t="shared" si="78"/>
        <v>3177</v>
      </c>
      <c r="H32" s="476">
        <f t="shared" si="78"/>
        <v>27162</v>
      </c>
      <c r="I32" s="172">
        <f t="shared" si="78"/>
        <v>149</v>
      </c>
      <c r="J32" s="172">
        <f t="shared" si="78"/>
        <v>2</v>
      </c>
      <c r="K32" s="173">
        <f t="shared" si="78"/>
        <v>151</v>
      </c>
      <c r="L32" s="466">
        <f>[1]表2!I51</f>
        <v>15259</v>
      </c>
      <c r="M32" s="464">
        <f>[1]表2!O51</f>
        <v>1032</v>
      </c>
      <c r="N32" s="476">
        <f>L32+M32</f>
        <v>16291</v>
      </c>
      <c r="O32" s="172">
        <v>1</v>
      </c>
      <c r="P32" s="172">
        <v>0</v>
      </c>
      <c r="Q32" s="173">
        <f t="shared" ref="Q32" si="79">O32+P32</f>
        <v>1</v>
      </c>
      <c r="R32" s="466">
        <f>[1]表2!J51</f>
        <v>8726</v>
      </c>
      <c r="S32" s="464">
        <f>[1]表2!P51</f>
        <v>2145</v>
      </c>
      <c r="T32" s="476">
        <f>R32+S32</f>
        <v>10871</v>
      </c>
      <c r="U32" s="172">
        <v>148</v>
      </c>
      <c r="V32" s="172">
        <v>2</v>
      </c>
      <c r="W32" s="173">
        <f t="shared" ref="W32" si="80">U32+V32</f>
        <v>150</v>
      </c>
      <c r="X32" s="2"/>
      <c r="Y32" s="71"/>
      <c r="Z32" s="71"/>
      <c r="AA32" s="71"/>
      <c r="AB32" s="71"/>
      <c r="AC32" s="71"/>
      <c r="AD32" s="71"/>
      <c r="AE32" s="188"/>
      <c r="AF32" s="188"/>
      <c r="AG32" s="188"/>
      <c r="AH32" s="188"/>
      <c r="AI32" s="188"/>
      <c r="AJ32" s="188"/>
    </row>
    <row r="33" spans="2:36" ht="21.6" customHeight="1" thickBot="1" x14ac:dyDescent="0.25">
      <c r="B33" s="416"/>
      <c r="C33" s="414"/>
      <c r="D33" s="479"/>
      <c r="E33" s="480"/>
      <c r="F33" s="482"/>
      <c r="G33" s="477"/>
      <c r="H33" s="477"/>
      <c r="I33" s="177">
        <f t="shared" ref="I33:K33" si="81">I32/F32</f>
        <v>6.2122159683135293E-3</v>
      </c>
      <c r="J33" s="177">
        <f t="shared" si="81"/>
        <v>6.2952470884482215E-4</v>
      </c>
      <c r="K33" s="178">
        <f t="shared" si="81"/>
        <v>5.559237169575142E-3</v>
      </c>
      <c r="L33" s="474"/>
      <c r="M33" s="475"/>
      <c r="N33" s="477"/>
      <c r="O33" s="177">
        <f t="shared" ref="O33:Q33" si="82">O32/L32</f>
        <v>6.5535094042859954E-5</v>
      </c>
      <c r="P33" s="177">
        <f t="shared" si="82"/>
        <v>0</v>
      </c>
      <c r="Q33" s="178">
        <f t="shared" si="82"/>
        <v>6.138358602909582E-5</v>
      </c>
      <c r="R33" s="474"/>
      <c r="S33" s="475"/>
      <c r="T33" s="477"/>
      <c r="U33" s="177">
        <f t="shared" ref="U33:W33" si="83">U32/R32</f>
        <v>1.6960806784322713E-2</v>
      </c>
      <c r="V33" s="177">
        <f t="shared" si="83"/>
        <v>9.324009324009324E-4</v>
      </c>
      <c r="W33" s="178">
        <f t="shared" si="83"/>
        <v>1.3798178640419465E-2</v>
      </c>
      <c r="X33" s="2"/>
      <c r="AB33" s="21"/>
      <c r="AC33" s="21"/>
      <c r="AD33" s="21"/>
      <c r="AH33" s="188"/>
      <c r="AI33" s="188"/>
      <c r="AJ33" s="188"/>
    </row>
    <row r="34" spans="2:36" ht="21.6" customHeight="1" thickTop="1" x14ac:dyDescent="0.2">
      <c r="B34" s="416"/>
      <c r="C34" s="51" t="s">
        <v>34</v>
      </c>
      <c r="D34" s="472">
        <f>D24+D26+D28+D30</f>
        <v>266</v>
      </c>
      <c r="E34" s="473">
        <f>E24+E26+E28+E30</f>
        <v>227</v>
      </c>
      <c r="F34" s="466">
        <f t="shared" ref="F34:W34" si="84">F24+F26+F28+F30</f>
        <v>7692</v>
      </c>
      <c r="G34" s="464">
        <f t="shared" si="84"/>
        <v>3144</v>
      </c>
      <c r="H34" s="464">
        <f t="shared" si="84"/>
        <v>10836</v>
      </c>
      <c r="I34" s="172">
        <f t="shared" si="84"/>
        <v>28</v>
      </c>
      <c r="J34" s="172">
        <f t="shared" si="84"/>
        <v>2</v>
      </c>
      <c r="K34" s="173">
        <f t="shared" si="84"/>
        <v>30</v>
      </c>
      <c r="L34" s="466">
        <f t="shared" si="84"/>
        <v>4451</v>
      </c>
      <c r="M34" s="464">
        <f t="shared" si="84"/>
        <v>956</v>
      </c>
      <c r="N34" s="464">
        <f>L34+M34</f>
        <v>5407</v>
      </c>
      <c r="O34" s="172">
        <f t="shared" si="84"/>
        <v>1</v>
      </c>
      <c r="P34" s="172">
        <f t="shared" si="84"/>
        <v>0</v>
      </c>
      <c r="Q34" s="173">
        <f t="shared" si="84"/>
        <v>1</v>
      </c>
      <c r="R34" s="466">
        <f t="shared" si="84"/>
        <v>3241</v>
      </c>
      <c r="S34" s="464">
        <f t="shared" si="84"/>
        <v>2188</v>
      </c>
      <c r="T34" s="464">
        <f>R34+S34</f>
        <v>5429</v>
      </c>
      <c r="U34" s="172">
        <f>U24+U26+U28+U30</f>
        <v>27</v>
      </c>
      <c r="V34" s="172">
        <f t="shared" si="84"/>
        <v>2</v>
      </c>
      <c r="W34" s="173">
        <f t="shared" si="84"/>
        <v>29</v>
      </c>
      <c r="Y34" s="71"/>
      <c r="Z34" s="71"/>
      <c r="AA34" s="71"/>
      <c r="AB34" s="71"/>
      <c r="AC34" s="71"/>
      <c r="AD34" s="71"/>
      <c r="AE34" s="188"/>
      <c r="AF34" s="188"/>
      <c r="AG34" s="188"/>
      <c r="AH34" s="188"/>
      <c r="AI34" s="188"/>
      <c r="AJ34" s="188"/>
    </row>
    <row r="35" spans="2:36" ht="21.6" customHeight="1" x14ac:dyDescent="0.2">
      <c r="B35" s="416"/>
      <c r="C35" s="55" t="s">
        <v>35</v>
      </c>
      <c r="D35" s="469"/>
      <c r="E35" s="471"/>
      <c r="F35" s="467"/>
      <c r="G35" s="465"/>
      <c r="H35" s="465"/>
      <c r="I35" s="182">
        <f>I34/F34</f>
        <v>3.6401456058242328E-3</v>
      </c>
      <c r="J35" s="182">
        <f>J34/G34</f>
        <v>6.3613231552162855E-4</v>
      </c>
      <c r="K35" s="183">
        <f>K34/H34</f>
        <v>2.7685492801771874E-3</v>
      </c>
      <c r="L35" s="467"/>
      <c r="M35" s="465"/>
      <c r="N35" s="465"/>
      <c r="O35" s="182">
        <f>O34/L34</f>
        <v>2.2466861379465288E-4</v>
      </c>
      <c r="P35" s="182">
        <f>P34/M34</f>
        <v>0</v>
      </c>
      <c r="Q35" s="183">
        <f>Q34/N34</f>
        <v>1.8494544109487701E-4</v>
      </c>
      <c r="R35" s="467"/>
      <c r="S35" s="465"/>
      <c r="T35" s="465"/>
      <c r="U35" s="182">
        <f>U34/R34</f>
        <v>8.3307621104597353E-3</v>
      </c>
      <c r="V35" s="182">
        <f>V34/S34</f>
        <v>9.1407678244972577E-4</v>
      </c>
      <c r="W35" s="183">
        <f>W34/T34</f>
        <v>5.3416835512985813E-3</v>
      </c>
      <c r="AB35" s="21"/>
      <c r="AC35" s="21"/>
      <c r="AD35" s="21"/>
      <c r="AH35" s="188"/>
      <c r="AI35" s="188"/>
      <c r="AJ35" s="188"/>
    </row>
    <row r="36" spans="2:36" ht="21.6" customHeight="1" x14ac:dyDescent="0.2">
      <c r="B36" s="416"/>
      <c r="C36" s="51" t="s">
        <v>34</v>
      </c>
      <c r="D36" s="468">
        <f>D26+D28+D30+D32</f>
        <v>151</v>
      </c>
      <c r="E36" s="518">
        <f>E26+E28+E30+E32</f>
        <v>127</v>
      </c>
      <c r="F36" s="460">
        <f t="shared" ref="F36:W36" si="85">F26+F28+F30+F32</f>
        <v>29660</v>
      </c>
      <c r="G36" s="462">
        <f t="shared" si="85"/>
        <v>5485</v>
      </c>
      <c r="H36" s="462">
        <f t="shared" si="85"/>
        <v>35145</v>
      </c>
      <c r="I36" s="180">
        <f t="shared" si="85"/>
        <v>165</v>
      </c>
      <c r="J36" s="180">
        <f t="shared" si="85"/>
        <v>3</v>
      </c>
      <c r="K36" s="181">
        <f t="shared" si="85"/>
        <v>168</v>
      </c>
      <c r="L36" s="460">
        <f t="shared" si="85"/>
        <v>18472</v>
      </c>
      <c r="M36" s="462">
        <f t="shared" si="85"/>
        <v>1753</v>
      </c>
      <c r="N36" s="462">
        <f>L36+M36</f>
        <v>20225</v>
      </c>
      <c r="O36" s="180">
        <f t="shared" si="85"/>
        <v>1</v>
      </c>
      <c r="P36" s="180">
        <f t="shared" si="85"/>
        <v>0</v>
      </c>
      <c r="Q36" s="181">
        <f t="shared" si="85"/>
        <v>1</v>
      </c>
      <c r="R36" s="460">
        <f t="shared" si="85"/>
        <v>11188</v>
      </c>
      <c r="S36" s="462">
        <f t="shared" si="85"/>
        <v>3732</v>
      </c>
      <c r="T36" s="462">
        <f>R36+S36</f>
        <v>14920</v>
      </c>
      <c r="U36" s="180">
        <f t="shared" si="85"/>
        <v>164</v>
      </c>
      <c r="V36" s="180">
        <f t="shared" si="85"/>
        <v>3</v>
      </c>
      <c r="W36" s="181">
        <f t="shared" si="85"/>
        <v>167</v>
      </c>
      <c r="Y36" s="71"/>
      <c r="Z36" s="71"/>
      <c r="AA36" s="71"/>
      <c r="AB36" s="71"/>
      <c r="AC36" s="71"/>
      <c r="AD36" s="71"/>
      <c r="AE36" s="188"/>
      <c r="AF36" s="188"/>
      <c r="AG36" s="188"/>
      <c r="AH36" s="188"/>
      <c r="AI36" s="188"/>
      <c r="AJ36" s="188"/>
    </row>
    <row r="37" spans="2:36" ht="21.6" customHeight="1" thickBot="1" x14ac:dyDescent="0.25">
      <c r="B37" s="417"/>
      <c r="C37" s="55" t="s">
        <v>36</v>
      </c>
      <c r="D37" s="469"/>
      <c r="E37" s="471"/>
      <c r="F37" s="461"/>
      <c r="G37" s="463"/>
      <c r="H37" s="463"/>
      <c r="I37" s="186">
        <f>I36/F36</f>
        <v>5.5630478759271743E-3</v>
      </c>
      <c r="J37" s="186">
        <f>J36/G36</f>
        <v>5.4694621695533269E-4</v>
      </c>
      <c r="K37" s="187">
        <f>K36/H36</f>
        <v>4.7801963294921042E-3</v>
      </c>
      <c r="L37" s="461"/>
      <c r="M37" s="463"/>
      <c r="N37" s="463"/>
      <c r="O37" s="186">
        <f>O36/L36</f>
        <v>5.4135989605889994E-5</v>
      </c>
      <c r="P37" s="186">
        <f>P36/M36</f>
        <v>0</v>
      </c>
      <c r="Q37" s="187">
        <f>Q36/N36</f>
        <v>4.9443757725587144E-5</v>
      </c>
      <c r="R37" s="461"/>
      <c r="S37" s="463"/>
      <c r="T37" s="463"/>
      <c r="U37" s="186">
        <f>U36/R36</f>
        <v>1.465856274579907E-2</v>
      </c>
      <c r="V37" s="186">
        <f>V36/S36</f>
        <v>8.0385852090032153E-4</v>
      </c>
      <c r="W37" s="187">
        <f>W36/T36</f>
        <v>1.1193029490616622E-2</v>
      </c>
      <c r="AB37" s="21"/>
      <c r="AC37" s="21"/>
      <c r="AD37" s="21"/>
      <c r="AH37" s="188"/>
      <c r="AI37" s="188"/>
      <c r="AJ37" s="188"/>
    </row>
    <row r="38" spans="2:36" x14ac:dyDescent="0.2">
      <c r="K38" s="2"/>
      <c r="Q38" s="2"/>
      <c r="R38" s="2"/>
      <c r="S38" s="2"/>
      <c r="T38" s="2"/>
      <c r="U38" s="2"/>
      <c r="V38" s="2"/>
      <c r="Y38" s="4"/>
      <c r="Z38" s="4"/>
      <c r="AA38" s="4"/>
      <c r="AB38" s="4"/>
      <c r="AC38" s="4"/>
      <c r="AD38" s="4"/>
      <c r="AE38" s="4"/>
    </row>
    <row r="39" spans="2:36" x14ac:dyDescent="0.2">
      <c r="K39" s="2"/>
      <c r="Q39" s="2"/>
      <c r="R39" s="2"/>
      <c r="S39" s="2"/>
      <c r="T39" s="2"/>
      <c r="U39" s="2"/>
      <c r="V39" s="2"/>
      <c r="Y39" s="4"/>
      <c r="Z39" s="4"/>
      <c r="AA39" s="4"/>
      <c r="AB39" s="4"/>
      <c r="AC39" s="4"/>
      <c r="AD39" s="4"/>
      <c r="AE39" s="4"/>
    </row>
    <row r="40" spans="2:36" x14ac:dyDescent="0.2">
      <c r="B40"/>
      <c r="I40" s="21"/>
      <c r="J40" s="21"/>
      <c r="K40" s="21"/>
      <c r="L40" s="21"/>
      <c r="M40" s="21"/>
      <c r="N40" s="21"/>
      <c r="O40" s="21"/>
      <c r="P40" s="21"/>
      <c r="Q40" s="21"/>
      <c r="R40" s="21"/>
      <c r="S40" s="21"/>
      <c r="T40" s="21"/>
      <c r="U40" s="21"/>
      <c r="V40" s="21"/>
      <c r="W40" s="21"/>
      <c r="Y40" s="4"/>
      <c r="Z40" s="4"/>
      <c r="AA40" s="4"/>
      <c r="AB40" s="4"/>
      <c r="AC40" s="4"/>
      <c r="AD40" s="4"/>
      <c r="AE40" s="4"/>
    </row>
    <row r="41" spans="2:36" x14ac:dyDescent="0.2">
      <c r="B41"/>
      <c r="Y41" s="4"/>
      <c r="Z41" s="4"/>
      <c r="AA41" s="4"/>
      <c r="AB41" s="4"/>
      <c r="AC41" s="4"/>
      <c r="AD41" s="4"/>
      <c r="AE41" s="4"/>
    </row>
    <row r="42" spans="2:36" x14ac:dyDescent="0.2">
      <c r="B42"/>
      <c r="K42" s="2"/>
      <c r="Q42" s="2"/>
      <c r="R42" s="2"/>
      <c r="S42" s="2"/>
      <c r="T42" s="2"/>
      <c r="U42" s="2"/>
      <c r="V42" s="2"/>
      <c r="Y42" s="4"/>
      <c r="Z42" s="4"/>
      <c r="AA42" s="4"/>
      <c r="AB42" s="4"/>
      <c r="AC42" s="4"/>
      <c r="AD42" s="4"/>
      <c r="AE42" s="4"/>
    </row>
    <row r="43" spans="2:36" x14ac:dyDescent="0.2">
      <c r="B43"/>
      <c r="K43" s="2"/>
      <c r="Q43" s="2"/>
      <c r="R43" s="2"/>
      <c r="S43" s="2"/>
      <c r="T43" s="2"/>
      <c r="U43" s="2"/>
      <c r="V43" s="2"/>
      <c r="Y43" s="4"/>
      <c r="Z43" s="4"/>
      <c r="AA43" s="4"/>
      <c r="AB43" s="4"/>
      <c r="AC43" s="4"/>
      <c r="AD43" s="4"/>
      <c r="AE43" s="4"/>
    </row>
    <row r="44" spans="2:36" x14ac:dyDescent="0.2">
      <c r="B44"/>
      <c r="Y44" s="4"/>
      <c r="Z44" s="4"/>
      <c r="AA44" s="4"/>
      <c r="AB44" s="4"/>
      <c r="AC44" s="4"/>
      <c r="AD44" s="4"/>
      <c r="AE44" s="4"/>
    </row>
    <row r="45" spans="2:36" x14ac:dyDescent="0.2">
      <c r="B45" s="195"/>
      <c r="D45" s="196"/>
      <c r="E45" s="196"/>
      <c r="F45" s="196"/>
      <c r="G45" s="196"/>
      <c r="H45" s="196"/>
      <c r="I45" s="196"/>
      <c r="J45" s="196"/>
      <c r="K45" s="196"/>
      <c r="L45" s="196"/>
      <c r="M45" s="196"/>
      <c r="N45" s="196"/>
      <c r="O45" s="196"/>
      <c r="P45" s="196"/>
      <c r="Q45" s="196"/>
      <c r="R45" s="196"/>
      <c r="S45" s="196"/>
      <c r="T45" s="196"/>
      <c r="U45" s="196"/>
      <c r="V45" s="196"/>
      <c r="W45" s="196"/>
      <c r="Y45" s="4"/>
      <c r="Z45" s="4"/>
      <c r="AA45" s="4"/>
      <c r="AB45" s="4"/>
      <c r="AC45" s="4"/>
      <c r="AD45" s="4"/>
      <c r="AE45" s="4"/>
    </row>
    <row r="46" spans="2:36" x14ac:dyDescent="0.2">
      <c r="D46" s="196"/>
      <c r="E46" s="196"/>
      <c r="F46" s="196"/>
      <c r="G46" s="196"/>
      <c r="H46" s="196"/>
      <c r="I46" s="196"/>
      <c r="J46" s="196"/>
      <c r="K46" s="196"/>
      <c r="L46" s="196"/>
      <c r="M46" s="196"/>
      <c r="N46" s="196"/>
      <c r="O46" s="196"/>
      <c r="P46" s="196"/>
      <c r="Q46" s="196"/>
      <c r="R46" s="196"/>
      <c r="S46" s="196"/>
      <c r="T46" s="196"/>
      <c r="U46" s="196"/>
      <c r="V46" s="196"/>
      <c r="W46" s="196"/>
      <c r="Y46" s="4"/>
      <c r="Z46" s="4"/>
      <c r="AA46" s="4"/>
      <c r="AB46" s="4"/>
      <c r="AC46" s="4"/>
      <c r="AD46" s="4"/>
      <c r="AE46" s="4"/>
    </row>
    <row r="47" spans="2:36" x14ac:dyDescent="0.2">
      <c r="D47" s="196"/>
      <c r="E47" s="196"/>
      <c r="F47" s="196"/>
      <c r="G47" s="196"/>
      <c r="H47" s="196"/>
      <c r="I47" s="196"/>
      <c r="J47" s="196"/>
      <c r="K47" s="196"/>
      <c r="L47" s="196"/>
      <c r="M47" s="196"/>
      <c r="N47" s="196"/>
      <c r="O47" s="196"/>
      <c r="P47" s="196"/>
      <c r="Q47" s="196"/>
      <c r="R47" s="196"/>
      <c r="S47" s="196"/>
      <c r="T47" s="196"/>
      <c r="U47" s="196"/>
      <c r="V47" s="196"/>
      <c r="W47" s="196"/>
      <c r="Y47" s="4"/>
      <c r="Z47" s="4"/>
      <c r="AA47" s="4"/>
      <c r="AB47" s="4"/>
      <c r="AC47" s="4"/>
      <c r="AD47" s="4"/>
      <c r="AE47" s="4"/>
    </row>
    <row r="48" spans="2:36" x14ac:dyDescent="0.2">
      <c r="D48" s="196"/>
      <c r="E48" s="196"/>
      <c r="F48" s="196"/>
      <c r="G48" s="196"/>
      <c r="H48" s="196"/>
      <c r="I48" s="196"/>
      <c r="J48" s="196"/>
      <c r="K48" s="196"/>
      <c r="L48" s="196"/>
      <c r="M48" s="196"/>
      <c r="N48" s="196"/>
      <c r="O48" s="196"/>
      <c r="P48" s="196"/>
      <c r="Q48" s="196"/>
      <c r="R48" s="196"/>
      <c r="S48" s="196"/>
      <c r="T48" s="196"/>
      <c r="U48" s="196"/>
      <c r="V48" s="196"/>
      <c r="W48" s="196"/>
      <c r="Y48" s="4"/>
      <c r="Z48" s="4"/>
      <c r="AA48" s="4"/>
      <c r="AB48" s="4"/>
      <c r="AC48" s="4"/>
      <c r="AD48" s="4"/>
      <c r="AE48" s="4"/>
    </row>
    <row r="49" spans="3:31" x14ac:dyDescent="0.2">
      <c r="D49" s="196"/>
      <c r="E49" s="196"/>
      <c r="F49" s="196"/>
      <c r="G49" s="196"/>
      <c r="H49" s="196"/>
      <c r="I49" s="196"/>
      <c r="J49" s="196"/>
      <c r="K49" s="196"/>
      <c r="L49" s="196"/>
      <c r="M49" s="196"/>
      <c r="N49" s="196"/>
      <c r="O49" s="196"/>
      <c r="P49" s="196"/>
      <c r="Q49" s="196"/>
      <c r="R49" s="196"/>
      <c r="S49" s="196"/>
      <c r="T49" s="196"/>
      <c r="U49" s="196"/>
      <c r="V49" s="196"/>
      <c r="W49" s="196"/>
      <c r="Y49" s="4"/>
      <c r="Z49" s="4"/>
      <c r="AA49" s="4"/>
      <c r="AB49" s="4"/>
      <c r="AC49" s="4"/>
      <c r="AD49" s="4"/>
      <c r="AE49" s="4"/>
    </row>
    <row r="50" spans="3:31" x14ac:dyDescent="0.2">
      <c r="Y50" s="4"/>
      <c r="Z50" s="4"/>
      <c r="AA50" s="4"/>
      <c r="AB50" s="4"/>
      <c r="AC50" s="4"/>
      <c r="AD50" s="4"/>
      <c r="AE50" s="4"/>
    </row>
    <row r="51" spans="3:31" x14ac:dyDescent="0.2">
      <c r="Y51" s="4"/>
      <c r="Z51" s="4"/>
      <c r="AA51" s="4"/>
      <c r="AB51" s="4"/>
      <c r="AC51" s="4"/>
      <c r="AD51" s="4"/>
      <c r="AE51" s="4"/>
    </row>
    <row r="52" spans="3:31" x14ac:dyDescent="0.2">
      <c r="Y52" s="4"/>
      <c r="Z52" s="4"/>
      <c r="AA52" s="4"/>
      <c r="AB52" s="4"/>
      <c r="AC52" s="4"/>
      <c r="AD52" s="4"/>
      <c r="AE52" s="4"/>
    </row>
    <row r="53" spans="3:31" x14ac:dyDescent="0.2">
      <c r="Y53" s="4"/>
      <c r="Z53" s="4"/>
      <c r="AA53" s="4"/>
      <c r="AB53" s="4"/>
      <c r="AC53" s="4"/>
      <c r="AD53" s="4"/>
      <c r="AE53" s="4"/>
    </row>
    <row r="54" spans="3:31" x14ac:dyDescent="0.2">
      <c r="Y54" s="4"/>
      <c r="Z54" s="4"/>
      <c r="AA54" s="4"/>
      <c r="AB54" s="4"/>
      <c r="AC54" s="4"/>
      <c r="AD54" s="4"/>
      <c r="AE54" s="4"/>
    </row>
    <row r="55" spans="3:31" x14ac:dyDescent="0.2">
      <c r="Y55" s="4"/>
      <c r="Z55" s="4"/>
      <c r="AA55" s="4"/>
      <c r="AB55" s="4"/>
      <c r="AC55" s="4"/>
      <c r="AD55" s="4"/>
      <c r="AE55" s="4"/>
    </row>
    <row r="56" spans="3:31" x14ac:dyDescent="0.2">
      <c r="Y56" s="4"/>
      <c r="Z56" s="4"/>
      <c r="AA56" s="4"/>
      <c r="AB56" s="4"/>
      <c r="AC56" s="4"/>
      <c r="AD56" s="4"/>
      <c r="AE56" s="4"/>
    </row>
    <row r="57" spans="3:31" x14ac:dyDescent="0.2">
      <c r="Y57" s="4"/>
      <c r="Z57" s="4"/>
      <c r="AA57" s="4"/>
      <c r="AB57" s="4"/>
      <c r="AC57" s="4"/>
      <c r="AD57" s="4"/>
      <c r="AE57" s="4"/>
    </row>
    <row r="58" spans="3:31" x14ac:dyDescent="0.2">
      <c r="Y58" s="4"/>
      <c r="Z58" s="4"/>
      <c r="AA58" s="4"/>
      <c r="AB58" s="4"/>
      <c r="AC58" s="4"/>
      <c r="AD58" s="4"/>
      <c r="AE58" s="4"/>
    </row>
    <row r="59" spans="3:31" x14ac:dyDescent="0.2">
      <c r="Y59" s="4"/>
      <c r="Z59" s="4"/>
      <c r="AA59" s="4"/>
      <c r="AB59" s="4"/>
      <c r="AC59" s="4"/>
      <c r="AD59" s="4"/>
      <c r="AE59" s="4"/>
    </row>
    <row r="60" spans="3:31" x14ac:dyDescent="0.2">
      <c r="Y60" s="4"/>
      <c r="Z60" s="4"/>
      <c r="AA60" s="4"/>
      <c r="AB60" s="4"/>
      <c r="AC60" s="4"/>
      <c r="AD60" s="4"/>
      <c r="AE60" s="4"/>
    </row>
    <row r="61" spans="3:31" x14ac:dyDescent="0.2">
      <c r="Y61" s="4"/>
      <c r="Z61" s="4"/>
      <c r="AA61" s="4"/>
      <c r="AB61" s="4"/>
      <c r="AC61" s="4"/>
      <c r="AD61" s="4"/>
      <c r="AE61" s="4"/>
    </row>
    <row r="62" spans="3:31" x14ac:dyDescent="0.2">
      <c r="Y62" s="4"/>
      <c r="Z62" s="4"/>
      <c r="AA62" s="4"/>
      <c r="AB62" s="4"/>
      <c r="AC62" s="4"/>
      <c r="AD62" s="4"/>
      <c r="AE62" s="4"/>
    </row>
    <row r="63" spans="3:31" x14ac:dyDescent="0.2">
      <c r="Y63" s="4"/>
      <c r="Z63" s="4"/>
      <c r="AA63" s="4"/>
      <c r="AB63" s="4"/>
      <c r="AC63" s="4"/>
      <c r="AD63" s="4"/>
      <c r="AE63" s="4"/>
    </row>
    <row r="64" spans="3:31" x14ac:dyDescent="0.2">
      <c r="C64" s="194"/>
      <c r="H64" s="194"/>
      <c r="N64" s="194"/>
      <c r="W64" s="4"/>
      <c r="X64" s="2"/>
      <c r="Y64" s="4"/>
      <c r="Z64" s="4"/>
      <c r="AA64" s="4"/>
      <c r="AB64" s="4"/>
      <c r="AC64" s="4"/>
      <c r="AD64" s="4"/>
      <c r="AE64" s="4"/>
    </row>
    <row r="65" spans="9:31" x14ac:dyDescent="0.2">
      <c r="I65" s="2" t="e">
        <f>SUM(#REF!)</f>
        <v>#REF!</v>
      </c>
      <c r="J65" s="2" t="e">
        <f>SUM(#REF!)</f>
        <v>#REF!</v>
      </c>
      <c r="K65" s="2" t="e">
        <f>SUM(#REF!)</f>
        <v>#REF!</v>
      </c>
      <c r="O65" s="2" t="e">
        <f>SUM(#REF!)</f>
        <v>#REF!</v>
      </c>
      <c r="P65" s="2" t="e">
        <f>SUM(#REF!)</f>
        <v>#REF!</v>
      </c>
      <c r="Q65" s="2" t="e">
        <f>SUM(#REF!)</f>
        <v>#REF!</v>
      </c>
      <c r="R65" s="2"/>
      <c r="S65" s="2"/>
      <c r="T65" s="2"/>
      <c r="U65" s="2" t="e">
        <f>SUM(#REF!)</f>
        <v>#REF!</v>
      </c>
      <c r="V65" s="2"/>
      <c r="X65" s="2"/>
      <c r="Y65" s="4"/>
      <c r="Z65" s="4"/>
      <c r="AA65" s="4"/>
      <c r="AB65" s="4"/>
      <c r="AC65" s="4"/>
      <c r="AD65" s="4"/>
      <c r="AE65" s="4"/>
    </row>
  </sheetData>
  <mergeCells count="192">
    <mergeCell ref="R6:T6"/>
    <mergeCell ref="U6:W6"/>
    <mergeCell ref="B8:C9"/>
    <mergeCell ref="D8:D9"/>
    <mergeCell ref="E8:E9"/>
    <mergeCell ref="F8:F9"/>
    <mergeCell ref="G8:G9"/>
    <mergeCell ref="H8:H9"/>
    <mergeCell ref="L8:L9"/>
    <mergeCell ref="M8:M9"/>
    <mergeCell ref="B5:C7"/>
    <mergeCell ref="D5:D7"/>
    <mergeCell ref="E5:E7"/>
    <mergeCell ref="F5:K5"/>
    <mergeCell ref="L5:Q5"/>
    <mergeCell ref="R5:W5"/>
    <mergeCell ref="F6:H6"/>
    <mergeCell ref="I6:K6"/>
    <mergeCell ref="L6:N6"/>
    <mergeCell ref="O6:Q6"/>
    <mergeCell ref="N8:N9"/>
    <mergeCell ref="R8:R9"/>
    <mergeCell ref="S8:S9"/>
    <mergeCell ref="T8:T9"/>
    <mergeCell ref="B10:B21"/>
    <mergeCell ref="C10:C11"/>
    <mergeCell ref="D10:D11"/>
    <mergeCell ref="E10:E11"/>
    <mergeCell ref="F10:F11"/>
    <mergeCell ref="G10:G11"/>
    <mergeCell ref="T10:T11"/>
    <mergeCell ref="C12:C13"/>
    <mergeCell ref="D12:D13"/>
    <mergeCell ref="E12:E13"/>
    <mergeCell ref="F12:F13"/>
    <mergeCell ref="G12:G13"/>
    <mergeCell ref="H12:H13"/>
    <mergeCell ref="L12:L13"/>
    <mergeCell ref="M12:M13"/>
    <mergeCell ref="N12:N13"/>
    <mergeCell ref="H10:H11"/>
    <mergeCell ref="L10:L11"/>
    <mergeCell ref="M10:M11"/>
    <mergeCell ref="N10:N11"/>
    <mergeCell ref="R10:R11"/>
    <mergeCell ref="S10:S11"/>
    <mergeCell ref="R12:R13"/>
    <mergeCell ref="S12:S13"/>
    <mergeCell ref="T12:T13"/>
    <mergeCell ref="C14:C15"/>
    <mergeCell ref="D14:D15"/>
    <mergeCell ref="E14:E15"/>
    <mergeCell ref="F14:F15"/>
    <mergeCell ref="G14:G15"/>
    <mergeCell ref="H14:H15"/>
    <mergeCell ref="L14:L15"/>
    <mergeCell ref="M14:M15"/>
    <mergeCell ref="N14:N15"/>
    <mergeCell ref="R14:R15"/>
    <mergeCell ref="S14:S15"/>
    <mergeCell ref="T14:T15"/>
    <mergeCell ref="C16:C17"/>
    <mergeCell ref="D16:D17"/>
    <mergeCell ref="E16:E17"/>
    <mergeCell ref="F16:F17"/>
    <mergeCell ref="G16:G17"/>
    <mergeCell ref="T16:T17"/>
    <mergeCell ref="C18:C19"/>
    <mergeCell ref="D18:D19"/>
    <mergeCell ref="E18:E19"/>
    <mergeCell ref="F18:F19"/>
    <mergeCell ref="G18:G19"/>
    <mergeCell ref="H18:H19"/>
    <mergeCell ref="L18:L19"/>
    <mergeCell ref="M18:M19"/>
    <mergeCell ref="N18:N19"/>
    <mergeCell ref="H16:H17"/>
    <mergeCell ref="L16:L17"/>
    <mergeCell ref="M16:M17"/>
    <mergeCell ref="N16:N17"/>
    <mergeCell ref="R16:R17"/>
    <mergeCell ref="S16:S17"/>
    <mergeCell ref="R18:R19"/>
    <mergeCell ref="S18:S19"/>
    <mergeCell ref="T18:T19"/>
    <mergeCell ref="C20:C21"/>
    <mergeCell ref="D20:D21"/>
    <mergeCell ref="E20:E21"/>
    <mergeCell ref="F20:F21"/>
    <mergeCell ref="G20:G21"/>
    <mergeCell ref="H20:H21"/>
    <mergeCell ref="L20:L21"/>
    <mergeCell ref="M20:M21"/>
    <mergeCell ref="N20:N21"/>
    <mergeCell ref="R20:R21"/>
    <mergeCell ref="S20:S21"/>
    <mergeCell ref="T20:T21"/>
    <mergeCell ref="B22:B37"/>
    <mergeCell ref="C22:C23"/>
    <mergeCell ref="D22:D23"/>
    <mergeCell ref="E22:E23"/>
    <mergeCell ref="F22:F23"/>
    <mergeCell ref="C26:C27"/>
    <mergeCell ref="D26:D27"/>
    <mergeCell ref="E26:E27"/>
    <mergeCell ref="F26:F27"/>
    <mergeCell ref="G26:G27"/>
    <mergeCell ref="H26:H27"/>
    <mergeCell ref="S22:S23"/>
    <mergeCell ref="T22:T23"/>
    <mergeCell ref="C24:C25"/>
    <mergeCell ref="D24:D25"/>
    <mergeCell ref="E24:E25"/>
    <mergeCell ref="F24:F25"/>
    <mergeCell ref="G24:G25"/>
    <mergeCell ref="H24:H25"/>
    <mergeCell ref="L24:L25"/>
    <mergeCell ref="M24:M25"/>
    <mergeCell ref="G22:G23"/>
    <mergeCell ref="H22:H23"/>
    <mergeCell ref="L22:L23"/>
    <mergeCell ref="M22:M23"/>
    <mergeCell ref="N22:N23"/>
    <mergeCell ref="R22:R23"/>
    <mergeCell ref="L26:L27"/>
    <mergeCell ref="M26:M27"/>
    <mergeCell ref="N26:N27"/>
    <mergeCell ref="R26:R27"/>
    <mergeCell ref="S26:S27"/>
    <mergeCell ref="T26:T27"/>
    <mergeCell ref="N24:N25"/>
    <mergeCell ref="R24:R25"/>
    <mergeCell ref="S24:S25"/>
    <mergeCell ref="T24:T25"/>
    <mergeCell ref="L28:L29"/>
    <mergeCell ref="M28:M29"/>
    <mergeCell ref="N28:N29"/>
    <mergeCell ref="R28:R29"/>
    <mergeCell ref="S28:S29"/>
    <mergeCell ref="T28:T29"/>
    <mergeCell ref="C28:C29"/>
    <mergeCell ref="D28:D29"/>
    <mergeCell ref="E28:E29"/>
    <mergeCell ref="F28:F29"/>
    <mergeCell ref="G28:G29"/>
    <mergeCell ref="H28:H29"/>
    <mergeCell ref="L30:L31"/>
    <mergeCell ref="M30:M31"/>
    <mergeCell ref="N30:N31"/>
    <mergeCell ref="R30:R31"/>
    <mergeCell ref="S30:S31"/>
    <mergeCell ref="T30:T31"/>
    <mergeCell ref="C30:C31"/>
    <mergeCell ref="D30:D31"/>
    <mergeCell ref="E30:E31"/>
    <mergeCell ref="F30:F31"/>
    <mergeCell ref="G30:G31"/>
    <mergeCell ref="H30:H31"/>
    <mergeCell ref="L32:L33"/>
    <mergeCell ref="M32:M33"/>
    <mergeCell ref="N32:N33"/>
    <mergeCell ref="R32:R33"/>
    <mergeCell ref="S32:S33"/>
    <mergeCell ref="T32:T33"/>
    <mergeCell ref="C32:C33"/>
    <mergeCell ref="D32:D33"/>
    <mergeCell ref="E32:E33"/>
    <mergeCell ref="F32:F33"/>
    <mergeCell ref="G32:G33"/>
    <mergeCell ref="H32:H33"/>
    <mergeCell ref="D36:D37"/>
    <mergeCell ref="E36:E37"/>
    <mergeCell ref="F36:F37"/>
    <mergeCell ref="G36:G37"/>
    <mergeCell ref="H36:H37"/>
    <mergeCell ref="D34:D35"/>
    <mergeCell ref="E34:E35"/>
    <mergeCell ref="F34:F35"/>
    <mergeCell ref="G34:G35"/>
    <mergeCell ref="H34:H35"/>
    <mergeCell ref="L36:L37"/>
    <mergeCell ref="M36:M37"/>
    <mergeCell ref="N36:N37"/>
    <mergeCell ref="R36:R37"/>
    <mergeCell ref="S36:S37"/>
    <mergeCell ref="T36:T37"/>
    <mergeCell ref="M34:M35"/>
    <mergeCell ref="N34:N35"/>
    <mergeCell ref="R34:R35"/>
    <mergeCell ref="S34:S35"/>
    <mergeCell ref="T34:T35"/>
    <mergeCell ref="L34:L35"/>
  </mergeCells>
  <phoneticPr fontId="3"/>
  <pageMargins left="0.82677165354330717" right="0.51181102362204722" top="0.9055118110236221" bottom="0.98425196850393704" header="0.51181102362204722" footer="0.51181102362204722"/>
  <pageSetup paperSize="9" scale="6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DEB7D-B1D8-416C-80C0-3FBDDCDFF2FB}">
  <sheetPr>
    <tabColor rgb="FF00B0F0"/>
    <pageSetUpPr fitToPage="1"/>
  </sheetPr>
  <dimension ref="B2:AJ65"/>
  <sheetViews>
    <sheetView view="pageBreakPreview" zoomScaleNormal="100" zoomScaleSheetLayoutView="100" workbookViewId="0">
      <pane xSplit="3" ySplit="9" topLeftCell="D10" activePane="bottomRight" state="frozen"/>
      <selection pane="topRight"/>
      <selection pane="bottomLeft"/>
      <selection pane="bottomRight"/>
    </sheetView>
  </sheetViews>
  <sheetFormatPr defaultColWidth="9" defaultRowHeight="13.2" x14ac:dyDescent="0.2"/>
  <cols>
    <col min="1" max="2" width="4.6640625" style="2" customWidth="1"/>
    <col min="3" max="3" width="19.33203125" style="2" customWidth="1"/>
    <col min="4" max="10" width="8.6640625" style="2" customWidth="1"/>
    <col min="11" max="11" width="8.6640625" style="4" customWidth="1"/>
    <col min="12" max="16" width="8.6640625" style="2" customWidth="1"/>
    <col min="17" max="22" width="8.6640625" style="4" customWidth="1"/>
    <col min="23" max="23" width="8.6640625" style="2" customWidth="1"/>
    <col min="24" max="24" width="8" style="4" customWidth="1"/>
    <col min="25" max="25" width="7.33203125" style="2" bestFit="1" customWidth="1"/>
    <col min="26" max="26" width="6.33203125" style="2" customWidth="1"/>
    <col min="27" max="27" width="6.88671875" style="2" customWidth="1"/>
    <col min="28" max="30" width="6.33203125" style="2" customWidth="1"/>
    <col min="31" max="36" width="6.109375" style="2" customWidth="1"/>
    <col min="37" max="49" width="8.6640625" style="2" customWidth="1"/>
    <col min="50" max="69" width="4.6640625" style="2" customWidth="1"/>
    <col min="70" max="16384" width="9" style="2"/>
  </cols>
  <sheetData>
    <row r="2" spans="2:36" ht="14.4" x14ac:dyDescent="0.2">
      <c r="B2" s="1" t="s">
        <v>101</v>
      </c>
    </row>
    <row r="4" spans="2:36" ht="13.8" thickBot="1" x14ac:dyDescent="0.25">
      <c r="W4" s="5" t="s">
        <v>81</v>
      </c>
    </row>
    <row r="5" spans="2:36" ht="21.6" customHeight="1" x14ac:dyDescent="0.2">
      <c r="B5" s="506"/>
      <c r="C5" s="507"/>
      <c r="D5" s="412" t="s">
        <v>82</v>
      </c>
      <c r="E5" s="448" t="s">
        <v>83</v>
      </c>
      <c r="F5" s="512" t="s">
        <v>84</v>
      </c>
      <c r="G5" s="513"/>
      <c r="H5" s="513"/>
      <c r="I5" s="513"/>
      <c r="J5" s="513"/>
      <c r="K5" s="514"/>
      <c r="L5" s="512" t="s">
        <v>85</v>
      </c>
      <c r="M5" s="513"/>
      <c r="N5" s="513"/>
      <c r="O5" s="513"/>
      <c r="P5" s="513"/>
      <c r="Q5" s="514"/>
      <c r="R5" s="512" t="s">
        <v>86</v>
      </c>
      <c r="S5" s="513"/>
      <c r="T5" s="513"/>
      <c r="U5" s="513"/>
      <c r="V5" s="513"/>
      <c r="W5" s="514"/>
    </row>
    <row r="6" spans="2:36" s="165" customFormat="1" ht="36.75" customHeight="1" x14ac:dyDescent="0.2">
      <c r="B6" s="508"/>
      <c r="C6" s="509"/>
      <c r="D6" s="413"/>
      <c r="E6" s="450"/>
      <c r="F6" s="515" t="s">
        <v>87</v>
      </c>
      <c r="G6" s="516"/>
      <c r="H6" s="517"/>
      <c r="I6" s="519" t="s">
        <v>102</v>
      </c>
      <c r="J6" s="520"/>
      <c r="K6" s="521"/>
      <c r="L6" s="515" t="s">
        <v>87</v>
      </c>
      <c r="M6" s="516"/>
      <c r="N6" s="517"/>
      <c r="O6" s="519" t="s">
        <v>102</v>
      </c>
      <c r="P6" s="520"/>
      <c r="Q6" s="521"/>
      <c r="R6" s="493" t="s">
        <v>87</v>
      </c>
      <c r="S6" s="494"/>
      <c r="T6" s="495"/>
      <c r="U6" s="519" t="s">
        <v>102</v>
      </c>
      <c r="V6" s="520"/>
      <c r="W6" s="521"/>
    </row>
    <row r="7" spans="2:36" ht="21.6" customHeight="1" x14ac:dyDescent="0.2">
      <c r="B7" s="510"/>
      <c r="C7" s="511"/>
      <c r="D7" s="419"/>
      <c r="E7" s="452"/>
      <c r="F7" s="166" t="s">
        <v>89</v>
      </c>
      <c r="G7" s="167" t="s">
        <v>90</v>
      </c>
      <c r="H7" s="168" t="s">
        <v>19</v>
      </c>
      <c r="I7" s="169" t="s">
        <v>91</v>
      </c>
      <c r="J7" s="169" t="s">
        <v>92</v>
      </c>
      <c r="K7" s="170" t="s">
        <v>93</v>
      </c>
      <c r="L7" s="171" t="s">
        <v>89</v>
      </c>
      <c r="M7" s="167" t="s">
        <v>90</v>
      </c>
      <c r="N7" s="168" t="s">
        <v>19</v>
      </c>
      <c r="O7" s="169" t="s">
        <v>91</v>
      </c>
      <c r="P7" s="169" t="s">
        <v>92</v>
      </c>
      <c r="Q7" s="170" t="s">
        <v>93</v>
      </c>
      <c r="R7" s="171" t="s">
        <v>89</v>
      </c>
      <c r="S7" s="167" t="s">
        <v>90</v>
      </c>
      <c r="T7" s="168" t="s">
        <v>19</v>
      </c>
      <c r="U7" s="169" t="s">
        <v>91</v>
      </c>
      <c r="V7" s="169" t="s">
        <v>92</v>
      </c>
      <c r="W7" s="170" t="s">
        <v>93</v>
      </c>
      <c r="X7" s="2"/>
      <c r="AE7" s="9"/>
    </row>
    <row r="8" spans="2:36" ht="21.6" customHeight="1" x14ac:dyDescent="0.2">
      <c r="B8" s="421" t="s">
        <v>59</v>
      </c>
      <c r="C8" s="422"/>
      <c r="D8" s="498">
        <f>SUM(D10:D21)</f>
        <v>370</v>
      </c>
      <c r="E8" s="500">
        <f>SUM(E10:E21)</f>
        <v>299</v>
      </c>
      <c r="F8" s="481">
        <f t="shared" ref="F8:W8" si="0">F10+F12+F14+F16+F18+F20</f>
        <v>32033</v>
      </c>
      <c r="G8" s="476">
        <f t="shared" si="0"/>
        <v>6486</v>
      </c>
      <c r="H8" s="476">
        <f t="shared" si="0"/>
        <v>38519</v>
      </c>
      <c r="I8" s="172">
        <f t="shared" si="0"/>
        <v>258</v>
      </c>
      <c r="J8" s="172">
        <f t="shared" si="0"/>
        <v>0</v>
      </c>
      <c r="K8" s="173">
        <f t="shared" si="0"/>
        <v>258</v>
      </c>
      <c r="L8" s="502">
        <f>SUM(L10:L21)</f>
        <v>19919</v>
      </c>
      <c r="M8" s="504">
        <f t="shared" ref="M8" si="1">SUM(M10:M21)</f>
        <v>2033</v>
      </c>
      <c r="N8" s="476">
        <f>SUM(N10:N21)</f>
        <v>21952</v>
      </c>
      <c r="O8" s="172">
        <f t="shared" si="0"/>
        <v>175</v>
      </c>
      <c r="P8" s="172">
        <f t="shared" si="0"/>
        <v>0</v>
      </c>
      <c r="Q8" s="173">
        <f t="shared" si="0"/>
        <v>175</v>
      </c>
      <c r="R8" s="502">
        <f>SUM(R10:R21)</f>
        <v>12114</v>
      </c>
      <c r="S8" s="504">
        <f t="shared" ref="S8" si="2">SUM(S10:S21)</f>
        <v>4453</v>
      </c>
      <c r="T8" s="476">
        <f>SUM(T10:T21)</f>
        <v>16567</v>
      </c>
      <c r="U8" s="172">
        <f t="shared" si="0"/>
        <v>83</v>
      </c>
      <c r="V8" s="172">
        <f t="shared" si="0"/>
        <v>0</v>
      </c>
      <c r="W8" s="173">
        <f t="shared" si="0"/>
        <v>83</v>
      </c>
      <c r="X8" s="2"/>
      <c r="Y8" s="71"/>
      <c r="Z8" s="71"/>
      <c r="AA8" s="71"/>
      <c r="AB8" s="71"/>
      <c r="AC8" s="71"/>
      <c r="AD8" s="71"/>
      <c r="AE8" s="174"/>
      <c r="AF8" s="174"/>
      <c r="AG8" s="174"/>
      <c r="AH8" s="174"/>
      <c r="AI8" s="174"/>
      <c r="AJ8" s="174"/>
    </row>
    <row r="9" spans="2:36" ht="21.6" customHeight="1" thickBot="1" x14ac:dyDescent="0.25">
      <c r="B9" s="425"/>
      <c r="C9" s="426"/>
      <c r="D9" s="499"/>
      <c r="E9" s="501"/>
      <c r="F9" s="482"/>
      <c r="G9" s="477"/>
      <c r="H9" s="477"/>
      <c r="I9" s="177">
        <f>I8/F8</f>
        <v>8.0541941123216682E-3</v>
      </c>
      <c r="J9" s="177">
        <f>J8/G8</f>
        <v>0</v>
      </c>
      <c r="K9" s="178">
        <f>K8/H8</f>
        <v>6.6979931981619462E-3</v>
      </c>
      <c r="L9" s="503"/>
      <c r="M9" s="505"/>
      <c r="N9" s="477"/>
      <c r="O9" s="177">
        <f>O8/L8</f>
        <v>8.7855816055022844E-3</v>
      </c>
      <c r="P9" s="177">
        <f>P8/M8</f>
        <v>0</v>
      </c>
      <c r="Q9" s="178">
        <f>Q8/N8</f>
        <v>7.9719387755102043E-3</v>
      </c>
      <c r="R9" s="503"/>
      <c r="S9" s="505"/>
      <c r="T9" s="477"/>
      <c r="U9" s="177">
        <f>U8/R8</f>
        <v>6.851576688129437E-3</v>
      </c>
      <c r="V9" s="177">
        <f>V8/S8</f>
        <v>0</v>
      </c>
      <c r="W9" s="178">
        <f>W8/T8</f>
        <v>5.0099595581577835E-3</v>
      </c>
      <c r="X9" s="2"/>
      <c r="AB9" s="21"/>
      <c r="AC9" s="21"/>
      <c r="AD9" s="21"/>
      <c r="AE9" s="179"/>
      <c r="AF9" s="179"/>
      <c r="AG9" s="179"/>
      <c r="AH9" s="174"/>
      <c r="AI9" s="174"/>
      <c r="AJ9" s="174"/>
    </row>
    <row r="10" spans="2:36" ht="21.6" customHeight="1" thickTop="1" x14ac:dyDescent="0.2">
      <c r="B10" s="415" t="s">
        <v>20</v>
      </c>
      <c r="C10" s="413" t="s">
        <v>60</v>
      </c>
      <c r="D10" s="472">
        <f>[1]表13!E15</f>
        <v>54</v>
      </c>
      <c r="E10" s="473">
        <f>[1]表13!R15</f>
        <v>20</v>
      </c>
      <c r="F10" s="491">
        <f t="shared" ref="F10:K10" si="3">L10+R10</f>
        <v>1468</v>
      </c>
      <c r="G10" s="485">
        <f t="shared" si="3"/>
        <v>46</v>
      </c>
      <c r="H10" s="485">
        <f t="shared" si="3"/>
        <v>1514</v>
      </c>
      <c r="I10" s="180">
        <f t="shared" si="3"/>
        <v>24</v>
      </c>
      <c r="J10" s="180">
        <f t="shared" si="3"/>
        <v>0</v>
      </c>
      <c r="K10" s="181">
        <f t="shared" si="3"/>
        <v>24</v>
      </c>
      <c r="L10" s="486">
        <f>[1]表2!I18</f>
        <v>1314</v>
      </c>
      <c r="M10" s="487">
        <f>[1]表2!O18</f>
        <v>14</v>
      </c>
      <c r="N10" s="492">
        <f>L10+M10</f>
        <v>1328</v>
      </c>
      <c r="O10" s="180">
        <v>24</v>
      </c>
      <c r="P10" s="180">
        <v>0</v>
      </c>
      <c r="Q10" s="181">
        <f>O10+P10</f>
        <v>24</v>
      </c>
      <c r="R10" s="486">
        <f>[1]表2!J18</f>
        <v>154</v>
      </c>
      <c r="S10" s="487">
        <f>[1]表2!P18</f>
        <v>32</v>
      </c>
      <c r="T10" s="492">
        <f>R10+S10</f>
        <v>186</v>
      </c>
      <c r="U10" s="180">
        <v>0</v>
      </c>
      <c r="V10" s="180">
        <v>0</v>
      </c>
      <c r="W10" s="181">
        <f>U10+V10</f>
        <v>0</v>
      </c>
      <c r="X10" s="2"/>
      <c r="Y10" s="71"/>
      <c r="Z10" s="71"/>
      <c r="AA10" s="71"/>
      <c r="AB10" s="71"/>
      <c r="AC10" s="71"/>
      <c r="AD10" s="71"/>
      <c r="AE10" s="174"/>
      <c r="AF10" s="174"/>
      <c r="AG10" s="174"/>
      <c r="AH10" s="174"/>
      <c r="AI10" s="174"/>
      <c r="AJ10" s="174"/>
    </row>
    <row r="11" spans="2:36" ht="21.6" customHeight="1" x14ac:dyDescent="0.2">
      <c r="B11" s="416"/>
      <c r="C11" s="413"/>
      <c r="D11" s="469"/>
      <c r="E11" s="471"/>
      <c r="F11" s="484"/>
      <c r="G11" s="483"/>
      <c r="H11" s="483"/>
      <c r="I11" s="182">
        <f>I10/F10</f>
        <v>1.6348773841961851E-2</v>
      </c>
      <c r="J11" s="182">
        <f>J10/G10</f>
        <v>0</v>
      </c>
      <c r="K11" s="183">
        <f>K10/H10</f>
        <v>1.5852047556142668E-2</v>
      </c>
      <c r="L11" s="467"/>
      <c r="M11" s="465"/>
      <c r="N11" s="488"/>
      <c r="O11" s="182">
        <f>O10/L10</f>
        <v>1.8264840182648401E-2</v>
      </c>
      <c r="P11" s="182">
        <f>P10/M10</f>
        <v>0</v>
      </c>
      <c r="Q11" s="183">
        <f>Q10/N10</f>
        <v>1.8072289156626505E-2</v>
      </c>
      <c r="R11" s="467"/>
      <c r="S11" s="465"/>
      <c r="T11" s="488"/>
      <c r="U11" s="182">
        <f>U10/R10</f>
        <v>0</v>
      </c>
      <c r="V11" s="182">
        <f>V10/S10</f>
        <v>0</v>
      </c>
      <c r="W11" s="183">
        <f>W10/T10</f>
        <v>0</v>
      </c>
      <c r="X11" s="2"/>
      <c r="AB11" s="21"/>
      <c r="AC11" s="21"/>
      <c r="AD11" s="21"/>
      <c r="AE11" s="179"/>
      <c r="AF11" s="179"/>
      <c r="AG11" s="179"/>
      <c r="AH11" s="174"/>
      <c r="AI11" s="174"/>
      <c r="AJ11" s="174"/>
    </row>
    <row r="12" spans="2:36" ht="21.6" customHeight="1" x14ac:dyDescent="0.2">
      <c r="B12" s="416"/>
      <c r="C12" s="412" t="s">
        <v>61</v>
      </c>
      <c r="D12" s="468">
        <f>[1]表13!E18</f>
        <v>69</v>
      </c>
      <c r="E12" s="518">
        <f>[1]表13!R18</f>
        <v>55</v>
      </c>
      <c r="F12" s="481">
        <f t="shared" ref="F12:K12" si="4">L12+R12</f>
        <v>15392</v>
      </c>
      <c r="G12" s="476">
        <f t="shared" si="4"/>
        <v>710</v>
      </c>
      <c r="H12" s="476">
        <f t="shared" si="4"/>
        <v>16102</v>
      </c>
      <c r="I12" s="172">
        <f t="shared" si="4"/>
        <v>13</v>
      </c>
      <c r="J12" s="172">
        <f t="shared" si="4"/>
        <v>0</v>
      </c>
      <c r="K12" s="173">
        <f t="shared" si="4"/>
        <v>13</v>
      </c>
      <c r="L12" s="466">
        <f>[1]表2!I21</f>
        <v>11772</v>
      </c>
      <c r="M12" s="464">
        <f>[1]表2!O21</f>
        <v>320</v>
      </c>
      <c r="N12" s="488">
        <f>L12+M12</f>
        <v>12092</v>
      </c>
      <c r="O12" s="172">
        <v>0</v>
      </c>
      <c r="P12" s="172">
        <v>0</v>
      </c>
      <c r="Q12" s="173">
        <f t="shared" ref="Q12" si="5">O12+P12</f>
        <v>0</v>
      </c>
      <c r="R12" s="466">
        <f>[1]表2!J21</f>
        <v>3620</v>
      </c>
      <c r="S12" s="464">
        <f>[1]表2!P21</f>
        <v>390</v>
      </c>
      <c r="T12" s="488">
        <f>R12+S12</f>
        <v>4010</v>
      </c>
      <c r="U12" s="172">
        <v>13</v>
      </c>
      <c r="V12" s="172">
        <v>0</v>
      </c>
      <c r="W12" s="173">
        <f t="shared" ref="W12" si="6">U12+V12</f>
        <v>13</v>
      </c>
      <c r="X12" s="2"/>
      <c r="Y12" s="71"/>
      <c r="Z12" s="71"/>
      <c r="AA12" s="71"/>
      <c r="AB12" s="71"/>
      <c r="AC12" s="71"/>
      <c r="AD12" s="71"/>
      <c r="AE12" s="174"/>
      <c r="AF12" s="174"/>
      <c r="AG12" s="174"/>
      <c r="AH12" s="174"/>
      <c r="AI12" s="174"/>
      <c r="AJ12" s="174"/>
    </row>
    <row r="13" spans="2:36" ht="21.6" customHeight="1" x14ac:dyDescent="0.2">
      <c r="B13" s="416"/>
      <c r="C13" s="413"/>
      <c r="D13" s="469"/>
      <c r="E13" s="471"/>
      <c r="F13" s="484"/>
      <c r="G13" s="483"/>
      <c r="H13" s="483"/>
      <c r="I13" s="182">
        <f t="shared" ref="I13:K13" si="7">I12/F12</f>
        <v>8.4459459459459464E-4</v>
      </c>
      <c r="J13" s="182">
        <f t="shared" si="7"/>
        <v>0</v>
      </c>
      <c r="K13" s="183">
        <f t="shared" si="7"/>
        <v>8.0735312383554839E-4</v>
      </c>
      <c r="L13" s="467"/>
      <c r="M13" s="465"/>
      <c r="N13" s="488"/>
      <c r="O13" s="182">
        <f>O12/L12</f>
        <v>0</v>
      </c>
      <c r="P13" s="182">
        <f t="shared" ref="P13:Q13" si="8">P12/M12</f>
        <v>0</v>
      </c>
      <c r="Q13" s="183">
        <f t="shared" si="8"/>
        <v>0</v>
      </c>
      <c r="R13" s="467"/>
      <c r="S13" s="465"/>
      <c r="T13" s="488"/>
      <c r="U13" s="182">
        <f t="shared" ref="U13:W13" si="9">U12/R12</f>
        <v>3.5911602209944752E-3</v>
      </c>
      <c r="V13" s="182">
        <f t="shared" si="9"/>
        <v>0</v>
      </c>
      <c r="W13" s="183">
        <f t="shared" si="9"/>
        <v>3.2418952618453864E-3</v>
      </c>
      <c r="X13" s="2"/>
      <c r="AB13" s="21"/>
      <c r="AC13" s="21"/>
      <c r="AD13" s="21"/>
      <c r="AE13" s="179"/>
      <c r="AF13" s="179"/>
      <c r="AG13" s="179"/>
      <c r="AH13" s="174"/>
      <c r="AI13" s="174"/>
      <c r="AJ13" s="174"/>
    </row>
    <row r="14" spans="2:36" ht="21.6" customHeight="1" x14ac:dyDescent="0.2">
      <c r="B14" s="416"/>
      <c r="C14" s="412" t="s">
        <v>23</v>
      </c>
      <c r="D14" s="468">
        <f>[1]表13!E21</f>
        <v>28</v>
      </c>
      <c r="E14" s="518">
        <f>[1]表13!R21</f>
        <v>15</v>
      </c>
      <c r="F14" s="481">
        <f t="shared" ref="F14:K14" si="10">L14+R14</f>
        <v>1768</v>
      </c>
      <c r="G14" s="476">
        <f t="shared" si="10"/>
        <v>237</v>
      </c>
      <c r="H14" s="476">
        <f t="shared" si="10"/>
        <v>2005</v>
      </c>
      <c r="I14" s="172">
        <f t="shared" si="10"/>
        <v>6</v>
      </c>
      <c r="J14" s="172">
        <f t="shared" si="10"/>
        <v>0</v>
      </c>
      <c r="K14" s="173">
        <f t="shared" si="10"/>
        <v>6</v>
      </c>
      <c r="L14" s="466">
        <f>[1]表2!I24</f>
        <v>1463</v>
      </c>
      <c r="M14" s="464">
        <f>[1]表2!O24</f>
        <v>167</v>
      </c>
      <c r="N14" s="488">
        <f t="shared" ref="N14" si="11">L14+M14</f>
        <v>1630</v>
      </c>
      <c r="O14" s="172">
        <v>1</v>
      </c>
      <c r="P14" s="172">
        <v>0</v>
      </c>
      <c r="Q14" s="173">
        <f t="shared" ref="Q14" si="12">O14+P14</f>
        <v>1</v>
      </c>
      <c r="R14" s="466">
        <f>[1]表2!J24</f>
        <v>305</v>
      </c>
      <c r="S14" s="464">
        <f>[1]表2!P24</f>
        <v>70</v>
      </c>
      <c r="T14" s="488">
        <f t="shared" ref="T14" si="13">R14+S14</f>
        <v>375</v>
      </c>
      <c r="U14" s="172">
        <v>5</v>
      </c>
      <c r="V14" s="172">
        <v>0</v>
      </c>
      <c r="W14" s="173">
        <f t="shared" ref="W14" si="14">U14+V14</f>
        <v>5</v>
      </c>
      <c r="X14" s="2"/>
      <c r="Y14" s="71"/>
      <c r="Z14" s="71"/>
      <c r="AA14" s="71"/>
      <c r="AB14" s="71"/>
      <c r="AC14" s="71"/>
      <c r="AD14" s="71"/>
      <c r="AE14" s="174"/>
      <c r="AF14" s="174"/>
      <c r="AG14" s="174"/>
      <c r="AH14" s="174"/>
      <c r="AI14" s="174"/>
      <c r="AJ14" s="174"/>
    </row>
    <row r="15" spans="2:36" ht="21.6" customHeight="1" x14ac:dyDescent="0.2">
      <c r="B15" s="416"/>
      <c r="C15" s="419"/>
      <c r="D15" s="469"/>
      <c r="E15" s="471"/>
      <c r="F15" s="484"/>
      <c r="G15" s="483"/>
      <c r="H15" s="483"/>
      <c r="I15" s="182">
        <f t="shared" ref="I15:K15" si="15">I14/F14</f>
        <v>3.3936651583710408E-3</v>
      </c>
      <c r="J15" s="182">
        <f t="shared" si="15"/>
        <v>0</v>
      </c>
      <c r="K15" s="183">
        <f t="shared" si="15"/>
        <v>2.9925187032418953E-3</v>
      </c>
      <c r="L15" s="467"/>
      <c r="M15" s="465"/>
      <c r="N15" s="488"/>
      <c r="O15" s="182">
        <f t="shared" ref="O15:Q15" si="16">O14/L14</f>
        <v>6.8352699931647305E-4</v>
      </c>
      <c r="P15" s="182">
        <f t="shared" si="16"/>
        <v>0</v>
      </c>
      <c r="Q15" s="183">
        <f t="shared" si="16"/>
        <v>6.1349693251533746E-4</v>
      </c>
      <c r="R15" s="467"/>
      <c r="S15" s="465"/>
      <c r="T15" s="488"/>
      <c r="U15" s="182">
        <f t="shared" ref="U15:W15" si="17">U14/R14</f>
        <v>1.6393442622950821E-2</v>
      </c>
      <c r="V15" s="182">
        <f t="shared" si="17"/>
        <v>0</v>
      </c>
      <c r="W15" s="183">
        <f t="shared" si="17"/>
        <v>1.3333333333333334E-2</v>
      </c>
      <c r="X15" s="2"/>
      <c r="AB15" s="21"/>
      <c r="AC15" s="21"/>
      <c r="AD15" s="21"/>
      <c r="AE15" s="179"/>
      <c r="AF15" s="179"/>
      <c r="AG15" s="179"/>
      <c r="AH15" s="174"/>
      <c r="AI15" s="174"/>
      <c r="AJ15" s="174"/>
    </row>
    <row r="16" spans="2:36" ht="21.6" customHeight="1" x14ac:dyDescent="0.2">
      <c r="B16" s="416"/>
      <c r="C16" s="412" t="s">
        <v>62</v>
      </c>
      <c r="D16" s="468">
        <f>[1]表13!E24</f>
        <v>72</v>
      </c>
      <c r="E16" s="518">
        <f>[1]表13!R24</f>
        <v>71</v>
      </c>
      <c r="F16" s="481">
        <f>L16+R16</f>
        <v>2067</v>
      </c>
      <c r="G16" s="476">
        <f t="shared" ref="G16:K16" si="18">M16+S16</f>
        <v>1339</v>
      </c>
      <c r="H16" s="476">
        <f t="shared" si="18"/>
        <v>3406</v>
      </c>
      <c r="I16" s="172">
        <f t="shared" si="18"/>
        <v>190</v>
      </c>
      <c r="J16" s="172">
        <f t="shared" si="18"/>
        <v>0</v>
      </c>
      <c r="K16" s="173">
        <f t="shared" si="18"/>
        <v>190</v>
      </c>
      <c r="L16" s="466">
        <f>[1]表2!I27</f>
        <v>1430</v>
      </c>
      <c r="M16" s="464">
        <f>[1]表2!O27</f>
        <v>450</v>
      </c>
      <c r="N16" s="488">
        <f t="shared" ref="N16" si="19">L16+M16</f>
        <v>1880</v>
      </c>
      <c r="O16" s="172">
        <v>137</v>
      </c>
      <c r="P16" s="172">
        <v>0</v>
      </c>
      <c r="Q16" s="173">
        <f t="shared" ref="Q16" si="20">O16+P16</f>
        <v>137</v>
      </c>
      <c r="R16" s="466">
        <f>[1]表2!J27</f>
        <v>637</v>
      </c>
      <c r="S16" s="464">
        <f>[1]表2!P27</f>
        <v>889</v>
      </c>
      <c r="T16" s="488">
        <f t="shared" ref="T16" si="21">R16+S16</f>
        <v>1526</v>
      </c>
      <c r="U16" s="172">
        <v>53</v>
      </c>
      <c r="V16" s="172">
        <v>0</v>
      </c>
      <c r="W16" s="173">
        <f t="shared" ref="W16" si="22">U16+V16</f>
        <v>53</v>
      </c>
      <c r="X16" s="2"/>
      <c r="Y16" s="71"/>
      <c r="Z16" s="71"/>
      <c r="AA16" s="71"/>
      <c r="AB16" s="71"/>
      <c r="AC16" s="71"/>
      <c r="AD16" s="71"/>
      <c r="AE16" s="174"/>
      <c r="AF16" s="174"/>
      <c r="AG16" s="174"/>
      <c r="AH16" s="174"/>
      <c r="AI16" s="174"/>
      <c r="AJ16" s="174"/>
    </row>
    <row r="17" spans="2:36" ht="21.6" customHeight="1" x14ac:dyDescent="0.2">
      <c r="B17" s="416"/>
      <c r="C17" s="413"/>
      <c r="D17" s="469"/>
      <c r="E17" s="471"/>
      <c r="F17" s="484"/>
      <c r="G17" s="483"/>
      <c r="H17" s="483"/>
      <c r="I17" s="182">
        <f t="shared" ref="I17:K17" si="23">I16/F16</f>
        <v>9.1920657958393812E-2</v>
      </c>
      <c r="J17" s="182">
        <f t="shared" si="23"/>
        <v>0</v>
      </c>
      <c r="K17" s="183">
        <f t="shared" si="23"/>
        <v>5.5783910745742807E-2</v>
      </c>
      <c r="L17" s="467"/>
      <c r="M17" s="465"/>
      <c r="N17" s="488"/>
      <c r="O17" s="182">
        <f t="shared" ref="O17:Q17" si="24">O16/L16</f>
        <v>9.5804195804195802E-2</v>
      </c>
      <c r="P17" s="182">
        <f t="shared" si="24"/>
        <v>0</v>
      </c>
      <c r="Q17" s="183">
        <f t="shared" si="24"/>
        <v>7.2872340425531909E-2</v>
      </c>
      <c r="R17" s="467"/>
      <c r="S17" s="465"/>
      <c r="T17" s="488"/>
      <c r="U17" s="182">
        <f t="shared" ref="U17:W17" si="25">U16/R16</f>
        <v>8.3202511773940349E-2</v>
      </c>
      <c r="V17" s="182">
        <f t="shared" si="25"/>
        <v>0</v>
      </c>
      <c r="W17" s="183">
        <f t="shared" si="25"/>
        <v>3.4731323722149411E-2</v>
      </c>
      <c r="X17" s="2"/>
      <c r="AB17" s="21"/>
      <c r="AC17" s="21"/>
      <c r="AD17" s="21"/>
      <c r="AE17" s="179"/>
      <c r="AF17" s="179"/>
      <c r="AG17" s="179"/>
      <c r="AH17" s="174"/>
      <c r="AI17" s="174"/>
      <c r="AJ17" s="174"/>
    </row>
    <row r="18" spans="2:36" ht="21.6" customHeight="1" x14ac:dyDescent="0.2">
      <c r="B18" s="416"/>
      <c r="C18" s="412" t="s">
        <v>63</v>
      </c>
      <c r="D18" s="468">
        <f>[1]表13!E27</f>
        <v>16</v>
      </c>
      <c r="E18" s="518">
        <f>[1]表13!R27</f>
        <v>6</v>
      </c>
      <c r="F18" s="481">
        <f t="shared" ref="F18:K18" si="26">L18+R18</f>
        <v>2678</v>
      </c>
      <c r="G18" s="476">
        <f t="shared" si="26"/>
        <v>279</v>
      </c>
      <c r="H18" s="476">
        <f t="shared" si="26"/>
        <v>2957</v>
      </c>
      <c r="I18" s="172">
        <f t="shared" si="26"/>
        <v>7</v>
      </c>
      <c r="J18" s="172">
        <f t="shared" si="26"/>
        <v>0</v>
      </c>
      <c r="K18" s="173">
        <f t="shared" si="26"/>
        <v>7</v>
      </c>
      <c r="L18" s="466">
        <f>[1]表2!I30</f>
        <v>1031</v>
      </c>
      <c r="M18" s="464">
        <f>[1]表2!O30</f>
        <v>17</v>
      </c>
      <c r="N18" s="488">
        <f t="shared" ref="N18" si="27">L18+M18</f>
        <v>1048</v>
      </c>
      <c r="O18" s="172">
        <v>6</v>
      </c>
      <c r="P18" s="172">
        <v>0</v>
      </c>
      <c r="Q18" s="173">
        <f t="shared" ref="Q18" si="28">O18+P18</f>
        <v>6</v>
      </c>
      <c r="R18" s="466">
        <f>[1]表2!J30</f>
        <v>1647</v>
      </c>
      <c r="S18" s="464">
        <f>[1]表2!P30</f>
        <v>262</v>
      </c>
      <c r="T18" s="488">
        <f t="shared" ref="T18" si="29">R18+S18</f>
        <v>1909</v>
      </c>
      <c r="U18" s="172">
        <v>1</v>
      </c>
      <c r="V18" s="172">
        <v>0</v>
      </c>
      <c r="W18" s="173">
        <f t="shared" ref="W18" si="30">U18+V18</f>
        <v>1</v>
      </c>
      <c r="X18" s="2"/>
      <c r="Y18" s="71"/>
      <c r="Z18" s="71"/>
      <c r="AA18" s="71"/>
      <c r="AB18" s="71"/>
      <c r="AC18" s="71"/>
      <c r="AD18" s="71"/>
      <c r="AE18" s="174"/>
      <c r="AF18" s="174"/>
      <c r="AG18" s="174"/>
      <c r="AH18" s="174"/>
      <c r="AI18" s="174"/>
      <c r="AJ18" s="174"/>
    </row>
    <row r="19" spans="2:36" ht="21.6" customHeight="1" x14ac:dyDescent="0.2">
      <c r="B19" s="416"/>
      <c r="C19" s="413"/>
      <c r="D19" s="469"/>
      <c r="E19" s="471"/>
      <c r="F19" s="484"/>
      <c r="G19" s="483"/>
      <c r="H19" s="483"/>
      <c r="I19" s="182">
        <f t="shared" ref="I19:K19" si="31">I18/F18</f>
        <v>2.6138909634055266E-3</v>
      </c>
      <c r="J19" s="182">
        <f t="shared" si="31"/>
        <v>0</v>
      </c>
      <c r="K19" s="183">
        <f t="shared" si="31"/>
        <v>2.3672641190395673E-3</v>
      </c>
      <c r="L19" s="467"/>
      <c r="M19" s="465"/>
      <c r="N19" s="488"/>
      <c r="O19" s="182">
        <f t="shared" ref="O19:Q19" si="32">O18/L18</f>
        <v>5.8195926285160042E-3</v>
      </c>
      <c r="P19" s="182">
        <f t="shared" si="32"/>
        <v>0</v>
      </c>
      <c r="Q19" s="183">
        <f t="shared" si="32"/>
        <v>5.7251908396946565E-3</v>
      </c>
      <c r="R19" s="467"/>
      <c r="S19" s="465"/>
      <c r="T19" s="488"/>
      <c r="U19" s="182">
        <f t="shared" ref="U19:W19" si="33">U18/R18</f>
        <v>6.0716454159077113E-4</v>
      </c>
      <c r="V19" s="182">
        <f t="shared" si="33"/>
        <v>0</v>
      </c>
      <c r="W19" s="183">
        <f t="shared" si="33"/>
        <v>5.2383446830801469E-4</v>
      </c>
      <c r="X19" s="2"/>
      <c r="AB19" s="21"/>
      <c r="AC19" s="21"/>
      <c r="AD19" s="21"/>
      <c r="AE19" s="179"/>
      <c r="AF19" s="179"/>
      <c r="AG19" s="179"/>
      <c r="AH19" s="174"/>
      <c r="AI19" s="174"/>
      <c r="AJ19" s="174"/>
    </row>
    <row r="20" spans="2:36" ht="21.6" customHeight="1" x14ac:dyDescent="0.2">
      <c r="B20" s="416"/>
      <c r="C20" s="412" t="s">
        <v>64</v>
      </c>
      <c r="D20" s="468">
        <f>[1]表13!E30</f>
        <v>131</v>
      </c>
      <c r="E20" s="518">
        <f>[1]表13!R30</f>
        <v>132</v>
      </c>
      <c r="F20" s="481">
        <f t="shared" ref="F20:K20" si="34">L20+R20</f>
        <v>8660</v>
      </c>
      <c r="G20" s="476">
        <f t="shared" si="34"/>
        <v>3875</v>
      </c>
      <c r="H20" s="476">
        <f t="shared" si="34"/>
        <v>12535</v>
      </c>
      <c r="I20" s="172">
        <f t="shared" si="34"/>
        <v>18</v>
      </c>
      <c r="J20" s="172">
        <f t="shared" si="34"/>
        <v>0</v>
      </c>
      <c r="K20" s="173">
        <f t="shared" si="34"/>
        <v>18</v>
      </c>
      <c r="L20" s="466">
        <f>[1]表2!I33</f>
        <v>2909</v>
      </c>
      <c r="M20" s="464">
        <f>[1]表2!O33</f>
        <v>1065</v>
      </c>
      <c r="N20" s="488">
        <f t="shared" ref="N20" si="35">L20+M20</f>
        <v>3974</v>
      </c>
      <c r="O20" s="172">
        <v>7</v>
      </c>
      <c r="P20" s="172">
        <v>0</v>
      </c>
      <c r="Q20" s="173">
        <f t="shared" ref="Q20" si="36">O20+P20</f>
        <v>7</v>
      </c>
      <c r="R20" s="466">
        <f>[1]表2!J33</f>
        <v>5751</v>
      </c>
      <c r="S20" s="464">
        <f>[1]表2!P33</f>
        <v>2810</v>
      </c>
      <c r="T20" s="488">
        <f t="shared" ref="T20" si="37">R20+S20</f>
        <v>8561</v>
      </c>
      <c r="U20" s="172">
        <v>11</v>
      </c>
      <c r="V20" s="172">
        <v>0</v>
      </c>
      <c r="W20" s="173">
        <f t="shared" ref="W20" si="38">U20+V20</f>
        <v>11</v>
      </c>
      <c r="X20" s="2"/>
      <c r="Y20" s="71"/>
      <c r="Z20" s="71"/>
      <c r="AA20" s="71"/>
      <c r="AB20" s="71"/>
      <c r="AC20" s="71"/>
      <c r="AD20" s="71"/>
      <c r="AE20" s="174"/>
      <c r="AF20" s="174"/>
      <c r="AG20" s="174"/>
      <c r="AH20" s="174"/>
      <c r="AI20" s="174"/>
      <c r="AJ20" s="174"/>
    </row>
    <row r="21" spans="2:36" ht="21.6" customHeight="1" thickBot="1" x14ac:dyDescent="0.25">
      <c r="B21" s="420"/>
      <c r="C21" s="414"/>
      <c r="D21" s="479"/>
      <c r="E21" s="480"/>
      <c r="F21" s="484"/>
      <c r="G21" s="483"/>
      <c r="H21" s="483"/>
      <c r="I21" s="182">
        <f t="shared" ref="I21:K21" si="39">I20/F20</f>
        <v>2.0785219399538108E-3</v>
      </c>
      <c r="J21" s="182">
        <f t="shared" si="39"/>
        <v>0</v>
      </c>
      <c r="K21" s="183">
        <f t="shared" si="39"/>
        <v>1.4359792580773832E-3</v>
      </c>
      <c r="L21" s="467"/>
      <c r="M21" s="465"/>
      <c r="N21" s="488"/>
      <c r="O21" s="182">
        <f t="shared" ref="O21:Q21" si="40">O20/L20</f>
        <v>2.4063251976624267E-3</v>
      </c>
      <c r="P21" s="182">
        <f t="shared" si="40"/>
        <v>0</v>
      </c>
      <c r="Q21" s="183">
        <f t="shared" si="40"/>
        <v>1.7614494212380473E-3</v>
      </c>
      <c r="R21" s="467"/>
      <c r="S21" s="465"/>
      <c r="T21" s="488"/>
      <c r="U21" s="182">
        <f t="shared" ref="U21:W21" si="41">U20/R20</f>
        <v>1.9127108328986263E-3</v>
      </c>
      <c r="V21" s="182">
        <f t="shared" si="41"/>
        <v>0</v>
      </c>
      <c r="W21" s="183">
        <f t="shared" si="41"/>
        <v>1.2848966242261419E-3</v>
      </c>
      <c r="X21" s="2"/>
      <c r="AB21" s="21"/>
      <c r="AC21" s="21"/>
      <c r="AD21" s="21"/>
      <c r="AE21" s="179"/>
      <c r="AF21" s="179"/>
      <c r="AG21" s="179"/>
      <c r="AH21" s="174"/>
      <c r="AI21" s="174"/>
      <c r="AJ21" s="174"/>
    </row>
    <row r="22" spans="2:36" ht="21.6" customHeight="1" thickTop="1" x14ac:dyDescent="0.2">
      <c r="B22" s="415" t="s">
        <v>94</v>
      </c>
      <c r="C22" s="413" t="s">
        <v>28</v>
      </c>
      <c r="D22" s="472">
        <f>[1]表13!E33</f>
        <v>64</v>
      </c>
      <c r="E22" s="473">
        <f>[1]表13!R33</f>
        <v>43</v>
      </c>
      <c r="F22" s="491">
        <f t="shared" ref="F22:K22" si="42">L22+R22</f>
        <v>356</v>
      </c>
      <c r="G22" s="485">
        <f t="shared" si="42"/>
        <v>165</v>
      </c>
      <c r="H22" s="485">
        <f t="shared" si="42"/>
        <v>521</v>
      </c>
      <c r="I22" s="184">
        <f t="shared" si="42"/>
        <v>4</v>
      </c>
      <c r="J22" s="184">
        <f t="shared" si="42"/>
        <v>0</v>
      </c>
      <c r="K22" s="185">
        <f t="shared" si="42"/>
        <v>4</v>
      </c>
      <c r="L22" s="486">
        <f>[1]表2!I36</f>
        <v>209</v>
      </c>
      <c r="M22" s="487">
        <f>[1]表2!O36</f>
        <v>45</v>
      </c>
      <c r="N22" s="485">
        <f>L22+M22</f>
        <v>254</v>
      </c>
      <c r="O22" s="184">
        <v>0</v>
      </c>
      <c r="P22" s="184">
        <v>0</v>
      </c>
      <c r="Q22" s="185">
        <f t="shared" ref="Q22" si="43">O22+P22</f>
        <v>0</v>
      </c>
      <c r="R22" s="486">
        <f>[1]表2!J36</f>
        <v>147</v>
      </c>
      <c r="S22" s="487">
        <f>[1]表2!P36</f>
        <v>120</v>
      </c>
      <c r="T22" s="485">
        <f>R22+S22</f>
        <v>267</v>
      </c>
      <c r="U22" s="184">
        <v>4</v>
      </c>
      <c r="V22" s="184">
        <v>0</v>
      </c>
      <c r="W22" s="185">
        <f t="shared" ref="W22" si="44">U22+V22</f>
        <v>4</v>
      </c>
      <c r="X22" s="2"/>
      <c r="Y22" s="71"/>
      <c r="Z22" s="71"/>
      <c r="AA22" s="71"/>
      <c r="AB22" s="71"/>
      <c r="AC22" s="71"/>
      <c r="AD22" s="71"/>
      <c r="AE22" s="174"/>
      <c r="AF22" s="174"/>
      <c r="AG22" s="174"/>
      <c r="AH22" s="174"/>
      <c r="AI22" s="174"/>
      <c r="AJ22" s="174"/>
    </row>
    <row r="23" spans="2:36" ht="21.6" customHeight="1" x14ac:dyDescent="0.2">
      <c r="B23" s="416"/>
      <c r="C23" s="413"/>
      <c r="D23" s="469"/>
      <c r="E23" s="471"/>
      <c r="F23" s="484"/>
      <c r="G23" s="483"/>
      <c r="H23" s="483"/>
      <c r="I23" s="182">
        <f t="shared" ref="I23:K23" si="45">I22/F22</f>
        <v>1.1235955056179775E-2</v>
      </c>
      <c r="J23" s="182">
        <f t="shared" si="45"/>
        <v>0</v>
      </c>
      <c r="K23" s="183">
        <f t="shared" si="45"/>
        <v>7.677543186180422E-3</v>
      </c>
      <c r="L23" s="467"/>
      <c r="M23" s="465"/>
      <c r="N23" s="483"/>
      <c r="O23" s="182">
        <f t="shared" ref="O23:Q23" si="46">O22/L22</f>
        <v>0</v>
      </c>
      <c r="P23" s="182">
        <f t="shared" si="46"/>
        <v>0</v>
      </c>
      <c r="Q23" s="183">
        <f t="shared" si="46"/>
        <v>0</v>
      </c>
      <c r="R23" s="467"/>
      <c r="S23" s="465"/>
      <c r="T23" s="483"/>
      <c r="U23" s="182">
        <f t="shared" ref="U23:W23" si="47">U22/R22</f>
        <v>2.7210884353741496E-2</v>
      </c>
      <c r="V23" s="182">
        <f t="shared" si="47"/>
        <v>0</v>
      </c>
      <c r="W23" s="183">
        <f t="shared" si="47"/>
        <v>1.4981273408239701E-2</v>
      </c>
      <c r="X23" s="2"/>
      <c r="AB23" s="21"/>
      <c r="AC23" s="21"/>
      <c r="AD23" s="21"/>
      <c r="AE23" s="179"/>
      <c r="AF23" s="179"/>
      <c r="AG23" s="179"/>
      <c r="AH23" s="174"/>
      <c r="AI23" s="174"/>
      <c r="AJ23" s="174"/>
    </row>
    <row r="24" spans="2:36" ht="21.6" customHeight="1" x14ac:dyDescent="0.2">
      <c r="B24" s="416"/>
      <c r="C24" s="412" t="s">
        <v>29</v>
      </c>
      <c r="D24" s="468">
        <f>[1]表13!E36</f>
        <v>155</v>
      </c>
      <c r="E24" s="518">
        <f>[1]表13!R36</f>
        <v>129</v>
      </c>
      <c r="F24" s="481">
        <f t="shared" ref="F24:K24" si="48">L24+R24</f>
        <v>2017</v>
      </c>
      <c r="G24" s="476">
        <f t="shared" si="48"/>
        <v>836</v>
      </c>
      <c r="H24" s="476">
        <f t="shared" si="48"/>
        <v>2853</v>
      </c>
      <c r="I24" s="172">
        <f t="shared" si="48"/>
        <v>7</v>
      </c>
      <c r="J24" s="172">
        <f t="shared" si="48"/>
        <v>0</v>
      </c>
      <c r="K24" s="173">
        <f t="shared" si="48"/>
        <v>7</v>
      </c>
      <c r="L24" s="466">
        <f>[1]表2!I39</f>
        <v>1238</v>
      </c>
      <c r="M24" s="464">
        <f>[1]表2!O39</f>
        <v>235</v>
      </c>
      <c r="N24" s="476">
        <f>L24+M24</f>
        <v>1473</v>
      </c>
      <c r="O24" s="172">
        <v>2</v>
      </c>
      <c r="P24" s="172">
        <v>0</v>
      </c>
      <c r="Q24" s="173">
        <f t="shared" ref="Q24" si="49">O24+P24</f>
        <v>2</v>
      </c>
      <c r="R24" s="466">
        <f>[1]表2!J39</f>
        <v>779</v>
      </c>
      <c r="S24" s="464">
        <f>[1]表2!P39</f>
        <v>601</v>
      </c>
      <c r="T24" s="476">
        <f>R24+S24</f>
        <v>1380</v>
      </c>
      <c r="U24" s="172">
        <v>5</v>
      </c>
      <c r="V24" s="172">
        <v>0</v>
      </c>
      <c r="W24" s="173">
        <f t="shared" ref="W24" si="50">U24+V24</f>
        <v>5</v>
      </c>
      <c r="X24" s="2"/>
      <c r="Y24" s="71"/>
      <c r="Z24" s="71"/>
      <c r="AA24" s="71"/>
      <c r="AB24" s="71"/>
      <c r="AC24" s="71"/>
      <c r="AD24" s="71"/>
      <c r="AE24" s="174"/>
      <c r="AF24" s="174"/>
      <c r="AG24" s="174"/>
      <c r="AH24" s="174"/>
      <c r="AI24" s="174"/>
      <c r="AJ24" s="174"/>
    </row>
    <row r="25" spans="2:36" ht="21.6" customHeight="1" x14ac:dyDescent="0.2">
      <c r="B25" s="416"/>
      <c r="C25" s="413"/>
      <c r="D25" s="469"/>
      <c r="E25" s="471"/>
      <c r="F25" s="484"/>
      <c r="G25" s="483"/>
      <c r="H25" s="483"/>
      <c r="I25" s="182">
        <f t="shared" ref="I25:K25" si="51">I24/F24</f>
        <v>3.4705007436787306E-3</v>
      </c>
      <c r="J25" s="182">
        <f t="shared" si="51"/>
        <v>0</v>
      </c>
      <c r="K25" s="183">
        <f t="shared" si="51"/>
        <v>2.4535576586049773E-3</v>
      </c>
      <c r="L25" s="467"/>
      <c r="M25" s="465"/>
      <c r="N25" s="483"/>
      <c r="O25" s="182">
        <f t="shared" ref="O25:Q25" si="52">O24/L24</f>
        <v>1.6155088852988692E-3</v>
      </c>
      <c r="P25" s="182">
        <f t="shared" si="52"/>
        <v>0</v>
      </c>
      <c r="Q25" s="183">
        <f t="shared" si="52"/>
        <v>1.3577732518669382E-3</v>
      </c>
      <c r="R25" s="467"/>
      <c r="S25" s="465"/>
      <c r="T25" s="483"/>
      <c r="U25" s="182">
        <f t="shared" ref="U25:W25" si="53">U24/R24</f>
        <v>6.4184852374839542E-3</v>
      </c>
      <c r="V25" s="182">
        <f t="shared" si="53"/>
        <v>0</v>
      </c>
      <c r="W25" s="183">
        <f t="shared" si="53"/>
        <v>3.6231884057971015E-3</v>
      </c>
      <c r="X25" s="2"/>
      <c r="AB25" s="21"/>
      <c r="AC25" s="21"/>
      <c r="AD25" s="21"/>
      <c r="AE25" s="179"/>
      <c r="AF25" s="179"/>
      <c r="AG25" s="179"/>
      <c r="AH25" s="174"/>
      <c r="AI25" s="174"/>
      <c r="AJ25" s="174"/>
    </row>
    <row r="26" spans="2:36" ht="21.6" customHeight="1" x14ac:dyDescent="0.2">
      <c r="B26" s="416"/>
      <c r="C26" s="412" t="s">
        <v>30</v>
      </c>
      <c r="D26" s="468">
        <f>[1]表13!E39</f>
        <v>46</v>
      </c>
      <c r="E26" s="518">
        <f>[1]表13!R39</f>
        <v>38</v>
      </c>
      <c r="F26" s="481">
        <f t="shared" ref="F26:K26" si="54">L26+R26</f>
        <v>1217</v>
      </c>
      <c r="G26" s="476">
        <f t="shared" si="54"/>
        <v>552</v>
      </c>
      <c r="H26" s="476">
        <f t="shared" si="54"/>
        <v>1769</v>
      </c>
      <c r="I26" s="172">
        <f t="shared" si="54"/>
        <v>1</v>
      </c>
      <c r="J26" s="172">
        <f t="shared" si="54"/>
        <v>0</v>
      </c>
      <c r="K26" s="173">
        <f t="shared" si="54"/>
        <v>1</v>
      </c>
      <c r="L26" s="466">
        <f>[1]表2!I42</f>
        <v>683</v>
      </c>
      <c r="M26" s="464">
        <f>[1]表2!O42</f>
        <v>128</v>
      </c>
      <c r="N26" s="476">
        <f t="shared" ref="N26" si="55">L26+M26</f>
        <v>811</v>
      </c>
      <c r="O26" s="172">
        <v>0</v>
      </c>
      <c r="P26" s="172">
        <v>0</v>
      </c>
      <c r="Q26" s="173">
        <f t="shared" ref="Q26" si="56">O26+P26</f>
        <v>0</v>
      </c>
      <c r="R26" s="466">
        <f>[1]表2!J42</f>
        <v>534</v>
      </c>
      <c r="S26" s="464">
        <f>[1]表2!P42</f>
        <v>424</v>
      </c>
      <c r="T26" s="476">
        <f t="shared" ref="T26" si="57">R26+S26</f>
        <v>958</v>
      </c>
      <c r="U26" s="172">
        <v>1</v>
      </c>
      <c r="V26" s="172">
        <v>0</v>
      </c>
      <c r="W26" s="173">
        <f t="shared" ref="W26" si="58">U26+V26</f>
        <v>1</v>
      </c>
      <c r="X26" s="2"/>
      <c r="Y26" s="71"/>
      <c r="Z26" s="71"/>
      <c r="AA26" s="71"/>
      <c r="AB26" s="71"/>
      <c r="AC26" s="71"/>
      <c r="AD26" s="71"/>
      <c r="AE26" s="174"/>
      <c r="AF26" s="174"/>
      <c r="AG26" s="174"/>
      <c r="AH26" s="174"/>
      <c r="AI26" s="174"/>
      <c r="AJ26" s="174"/>
    </row>
    <row r="27" spans="2:36" ht="21.6" customHeight="1" x14ac:dyDescent="0.2">
      <c r="B27" s="416"/>
      <c r="C27" s="413"/>
      <c r="D27" s="469"/>
      <c r="E27" s="471"/>
      <c r="F27" s="484"/>
      <c r="G27" s="483"/>
      <c r="H27" s="483"/>
      <c r="I27" s="182">
        <f t="shared" ref="I27:K27" si="59">I26/F26</f>
        <v>8.2169268693508624E-4</v>
      </c>
      <c r="J27" s="182">
        <f t="shared" si="59"/>
        <v>0</v>
      </c>
      <c r="K27" s="183">
        <f t="shared" si="59"/>
        <v>5.6529112492933857E-4</v>
      </c>
      <c r="L27" s="467"/>
      <c r="M27" s="465"/>
      <c r="N27" s="483"/>
      <c r="O27" s="182">
        <f t="shared" ref="O27:Q27" si="60">O26/L26</f>
        <v>0</v>
      </c>
      <c r="P27" s="182">
        <f t="shared" si="60"/>
        <v>0</v>
      </c>
      <c r="Q27" s="183">
        <f t="shared" si="60"/>
        <v>0</v>
      </c>
      <c r="R27" s="467"/>
      <c r="S27" s="465"/>
      <c r="T27" s="483"/>
      <c r="U27" s="182">
        <f t="shared" ref="U27:W27" si="61">U26/R26</f>
        <v>1.8726591760299626E-3</v>
      </c>
      <c r="V27" s="182">
        <f t="shared" si="61"/>
        <v>0</v>
      </c>
      <c r="W27" s="183">
        <f t="shared" si="61"/>
        <v>1.0438413361169101E-3</v>
      </c>
      <c r="X27" s="2"/>
      <c r="AB27" s="21"/>
      <c r="AC27" s="21"/>
      <c r="AD27" s="21"/>
      <c r="AE27" s="179"/>
      <c r="AF27" s="179"/>
      <c r="AG27" s="179"/>
      <c r="AH27" s="174"/>
      <c r="AI27" s="174"/>
      <c r="AJ27" s="174"/>
    </row>
    <row r="28" spans="2:36" ht="21.6" customHeight="1" x14ac:dyDescent="0.2">
      <c r="B28" s="416"/>
      <c r="C28" s="412" t="s">
        <v>31</v>
      </c>
      <c r="D28" s="468">
        <f>[1]表13!E42</f>
        <v>38</v>
      </c>
      <c r="E28" s="518">
        <f>[1]表13!R42</f>
        <v>36</v>
      </c>
      <c r="F28" s="481">
        <f t="shared" ref="F28:K28" si="62">L28+R28</f>
        <v>1768</v>
      </c>
      <c r="G28" s="476">
        <f t="shared" si="62"/>
        <v>976</v>
      </c>
      <c r="H28" s="476">
        <f t="shared" si="62"/>
        <v>2744</v>
      </c>
      <c r="I28" s="172">
        <f t="shared" si="62"/>
        <v>0</v>
      </c>
      <c r="J28" s="172">
        <f t="shared" si="62"/>
        <v>0</v>
      </c>
      <c r="K28" s="173">
        <f t="shared" si="62"/>
        <v>0</v>
      </c>
      <c r="L28" s="466">
        <f>[1]表2!I45</f>
        <v>976</v>
      </c>
      <c r="M28" s="464">
        <f>[1]表2!O45</f>
        <v>345</v>
      </c>
      <c r="N28" s="476">
        <f t="shared" ref="N28" si="63">L28+M28</f>
        <v>1321</v>
      </c>
      <c r="O28" s="172">
        <v>0</v>
      </c>
      <c r="P28" s="172">
        <v>0</v>
      </c>
      <c r="Q28" s="173">
        <f t="shared" ref="Q28" si="64">O28+P28</f>
        <v>0</v>
      </c>
      <c r="R28" s="466">
        <f>[1]表2!J45</f>
        <v>792</v>
      </c>
      <c r="S28" s="464">
        <f>[1]表2!P45</f>
        <v>631</v>
      </c>
      <c r="T28" s="476">
        <f t="shared" ref="T28" si="65">R28+S28</f>
        <v>1423</v>
      </c>
      <c r="U28" s="172">
        <v>0</v>
      </c>
      <c r="V28" s="172">
        <v>0</v>
      </c>
      <c r="W28" s="173">
        <f t="shared" ref="W28" si="66">U28+V28</f>
        <v>0</v>
      </c>
      <c r="X28" s="2"/>
      <c r="Y28" s="71"/>
      <c r="Z28" s="71"/>
      <c r="AA28" s="71"/>
      <c r="AB28" s="71"/>
      <c r="AC28" s="71"/>
      <c r="AD28" s="71"/>
      <c r="AE28" s="174"/>
      <c r="AF28" s="174"/>
      <c r="AG28" s="174"/>
      <c r="AH28" s="174"/>
      <c r="AI28" s="174"/>
      <c r="AJ28" s="174"/>
    </row>
    <row r="29" spans="2:36" ht="21.6" customHeight="1" x14ac:dyDescent="0.2">
      <c r="B29" s="416"/>
      <c r="C29" s="413"/>
      <c r="D29" s="469"/>
      <c r="E29" s="471"/>
      <c r="F29" s="484"/>
      <c r="G29" s="483"/>
      <c r="H29" s="483"/>
      <c r="I29" s="182">
        <f t="shared" ref="I29:K29" si="67">I28/F28</f>
        <v>0</v>
      </c>
      <c r="J29" s="182">
        <f t="shared" si="67"/>
        <v>0</v>
      </c>
      <c r="K29" s="183">
        <f t="shared" si="67"/>
        <v>0</v>
      </c>
      <c r="L29" s="467"/>
      <c r="M29" s="465"/>
      <c r="N29" s="483"/>
      <c r="O29" s="182">
        <f t="shared" ref="O29:Q29" si="68">O28/L28</f>
        <v>0</v>
      </c>
      <c r="P29" s="182">
        <f t="shared" si="68"/>
        <v>0</v>
      </c>
      <c r="Q29" s="183">
        <f t="shared" si="68"/>
        <v>0</v>
      </c>
      <c r="R29" s="467"/>
      <c r="S29" s="465"/>
      <c r="T29" s="483"/>
      <c r="U29" s="182">
        <f t="shared" ref="U29:W29" si="69">U28/R28</f>
        <v>0</v>
      </c>
      <c r="V29" s="182">
        <f t="shared" si="69"/>
        <v>0</v>
      </c>
      <c r="W29" s="183">
        <f t="shared" si="69"/>
        <v>0</v>
      </c>
      <c r="X29" s="2"/>
      <c r="AB29" s="21"/>
      <c r="AC29" s="21"/>
      <c r="AD29" s="21"/>
      <c r="AE29" s="179"/>
      <c r="AF29" s="179"/>
      <c r="AG29" s="179"/>
      <c r="AH29" s="174"/>
      <c r="AI29" s="174"/>
      <c r="AJ29" s="174"/>
    </row>
    <row r="30" spans="2:36" ht="21.6" customHeight="1" x14ac:dyDescent="0.2">
      <c r="B30" s="416"/>
      <c r="C30" s="412" t="s">
        <v>32</v>
      </c>
      <c r="D30" s="468">
        <f>[1]表13!E45</f>
        <v>27</v>
      </c>
      <c r="E30" s="518">
        <f>[1]表13!R45</f>
        <v>24</v>
      </c>
      <c r="F30" s="481">
        <f t="shared" ref="F30:K30" si="70">L30+R30</f>
        <v>2690</v>
      </c>
      <c r="G30" s="476">
        <f t="shared" si="70"/>
        <v>780</v>
      </c>
      <c r="H30" s="476">
        <f t="shared" si="70"/>
        <v>3470</v>
      </c>
      <c r="I30" s="172">
        <f t="shared" si="70"/>
        <v>11</v>
      </c>
      <c r="J30" s="172">
        <f t="shared" si="70"/>
        <v>0</v>
      </c>
      <c r="K30" s="173">
        <f t="shared" si="70"/>
        <v>11</v>
      </c>
      <c r="L30" s="466">
        <f>[1]表2!I48</f>
        <v>1554</v>
      </c>
      <c r="M30" s="464">
        <f>[1]表2!O48</f>
        <v>248</v>
      </c>
      <c r="N30" s="476">
        <f t="shared" ref="N30" si="71">L30+M30</f>
        <v>1802</v>
      </c>
      <c r="O30" s="172">
        <v>5</v>
      </c>
      <c r="P30" s="172">
        <v>0</v>
      </c>
      <c r="Q30" s="173">
        <f t="shared" ref="Q30" si="72">O30+P30</f>
        <v>5</v>
      </c>
      <c r="R30" s="466">
        <f>[1]表2!J48</f>
        <v>1136</v>
      </c>
      <c r="S30" s="464">
        <f>[1]表2!P48</f>
        <v>532</v>
      </c>
      <c r="T30" s="476">
        <f t="shared" ref="T30" si="73">R30+S30</f>
        <v>1668</v>
      </c>
      <c r="U30" s="172">
        <v>6</v>
      </c>
      <c r="V30" s="172">
        <v>0</v>
      </c>
      <c r="W30" s="173">
        <f t="shared" ref="W30" si="74">U30+V30</f>
        <v>6</v>
      </c>
      <c r="X30" s="2"/>
      <c r="Y30" s="71"/>
      <c r="Z30" s="71"/>
      <c r="AA30" s="71"/>
      <c r="AB30" s="71"/>
      <c r="AC30" s="71"/>
      <c r="AD30" s="71"/>
      <c r="AE30" s="174"/>
      <c r="AF30" s="174"/>
      <c r="AG30" s="174"/>
      <c r="AH30" s="174"/>
      <c r="AI30" s="174"/>
      <c r="AJ30" s="174"/>
    </row>
    <row r="31" spans="2:36" ht="21.6" customHeight="1" x14ac:dyDescent="0.2">
      <c r="B31" s="416"/>
      <c r="C31" s="419"/>
      <c r="D31" s="469"/>
      <c r="E31" s="471"/>
      <c r="F31" s="484"/>
      <c r="G31" s="483"/>
      <c r="H31" s="483"/>
      <c r="I31" s="182">
        <f t="shared" ref="I31:K31" si="75">I30/F30</f>
        <v>4.0892193308550186E-3</v>
      </c>
      <c r="J31" s="182">
        <f t="shared" si="75"/>
        <v>0</v>
      </c>
      <c r="K31" s="183">
        <f t="shared" si="75"/>
        <v>3.1700288184438041E-3</v>
      </c>
      <c r="L31" s="467"/>
      <c r="M31" s="465"/>
      <c r="N31" s="483"/>
      <c r="O31" s="182">
        <f t="shared" ref="O31:Q31" si="76">O30/L30</f>
        <v>3.2175032175032173E-3</v>
      </c>
      <c r="P31" s="182">
        <f t="shared" si="76"/>
        <v>0</v>
      </c>
      <c r="Q31" s="183">
        <f t="shared" si="76"/>
        <v>2.7746947835738068E-3</v>
      </c>
      <c r="R31" s="467"/>
      <c r="S31" s="465"/>
      <c r="T31" s="483"/>
      <c r="U31" s="182">
        <f t="shared" ref="U31:W31" si="77">U30/R30</f>
        <v>5.2816901408450703E-3</v>
      </c>
      <c r="V31" s="182">
        <f t="shared" si="77"/>
        <v>0</v>
      </c>
      <c r="W31" s="183">
        <f t="shared" si="77"/>
        <v>3.5971223021582736E-3</v>
      </c>
      <c r="X31" s="2"/>
      <c r="AB31" s="21"/>
      <c r="AC31" s="21"/>
      <c r="AD31" s="21"/>
      <c r="AE31" s="179"/>
      <c r="AF31" s="179"/>
      <c r="AG31" s="179"/>
      <c r="AH31" s="174"/>
      <c r="AI31" s="174"/>
      <c r="AJ31" s="174"/>
    </row>
    <row r="32" spans="2:36" ht="21.6" customHeight="1" x14ac:dyDescent="0.2">
      <c r="B32" s="416"/>
      <c r="C32" s="413" t="s">
        <v>33</v>
      </c>
      <c r="D32" s="468">
        <f>[1]表13!E48</f>
        <v>40</v>
      </c>
      <c r="E32" s="518">
        <f>[1]表13!R48</f>
        <v>29</v>
      </c>
      <c r="F32" s="481">
        <f t="shared" ref="F32:K32" si="78">L32+R32</f>
        <v>23985</v>
      </c>
      <c r="G32" s="476">
        <f t="shared" si="78"/>
        <v>3177</v>
      </c>
      <c r="H32" s="476">
        <f t="shared" si="78"/>
        <v>27162</v>
      </c>
      <c r="I32" s="172">
        <f t="shared" si="78"/>
        <v>235</v>
      </c>
      <c r="J32" s="172">
        <f t="shared" si="78"/>
        <v>0</v>
      </c>
      <c r="K32" s="173">
        <f t="shared" si="78"/>
        <v>235</v>
      </c>
      <c r="L32" s="466">
        <f>[1]表2!I51</f>
        <v>15259</v>
      </c>
      <c r="M32" s="464">
        <f>[1]表2!O51</f>
        <v>1032</v>
      </c>
      <c r="N32" s="476">
        <f>L32+M32</f>
        <v>16291</v>
      </c>
      <c r="O32" s="172">
        <v>168</v>
      </c>
      <c r="P32" s="172">
        <v>0</v>
      </c>
      <c r="Q32" s="173">
        <f t="shared" ref="Q32" si="79">O32+P32</f>
        <v>168</v>
      </c>
      <c r="R32" s="466">
        <f>[1]表2!J51</f>
        <v>8726</v>
      </c>
      <c r="S32" s="464">
        <f>[1]表2!P51</f>
        <v>2145</v>
      </c>
      <c r="T32" s="476">
        <f>R32+S32</f>
        <v>10871</v>
      </c>
      <c r="U32" s="172">
        <v>67</v>
      </c>
      <c r="V32" s="172">
        <v>0</v>
      </c>
      <c r="W32" s="173">
        <f t="shared" ref="W32" si="80">U32+V32</f>
        <v>67</v>
      </c>
      <c r="X32" s="2"/>
      <c r="Y32" s="71"/>
      <c r="Z32" s="71"/>
      <c r="AA32" s="71"/>
      <c r="AB32" s="71"/>
      <c r="AC32" s="71"/>
      <c r="AD32" s="71"/>
      <c r="AE32" s="174"/>
      <c r="AF32" s="174"/>
      <c r="AG32" s="174"/>
      <c r="AH32" s="174"/>
      <c r="AI32" s="174"/>
      <c r="AJ32" s="174"/>
    </row>
    <row r="33" spans="2:36" ht="21.6" customHeight="1" thickBot="1" x14ac:dyDescent="0.25">
      <c r="B33" s="416"/>
      <c r="C33" s="414"/>
      <c r="D33" s="479"/>
      <c r="E33" s="480"/>
      <c r="F33" s="482"/>
      <c r="G33" s="477"/>
      <c r="H33" s="477"/>
      <c r="I33" s="177">
        <f t="shared" ref="I33:K33" si="81">I32/F32</f>
        <v>9.7977902855951645E-3</v>
      </c>
      <c r="J33" s="177">
        <f t="shared" si="81"/>
        <v>0</v>
      </c>
      <c r="K33" s="178">
        <f t="shared" si="81"/>
        <v>8.6517929460275377E-3</v>
      </c>
      <c r="L33" s="474"/>
      <c r="M33" s="475"/>
      <c r="N33" s="477"/>
      <c r="O33" s="177">
        <f t="shared" ref="O33:Q33" si="82">O32/L32</f>
        <v>1.1009895799200472E-2</v>
      </c>
      <c r="P33" s="177">
        <f t="shared" si="82"/>
        <v>0</v>
      </c>
      <c r="Q33" s="178">
        <f t="shared" si="82"/>
        <v>1.0312442452888098E-2</v>
      </c>
      <c r="R33" s="474"/>
      <c r="S33" s="475"/>
      <c r="T33" s="477"/>
      <c r="U33" s="177">
        <f t="shared" ref="U33:W33" si="83">U32/R32</f>
        <v>7.6782030712812281E-3</v>
      </c>
      <c r="V33" s="177">
        <f t="shared" si="83"/>
        <v>0</v>
      </c>
      <c r="W33" s="178">
        <f t="shared" si="83"/>
        <v>6.1631864593873608E-3</v>
      </c>
      <c r="X33" s="2"/>
      <c r="AB33" s="21"/>
      <c r="AC33" s="21"/>
      <c r="AD33" s="21"/>
      <c r="AE33" s="179"/>
      <c r="AF33" s="179"/>
      <c r="AG33" s="179"/>
      <c r="AH33" s="174"/>
      <c r="AI33" s="174"/>
      <c r="AJ33" s="174"/>
    </row>
    <row r="34" spans="2:36" ht="21.6" customHeight="1" thickTop="1" x14ac:dyDescent="0.2">
      <c r="B34" s="416"/>
      <c r="C34" s="51" t="s">
        <v>34</v>
      </c>
      <c r="D34" s="472">
        <f>D24+D26+D28+D30</f>
        <v>266</v>
      </c>
      <c r="E34" s="473">
        <f>E24+E26+E28+E30</f>
        <v>227</v>
      </c>
      <c r="F34" s="466">
        <f t="shared" ref="F34:W34" si="84">F24+F26+F28+F30</f>
        <v>7692</v>
      </c>
      <c r="G34" s="464">
        <f t="shared" si="84"/>
        <v>3144</v>
      </c>
      <c r="H34" s="464">
        <f t="shared" si="84"/>
        <v>10836</v>
      </c>
      <c r="I34" s="172">
        <f t="shared" si="84"/>
        <v>19</v>
      </c>
      <c r="J34" s="172">
        <f t="shared" si="84"/>
        <v>0</v>
      </c>
      <c r="K34" s="173">
        <f t="shared" si="84"/>
        <v>19</v>
      </c>
      <c r="L34" s="466">
        <f t="shared" si="84"/>
        <v>4451</v>
      </c>
      <c r="M34" s="464">
        <f t="shared" si="84"/>
        <v>956</v>
      </c>
      <c r="N34" s="464">
        <f>L34+M34</f>
        <v>5407</v>
      </c>
      <c r="O34" s="172">
        <f t="shared" si="84"/>
        <v>7</v>
      </c>
      <c r="P34" s="172">
        <f t="shared" si="84"/>
        <v>0</v>
      </c>
      <c r="Q34" s="173">
        <f t="shared" si="84"/>
        <v>7</v>
      </c>
      <c r="R34" s="466">
        <f t="shared" si="84"/>
        <v>3241</v>
      </c>
      <c r="S34" s="464">
        <f t="shared" si="84"/>
        <v>2188</v>
      </c>
      <c r="T34" s="464">
        <f>R34+S34</f>
        <v>5429</v>
      </c>
      <c r="U34" s="172">
        <f>U24+U26+U28+U30</f>
        <v>12</v>
      </c>
      <c r="V34" s="172">
        <f t="shared" si="84"/>
        <v>0</v>
      </c>
      <c r="W34" s="173">
        <f t="shared" si="84"/>
        <v>12</v>
      </c>
      <c r="Y34" s="71"/>
      <c r="Z34" s="71"/>
      <c r="AA34" s="71"/>
      <c r="AB34" s="71"/>
      <c r="AC34" s="71"/>
      <c r="AD34" s="71"/>
      <c r="AE34" s="174"/>
      <c r="AF34" s="174"/>
      <c r="AG34" s="174"/>
      <c r="AH34" s="174"/>
      <c r="AI34" s="174"/>
      <c r="AJ34" s="174"/>
    </row>
    <row r="35" spans="2:36" ht="21.6" customHeight="1" x14ac:dyDescent="0.2">
      <c r="B35" s="416"/>
      <c r="C35" s="55" t="s">
        <v>35</v>
      </c>
      <c r="D35" s="469"/>
      <c r="E35" s="471"/>
      <c r="F35" s="467"/>
      <c r="G35" s="465"/>
      <c r="H35" s="465"/>
      <c r="I35" s="182">
        <f>I34/F34</f>
        <v>2.4700988039521579E-3</v>
      </c>
      <c r="J35" s="182">
        <f>J34/G34</f>
        <v>0</v>
      </c>
      <c r="K35" s="183">
        <f>K34/H34</f>
        <v>1.7534145441122186E-3</v>
      </c>
      <c r="L35" s="467"/>
      <c r="M35" s="465"/>
      <c r="N35" s="465"/>
      <c r="O35" s="182">
        <f>O34/L34</f>
        <v>1.5726802965625702E-3</v>
      </c>
      <c r="P35" s="182">
        <f>P34/M34</f>
        <v>0</v>
      </c>
      <c r="Q35" s="183">
        <f>Q34/N34</f>
        <v>1.2946180876641392E-3</v>
      </c>
      <c r="R35" s="467"/>
      <c r="S35" s="465"/>
      <c r="T35" s="465"/>
      <c r="U35" s="182">
        <f>U34/R34</f>
        <v>3.7025609379821045E-3</v>
      </c>
      <c r="V35" s="182">
        <f>V34/S34</f>
        <v>0</v>
      </c>
      <c r="W35" s="183">
        <f>W34/T34</f>
        <v>2.2103518143304474E-3</v>
      </c>
      <c r="AB35" s="21"/>
      <c r="AC35" s="21"/>
      <c r="AD35" s="21"/>
      <c r="AE35" s="179"/>
      <c r="AF35" s="179"/>
      <c r="AG35" s="179"/>
      <c r="AH35" s="174"/>
      <c r="AI35" s="174"/>
      <c r="AJ35" s="174"/>
    </row>
    <row r="36" spans="2:36" ht="21.6" customHeight="1" x14ac:dyDescent="0.2">
      <c r="B36" s="416"/>
      <c r="C36" s="51" t="s">
        <v>34</v>
      </c>
      <c r="D36" s="468">
        <f>D26+D28+D30+D32</f>
        <v>151</v>
      </c>
      <c r="E36" s="518">
        <f>E26+E28+E30+E32</f>
        <v>127</v>
      </c>
      <c r="F36" s="460">
        <f t="shared" ref="F36:W36" si="85">F26+F28+F30+F32</f>
        <v>29660</v>
      </c>
      <c r="G36" s="462">
        <f t="shared" si="85"/>
        <v>5485</v>
      </c>
      <c r="H36" s="462">
        <f t="shared" si="85"/>
        <v>35145</v>
      </c>
      <c r="I36" s="180">
        <f t="shared" si="85"/>
        <v>247</v>
      </c>
      <c r="J36" s="180">
        <f t="shared" si="85"/>
        <v>0</v>
      </c>
      <c r="K36" s="181">
        <f t="shared" si="85"/>
        <v>247</v>
      </c>
      <c r="L36" s="460">
        <f t="shared" si="85"/>
        <v>18472</v>
      </c>
      <c r="M36" s="462">
        <f t="shared" si="85"/>
        <v>1753</v>
      </c>
      <c r="N36" s="462">
        <f>L36+M36</f>
        <v>20225</v>
      </c>
      <c r="O36" s="180">
        <f t="shared" si="85"/>
        <v>173</v>
      </c>
      <c r="P36" s="180">
        <f t="shared" si="85"/>
        <v>0</v>
      </c>
      <c r="Q36" s="181">
        <f t="shared" si="85"/>
        <v>173</v>
      </c>
      <c r="R36" s="460">
        <f t="shared" si="85"/>
        <v>11188</v>
      </c>
      <c r="S36" s="462">
        <f t="shared" si="85"/>
        <v>3732</v>
      </c>
      <c r="T36" s="462">
        <f>R36+S36</f>
        <v>14920</v>
      </c>
      <c r="U36" s="180">
        <f t="shared" si="85"/>
        <v>74</v>
      </c>
      <c r="V36" s="180">
        <f t="shared" si="85"/>
        <v>0</v>
      </c>
      <c r="W36" s="181">
        <f t="shared" si="85"/>
        <v>74</v>
      </c>
      <c r="Y36" s="71"/>
      <c r="Z36" s="71"/>
      <c r="AA36" s="71"/>
      <c r="AB36" s="71"/>
      <c r="AC36" s="71"/>
      <c r="AD36" s="71"/>
      <c r="AE36" s="174"/>
      <c r="AF36" s="174"/>
      <c r="AG36" s="174"/>
      <c r="AH36" s="174"/>
      <c r="AI36" s="174"/>
      <c r="AJ36" s="174"/>
    </row>
    <row r="37" spans="2:36" ht="21.6" customHeight="1" thickBot="1" x14ac:dyDescent="0.25">
      <c r="B37" s="417"/>
      <c r="C37" s="55" t="s">
        <v>36</v>
      </c>
      <c r="D37" s="469"/>
      <c r="E37" s="471"/>
      <c r="F37" s="461"/>
      <c r="G37" s="463"/>
      <c r="H37" s="463"/>
      <c r="I37" s="186">
        <f>I36/F36</f>
        <v>8.3277140930546195E-3</v>
      </c>
      <c r="J37" s="186">
        <f>J36/G36</f>
        <v>0</v>
      </c>
      <c r="K37" s="187">
        <f>K36/H36</f>
        <v>7.0280267463366051E-3</v>
      </c>
      <c r="L37" s="461"/>
      <c r="M37" s="463"/>
      <c r="N37" s="463"/>
      <c r="O37" s="186">
        <f>O36/L36</f>
        <v>9.3655262018189685E-3</v>
      </c>
      <c r="P37" s="186">
        <f>P36/M36</f>
        <v>0</v>
      </c>
      <c r="Q37" s="187">
        <f>Q36/N36</f>
        <v>8.5537700865265763E-3</v>
      </c>
      <c r="R37" s="461"/>
      <c r="S37" s="463"/>
      <c r="T37" s="463"/>
      <c r="U37" s="186">
        <f>U36/R36</f>
        <v>6.6142295316410438E-3</v>
      </c>
      <c r="V37" s="186">
        <f>V36/S36</f>
        <v>0</v>
      </c>
      <c r="W37" s="187">
        <f>W36/T36</f>
        <v>4.9597855227882038E-3</v>
      </c>
      <c r="AB37" s="21"/>
      <c r="AC37" s="21"/>
      <c r="AD37" s="21"/>
      <c r="AE37" s="179"/>
      <c r="AF37" s="179"/>
      <c r="AG37" s="179"/>
      <c r="AH37" s="174"/>
      <c r="AI37" s="174"/>
      <c r="AJ37" s="174"/>
    </row>
    <row r="38" spans="2:36" x14ac:dyDescent="0.2">
      <c r="K38" s="2"/>
      <c r="Q38" s="2"/>
      <c r="R38" s="2"/>
      <c r="S38" s="2"/>
      <c r="T38" s="2"/>
      <c r="U38" s="2"/>
      <c r="V38" s="2"/>
      <c r="Y38" s="4"/>
      <c r="Z38" s="4"/>
      <c r="AA38" s="4"/>
      <c r="AB38" s="4"/>
      <c r="AC38" s="4"/>
      <c r="AD38" s="4"/>
      <c r="AE38" s="4"/>
    </row>
    <row r="39" spans="2:36" x14ac:dyDescent="0.2">
      <c r="K39" s="2"/>
      <c r="Q39" s="2"/>
      <c r="R39" s="2"/>
      <c r="S39" s="2"/>
      <c r="T39" s="2"/>
      <c r="U39" s="2"/>
      <c r="V39" s="2"/>
      <c r="Y39" s="4"/>
      <c r="Z39" s="4"/>
      <c r="AA39" s="4"/>
      <c r="AB39" s="4"/>
      <c r="AC39" s="4"/>
      <c r="AD39" s="4"/>
      <c r="AE39" s="4"/>
    </row>
    <row r="40" spans="2:36" x14ac:dyDescent="0.2">
      <c r="B40"/>
      <c r="I40" s="21"/>
      <c r="J40" s="21"/>
      <c r="K40" s="21"/>
      <c r="L40" s="21"/>
      <c r="M40" s="21"/>
      <c r="N40" s="21"/>
      <c r="O40" s="21"/>
      <c r="P40" s="21"/>
      <c r="Q40" s="21"/>
      <c r="R40" s="21"/>
      <c r="S40" s="21"/>
      <c r="T40" s="21"/>
      <c r="U40" s="21"/>
      <c r="V40" s="21"/>
      <c r="W40" s="21"/>
      <c r="Y40" s="4"/>
      <c r="Z40" s="4"/>
      <c r="AA40" s="4"/>
      <c r="AB40" s="4"/>
      <c r="AC40" s="4"/>
      <c r="AD40" s="4"/>
      <c r="AE40" s="4"/>
    </row>
    <row r="41" spans="2:36" x14ac:dyDescent="0.2">
      <c r="B41"/>
      <c r="Y41" s="4"/>
      <c r="Z41" s="4"/>
      <c r="AA41" s="4"/>
      <c r="AB41" s="4"/>
      <c r="AC41" s="4"/>
      <c r="AD41" s="4"/>
      <c r="AE41" s="4"/>
    </row>
    <row r="42" spans="2:36" x14ac:dyDescent="0.2">
      <c r="B42"/>
      <c r="K42" s="2"/>
      <c r="Q42" s="2"/>
      <c r="R42" s="2"/>
      <c r="S42" s="2"/>
      <c r="T42" s="2"/>
      <c r="U42" s="2"/>
      <c r="V42" s="2"/>
      <c r="Y42" s="4"/>
      <c r="Z42" s="4"/>
      <c r="AA42" s="4"/>
      <c r="AB42" s="4"/>
      <c r="AC42" s="4"/>
      <c r="AD42" s="4"/>
      <c r="AE42" s="4"/>
    </row>
    <row r="43" spans="2:36" x14ac:dyDescent="0.2">
      <c r="B43"/>
      <c r="K43" s="2"/>
      <c r="Q43" s="2"/>
      <c r="R43" s="2"/>
      <c r="S43" s="2"/>
      <c r="T43" s="2"/>
      <c r="U43" s="2"/>
      <c r="V43" s="2"/>
      <c r="Y43" s="4"/>
      <c r="Z43" s="4"/>
      <c r="AA43" s="4"/>
      <c r="AB43" s="4"/>
      <c r="AC43" s="4"/>
      <c r="AD43" s="4"/>
      <c r="AE43" s="4"/>
    </row>
    <row r="44" spans="2:36" x14ac:dyDescent="0.2">
      <c r="B44"/>
      <c r="Y44" s="4"/>
      <c r="Z44" s="4"/>
      <c r="AA44" s="4"/>
      <c r="AB44" s="4"/>
      <c r="AC44" s="4"/>
      <c r="AD44" s="4"/>
      <c r="AE44" s="4"/>
    </row>
    <row r="45" spans="2:36" x14ac:dyDescent="0.2">
      <c r="B45" s="195"/>
      <c r="D45" s="196"/>
      <c r="E45" s="196"/>
      <c r="F45" s="196"/>
      <c r="G45" s="196"/>
      <c r="H45" s="196"/>
      <c r="I45" s="196"/>
      <c r="J45" s="196"/>
      <c r="K45" s="196"/>
      <c r="L45" s="196"/>
      <c r="M45" s="196"/>
      <c r="N45" s="196"/>
      <c r="O45" s="196"/>
      <c r="P45" s="196"/>
      <c r="Q45" s="196"/>
      <c r="R45" s="196"/>
      <c r="S45" s="196"/>
      <c r="T45" s="196"/>
      <c r="U45" s="196"/>
      <c r="V45" s="196"/>
      <c r="W45" s="196"/>
      <c r="Y45" s="4"/>
      <c r="Z45" s="4"/>
      <c r="AA45" s="4"/>
      <c r="AB45" s="4"/>
      <c r="AC45" s="4"/>
      <c r="AD45" s="4"/>
      <c r="AE45" s="4"/>
    </row>
    <row r="46" spans="2:36" x14ac:dyDescent="0.2">
      <c r="D46" s="196"/>
      <c r="E46" s="196"/>
      <c r="F46" s="196"/>
      <c r="G46" s="196"/>
      <c r="H46" s="196"/>
      <c r="I46" s="196"/>
      <c r="J46" s="196"/>
      <c r="K46" s="196"/>
      <c r="L46" s="196"/>
      <c r="M46" s="196"/>
      <c r="N46" s="196"/>
      <c r="O46" s="196"/>
      <c r="P46" s="196"/>
      <c r="Q46" s="196"/>
      <c r="R46" s="196"/>
      <c r="S46" s="196"/>
      <c r="T46" s="196"/>
      <c r="U46" s="196"/>
      <c r="V46" s="196"/>
      <c r="W46" s="196"/>
      <c r="Y46" s="4"/>
      <c r="Z46" s="4"/>
      <c r="AA46" s="4"/>
      <c r="AB46" s="4"/>
      <c r="AC46" s="4"/>
      <c r="AD46" s="4"/>
      <c r="AE46" s="4"/>
    </row>
    <row r="47" spans="2:36" x14ac:dyDescent="0.2">
      <c r="D47" s="196"/>
      <c r="E47" s="196"/>
      <c r="F47" s="196"/>
      <c r="G47" s="196"/>
      <c r="H47" s="196"/>
      <c r="I47" s="196"/>
      <c r="J47" s="196"/>
      <c r="K47" s="196"/>
      <c r="L47" s="196"/>
      <c r="M47" s="196"/>
      <c r="N47" s="196"/>
      <c r="O47" s="196"/>
      <c r="P47" s="196"/>
      <c r="Q47" s="196"/>
      <c r="R47" s="196"/>
      <c r="S47" s="196"/>
      <c r="T47" s="196"/>
      <c r="U47" s="196"/>
      <c r="V47" s="196"/>
      <c r="W47" s="196"/>
      <c r="Y47" s="4"/>
      <c r="Z47" s="4"/>
      <c r="AA47" s="4"/>
      <c r="AB47" s="4"/>
      <c r="AC47" s="4"/>
      <c r="AD47" s="4"/>
      <c r="AE47" s="4"/>
    </row>
    <row r="48" spans="2:36" x14ac:dyDescent="0.2">
      <c r="D48" s="196"/>
      <c r="E48" s="196"/>
      <c r="F48" s="196"/>
      <c r="G48" s="196"/>
      <c r="H48" s="196"/>
      <c r="I48" s="196"/>
      <c r="J48" s="196"/>
      <c r="K48" s="196"/>
      <c r="L48" s="196"/>
      <c r="M48" s="196"/>
      <c r="N48" s="196"/>
      <c r="O48" s="196"/>
      <c r="P48" s="196"/>
      <c r="Q48" s="196"/>
      <c r="R48" s="196"/>
      <c r="S48" s="196"/>
      <c r="T48" s="196"/>
      <c r="U48" s="196"/>
      <c r="V48" s="196"/>
      <c r="W48" s="196"/>
      <c r="Y48" s="4"/>
      <c r="Z48" s="4"/>
      <c r="AA48" s="4"/>
      <c r="AB48" s="4"/>
      <c r="AC48" s="4"/>
      <c r="AD48" s="4"/>
      <c r="AE48" s="4"/>
    </row>
    <row r="49" spans="3:31" x14ac:dyDescent="0.2">
      <c r="D49" s="196"/>
      <c r="E49" s="196"/>
      <c r="F49" s="196"/>
      <c r="G49" s="196"/>
      <c r="H49" s="196"/>
      <c r="I49" s="196"/>
      <c r="J49" s="196"/>
      <c r="K49" s="196"/>
      <c r="L49" s="196"/>
      <c r="M49" s="196"/>
      <c r="N49" s="196"/>
      <c r="O49" s="196"/>
      <c r="P49" s="196"/>
      <c r="Q49" s="196"/>
      <c r="R49" s="196"/>
      <c r="S49" s="196"/>
      <c r="T49" s="196"/>
      <c r="U49" s="196"/>
      <c r="V49" s="196"/>
      <c r="W49" s="196"/>
      <c r="Y49" s="4"/>
      <c r="Z49" s="4"/>
      <c r="AA49" s="4"/>
      <c r="AB49" s="4"/>
      <c r="AC49" s="4"/>
      <c r="AD49" s="4"/>
      <c r="AE49" s="4"/>
    </row>
    <row r="50" spans="3:31" x14ac:dyDescent="0.2">
      <c r="Y50" s="4"/>
      <c r="Z50" s="4"/>
      <c r="AA50" s="4"/>
      <c r="AB50" s="4"/>
      <c r="AC50" s="4"/>
      <c r="AD50" s="4"/>
      <c r="AE50" s="4"/>
    </row>
    <row r="51" spans="3:31" x14ac:dyDescent="0.2">
      <c r="Y51" s="4"/>
      <c r="Z51" s="4"/>
      <c r="AA51" s="4"/>
      <c r="AB51" s="4"/>
      <c r="AC51" s="4"/>
      <c r="AD51" s="4"/>
      <c r="AE51" s="4"/>
    </row>
    <row r="52" spans="3:31" x14ac:dyDescent="0.2">
      <c r="Y52" s="4"/>
      <c r="Z52" s="4"/>
      <c r="AA52" s="4"/>
      <c r="AB52" s="4"/>
      <c r="AC52" s="4"/>
      <c r="AD52" s="4"/>
      <c r="AE52" s="4"/>
    </row>
    <row r="53" spans="3:31" x14ac:dyDescent="0.2">
      <c r="Y53" s="4"/>
      <c r="Z53" s="4"/>
      <c r="AA53" s="4"/>
      <c r="AB53" s="4"/>
      <c r="AC53" s="4"/>
      <c r="AD53" s="4"/>
      <c r="AE53" s="4"/>
    </row>
    <row r="54" spans="3:31" x14ac:dyDescent="0.2">
      <c r="Y54" s="4"/>
      <c r="Z54" s="4"/>
      <c r="AA54" s="4"/>
      <c r="AB54" s="4"/>
      <c r="AC54" s="4"/>
      <c r="AD54" s="4"/>
      <c r="AE54" s="4"/>
    </row>
    <row r="55" spans="3:31" x14ac:dyDescent="0.2">
      <c r="Y55" s="4"/>
      <c r="Z55" s="4"/>
      <c r="AA55" s="4"/>
      <c r="AB55" s="4"/>
      <c r="AC55" s="4"/>
      <c r="AD55" s="4"/>
      <c r="AE55" s="4"/>
    </row>
    <row r="56" spans="3:31" x14ac:dyDescent="0.2">
      <c r="Y56" s="4"/>
      <c r="Z56" s="4"/>
      <c r="AA56" s="4"/>
      <c r="AB56" s="4"/>
      <c r="AC56" s="4"/>
      <c r="AD56" s="4"/>
      <c r="AE56" s="4"/>
    </row>
    <row r="57" spans="3:31" x14ac:dyDescent="0.2">
      <c r="Y57" s="4"/>
      <c r="Z57" s="4"/>
      <c r="AA57" s="4"/>
      <c r="AB57" s="4"/>
      <c r="AC57" s="4"/>
      <c r="AD57" s="4"/>
      <c r="AE57" s="4"/>
    </row>
    <row r="58" spans="3:31" x14ac:dyDescent="0.2">
      <c r="Y58" s="4"/>
      <c r="Z58" s="4"/>
      <c r="AA58" s="4"/>
      <c r="AB58" s="4"/>
      <c r="AC58" s="4"/>
      <c r="AD58" s="4"/>
      <c r="AE58" s="4"/>
    </row>
    <row r="59" spans="3:31" x14ac:dyDescent="0.2">
      <c r="Y59" s="4"/>
      <c r="Z59" s="4"/>
      <c r="AA59" s="4"/>
      <c r="AB59" s="4"/>
      <c r="AC59" s="4"/>
      <c r="AD59" s="4"/>
      <c r="AE59" s="4"/>
    </row>
    <row r="60" spans="3:31" x14ac:dyDescent="0.2">
      <c r="Y60" s="4"/>
      <c r="Z60" s="4"/>
      <c r="AA60" s="4"/>
      <c r="AB60" s="4"/>
      <c r="AC60" s="4"/>
      <c r="AD60" s="4"/>
      <c r="AE60" s="4"/>
    </row>
    <row r="61" spans="3:31" x14ac:dyDescent="0.2">
      <c r="Y61" s="4"/>
      <c r="Z61" s="4"/>
      <c r="AA61" s="4"/>
      <c r="AB61" s="4"/>
      <c r="AC61" s="4"/>
      <c r="AD61" s="4"/>
      <c r="AE61" s="4"/>
    </row>
    <row r="62" spans="3:31" x14ac:dyDescent="0.2">
      <c r="Y62" s="4"/>
      <c r="Z62" s="4"/>
      <c r="AA62" s="4"/>
      <c r="AB62" s="4"/>
      <c r="AC62" s="4"/>
      <c r="AD62" s="4"/>
      <c r="AE62" s="4"/>
    </row>
    <row r="63" spans="3:31" x14ac:dyDescent="0.2">
      <c r="Y63" s="4"/>
      <c r="Z63" s="4"/>
      <c r="AA63" s="4"/>
      <c r="AB63" s="4"/>
      <c r="AC63" s="4"/>
      <c r="AD63" s="4"/>
      <c r="AE63" s="4"/>
    </row>
    <row r="64" spans="3:31" x14ac:dyDescent="0.2">
      <c r="C64" s="194"/>
      <c r="H64" s="194"/>
      <c r="N64" s="194"/>
      <c r="W64" s="4"/>
      <c r="X64" s="2"/>
      <c r="Y64" s="4"/>
      <c r="Z64" s="4"/>
      <c r="AA64" s="4"/>
      <c r="AB64" s="4"/>
      <c r="AC64" s="4"/>
      <c r="AD64" s="4"/>
      <c r="AE64" s="4"/>
    </row>
    <row r="65" spans="9:31" x14ac:dyDescent="0.2">
      <c r="I65" s="2" t="e">
        <f>SUM(#REF!)</f>
        <v>#REF!</v>
      </c>
      <c r="J65" s="2" t="e">
        <f>SUM(#REF!)</f>
        <v>#REF!</v>
      </c>
      <c r="K65" s="2" t="e">
        <f>SUM(#REF!)</f>
        <v>#REF!</v>
      </c>
      <c r="O65" s="2" t="e">
        <f>SUM(#REF!)</f>
        <v>#REF!</v>
      </c>
      <c r="P65" s="2" t="e">
        <f>SUM(#REF!)</f>
        <v>#REF!</v>
      </c>
      <c r="Q65" s="2" t="e">
        <f>SUM(#REF!)</f>
        <v>#REF!</v>
      </c>
      <c r="R65" s="2"/>
      <c r="S65" s="2"/>
      <c r="T65" s="2"/>
      <c r="U65" s="2" t="e">
        <f>SUM(#REF!)</f>
        <v>#REF!</v>
      </c>
      <c r="V65" s="2"/>
      <c r="X65" s="2"/>
      <c r="Y65" s="4"/>
      <c r="Z65" s="4"/>
      <c r="AA65" s="4"/>
      <c r="AB65" s="4"/>
      <c r="AC65" s="4"/>
      <c r="AD65" s="4"/>
      <c r="AE65" s="4"/>
    </row>
  </sheetData>
  <mergeCells count="192">
    <mergeCell ref="R6:T6"/>
    <mergeCell ref="U6:W6"/>
    <mergeCell ref="B8:C9"/>
    <mergeCell ref="D8:D9"/>
    <mergeCell ref="E8:E9"/>
    <mergeCell ref="F8:F9"/>
    <mergeCell ref="G8:G9"/>
    <mergeCell ref="H8:H9"/>
    <mergeCell ref="L8:L9"/>
    <mergeCell ref="M8:M9"/>
    <mergeCell ref="B5:C7"/>
    <mergeCell ref="D5:D7"/>
    <mergeCell ref="E5:E7"/>
    <mergeCell ref="F5:K5"/>
    <mergeCell ref="L5:Q5"/>
    <mergeCell ref="R5:W5"/>
    <mergeCell ref="F6:H6"/>
    <mergeCell ref="I6:K6"/>
    <mergeCell ref="L6:N6"/>
    <mergeCell ref="O6:Q6"/>
    <mergeCell ref="N8:N9"/>
    <mergeCell ref="R8:R9"/>
    <mergeCell ref="S8:S9"/>
    <mergeCell ref="T8:T9"/>
    <mergeCell ref="B10:B21"/>
    <mergeCell ref="C10:C11"/>
    <mergeCell ref="D10:D11"/>
    <mergeCell ref="E10:E11"/>
    <mergeCell ref="F10:F11"/>
    <mergeCell ref="G10:G11"/>
    <mergeCell ref="T10:T11"/>
    <mergeCell ref="C12:C13"/>
    <mergeCell ref="D12:D13"/>
    <mergeCell ref="E12:E13"/>
    <mergeCell ref="F12:F13"/>
    <mergeCell ref="G12:G13"/>
    <mergeCell ref="H12:H13"/>
    <mergeCell ref="L12:L13"/>
    <mergeCell ref="M12:M13"/>
    <mergeCell ref="N12:N13"/>
    <mergeCell ref="H10:H11"/>
    <mergeCell ref="L10:L11"/>
    <mergeCell ref="M10:M11"/>
    <mergeCell ref="N10:N11"/>
    <mergeCell ref="R10:R11"/>
    <mergeCell ref="S10:S11"/>
    <mergeCell ref="R12:R13"/>
    <mergeCell ref="S12:S13"/>
    <mergeCell ref="T12:T13"/>
    <mergeCell ref="C14:C15"/>
    <mergeCell ref="D14:D15"/>
    <mergeCell ref="E14:E15"/>
    <mergeCell ref="F14:F15"/>
    <mergeCell ref="G14:G15"/>
    <mergeCell ref="H14:H15"/>
    <mergeCell ref="L14:L15"/>
    <mergeCell ref="M14:M15"/>
    <mergeCell ref="N14:N15"/>
    <mergeCell ref="R14:R15"/>
    <mergeCell ref="S14:S15"/>
    <mergeCell ref="T14:T15"/>
    <mergeCell ref="C16:C17"/>
    <mergeCell ref="D16:D17"/>
    <mergeCell ref="E16:E17"/>
    <mergeCell ref="F16:F17"/>
    <mergeCell ref="G16:G17"/>
    <mergeCell ref="T16:T17"/>
    <mergeCell ref="C18:C19"/>
    <mergeCell ref="D18:D19"/>
    <mergeCell ref="E18:E19"/>
    <mergeCell ref="F18:F19"/>
    <mergeCell ref="G18:G19"/>
    <mergeCell ref="H18:H19"/>
    <mergeCell ref="L18:L19"/>
    <mergeCell ref="M18:M19"/>
    <mergeCell ref="N18:N19"/>
    <mergeCell ref="H16:H17"/>
    <mergeCell ref="L16:L17"/>
    <mergeCell ref="M16:M17"/>
    <mergeCell ref="N16:N17"/>
    <mergeCell ref="R16:R17"/>
    <mergeCell ref="S16:S17"/>
    <mergeCell ref="R18:R19"/>
    <mergeCell ref="S18:S19"/>
    <mergeCell ref="T18:T19"/>
    <mergeCell ref="C20:C21"/>
    <mergeCell ref="D20:D21"/>
    <mergeCell ref="E20:E21"/>
    <mergeCell ref="F20:F21"/>
    <mergeCell ref="G20:G21"/>
    <mergeCell ref="H20:H21"/>
    <mergeCell ref="L20:L21"/>
    <mergeCell ref="M20:M21"/>
    <mergeCell ref="N20:N21"/>
    <mergeCell ref="R20:R21"/>
    <mergeCell ref="S20:S21"/>
    <mergeCell ref="T20:T21"/>
    <mergeCell ref="B22:B37"/>
    <mergeCell ref="C22:C23"/>
    <mergeCell ref="D22:D23"/>
    <mergeCell ref="E22:E23"/>
    <mergeCell ref="F22:F23"/>
    <mergeCell ref="C26:C27"/>
    <mergeCell ref="D26:D27"/>
    <mergeCell ref="E26:E27"/>
    <mergeCell ref="F26:F27"/>
    <mergeCell ref="G26:G27"/>
    <mergeCell ref="H26:H27"/>
    <mergeCell ref="S22:S23"/>
    <mergeCell ref="T22:T23"/>
    <mergeCell ref="C24:C25"/>
    <mergeCell ref="D24:D25"/>
    <mergeCell ref="E24:E25"/>
    <mergeCell ref="F24:F25"/>
    <mergeCell ref="G24:G25"/>
    <mergeCell ref="H24:H25"/>
    <mergeCell ref="L24:L25"/>
    <mergeCell ref="M24:M25"/>
    <mergeCell ref="G22:G23"/>
    <mergeCell ref="H22:H23"/>
    <mergeCell ref="L22:L23"/>
    <mergeCell ref="M22:M23"/>
    <mergeCell ref="N22:N23"/>
    <mergeCell ref="R22:R23"/>
    <mergeCell ref="L26:L27"/>
    <mergeCell ref="M26:M27"/>
    <mergeCell ref="N26:N27"/>
    <mergeCell ref="R26:R27"/>
    <mergeCell ref="S26:S27"/>
    <mergeCell ref="T26:T27"/>
    <mergeCell ref="N24:N25"/>
    <mergeCell ref="R24:R25"/>
    <mergeCell ref="S24:S25"/>
    <mergeCell ref="T24:T25"/>
    <mergeCell ref="L28:L29"/>
    <mergeCell ref="M28:M29"/>
    <mergeCell ref="N28:N29"/>
    <mergeCell ref="R28:R29"/>
    <mergeCell ref="S28:S29"/>
    <mergeCell ref="T28:T29"/>
    <mergeCell ref="C28:C29"/>
    <mergeCell ref="D28:D29"/>
    <mergeCell ref="E28:E29"/>
    <mergeCell ref="F28:F29"/>
    <mergeCell ref="G28:G29"/>
    <mergeCell ref="H28:H29"/>
    <mergeCell ref="L30:L31"/>
    <mergeCell ref="M30:M31"/>
    <mergeCell ref="N30:N31"/>
    <mergeCell ref="R30:R31"/>
    <mergeCell ref="S30:S31"/>
    <mergeCell ref="T30:T31"/>
    <mergeCell ref="C30:C31"/>
    <mergeCell ref="D30:D31"/>
    <mergeCell ref="E30:E31"/>
    <mergeCell ref="F30:F31"/>
    <mergeCell ref="G30:G31"/>
    <mergeCell ref="H30:H31"/>
    <mergeCell ref="L32:L33"/>
    <mergeCell ref="M32:M33"/>
    <mergeCell ref="N32:N33"/>
    <mergeCell ref="R32:R33"/>
    <mergeCell ref="S32:S33"/>
    <mergeCell ref="T32:T33"/>
    <mergeCell ref="C32:C33"/>
    <mergeCell ref="D32:D33"/>
    <mergeCell ref="E32:E33"/>
    <mergeCell ref="F32:F33"/>
    <mergeCell ref="G32:G33"/>
    <mergeCell ref="H32:H33"/>
    <mergeCell ref="D36:D37"/>
    <mergeCell ref="E36:E37"/>
    <mergeCell ref="F36:F37"/>
    <mergeCell ref="G36:G37"/>
    <mergeCell ref="H36:H37"/>
    <mergeCell ref="D34:D35"/>
    <mergeCell ref="E34:E35"/>
    <mergeCell ref="F34:F35"/>
    <mergeCell ref="G34:G35"/>
    <mergeCell ref="H34:H35"/>
    <mergeCell ref="L36:L37"/>
    <mergeCell ref="M36:M37"/>
    <mergeCell ref="N36:N37"/>
    <mergeCell ref="R36:R37"/>
    <mergeCell ref="S36:S37"/>
    <mergeCell ref="T36:T37"/>
    <mergeCell ref="M34:M35"/>
    <mergeCell ref="N34:N35"/>
    <mergeCell ref="R34:R35"/>
    <mergeCell ref="S34:S35"/>
    <mergeCell ref="T34:T35"/>
    <mergeCell ref="L34:L35"/>
  </mergeCells>
  <phoneticPr fontId="3"/>
  <pageMargins left="0.82677165354330717" right="0.51181102362204722" top="0.9055118110236221" bottom="0.98425196850393704" header="0.51181102362204722" footer="0.51181102362204722"/>
  <pageSetup paperSize="9" scale="6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204DD-DB7C-46B4-86B9-2F4E737973EB}">
  <sheetPr>
    <tabColor rgb="FF00B0F0"/>
    <pageSetUpPr fitToPage="1"/>
  </sheetPr>
  <dimension ref="B2:AJ65"/>
  <sheetViews>
    <sheetView view="pageBreakPreview" zoomScaleNormal="100" zoomScaleSheetLayoutView="100" workbookViewId="0">
      <pane xSplit="3" ySplit="9" topLeftCell="D10" activePane="bottomRight" state="frozen"/>
      <selection pane="topRight"/>
      <selection pane="bottomLeft"/>
      <selection pane="bottomRight"/>
    </sheetView>
  </sheetViews>
  <sheetFormatPr defaultColWidth="9" defaultRowHeight="13.2" x14ac:dyDescent="0.2"/>
  <cols>
    <col min="1" max="2" width="4.6640625" style="2" customWidth="1"/>
    <col min="3" max="3" width="19.33203125" style="2" customWidth="1"/>
    <col min="4" max="10" width="8.6640625" style="2" customWidth="1"/>
    <col min="11" max="11" width="8.6640625" style="4" customWidth="1"/>
    <col min="12" max="16" width="8.6640625" style="2" customWidth="1"/>
    <col min="17" max="22" width="8.6640625" style="4" customWidth="1"/>
    <col min="23" max="23" width="8.6640625" style="2" customWidth="1"/>
    <col min="24" max="24" width="8" style="4" customWidth="1"/>
    <col min="25" max="25" width="7.33203125" style="2" customWidth="1"/>
    <col min="26" max="26" width="6.33203125" style="2" customWidth="1"/>
    <col min="27" max="27" width="7.33203125" style="2" customWidth="1"/>
    <col min="28" max="30" width="6.33203125" style="2" customWidth="1"/>
    <col min="31" max="36" width="6.109375" style="2" customWidth="1"/>
    <col min="37" max="49" width="8.6640625" style="2" customWidth="1"/>
    <col min="50" max="69" width="4.6640625" style="2" customWidth="1"/>
    <col min="70" max="16384" width="9" style="2"/>
  </cols>
  <sheetData>
    <row r="2" spans="2:36" ht="14.4" x14ac:dyDescent="0.2">
      <c r="B2" s="1" t="s">
        <v>103</v>
      </c>
    </row>
    <row r="4" spans="2:36" ht="13.8" thickBot="1" x14ac:dyDescent="0.25">
      <c r="W4" s="5" t="s">
        <v>81</v>
      </c>
    </row>
    <row r="5" spans="2:36" ht="21.6" customHeight="1" x14ac:dyDescent="0.2">
      <c r="B5" s="506"/>
      <c r="C5" s="507"/>
      <c r="D5" s="412" t="s">
        <v>82</v>
      </c>
      <c r="E5" s="448" t="s">
        <v>83</v>
      </c>
      <c r="F5" s="512" t="s">
        <v>84</v>
      </c>
      <c r="G5" s="513"/>
      <c r="H5" s="513"/>
      <c r="I5" s="513"/>
      <c r="J5" s="513"/>
      <c r="K5" s="514"/>
      <c r="L5" s="512" t="s">
        <v>85</v>
      </c>
      <c r="M5" s="513"/>
      <c r="N5" s="513"/>
      <c r="O5" s="513"/>
      <c r="P5" s="513"/>
      <c r="Q5" s="514"/>
      <c r="R5" s="512" t="s">
        <v>86</v>
      </c>
      <c r="S5" s="513"/>
      <c r="T5" s="513"/>
      <c r="U5" s="513"/>
      <c r="V5" s="513"/>
      <c r="W5" s="514"/>
    </row>
    <row r="6" spans="2:36" s="165" customFormat="1" ht="39" customHeight="1" x14ac:dyDescent="0.2">
      <c r="B6" s="508"/>
      <c r="C6" s="509"/>
      <c r="D6" s="413"/>
      <c r="E6" s="450"/>
      <c r="F6" s="515" t="s">
        <v>87</v>
      </c>
      <c r="G6" s="516"/>
      <c r="H6" s="517"/>
      <c r="I6" s="522" t="s">
        <v>104</v>
      </c>
      <c r="J6" s="523"/>
      <c r="K6" s="524"/>
      <c r="L6" s="515" t="s">
        <v>87</v>
      </c>
      <c r="M6" s="516"/>
      <c r="N6" s="517"/>
      <c r="O6" s="522" t="s">
        <v>104</v>
      </c>
      <c r="P6" s="523"/>
      <c r="Q6" s="524"/>
      <c r="R6" s="493" t="s">
        <v>87</v>
      </c>
      <c r="S6" s="494"/>
      <c r="T6" s="495"/>
      <c r="U6" s="522" t="s">
        <v>104</v>
      </c>
      <c r="V6" s="523"/>
      <c r="W6" s="524"/>
    </row>
    <row r="7" spans="2:36" ht="21.6" customHeight="1" x14ac:dyDescent="0.2">
      <c r="B7" s="510"/>
      <c r="C7" s="511"/>
      <c r="D7" s="419"/>
      <c r="E7" s="452"/>
      <c r="F7" s="166" t="s">
        <v>89</v>
      </c>
      <c r="G7" s="167" t="s">
        <v>90</v>
      </c>
      <c r="H7" s="168" t="s">
        <v>19</v>
      </c>
      <c r="I7" s="169" t="s">
        <v>91</v>
      </c>
      <c r="J7" s="169" t="s">
        <v>92</v>
      </c>
      <c r="K7" s="170" t="s">
        <v>93</v>
      </c>
      <c r="L7" s="171" t="s">
        <v>89</v>
      </c>
      <c r="M7" s="167" t="s">
        <v>90</v>
      </c>
      <c r="N7" s="168" t="s">
        <v>19</v>
      </c>
      <c r="O7" s="169" t="s">
        <v>91</v>
      </c>
      <c r="P7" s="169" t="s">
        <v>92</v>
      </c>
      <c r="Q7" s="170" t="s">
        <v>93</v>
      </c>
      <c r="R7" s="171" t="s">
        <v>89</v>
      </c>
      <c r="S7" s="167" t="s">
        <v>90</v>
      </c>
      <c r="T7" s="168" t="s">
        <v>19</v>
      </c>
      <c r="U7" s="169" t="s">
        <v>91</v>
      </c>
      <c r="V7" s="169" t="s">
        <v>92</v>
      </c>
      <c r="W7" s="170" t="s">
        <v>93</v>
      </c>
      <c r="X7" s="2"/>
      <c r="AE7" s="9"/>
    </row>
    <row r="8" spans="2:36" ht="21.6" customHeight="1" x14ac:dyDescent="0.2">
      <c r="B8" s="421" t="s">
        <v>59</v>
      </c>
      <c r="C8" s="422"/>
      <c r="D8" s="498">
        <f>SUM(D10:D21)</f>
        <v>370</v>
      </c>
      <c r="E8" s="500">
        <f>SUM(E10:E21)</f>
        <v>299</v>
      </c>
      <c r="F8" s="481">
        <f t="shared" ref="F8:W8" si="0">F10+F12+F14+F16+F18+F20</f>
        <v>32033</v>
      </c>
      <c r="G8" s="476">
        <f t="shared" si="0"/>
        <v>6486</v>
      </c>
      <c r="H8" s="476">
        <f t="shared" si="0"/>
        <v>38519</v>
      </c>
      <c r="I8" s="172">
        <f t="shared" si="0"/>
        <v>123</v>
      </c>
      <c r="J8" s="172">
        <f t="shared" si="0"/>
        <v>18</v>
      </c>
      <c r="K8" s="173">
        <f t="shared" si="0"/>
        <v>141</v>
      </c>
      <c r="L8" s="502">
        <f>SUM(L10:L21)</f>
        <v>19919</v>
      </c>
      <c r="M8" s="504">
        <f t="shared" ref="M8" si="1">SUM(M10:M21)</f>
        <v>2033</v>
      </c>
      <c r="N8" s="476">
        <f>SUM(N10:N21)</f>
        <v>21952</v>
      </c>
      <c r="O8" s="172">
        <f t="shared" si="0"/>
        <v>16</v>
      </c>
      <c r="P8" s="172">
        <f t="shared" si="0"/>
        <v>2</v>
      </c>
      <c r="Q8" s="173">
        <f t="shared" si="0"/>
        <v>18</v>
      </c>
      <c r="R8" s="502">
        <f>SUM(R10:R21)</f>
        <v>12114</v>
      </c>
      <c r="S8" s="504">
        <f t="shared" ref="S8" si="2">SUM(S10:S21)</f>
        <v>4453</v>
      </c>
      <c r="T8" s="476">
        <f>SUM(T10:T21)</f>
        <v>16567</v>
      </c>
      <c r="U8" s="172">
        <f t="shared" si="0"/>
        <v>107</v>
      </c>
      <c r="V8" s="172">
        <f t="shared" si="0"/>
        <v>16</v>
      </c>
      <c r="W8" s="173">
        <f t="shared" si="0"/>
        <v>123</v>
      </c>
      <c r="X8" s="2"/>
      <c r="Y8" s="71"/>
      <c r="Z8" s="71"/>
      <c r="AA8" s="71"/>
      <c r="AB8" s="71"/>
      <c r="AC8" s="71"/>
      <c r="AD8" s="71"/>
      <c r="AE8" s="174"/>
      <c r="AF8" s="174"/>
      <c r="AG8" s="174"/>
      <c r="AH8" s="174"/>
      <c r="AI8" s="174"/>
      <c r="AJ8" s="174"/>
    </row>
    <row r="9" spans="2:36" ht="21.6" customHeight="1" thickBot="1" x14ac:dyDescent="0.25">
      <c r="B9" s="425"/>
      <c r="C9" s="426"/>
      <c r="D9" s="499"/>
      <c r="E9" s="501"/>
      <c r="F9" s="482"/>
      <c r="G9" s="477"/>
      <c r="H9" s="477"/>
      <c r="I9" s="177">
        <f>I8/F8</f>
        <v>3.8397902163394E-3</v>
      </c>
      <c r="J9" s="177">
        <f>J8/G8</f>
        <v>2.7752081406105457E-3</v>
      </c>
      <c r="K9" s="178">
        <f>K8/H8</f>
        <v>3.6605311664373425E-3</v>
      </c>
      <c r="L9" s="503"/>
      <c r="M9" s="505"/>
      <c r="N9" s="477"/>
      <c r="O9" s="177">
        <f>O8/L8</f>
        <v>8.0325317536020886E-4</v>
      </c>
      <c r="P9" s="177">
        <f>P8/M8</f>
        <v>9.8376783079193305E-4</v>
      </c>
      <c r="Q9" s="178">
        <f>Q8/N8</f>
        <v>8.1997084548104959E-4</v>
      </c>
      <c r="R9" s="503"/>
      <c r="S9" s="505"/>
      <c r="T9" s="477"/>
      <c r="U9" s="177">
        <f>U8/R8</f>
        <v>8.832755489516262E-3</v>
      </c>
      <c r="V9" s="177">
        <f>V8/S8</f>
        <v>3.5930833146193579E-3</v>
      </c>
      <c r="W9" s="178">
        <f>W8/T8</f>
        <v>7.4243978994386435E-3</v>
      </c>
      <c r="X9" s="2"/>
      <c r="AB9" s="21"/>
      <c r="AC9" s="21"/>
      <c r="AD9" s="21"/>
      <c r="AE9" s="179"/>
      <c r="AF9" s="179"/>
      <c r="AG9" s="179"/>
      <c r="AH9" s="174"/>
      <c r="AI9" s="174"/>
      <c r="AJ9" s="174"/>
    </row>
    <row r="10" spans="2:36" ht="21.6" customHeight="1" thickTop="1" x14ac:dyDescent="0.2">
      <c r="B10" s="415" t="s">
        <v>20</v>
      </c>
      <c r="C10" s="413" t="s">
        <v>60</v>
      </c>
      <c r="D10" s="472">
        <f>[1]表13!E15</f>
        <v>54</v>
      </c>
      <c r="E10" s="473">
        <f>[1]表13!R15</f>
        <v>20</v>
      </c>
      <c r="F10" s="491">
        <f t="shared" ref="F10:K10" si="3">L10+R10</f>
        <v>1468</v>
      </c>
      <c r="G10" s="485">
        <f t="shared" si="3"/>
        <v>46</v>
      </c>
      <c r="H10" s="485">
        <f t="shared" si="3"/>
        <v>1514</v>
      </c>
      <c r="I10" s="180">
        <f t="shared" si="3"/>
        <v>0</v>
      </c>
      <c r="J10" s="180">
        <f t="shared" si="3"/>
        <v>0</v>
      </c>
      <c r="K10" s="181">
        <f t="shared" si="3"/>
        <v>0</v>
      </c>
      <c r="L10" s="486">
        <f>[1]表2!I18</f>
        <v>1314</v>
      </c>
      <c r="M10" s="487">
        <f>[1]表2!O18</f>
        <v>14</v>
      </c>
      <c r="N10" s="492">
        <f>L10+M10</f>
        <v>1328</v>
      </c>
      <c r="O10" s="180">
        <v>0</v>
      </c>
      <c r="P10" s="180">
        <v>0</v>
      </c>
      <c r="Q10" s="181">
        <f>O10+P10</f>
        <v>0</v>
      </c>
      <c r="R10" s="486">
        <f>[1]表2!J18</f>
        <v>154</v>
      </c>
      <c r="S10" s="487">
        <f>[1]表2!P18</f>
        <v>32</v>
      </c>
      <c r="T10" s="492">
        <f>R10+S10</f>
        <v>186</v>
      </c>
      <c r="U10" s="180">
        <v>0</v>
      </c>
      <c r="V10" s="180">
        <v>0</v>
      </c>
      <c r="W10" s="181">
        <f>U10+V10</f>
        <v>0</v>
      </c>
      <c r="X10" s="2"/>
      <c r="Y10" s="71"/>
      <c r="Z10" s="71"/>
      <c r="AA10" s="71"/>
      <c r="AB10" s="71"/>
      <c r="AC10" s="71"/>
      <c r="AD10" s="71"/>
      <c r="AE10" s="174"/>
      <c r="AF10" s="174"/>
      <c r="AG10" s="174"/>
      <c r="AH10" s="174"/>
      <c r="AI10" s="174"/>
      <c r="AJ10" s="174"/>
    </row>
    <row r="11" spans="2:36" ht="21.6" customHeight="1" x14ac:dyDescent="0.2">
      <c r="B11" s="416"/>
      <c r="C11" s="413"/>
      <c r="D11" s="469"/>
      <c r="E11" s="471"/>
      <c r="F11" s="484"/>
      <c r="G11" s="483"/>
      <c r="H11" s="483"/>
      <c r="I11" s="182">
        <f>I10/F10</f>
        <v>0</v>
      </c>
      <c r="J11" s="182">
        <f>J10/G10</f>
        <v>0</v>
      </c>
      <c r="K11" s="183">
        <f>K10/H10</f>
        <v>0</v>
      </c>
      <c r="L11" s="467"/>
      <c r="M11" s="465"/>
      <c r="N11" s="488"/>
      <c r="O11" s="182">
        <f>O10/L10</f>
        <v>0</v>
      </c>
      <c r="P11" s="182">
        <f>P10/M10</f>
        <v>0</v>
      </c>
      <c r="Q11" s="183">
        <f>Q10/N10</f>
        <v>0</v>
      </c>
      <c r="R11" s="467"/>
      <c r="S11" s="465"/>
      <c r="T11" s="488"/>
      <c r="U11" s="182">
        <f>U10/R10</f>
        <v>0</v>
      </c>
      <c r="V11" s="182">
        <f>V10/S10</f>
        <v>0</v>
      </c>
      <c r="W11" s="183">
        <f>W10/T10</f>
        <v>0</v>
      </c>
      <c r="X11" s="2"/>
      <c r="AB11" s="21"/>
      <c r="AC11" s="21"/>
      <c r="AD11" s="21"/>
      <c r="AE11" s="179"/>
      <c r="AF11" s="179"/>
      <c r="AG11" s="179"/>
      <c r="AH11" s="174"/>
      <c r="AI11" s="174"/>
      <c r="AJ11" s="174"/>
    </row>
    <row r="12" spans="2:36" ht="21.6" customHeight="1" x14ac:dyDescent="0.2">
      <c r="B12" s="416"/>
      <c r="C12" s="412" t="s">
        <v>61</v>
      </c>
      <c r="D12" s="468">
        <f>[1]表13!E18</f>
        <v>69</v>
      </c>
      <c r="E12" s="518">
        <f>[1]表13!R18</f>
        <v>55</v>
      </c>
      <c r="F12" s="481">
        <f t="shared" ref="F12:K12" si="4">L12+R12</f>
        <v>15392</v>
      </c>
      <c r="G12" s="476">
        <f t="shared" si="4"/>
        <v>710</v>
      </c>
      <c r="H12" s="476">
        <f t="shared" si="4"/>
        <v>16102</v>
      </c>
      <c r="I12" s="172">
        <f t="shared" si="4"/>
        <v>0</v>
      </c>
      <c r="J12" s="172">
        <f t="shared" si="4"/>
        <v>0</v>
      </c>
      <c r="K12" s="173">
        <f t="shared" si="4"/>
        <v>0</v>
      </c>
      <c r="L12" s="466">
        <f>[1]表2!I21</f>
        <v>11772</v>
      </c>
      <c r="M12" s="464">
        <f>[1]表2!O21</f>
        <v>320</v>
      </c>
      <c r="N12" s="488">
        <f>L12+M12</f>
        <v>12092</v>
      </c>
      <c r="O12" s="172">
        <v>0</v>
      </c>
      <c r="P12" s="172">
        <v>0</v>
      </c>
      <c r="Q12" s="173">
        <f t="shared" ref="Q12" si="5">O12+P12</f>
        <v>0</v>
      </c>
      <c r="R12" s="466">
        <f>[1]表2!J21</f>
        <v>3620</v>
      </c>
      <c r="S12" s="464">
        <f>[1]表2!P21</f>
        <v>390</v>
      </c>
      <c r="T12" s="488">
        <f>R12+S12</f>
        <v>4010</v>
      </c>
      <c r="U12" s="172">
        <v>0</v>
      </c>
      <c r="V12" s="172">
        <v>0</v>
      </c>
      <c r="W12" s="173">
        <f t="shared" ref="W12" si="6">U12+V12</f>
        <v>0</v>
      </c>
      <c r="X12" s="2"/>
      <c r="Y12" s="71"/>
      <c r="Z12" s="71"/>
      <c r="AA12" s="71"/>
      <c r="AB12" s="71"/>
      <c r="AC12" s="71"/>
      <c r="AD12" s="71"/>
      <c r="AE12" s="174"/>
      <c r="AF12" s="174"/>
      <c r="AG12" s="174"/>
      <c r="AH12" s="174"/>
      <c r="AI12" s="174"/>
      <c r="AJ12" s="174"/>
    </row>
    <row r="13" spans="2:36" ht="21.6" customHeight="1" x14ac:dyDescent="0.2">
      <c r="B13" s="416"/>
      <c r="C13" s="413"/>
      <c r="D13" s="469"/>
      <c r="E13" s="471"/>
      <c r="F13" s="484"/>
      <c r="G13" s="483"/>
      <c r="H13" s="483"/>
      <c r="I13" s="182">
        <f t="shared" ref="I13:K13" si="7">I12/F12</f>
        <v>0</v>
      </c>
      <c r="J13" s="182">
        <f t="shared" si="7"/>
        <v>0</v>
      </c>
      <c r="K13" s="183">
        <f t="shared" si="7"/>
        <v>0</v>
      </c>
      <c r="L13" s="467"/>
      <c r="M13" s="465"/>
      <c r="N13" s="488"/>
      <c r="O13" s="182">
        <f t="shared" ref="O13:Q13" si="8">O12/L12</f>
        <v>0</v>
      </c>
      <c r="P13" s="182">
        <f t="shared" si="8"/>
        <v>0</v>
      </c>
      <c r="Q13" s="183">
        <f t="shared" si="8"/>
        <v>0</v>
      </c>
      <c r="R13" s="467"/>
      <c r="S13" s="465"/>
      <c r="T13" s="488"/>
      <c r="U13" s="182">
        <f t="shared" ref="U13:W13" si="9">U12/R12</f>
        <v>0</v>
      </c>
      <c r="V13" s="182">
        <f t="shared" si="9"/>
        <v>0</v>
      </c>
      <c r="W13" s="183">
        <f t="shared" si="9"/>
        <v>0</v>
      </c>
      <c r="X13" s="2"/>
      <c r="AB13" s="21"/>
      <c r="AC13" s="21"/>
      <c r="AD13" s="21"/>
      <c r="AE13" s="179"/>
      <c r="AF13" s="179"/>
      <c r="AG13" s="179"/>
      <c r="AH13" s="174"/>
      <c r="AI13" s="174"/>
      <c r="AJ13" s="174"/>
    </row>
    <row r="14" spans="2:36" ht="21.6" customHeight="1" x14ac:dyDescent="0.2">
      <c r="B14" s="416"/>
      <c r="C14" s="412" t="s">
        <v>23</v>
      </c>
      <c r="D14" s="468">
        <f>[1]表13!E21</f>
        <v>28</v>
      </c>
      <c r="E14" s="518">
        <f>[1]表13!R21</f>
        <v>15</v>
      </c>
      <c r="F14" s="481">
        <f t="shared" ref="F14:K14" si="10">L14+R14</f>
        <v>1768</v>
      </c>
      <c r="G14" s="476">
        <f t="shared" si="10"/>
        <v>237</v>
      </c>
      <c r="H14" s="476">
        <f t="shared" si="10"/>
        <v>2005</v>
      </c>
      <c r="I14" s="172">
        <f t="shared" si="10"/>
        <v>0</v>
      </c>
      <c r="J14" s="172">
        <f t="shared" si="10"/>
        <v>0</v>
      </c>
      <c r="K14" s="173">
        <f t="shared" si="10"/>
        <v>0</v>
      </c>
      <c r="L14" s="466">
        <f>[1]表2!I24</f>
        <v>1463</v>
      </c>
      <c r="M14" s="464">
        <f>[1]表2!O24</f>
        <v>167</v>
      </c>
      <c r="N14" s="488">
        <f t="shared" ref="N14" si="11">L14+M14</f>
        <v>1630</v>
      </c>
      <c r="O14" s="172">
        <v>0</v>
      </c>
      <c r="P14" s="172">
        <v>0</v>
      </c>
      <c r="Q14" s="173">
        <f t="shared" ref="Q14" si="12">O14+P14</f>
        <v>0</v>
      </c>
      <c r="R14" s="466">
        <f>[1]表2!J24</f>
        <v>305</v>
      </c>
      <c r="S14" s="464">
        <f>[1]表2!P24</f>
        <v>70</v>
      </c>
      <c r="T14" s="488">
        <f t="shared" ref="T14" si="13">R14+S14</f>
        <v>375</v>
      </c>
      <c r="U14" s="172">
        <v>0</v>
      </c>
      <c r="V14" s="172">
        <v>0</v>
      </c>
      <c r="W14" s="173">
        <f t="shared" ref="W14" si="14">U14+V14</f>
        <v>0</v>
      </c>
      <c r="X14" s="2"/>
      <c r="Y14" s="71"/>
      <c r="Z14" s="71"/>
      <c r="AA14" s="71"/>
      <c r="AB14" s="71"/>
      <c r="AC14" s="71"/>
      <c r="AD14" s="71"/>
      <c r="AE14" s="174"/>
      <c r="AF14" s="174"/>
      <c r="AG14" s="174"/>
      <c r="AH14" s="174"/>
      <c r="AI14" s="174"/>
      <c r="AJ14" s="174"/>
    </row>
    <row r="15" spans="2:36" ht="21.6" customHeight="1" x14ac:dyDescent="0.2">
      <c r="B15" s="416"/>
      <c r="C15" s="419"/>
      <c r="D15" s="469"/>
      <c r="E15" s="471"/>
      <c r="F15" s="484"/>
      <c r="G15" s="483"/>
      <c r="H15" s="483"/>
      <c r="I15" s="182">
        <f t="shared" ref="I15:K15" si="15">I14/F14</f>
        <v>0</v>
      </c>
      <c r="J15" s="182">
        <f t="shared" si="15"/>
        <v>0</v>
      </c>
      <c r="K15" s="183">
        <f t="shared" si="15"/>
        <v>0</v>
      </c>
      <c r="L15" s="467"/>
      <c r="M15" s="465"/>
      <c r="N15" s="488"/>
      <c r="O15" s="182">
        <f t="shared" ref="O15:Q15" si="16">O14/L14</f>
        <v>0</v>
      </c>
      <c r="P15" s="182">
        <f t="shared" si="16"/>
        <v>0</v>
      </c>
      <c r="Q15" s="183">
        <f t="shared" si="16"/>
        <v>0</v>
      </c>
      <c r="R15" s="467"/>
      <c r="S15" s="465"/>
      <c r="T15" s="488"/>
      <c r="U15" s="182">
        <f t="shared" ref="U15:W15" si="17">U14/R14</f>
        <v>0</v>
      </c>
      <c r="V15" s="182">
        <f t="shared" si="17"/>
        <v>0</v>
      </c>
      <c r="W15" s="183">
        <f t="shared" si="17"/>
        <v>0</v>
      </c>
      <c r="X15" s="2"/>
      <c r="AB15" s="21"/>
      <c r="AC15" s="21"/>
      <c r="AD15" s="21"/>
      <c r="AE15" s="179"/>
      <c r="AF15" s="179"/>
      <c r="AG15" s="179"/>
      <c r="AH15" s="174"/>
      <c r="AI15" s="174"/>
      <c r="AJ15" s="174"/>
    </row>
    <row r="16" spans="2:36" ht="21.6" customHeight="1" x14ac:dyDescent="0.2">
      <c r="B16" s="416"/>
      <c r="C16" s="412" t="s">
        <v>62</v>
      </c>
      <c r="D16" s="468">
        <f>[1]表13!E24</f>
        <v>72</v>
      </c>
      <c r="E16" s="518">
        <f>[1]表13!R24</f>
        <v>71</v>
      </c>
      <c r="F16" s="481">
        <f>L16+R16</f>
        <v>2067</v>
      </c>
      <c r="G16" s="476">
        <f t="shared" ref="G16:K16" si="18">M16+S16</f>
        <v>1339</v>
      </c>
      <c r="H16" s="476">
        <f t="shared" si="18"/>
        <v>3406</v>
      </c>
      <c r="I16" s="172">
        <f t="shared" si="18"/>
        <v>0</v>
      </c>
      <c r="J16" s="172">
        <f t="shared" si="18"/>
        <v>1</v>
      </c>
      <c r="K16" s="173">
        <f t="shared" si="18"/>
        <v>1</v>
      </c>
      <c r="L16" s="466">
        <f>[1]表2!I27</f>
        <v>1430</v>
      </c>
      <c r="M16" s="464">
        <f>[1]表2!O27</f>
        <v>450</v>
      </c>
      <c r="N16" s="488">
        <f t="shared" ref="N16" si="19">L16+M16</f>
        <v>1880</v>
      </c>
      <c r="O16" s="172">
        <v>0</v>
      </c>
      <c r="P16" s="172">
        <v>0</v>
      </c>
      <c r="Q16" s="173">
        <f t="shared" ref="Q16" si="20">O16+P16</f>
        <v>0</v>
      </c>
      <c r="R16" s="466">
        <f>[1]表2!J27</f>
        <v>637</v>
      </c>
      <c r="S16" s="464">
        <f>[1]表2!P27</f>
        <v>889</v>
      </c>
      <c r="T16" s="488">
        <f t="shared" ref="T16" si="21">R16+S16</f>
        <v>1526</v>
      </c>
      <c r="U16" s="172">
        <v>0</v>
      </c>
      <c r="V16" s="172">
        <v>1</v>
      </c>
      <c r="W16" s="173">
        <f t="shared" ref="W16" si="22">U16+V16</f>
        <v>1</v>
      </c>
      <c r="X16" s="2"/>
      <c r="Y16" s="71"/>
      <c r="Z16" s="71"/>
      <c r="AA16" s="71"/>
      <c r="AB16" s="71"/>
      <c r="AC16" s="71"/>
      <c r="AD16" s="71"/>
      <c r="AE16" s="174"/>
      <c r="AF16" s="174"/>
      <c r="AG16" s="174"/>
      <c r="AH16" s="174"/>
      <c r="AI16" s="174"/>
      <c r="AJ16" s="174"/>
    </row>
    <row r="17" spans="2:36" ht="21.6" customHeight="1" x14ac:dyDescent="0.2">
      <c r="B17" s="416"/>
      <c r="C17" s="413"/>
      <c r="D17" s="469"/>
      <c r="E17" s="471"/>
      <c r="F17" s="484"/>
      <c r="G17" s="483"/>
      <c r="H17" s="483"/>
      <c r="I17" s="182">
        <f t="shared" ref="I17:K17" si="23">I16/F16</f>
        <v>0</v>
      </c>
      <c r="J17" s="182">
        <f t="shared" si="23"/>
        <v>7.468259895444362E-4</v>
      </c>
      <c r="K17" s="183">
        <f t="shared" si="23"/>
        <v>2.9359953024075161E-4</v>
      </c>
      <c r="L17" s="467"/>
      <c r="M17" s="465"/>
      <c r="N17" s="488"/>
      <c r="O17" s="182">
        <f t="shared" ref="O17:Q17" si="24">O16/L16</f>
        <v>0</v>
      </c>
      <c r="P17" s="182">
        <f t="shared" si="24"/>
        <v>0</v>
      </c>
      <c r="Q17" s="183">
        <f t="shared" si="24"/>
        <v>0</v>
      </c>
      <c r="R17" s="467"/>
      <c r="S17" s="465"/>
      <c r="T17" s="488"/>
      <c r="U17" s="182">
        <f t="shared" ref="U17:W17" si="25">U16/R16</f>
        <v>0</v>
      </c>
      <c r="V17" s="182">
        <f t="shared" si="25"/>
        <v>1.1248593925759281E-3</v>
      </c>
      <c r="W17" s="183">
        <f t="shared" si="25"/>
        <v>6.5530799475753605E-4</v>
      </c>
      <c r="X17" s="2"/>
      <c r="AB17" s="21"/>
      <c r="AC17" s="21"/>
      <c r="AD17" s="21"/>
      <c r="AE17" s="179"/>
      <c r="AF17" s="179"/>
      <c r="AG17" s="179"/>
      <c r="AH17" s="174"/>
      <c r="AI17" s="174"/>
      <c r="AJ17" s="174"/>
    </row>
    <row r="18" spans="2:36" ht="21.6" customHeight="1" x14ac:dyDescent="0.2">
      <c r="B18" s="416"/>
      <c r="C18" s="412" t="s">
        <v>63</v>
      </c>
      <c r="D18" s="468">
        <f>[1]表13!E27</f>
        <v>16</v>
      </c>
      <c r="E18" s="518">
        <f>[1]表13!R27</f>
        <v>6</v>
      </c>
      <c r="F18" s="481">
        <f t="shared" ref="F18:K18" si="26">L18+R18</f>
        <v>2678</v>
      </c>
      <c r="G18" s="476">
        <f t="shared" si="26"/>
        <v>279</v>
      </c>
      <c r="H18" s="476">
        <f t="shared" si="26"/>
        <v>2957</v>
      </c>
      <c r="I18" s="172">
        <f t="shared" si="26"/>
        <v>0</v>
      </c>
      <c r="J18" s="172">
        <f t="shared" si="26"/>
        <v>0</v>
      </c>
      <c r="K18" s="173">
        <f t="shared" si="26"/>
        <v>0</v>
      </c>
      <c r="L18" s="466">
        <f>[1]表2!I30</f>
        <v>1031</v>
      </c>
      <c r="M18" s="464">
        <f>[1]表2!O30</f>
        <v>17</v>
      </c>
      <c r="N18" s="488">
        <f t="shared" ref="N18" si="27">L18+M18</f>
        <v>1048</v>
      </c>
      <c r="O18" s="172">
        <v>0</v>
      </c>
      <c r="P18" s="172">
        <v>0</v>
      </c>
      <c r="Q18" s="173">
        <f t="shared" ref="Q18" si="28">O18+P18</f>
        <v>0</v>
      </c>
      <c r="R18" s="466">
        <f>[1]表2!J30</f>
        <v>1647</v>
      </c>
      <c r="S18" s="464">
        <f>[1]表2!P30</f>
        <v>262</v>
      </c>
      <c r="T18" s="488">
        <f t="shared" ref="T18" si="29">R18+S18</f>
        <v>1909</v>
      </c>
      <c r="U18" s="172">
        <v>0</v>
      </c>
      <c r="V18" s="172">
        <v>0</v>
      </c>
      <c r="W18" s="173">
        <f t="shared" ref="W18" si="30">U18+V18</f>
        <v>0</v>
      </c>
      <c r="X18" s="2"/>
      <c r="Y18" s="71"/>
      <c r="Z18" s="71"/>
      <c r="AA18" s="71"/>
      <c r="AB18" s="71"/>
      <c r="AC18" s="71"/>
      <c r="AD18" s="71"/>
      <c r="AE18" s="174"/>
      <c r="AF18" s="174"/>
      <c r="AG18" s="174"/>
      <c r="AH18" s="174"/>
      <c r="AI18" s="174"/>
      <c r="AJ18" s="174"/>
    </row>
    <row r="19" spans="2:36" ht="21.6" customHeight="1" x14ac:dyDescent="0.2">
      <c r="B19" s="416"/>
      <c r="C19" s="413"/>
      <c r="D19" s="469"/>
      <c r="E19" s="471"/>
      <c r="F19" s="484"/>
      <c r="G19" s="483"/>
      <c r="H19" s="483"/>
      <c r="I19" s="182">
        <f t="shared" ref="I19:K19" si="31">I18/F18</f>
        <v>0</v>
      </c>
      <c r="J19" s="182">
        <f t="shared" si="31"/>
        <v>0</v>
      </c>
      <c r="K19" s="183">
        <f t="shared" si="31"/>
        <v>0</v>
      </c>
      <c r="L19" s="467"/>
      <c r="M19" s="465"/>
      <c r="N19" s="488"/>
      <c r="O19" s="182">
        <f t="shared" ref="O19:Q19" si="32">O18/L18</f>
        <v>0</v>
      </c>
      <c r="P19" s="182">
        <f t="shared" si="32"/>
        <v>0</v>
      </c>
      <c r="Q19" s="183">
        <f t="shared" si="32"/>
        <v>0</v>
      </c>
      <c r="R19" s="467"/>
      <c r="S19" s="465"/>
      <c r="T19" s="488"/>
      <c r="U19" s="182">
        <f t="shared" ref="U19:W19" si="33">U18/R18</f>
        <v>0</v>
      </c>
      <c r="V19" s="182">
        <f t="shared" si="33"/>
        <v>0</v>
      </c>
      <c r="W19" s="183">
        <f t="shared" si="33"/>
        <v>0</v>
      </c>
      <c r="X19" s="2"/>
      <c r="AB19" s="21"/>
      <c r="AC19" s="21"/>
      <c r="AD19" s="21"/>
      <c r="AE19" s="179"/>
      <c r="AF19" s="179"/>
      <c r="AG19" s="179"/>
      <c r="AH19" s="174"/>
      <c r="AI19" s="174"/>
      <c r="AJ19" s="174"/>
    </row>
    <row r="20" spans="2:36" ht="21.6" customHeight="1" x14ac:dyDescent="0.2">
      <c r="B20" s="416"/>
      <c r="C20" s="412" t="s">
        <v>64</v>
      </c>
      <c r="D20" s="468">
        <f>[1]表13!E30</f>
        <v>131</v>
      </c>
      <c r="E20" s="518">
        <f>[1]表13!R30</f>
        <v>132</v>
      </c>
      <c r="F20" s="481">
        <f t="shared" ref="F20:K20" si="34">L20+R20</f>
        <v>8660</v>
      </c>
      <c r="G20" s="476">
        <f t="shared" si="34"/>
        <v>3875</v>
      </c>
      <c r="H20" s="476">
        <f t="shared" si="34"/>
        <v>12535</v>
      </c>
      <c r="I20" s="172">
        <f t="shared" si="34"/>
        <v>123</v>
      </c>
      <c r="J20" s="172">
        <f t="shared" si="34"/>
        <v>17</v>
      </c>
      <c r="K20" s="173">
        <f t="shared" si="34"/>
        <v>140</v>
      </c>
      <c r="L20" s="466">
        <f>[1]表2!I33</f>
        <v>2909</v>
      </c>
      <c r="M20" s="464">
        <f>[1]表2!O33</f>
        <v>1065</v>
      </c>
      <c r="N20" s="488">
        <f t="shared" ref="N20" si="35">L20+M20</f>
        <v>3974</v>
      </c>
      <c r="O20" s="172">
        <v>16</v>
      </c>
      <c r="P20" s="172">
        <v>2</v>
      </c>
      <c r="Q20" s="173">
        <f t="shared" ref="Q20" si="36">O20+P20</f>
        <v>18</v>
      </c>
      <c r="R20" s="466">
        <f>[1]表2!J33</f>
        <v>5751</v>
      </c>
      <c r="S20" s="464">
        <f>[1]表2!P33</f>
        <v>2810</v>
      </c>
      <c r="T20" s="488">
        <f t="shared" ref="T20" si="37">R20+S20</f>
        <v>8561</v>
      </c>
      <c r="U20" s="172">
        <v>107</v>
      </c>
      <c r="V20" s="172">
        <v>15</v>
      </c>
      <c r="W20" s="173">
        <f t="shared" ref="W20" si="38">U20+V20</f>
        <v>122</v>
      </c>
      <c r="X20" s="2"/>
      <c r="Y20" s="71"/>
      <c r="Z20" s="71"/>
      <c r="AA20" s="71"/>
      <c r="AB20" s="71"/>
      <c r="AC20" s="71"/>
      <c r="AD20" s="71"/>
      <c r="AE20" s="174"/>
      <c r="AF20" s="174"/>
      <c r="AG20" s="174"/>
      <c r="AH20" s="174"/>
      <c r="AI20" s="174"/>
      <c r="AJ20" s="174"/>
    </row>
    <row r="21" spans="2:36" ht="21.6" customHeight="1" thickBot="1" x14ac:dyDescent="0.25">
      <c r="B21" s="420"/>
      <c r="C21" s="414"/>
      <c r="D21" s="479"/>
      <c r="E21" s="480"/>
      <c r="F21" s="484"/>
      <c r="G21" s="483"/>
      <c r="H21" s="483"/>
      <c r="I21" s="182">
        <f t="shared" ref="I21:K21" si="39">I20/F20</f>
        <v>1.4203233256351038E-2</v>
      </c>
      <c r="J21" s="182">
        <f t="shared" si="39"/>
        <v>4.3870967741935487E-3</v>
      </c>
      <c r="K21" s="183">
        <f t="shared" si="39"/>
        <v>1.1168727562824093E-2</v>
      </c>
      <c r="L21" s="467"/>
      <c r="M21" s="465"/>
      <c r="N21" s="488"/>
      <c r="O21" s="182">
        <f t="shared" ref="O21:Q21" si="40">O20/L20</f>
        <v>5.5001718803712619E-3</v>
      </c>
      <c r="P21" s="182">
        <f t="shared" si="40"/>
        <v>1.8779342723004694E-3</v>
      </c>
      <c r="Q21" s="183">
        <f t="shared" si="40"/>
        <v>4.5294413688978363E-3</v>
      </c>
      <c r="R21" s="467"/>
      <c r="S21" s="465"/>
      <c r="T21" s="488"/>
      <c r="U21" s="182">
        <f t="shared" ref="U21:W21" si="41">U20/R20</f>
        <v>1.860545992001391E-2</v>
      </c>
      <c r="V21" s="182">
        <f t="shared" si="41"/>
        <v>5.3380782918149468E-3</v>
      </c>
      <c r="W21" s="183">
        <f t="shared" si="41"/>
        <v>1.4250671650508119E-2</v>
      </c>
      <c r="X21" s="2"/>
      <c r="AB21" s="21"/>
      <c r="AC21" s="21"/>
      <c r="AD21" s="21"/>
      <c r="AE21" s="179"/>
      <c r="AF21" s="179"/>
      <c r="AG21" s="179"/>
      <c r="AH21" s="174"/>
      <c r="AI21" s="174"/>
      <c r="AJ21" s="174"/>
    </row>
    <row r="22" spans="2:36" ht="21.6" customHeight="1" thickTop="1" x14ac:dyDescent="0.2">
      <c r="B22" s="415" t="s">
        <v>94</v>
      </c>
      <c r="C22" s="413" t="s">
        <v>28</v>
      </c>
      <c r="D22" s="472">
        <f>[1]表13!E33</f>
        <v>64</v>
      </c>
      <c r="E22" s="473">
        <f>[1]表13!R33</f>
        <v>43</v>
      </c>
      <c r="F22" s="491">
        <f t="shared" ref="F22:K22" si="42">L22+R22</f>
        <v>356</v>
      </c>
      <c r="G22" s="485">
        <f t="shared" si="42"/>
        <v>165</v>
      </c>
      <c r="H22" s="485">
        <f t="shared" si="42"/>
        <v>521</v>
      </c>
      <c r="I22" s="184">
        <f t="shared" si="42"/>
        <v>0</v>
      </c>
      <c r="J22" s="184">
        <f t="shared" si="42"/>
        <v>1</v>
      </c>
      <c r="K22" s="185">
        <f t="shared" si="42"/>
        <v>1</v>
      </c>
      <c r="L22" s="486">
        <f>[1]表2!I36</f>
        <v>209</v>
      </c>
      <c r="M22" s="487">
        <f>[1]表2!O36</f>
        <v>45</v>
      </c>
      <c r="N22" s="485">
        <f>L22+M22</f>
        <v>254</v>
      </c>
      <c r="O22" s="184">
        <v>0</v>
      </c>
      <c r="P22" s="184">
        <v>0</v>
      </c>
      <c r="Q22" s="185">
        <f t="shared" ref="Q22" si="43">O22+P22</f>
        <v>0</v>
      </c>
      <c r="R22" s="486">
        <f>[1]表2!J36</f>
        <v>147</v>
      </c>
      <c r="S22" s="487">
        <f>[1]表2!P36</f>
        <v>120</v>
      </c>
      <c r="T22" s="485">
        <f>R22+S22</f>
        <v>267</v>
      </c>
      <c r="U22" s="184">
        <v>0</v>
      </c>
      <c r="V22" s="184">
        <v>1</v>
      </c>
      <c r="W22" s="185">
        <f t="shared" ref="W22" si="44">U22+V22</f>
        <v>1</v>
      </c>
      <c r="X22" s="2"/>
      <c r="Y22" s="71"/>
      <c r="Z22" s="71"/>
      <c r="AA22" s="71"/>
      <c r="AB22" s="71"/>
      <c r="AC22" s="71"/>
      <c r="AD22" s="71"/>
      <c r="AE22" s="174"/>
      <c r="AF22" s="174"/>
      <c r="AG22" s="174"/>
      <c r="AH22" s="174"/>
      <c r="AI22" s="174"/>
      <c r="AJ22" s="174"/>
    </row>
    <row r="23" spans="2:36" ht="21.6" customHeight="1" x14ac:dyDescent="0.2">
      <c r="B23" s="416"/>
      <c r="C23" s="413"/>
      <c r="D23" s="469"/>
      <c r="E23" s="471"/>
      <c r="F23" s="484"/>
      <c r="G23" s="483"/>
      <c r="H23" s="483"/>
      <c r="I23" s="182">
        <f t="shared" ref="I23:K23" si="45">I22/F22</f>
        <v>0</v>
      </c>
      <c r="J23" s="182">
        <f t="shared" si="45"/>
        <v>6.0606060606060606E-3</v>
      </c>
      <c r="K23" s="183">
        <f t="shared" si="45"/>
        <v>1.9193857965451055E-3</v>
      </c>
      <c r="L23" s="467"/>
      <c r="M23" s="465"/>
      <c r="N23" s="483"/>
      <c r="O23" s="182">
        <f t="shared" ref="O23:Q23" si="46">O22/L22</f>
        <v>0</v>
      </c>
      <c r="P23" s="182">
        <f t="shared" si="46"/>
        <v>0</v>
      </c>
      <c r="Q23" s="183">
        <f t="shared" si="46"/>
        <v>0</v>
      </c>
      <c r="R23" s="467"/>
      <c r="S23" s="465"/>
      <c r="T23" s="483"/>
      <c r="U23" s="182">
        <f t="shared" ref="U23:W23" si="47">U22/R22</f>
        <v>0</v>
      </c>
      <c r="V23" s="182">
        <f t="shared" si="47"/>
        <v>8.3333333333333332E-3</v>
      </c>
      <c r="W23" s="183">
        <f t="shared" si="47"/>
        <v>3.7453183520599251E-3</v>
      </c>
      <c r="X23" s="2"/>
      <c r="AB23" s="21"/>
      <c r="AC23" s="21"/>
      <c r="AD23" s="21"/>
      <c r="AE23" s="179"/>
      <c r="AF23" s="179"/>
      <c r="AG23" s="179"/>
      <c r="AH23" s="174"/>
      <c r="AI23" s="174"/>
      <c r="AJ23" s="174"/>
    </row>
    <row r="24" spans="2:36" ht="21.6" customHeight="1" x14ac:dyDescent="0.2">
      <c r="B24" s="416"/>
      <c r="C24" s="412" t="s">
        <v>29</v>
      </c>
      <c r="D24" s="468">
        <f>[1]表13!E36</f>
        <v>155</v>
      </c>
      <c r="E24" s="518">
        <f>[1]表13!R36</f>
        <v>129</v>
      </c>
      <c r="F24" s="481">
        <f t="shared" ref="F24:K24" si="48">L24+R24</f>
        <v>2017</v>
      </c>
      <c r="G24" s="476">
        <f t="shared" si="48"/>
        <v>836</v>
      </c>
      <c r="H24" s="476">
        <f t="shared" si="48"/>
        <v>2853</v>
      </c>
      <c r="I24" s="172">
        <f t="shared" si="48"/>
        <v>0</v>
      </c>
      <c r="J24" s="172">
        <f t="shared" si="48"/>
        <v>0</v>
      </c>
      <c r="K24" s="173">
        <f t="shared" si="48"/>
        <v>0</v>
      </c>
      <c r="L24" s="466">
        <f>[1]表2!I39</f>
        <v>1238</v>
      </c>
      <c r="M24" s="464">
        <f>[1]表2!O39</f>
        <v>235</v>
      </c>
      <c r="N24" s="476">
        <f>L24+M24</f>
        <v>1473</v>
      </c>
      <c r="O24" s="172">
        <v>0</v>
      </c>
      <c r="P24" s="172">
        <v>0</v>
      </c>
      <c r="Q24" s="173">
        <f t="shared" ref="Q24" si="49">O24+P24</f>
        <v>0</v>
      </c>
      <c r="R24" s="466">
        <f>[1]表2!J39</f>
        <v>779</v>
      </c>
      <c r="S24" s="464">
        <f>[1]表2!P39</f>
        <v>601</v>
      </c>
      <c r="T24" s="476">
        <f>R24+S24</f>
        <v>1380</v>
      </c>
      <c r="U24" s="172">
        <v>0</v>
      </c>
      <c r="V24" s="172">
        <v>0</v>
      </c>
      <c r="W24" s="173">
        <f t="shared" ref="W24" si="50">U24+V24</f>
        <v>0</v>
      </c>
      <c r="X24" s="2"/>
      <c r="Y24" s="71"/>
      <c r="Z24" s="71"/>
      <c r="AA24" s="71"/>
      <c r="AB24" s="71"/>
      <c r="AC24" s="71"/>
      <c r="AD24" s="71"/>
      <c r="AE24" s="174"/>
      <c r="AF24" s="174"/>
      <c r="AG24" s="174"/>
      <c r="AH24" s="174"/>
      <c r="AI24" s="174"/>
      <c r="AJ24" s="174"/>
    </row>
    <row r="25" spans="2:36" ht="21.6" customHeight="1" x14ac:dyDescent="0.2">
      <c r="B25" s="416"/>
      <c r="C25" s="413"/>
      <c r="D25" s="469"/>
      <c r="E25" s="471"/>
      <c r="F25" s="484"/>
      <c r="G25" s="483"/>
      <c r="H25" s="483"/>
      <c r="I25" s="182">
        <f t="shared" ref="I25:K25" si="51">I24/F24</f>
        <v>0</v>
      </c>
      <c r="J25" s="182">
        <f t="shared" si="51"/>
        <v>0</v>
      </c>
      <c r="K25" s="183">
        <f t="shared" si="51"/>
        <v>0</v>
      </c>
      <c r="L25" s="467"/>
      <c r="M25" s="465"/>
      <c r="N25" s="483"/>
      <c r="O25" s="182">
        <f t="shared" ref="O25:Q25" si="52">O24/L24</f>
        <v>0</v>
      </c>
      <c r="P25" s="182">
        <f t="shared" si="52"/>
        <v>0</v>
      </c>
      <c r="Q25" s="183">
        <f t="shared" si="52"/>
        <v>0</v>
      </c>
      <c r="R25" s="467"/>
      <c r="S25" s="465"/>
      <c r="T25" s="483"/>
      <c r="U25" s="182">
        <f t="shared" ref="U25:W25" si="53">U24/R24</f>
        <v>0</v>
      </c>
      <c r="V25" s="182">
        <f t="shared" si="53"/>
        <v>0</v>
      </c>
      <c r="W25" s="183">
        <f t="shared" si="53"/>
        <v>0</v>
      </c>
      <c r="X25" s="2"/>
      <c r="AB25" s="21"/>
      <c r="AC25" s="21"/>
      <c r="AD25" s="21"/>
      <c r="AE25" s="179"/>
      <c r="AF25" s="179"/>
      <c r="AG25" s="179"/>
      <c r="AH25" s="174"/>
      <c r="AI25" s="174"/>
      <c r="AJ25" s="174"/>
    </row>
    <row r="26" spans="2:36" ht="21.6" customHeight="1" x14ac:dyDescent="0.2">
      <c r="B26" s="416"/>
      <c r="C26" s="412" t="s">
        <v>30</v>
      </c>
      <c r="D26" s="468">
        <f>[1]表13!E39</f>
        <v>46</v>
      </c>
      <c r="E26" s="518">
        <f>[1]表13!R39</f>
        <v>38</v>
      </c>
      <c r="F26" s="481">
        <f t="shared" ref="F26:K26" si="54">L26+R26</f>
        <v>1217</v>
      </c>
      <c r="G26" s="476">
        <f t="shared" si="54"/>
        <v>552</v>
      </c>
      <c r="H26" s="476">
        <f t="shared" si="54"/>
        <v>1769</v>
      </c>
      <c r="I26" s="172">
        <f t="shared" si="54"/>
        <v>2</v>
      </c>
      <c r="J26" s="172">
        <f t="shared" si="54"/>
        <v>1</v>
      </c>
      <c r="K26" s="173">
        <f t="shared" si="54"/>
        <v>3</v>
      </c>
      <c r="L26" s="466">
        <f>[1]表2!I42</f>
        <v>683</v>
      </c>
      <c r="M26" s="464">
        <f>[1]表2!O42</f>
        <v>128</v>
      </c>
      <c r="N26" s="476">
        <f t="shared" ref="N26" si="55">L26+M26</f>
        <v>811</v>
      </c>
      <c r="O26" s="172">
        <v>0</v>
      </c>
      <c r="P26" s="172">
        <v>0</v>
      </c>
      <c r="Q26" s="173">
        <f t="shared" ref="Q26" si="56">O26+P26</f>
        <v>0</v>
      </c>
      <c r="R26" s="466">
        <f>[1]表2!J42</f>
        <v>534</v>
      </c>
      <c r="S26" s="464">
        <f>[1]表2!P42</f>
        <v>424</v>
      </c>
      <c r="T26" s="476">
        <f t="shared" ref="T26" si="57">R26+S26</f>
        <v>958</v>
      </c>
      <c r="U26" s="172">
        <v>2</v>
      </c>
      <c r="V26" s="172">
        <v>1</v>
      </c>
      <c r="W26" s="173">
        <f t="shared" ref="W26" si="58">U26+V26</f>
        <v>3</v>
      </c>
      <c r="X26" s="2"/>
      <c r="Y26" s="71"/>
      <c r="Z26" s="71"/>
      <c r="AA26" s="71"/>
      <c r="AB26" s="71"/>
      <c r="AC26" s="71"/>
      <c r="AD26" s="71"/>
      <c r="AE26" s="174"/>
      <c r="AF26" s="174"/>
      <c r="AG26" s="174"/>
      <c r="AH26" s="174"/>
      <c r="AI26" s="174"/>
      <c r="AJ26" s="174"/>
    </row>
    <row r="27" spans="2:36" ht="21.6" customHeight="1" x14ac:dyDescent="0.2">
      <c r="B27" s="416"/>
      <c r="C27" s="413"/>
      <c r="D27" s="469"/>
      <c r="E27" s="471"/>
      <c r="F27" s="484"/>
      <c r="G27" s="483"/>
      <c r="H27" s="483"/>
      <c r="I27" s="182">
        <f t="shared" ref="I27:K27" si="59">I26/F26</f>
        <v>1.6433853738701725E-3</v>
      </c>
      <c r="J27" s="182">
        <f t="shared" si="59"/>
        <v>1.8115942028985507E-3</v>
      </c>
      <c r="K27" s="183">
        <f t="shared" si="59"/>
        <v>1.6958733747880158E-3</v>
      </c>
      <c r="L27" s="467"/>
      <c r="M27" s="465"/>
      <c r="N27" s="483"/>
      <c r="O27" s="182">
        <f t="shared" ref="O27:Q27" si="60">O26/L26</f>
        <v>0</v>
      </c>
      <c r="P27" s="182">
        <f t="shared" si="60"/>
        <v>0</v>
      </c>
      <c r="Q27" s="183">
        <f t="shared" si="60"/>
        <v>0</v>
      </c>
      <c r="R27" s="467"/>
      <c r="S27" s="465"/>
      <c r="T27" s="483"/>
      <c r="U27" s="182">
        <f t="shared" ref="U27:W27" si="61">U26/R26</f>
        <v>3.7453183520599251E-3</v>
      </c>
      <c r="V27" s="182">
        <f t="shared" si="61"/>
        <v>2.3584905660377358E-3</v>
      </c>
      <c r="W27" s="183">
        <f t="shared" si="61"/>
        <v>3.1315240083507308E-3</v>
      </c>
      <c r="X27" s="2"/>
      <c r="AB27" s="21"/>
      <c r="AC27" s="21"/>
      <c r="AD27" s="21"/>
      <c r="AE27" s="179"/>
      <c r="AF27" s="179"/>
      <c r="AG27" s="179"/>
      <c r="AH27" s="174"/>
      <c r="AI27" s="174"/>
      <c r="AJ27" s="174"/>
    </row>
    <row r="28" spans="2:36" ht="21.6" customHeight="1" x14ac:dyDescent="0.2">
      <c r="B28" s="416"/>
      <c r="C28" s="412" t="s">
        <v>31</v>
      </c>
      <c r="D28" s="468">
        <f>[1]表13!E42</f>
        <v>38</v>
      </c>
      <c r="E28" s="518">
        <f>[1]表13!R42</f>
        <v>36</v>
      </c>
      <c r="F28" s="481">
        <f t="shared" ref="F28:K28" si="62">L28+R28</f>
        <v>1768</v>
      </c>
      <c r="G28" s="476">
        <f t="shared" si="62"/>
        <v>976</v>
      </c>
      <c r="H28" s="476">
        <f t="shared" si="62"/>
        <v>2744</v>
      </c>
      <c r="I28" s="172">
        <f t="shared" si="62"/>
        <v>0</v>
      </c>
      <c r="J28" s="172">
        <f t="shared" si="62"/>
        <v>0</v>
      </c>
      <c r="K28" s="173">
        <f t="shared" si="62"/>
        <v>0</v>
      </c>
      <c r="L28" s="466">
        <f>[1]表2!I45</f>
        <v>976</v>
      </c>
      <c r="M28" s="464">
        <f>[1]表2!O45</f>
        <v>345</v>
      </c>
      <c r="N28" s="476">
        <f t="shared" ref="N28" si="63">L28+M28</f>
        <v>1321</v>
      </c>
      <c r="O28" s="172">
        <v>0</v>
      </c>
      <c r="P28" s="172">
        <v>0</v>
      </c>
      <c r="Q28" s="173">
        <f t="shared" ref="Q28" si="64">O28+P28</f>
        <v>0</v>
      </c>
      <c r="R28" s="466">
        <f>[1]表2!J45</f>
        <v>792</v>
      </c>
      <c r="S28" s="464">
        <f>[1]表2!P45</f>
        <v>631</v>
      </c>
      <c r="T28" s="476">
        <f t="shared" ref="T28" si="65">R28+S28</f>
        <v>1423</v>
      </c>
      <c r="U28" s="172">
        <v>0</v>
      </c>
      <c r="V28" s="172">
        <v>0</v>
      </c>
      <c r="W28" s="173">
        <f t="shared" ref="W28" si="66">U28+V28</f>
        <v>0</v>
      </c>
      <c r="X28" s="2"/>
      <c r="Y28" s="71"/>
      <c r="Z28" s="71"/>
      <c r="AA28" s="71"/>
      <c r="AB28" s="71"/>
      <c r="AC28" s="71"/>
      <c r="AD28" s="71"/>
      <c r="AE28" s="174"/>
      <c r="AF28" s="174"/>
      <c r="AG28" s="174"/>
      <c r="AH28" s="174"/>
      <c r="AI28" s="174"/>
      <c r="AJ28" s="174"/>
    </row>
    <row r="29" spans="2:36" ht="21.6" customHeight="1" x14ac:dyDescent="0.2">
      <c r="B29" s="416"/>
      <c r="C29" s="413"/>
      <c r="D29" s="469"/>
      <c r="E29" s="471"/>
      <c r="F29" s="484"/>
      <c r="G29" s="483"/>
      <c r="H29" s="483"/>
      <c r="I29" s="182">
        <f t="shared" ref="I29:K29" si="67">I28/F28</f>
        <v>0</v>
      </c>
      <c r="J29" s="182">
        <f t="shared" si="67"/>
        <v>0</v>
      </c>
      <c r="K29" s="183">
        <f t="shared" si="67"/>
        <v>0</v>
      </c>
      <c r="L29" s="467"/>
      <c r="M29" s="465"/>
      <c r="N29" s="483"/>
      <c r="O29" s="182">
        <f t="shared" ref="O29:Q29" si="68">O28/L28</f>
        <v>0</v>
      </c>
      <c r="P29" s="182">
        <f t="shared" si="68"/>
        <v>0</v>
      </c>
      <c r="Q29" s="183">
        <f t="shared" si="68"/>
        <v>0</v>
      </c>
      <c r="R29" s="467"/>
      <c r="S29" s="465"/>
      <c r="T29" s="483"/>
      <c r="U29" s="182">
        <f t="shared" ref="U29:W29" si="69">U28/R28</f>
        <v>0</v>
      </c>
      <c r="V29" s="182">
        <f t="shared" si="69"/>
        <v>0</v>
      </c>
      <c r="W29" s="183">
        <f t="shared" si="69"/>
        <v>0</v>
      </c>
      <c r="X29" s="2"/>
      <c r="AB29" s="21"/>
      <c r="AC29" s="21"/>
      <c r="AD29" s="21"/>
      <c r="AE29" s="179"/>
      <c r="AF29" s="179"/>
      <c r="AG29" s="179"/>
      <c r="AH29" s="174"/>
      <c r="AI29" s="174"/>
      <c r="AJ29" s="174"/>
    </row>
    <row r="30" spans="2:36" ht="21.6" customHeight="1" x14ac:dyDescent="0.2">
      <c r="B30" s="416"/>
      <c r="C30" s="412" t="s">
        <v>32</v>
      </c>
      <c r="D30" s="468">
        <f>[1]表13!E45</f>
        <v>27</v>
      </c>
      <c r="E30" s="518">
        <f>[1]表13!R45</f>
        <v>24</v>
      </c>
      <c r="F30" s="481">
        <f t="shared" ref="F30:K30" si="70">L30+R30</f>
        <v>2690</v>
      </c>
      <c r="G30" s="476">
        <f t="shared" si="70"/>
        <v>780</v>
      </c>
      <c r="H30" s="476">
        <f t="shared" si="70"/>
        <v>3470</v>
      </c>
      <c r="I30" s="172">
        <f t="shared" si="70"/>
        <v>6</v>
      </c>
      <c r="J30" s="172">
        <f t="shared" si="70"/>
        <v>1</v>
      </c>
      <c r="K30" s="173">
        <f t="shared" si="70"/>
        <v>7</v>
      </c>
      <c r="L30" s="466">
        <f>[1]表2!I48</f>
        <v>1554</v>
      </c>
      <c r="M30" s="464">
        <f>[1]表2!O48</f>
        <v>248</v>
      </c>
      <c r="N30" s="476">
        <f t="shared" ref="N30" si="71">L30+M30</f>
        <v>1802</v>
      </c>
      <c r="O30" s="172">
        <v>0</v>
      </c>
      <c r="P30" s="172">
        <v>0</v>
      </c>
      <c r="Q30" s="173">
        <f t="shared" ref="Q30" si="72">O30+P30</f>
        <v>0</v>
      </c>
      <c r="R30" s="466">
        <f>[1]表2!J48</f>
        <v>1136</v>
      </c>
      <c r="S30" s="464">
        <f>[1]表2!P48</f>
        <v>532</v>
      </c>
      <c r="T30" s="476">
        <f t="shared" ref="T30" si="73">R30+S30</f>
        <v>1668</v>
      </c>
      <c r="U30" s="172">
        <v>6</v>
      </c>
      <c r="V30" s="172">
        <v>1</v>
      </c>
      <c r="W30" s="173">
        <f t="shared" ref="W30" si="74">U30+V30</f>
        <v>7</v>
      </c>
      <c r="X30" s="2"/>
      <c r="Y30" s="71"/>
      <c r="Z30" s="71"/>
      <c r="AA30" s="71"/>
      <c r="AB30" s="71"/>
      <c r="AC30" s="71"/>
      <c r="AD30" s="71"/>
      <c r="AE30" s="174"/>
      <c r="AF30" s="174"/>
      <c r="AG30" s="174"/>
      <c r="AH30" s="174"/>
      <c r="AI30" s="174"/>
      <c r="AJ30" s="174"/>
    </row>
    <row r="31" spans="2:36" ht="21.6" customHeight="1" x14ac:dyDescent="0.2">
      <c r="B31" s="416"/>
      <c r="C31" s="419"/>
      <c r="D31" s="469"/>
      <c r="E31" s="471"/>
      <c r="F31" s="484"/>
      <c r="G31" s="483"/>
      <c r="H31" s="483"/>
      <c r="I31" s="182">
        <f t="shared" ref="I31:K31" si="75">I30/F30</f>
        <v>2.2304832713754648E-3</v>
      </c>
      <c r="J31" s="182">
        <f t="shared" si="75"/>
        <v>1.2820512820512821E-3</v>
      </c>
      <c r="K31" s="183">
        <f t="shared" si="75"/>
        <v>2.0172910662824206E-3</v>
      </c>
      <c r="L31" s="467"/>
      <c r="M31" s="465"/>
      <c r="N31" s="483"/>
      <c r="O31" s="182">
        <f t="shared" ref="O31:Q31" si="76">O30/L30</f>
        <v>0</v>
      </c>
      <c r="P31" s="182">
        <f t="shared" si="76"/>
        <v>0</v>
      </c>
      <c r="Q31" s="183">
        <f t="shared" si="76"/>
        <v>0</v>
      </c>
      <c r="R31" s="467"/>
      <c r="S31" s="465"/>
      <c r="T31" s="483"/>
      <c r="U31" s="182">
        <f t="shared" ref="U31:W31" si="77">U30/R30</f>
        <v>5.2816901408450703E-3</v>
      </c>
      <c r="V31" s="182">
        <f t="shared" si="77"/>
        <v>1.8796992481203006E-3</v>
      </c>
      <c r="W31" s="183">
        <f t="shared" si="77"/>
        <v>4.1966426858513189E-3</v>
      </c>
      <c r="X31" s="2"/>
      <c r="AB31" s="21"/>
      <c r="AC31" s="21"/>
      <c r="AD31" s="21"/>
      <c r="AE31" s="179"/>
      <c r="AF31" s="179"/>
      <c r="AG31" s="179"/>
      <c r="AH31" s="174"/>
      <c r="AI31" s="174"/>
      <c r="AJ31" s="174"/>
    </row>
    <row r="32" spans="2:36" ht="21.6" customHeight="1" x14ac:dyDescent="0.2">
      <c r="B32" s="416"/>
      <c r="C32" s="413" t="s">
        <v>33</v>
      </c>
      <c r="D32" s="468">
        <f>[1]表13!E48</f>
        <v>40</v>
      </c>
      <c r="E32" s="518">
        <f>[1]表13!R48</f>
        <v>29</v>
      </c>
      <c r="F32" s="481">
        <f t="shared" ref="F32:K32" si="78">L32+R32</f>
        <v>23985</v>
      </c>
      <c r="G32" s="476">
        <f t="shared" si="78"/>
        <v>3177</v>
      </c>
      <c r="H32" s="476">
        <f t="shared" si="78"/>
        <v>27162</v>
      </c>
      <c r="I32" s="172">
        <f t="shared" si="78"/>
        <v>115</v>
      </c>
      <c r="J32" s="172">
        <f t="shared" si="78"/>
        <v>15</v>
      </c>
      <c r="K32" s="173">
        <f t="shared" si="78"/>
        <v>130</v>
      </c>
      <c r="L32" s="466">
        <f>[1]表2!I51</f>
        <v>15259</v>
      </c>
      <c r="M32" s="464">
        <f>[1]表2!O51</f>
        <v>1032</v>
      </c>
      <c r="N32" s="476">
        <f>L32+M32</f>
        <v>16291</v>
      </c>
      <c r="O32" s="172">
        <v>16</v>
      </c>
      <c r="P32" s="172">
        <v>2</v>
      </c>
      <c r="Q32" s="173">
        <f t="shared" ref="Q32" si="79">O32+P32</f>
        <v>18</v>
      </c>
      <c r="R32" s="466">
        <f>[1]表2!J51</f>
        <v>8726</v>
      </c>
      <c r="S32" s="464">
        <f>[1]表2!P51</f>
        <v>2145</v>
      </c>
      <c r="T32" s="476">
        <f>R32+S32</f>
        <v>10871</v>
      </c>
      <c r="U32" s="172">
        <v>99</v>
      </c>
      <c r="V32" s="172">
        <v>13</v>
      </c>
      <c r="W32" s="173">
        <f t="shared" ref="W32" si="80">U32+V32</f>
        <v>112</v>
      </c>
      <c r="X32" s="2"/>
      <c r="Y32" s="71"/>
      <c r="Z32" s="71"/>
      <c r="AA32" s="71"/>
      <c r="AB32" s="71"/>
      <c r="AC32" s="71"/>
      <c r="AD32" s="71"/>
      <c r="AE32" s="174"/>
      <c r="AF32" s="174"/>
      <c r="AG32" s="174"/>
      <c r="AH32" s="174"/>
      <c r="AI32" s="174"/>
      <c r="AJ32" s="174"/>
    </row>
    <row r="33" spans="2:36" ht="21.6" customHeight="1" thickBot="1" x14ac:dyDescent="0.25">
      <c r="B33" s="416"/>
      <c r="C33" s="414"/>
      <c r="D33" s="479"/>
      <c r="E33" s="480"/>
      <c r="F33" s="482"/>
      <c r="G33" s="477"/>
      <c r="H33" s="477"/>
      <c r="I33" s="177">
        <f t="shared" ref="I33:K33" si="81">I32/F32</f>
        <v>4.7946633312486971E-3</v>
      </c>
      <c r="J33" s="177">
        <f t="shared" si="81"/>
        <v>4.721435316336166E-3</v>
      </c>
      <c r="K33" s="178">
        <f t="shared" si="81"/>
        <v>4.7860982254620422E-3</v>
      </c>
      <c r="L33" s="474"/>
      <c r="M33" s="475"/>
      <c r="N33" s="477"/>
      <c r="O33" s="177">
        <f t="shared" ref="O33:Q33" si="82">O32/L32</f>
        <v>1.0485615046857593E-3</v>
      </c>
      <c r="P33" s="177">
        <f t="shared" si="82"/>
        <v>1.937984496124031E-3</v>
      </c>
      <c r="Q33" s="178">
        <f t="shared" si="82"/>
        <v>1.1049045485237248E-3</v>
      </c>
      <c r="R33" s="474"/>
      <c r="S33" s="475"/>
      <c r="T33" s="477"/>
      <c r="U33" s="177">
        <f t="shared" ref="U33:W33" si="83">U32/R32</f>
        <v>1.1345404538161815E-2</v>
      </c>
      <c r="V33" s="177">
        <f t="shared" si="83"/>
        <v>6.0606060606060606E-3</v>
      </c>
      <c r="W33" s="178">
        <f t="shared" si="83"/>
        <v>1.03026400515132E-2</v>
      </c>
      <c r="X33" s="2"/>
      <c r="AB33" s="21"/>
      <c r="AC33" s="21"/>
      <c r="AD33" s="21"/>
      <c r="AE33" s="179"/>
      <c r="AF33" s="179"/>
      <c r="AG33" s="179"/>
      <c r="AH33" s="174"/>
      <c r="AI33" s="174"/>
      <c r="AJ33" s="174"/>
    </row>
    <row r="34" spans="2:36" ht="21.6" customHeight="1" thickTop="1" x14ac:dyDescent="0.2">
      <c r="B34" s="416"/>
      <c r="C34" s="51" t="s">
        <v>34</v>
      </c>
      <c r="D34" s="472">
        <f>D24+D26+D28+D30</f>
        <v>266</v>
      </c>
      <c r="E34" s="473">
        <f>E24+E26+E28+E30</f>
        <v>227</v>
      </c>
      <c r="F34" s="466">
        <f t="shared" ref="F34:W34" si="84">F24+F26+F28+F30</f>
        <v>7692</v>
      </c>
      <c r="G34" s="464">
        <f t="shared" si="84"/>
        <v>3144</v>
      </c>
      <c r="H34" s="464">
        <f t="shared" si="84"/>
        <v>10836</v>
      </c>
      <c r="I34" s="172">
        <f t="shared" si="84"/>
        <v>8</v>
      </c>
      <c r="J34" s="172">
        <f t="shared" si="84"/>
        <v>2</v>
      </c>
      <c r="K34" s="173">
        <f t="shared" si="84"/>
        <v>10</v>
      </c>
      <c r="L34" s="466">
        <f t="shared" si="84"/>
        <v>4451</v>
      </c>
      <c r="M34" s="464">
        <f t="shared" si="84"/>
        <v>956</v>
      </c>
      <c r="N34" s="464">
        <f>L34+M34</f>
        <v>5407</v>
      </c>
      <c r="O34" s="172">
        <f t="shared" si="84"/>
        <v>0</v>
      </c>
      <c r="P34" s="172">
        <f t="shared" si="84"/>
        <v>0</v>
      </c>
      <c r="Q34" s="173">
        <f t="shared" si="84"/>
        <v>0</v>
      </c>
      <c r="R34" s="466">
        <f t="shared" si="84"/>
        <v>3241</v>
      </c>
      <c r="S34" s="464">
        <f t="shared" si="84"/>
        <v>2188</v>
      </c>
      <c r="T34" s="464">
        <f>R34+S34</f>
        <v>5429</v>
      </c>
      <c r="U34" s="172">
        <f t="shared" si="84"/>
        <v>8</v>
      </c>
      <c r="V34" s="172">
        <f t="shared" si="84"/>
        <v>2</v>
      </c>
      <c r="W34" s="173">
        <f t="shared" si="84"/>
        <v>10</v>
      </c>
      <c r="Y34" s="71"/>
      <c r="Z34" s="71"/>
      <c r="AA34" s="71"/>
      <c r="AB34" s="71"/>
      <c r="AC34" s="71"/>
      <c r="AD34" s="71"/>
      <c r="AE34" s="174"/>
      <c r="AF34" s="174"/>
      <c r="AG34" s="174"/>
      <c r="AH34" s="174"/>
      <c r="AI34" s="174"/>
      <c r="AJ34" s="174"/>
    </row>
    <row r="35" spans="2:36" ht="21.6" customHeight="1" x14ac:dyDescent="0.2">
      <c r="B35" s="416"/>
      <c r="C35" s="55" t="s">
        <v>35</v>
      </c>
      <c r="D35" s="469"/>
      <c r="E35" s="471"/>
      <c r="F35" s="467"/>
      <c r="G35" s="465"/>
      <c r="H35" s="465"/>
      <c r="I35" s="182">
        <f>I34/F34</f>
        <v>1.0400416016640667E-3</v>
      </c>
      <c r="J35" s="182">
        <f>J34/G34</f>
        <v>6.3613231552162855E-4</v>
      </c>
      <c r="K35" s="183">
        <f>K34/H34</f>
        <v>9.2284976005906235E-4</v>
      </c>
      <c r="L35" s="467"/>
      <c r="M35" s="465"/>
      <c r="N35" s="465"/>
      <c r="O35" s="182">
        <f>O34/L34</f>
        <v>0</v>
      </c>
      <c r="P35" s="182">
        <f>P34/M34</f>
        <v>0</v>
      </c>
      <c r="Q35" s="183">
        <f>Q34/N34</f>
        <v>0</v>
      </c>
      <c r="R35" s="467"/>
      <c r="S35" s="465"/>
      <c r="T35" s="465"/>
      <c r="U35" s="182">
        <f>U34/R34</f>
        <v>2.4683739586547362E-3</v>
      </c>
      <c r="V35" s="182">
        <f>V34/S34</f>
        <v>9.1407678244972577E-4</v>
      </c>
      <c r="W35" s="183">
        <f>W34/T34</f>
        <v>1.8419598452753729E-3</v>
      </c>
      <c r="AB35" s="21"/>
      <c r="AC35" s="21"/>
      <c r="AD35" s="21"/>
      <c r="AE35" s="179"/>
      <c r="AF35" s="179"/>
      <c r="AG35" s="179"/>
      <c r="AH35" s="174"/>
      <c r="AI35" s="174"/>
      <c r="AJ35" s="174"/>
    </row>
    <row r="36" spans="2:36" ht="21.6" customHeight="1" x14ac:dyDescent="0.2">
      <c r="B36" s="416"/>
      <c r="C36" s="51" t="s">
        <v>34</v>
      </c>
      <c r="D36" s="468">
        <f>D26+D28+D30+D32</f>
        <v>151</v>
      </c>
      <c r="E36" s="518">
        <f>E26+E28+E30+E32</f>
        <v>127</v>
      </c>
      <c r="F36" s="460">
        <f t="shared" ref="F36:W36" si="85">F26+F28+F30+F32</f>
        <v>29660</v>
      </c>
      <c r="G36" s="462">
        <f t="shared" si="85"/>
        <v>5485</v>
      </c>
      <c r="H36" s="462">
        <f t="shared" si="85"/>
        <v>35145</v>
      </c>
      <c r="I36" s="180">
        <f t="shared" si="85"/>
        <v>123</v>
      </c>
      <c r="J36" s="180">
        <f t="shared" si="85"/>
        <v>17</v>
      </c>
      <c r="K36" s="181">
        <f t="shared" si="85"/>
        <v>140</v>
      </c>
      <c r="L36" s="460">
        <f t="shared" si="85"/>
        <v>18472</v>
      </c>
      <c r="M36" s="462">
        <f t="shared" si="85"/>
        <v>1753</v>
      </c>
      <c r="N36" s="462">
        <f>L36+M36</f>
        <v>20225</v>
      </c>
      <c r="O36" s="180">
        <f t="shared" si="85"/>
        <v>16</v>
      </c>
      <c r="P36" s="180">
        <f t="shared" si="85"/>
        <v>2</v>
      </c>
      <c r="Q36" s="181">
        <f t="shared" si="85"/>
        <v>18</v>
      </c>
      <c r="R36" s="460">
        <f t="shared" si="85"/>
        <v>11188</v>
      </c>
      <c r="S36" s="462">
        <f t="shared" si="85"/>
        <v>3732</v>
      </c>
      <c r="T36" s="462">
        <f>R36+S36</f>
        <v>14920</v>
      </c>
      <c r="U36" s="180">
        <f t="shared" si="85"/>
        <v>107</v>
      </c>
      <c r="V36" s="180">
        <f t="shared" si="85"/>
        <v>15</v>
      </c>
      <c r="W36" s="181">
        <f t="shared" si="85"/>
        <v>122</v>
      </c>
      <c r="Y36" s="71"/>
      <c r="Z36" s="71"/>
      <c r="AA36" s="71"/>
      <c r="AB36" s="71"/>
      <c r="AC36" s="71"/>
      <c r="AD36" s="71"/>
      <c r="AE36" s="174"/>
      <c r="AF36" s="174"/>
      <c r="AG36" s="174"/>
      <c r="AH36" s="174"/>
      <c r="AI36" s="174"/>
      <c r="AJ36" s="174"/>
    </row>
    <row r="37" spans="2:36" ht="21.6" customHeight="1" thickBot="1" x14ac:dyDescent="0.25">
      <c r="B37" s="417"/>
      <c r="C37" s="55" t="s">
        <v>36</v>
      </c>
      <c r="D37" s="469"/>
      <c r="E37" s="471"/>
      <c r="F37" s="461"/>
      <c r="G37" s="463"/>
      <c r="H37" s="463"/>
      <c r="I37" s="186">
        <f>I36/F36</f>
        <v>4.1469993256911669E-3</v>
      </c>
      <c r="J37" s="186">
        <f>J36/G36</f>
        <v>3.0993618960802188E-3</v>
      </c>
      <c r="K37" s="187">
        <f>K36/H36</f>
        <v>3.9834969412434204E-3</v>
      </c>
      <c r="L37" s="461"/>
      <c r="M37" s="463"/>
      <c r="N37" s="463"/>
      <c r="O37" s="186">
        <f>O36/L36</f>
        <v>8.661758336942399E-4</v>
      </c>
      <c r="P37" s="186">
        <f>P36/M36</f>
        <v>1.1409013120365088E-3</v>
      </c>
      <c r="Q37" s="187">
        <f>Q36/N36</f>
        <v>8.8998763906056864E-4</v>
      </c>
      <c r="R37" s="461"/>
      <c r="S37" s="463"/>
      <c r="T37" s="463"/>
      <c r="U37" s="186">
        <f>U36/R36</f>
        <v>9.5638183768323205E-3</v>
      </c>
      <c r="V37" s="186">
        <f>V36/S36</f>
        <v>4.0192926045016075E-3</v>
      </c>
      <c r="W37" s="187">
        <f>W36/T36</f>
        <v>8.1769436997319034E-3</v>
      </c>
      <c r="AB37" s="21"/>
      <c r="AC37" s="21"/>
      <c r="AD37" s="21"/>
      <c r="AH37" s="188"/>
      <c r="AI37" s="188"/>
      <c r="AJ37" s="188"/>
    </row>
    <row r="38" spans="2:36" x14ac:dyDescent="0.2">
      <c r="K38" s="2"/>
      <c r="Q38" s="2"/>
      <c r="R38" s="2"/>
      <c r="S38" s="2"/>
      <c r="T38" s="2"/>
      <c r="U38" s="2"/>
      <c r="V38" s="2"/>
      <c r="Y38" s="4"/>
      <c r="Z38" s="4"/>
      <c r="AA38" s="4"/>
      <c r="AB38" s="4"/>
      <c r="AC38" s="4"/>
      <c r="AD38" s="4"/>
      <c r="AE38" s="4"/>
    </row>
    <row r="39" spans="2:36" x14ac:dyDescent="0.2">
      <c r="K39" s="2"/>
      <c r="Q39" s="2"/>
      <c r="R39" s="2"/>
      <c r="S39" s="2"/>
      <c r="T39" s="2"/>
      <c r="U39" s="2"/>
      <c r="V39" s="2"/>
      <c r="Y39" s="4"/>
      <c r="Z39" s="4"/>
      <c r="AA39" s="4"/>
      <c r="AB39" s="4"/>
      <c r="AC39" s="4"/>
      <c r="AD39" s="4"/>
      <c r="AE39" s="4"/>
    </row>
    <row r="40" spans="2:36" x14ac:dyDescent="0.2">
      <c r="B40"/>
      <c r="I40" s="21"/>
      <c r="J40" s="21"/>
      <c r="K40" s="21"/>
      <c r="L40" s="21"/>
      <c r="M40" s="21"/>
      <c r="N40" s="21"/>
      <c r="O40" s="21"/>
      <c r="P40" s="21"/>
      <c r="Q40" s="21"/>
      <c r="R40" s="21"/>
      <c r="S40" s="21"/>
      <c r="T40" s="21"/>
      <c r="U40" s="21"/>
      <c r="V40" s="21"/>
      <c r="W40" s="21"/>
      <c r="Y40" s="4"/>
      <c r="Z40" s="4"/>
      <c r="AA40" s="4"/>
      <c r="AB40" s="4"/>
      <c r="AC40" s="4"/>
      <c r="AD40" s="4"/>
      <c r="AE40" s="4"/>
    </row>
    <row r="41" spans="2:36" x14ac:dyDescent="0.2">
      <c r="B41"/>
      <c r="Y41" s="4"/>
      <c r="Z41" s="4"/>
      <c r="AA41" s="4"/>
      <c r="AB41" s="4"/>
      <c r="AC41" s="4"/>
      <c r="AD41" s="4"/>
      <c r="AE41" s="4"/>
    </row>
    <row r="42" spans="2:36" x14ac:dyDescent="0.2">
      <c r="B42"/>
      <c r="K42" s="2"/>
      <c r="Q42" s="2"/>
      <c r="R42" s="2"/>
      <c r="S42" s="2"/>
      <c r="T42" s="2"/>
      <c r="U42" s="2"/>
      <c r="V42" s="2"/>
      <c r="Y42" s="4"/>
      <c r="Z42" s="4"/>
      <c r="AA42" s="4"/>
      <c r="AB42" s="4"/>
      <c r="AC42" s="4"/>
      <c r="AD42" s="4"/>
      <c r="AE42" s="4"/>
    </row>
    <row r="43" spans="2:36" x14ac:dyDescent="0.2">
      <c r="B43"/>
      <c r="K43" s="2"/>
      <c r="Q43" s="2"/>
      <c r="R43" s="2"/>
      <c r="S43" s="2"/>
      <c r="T43" s="2"/>
      <c r="U43" s="2"/>
      <c r="V43" s="2"/>
      <c r="Y43" s="4"/>
      <c r="Z43" s="4"/>
      <c r="AA43" s="4"/>
      <c r="AB43" s="4"/>
      <c r="AC43" s="4"/>
      <c r="AD43" s="4"/>
      <c r="AE43" s="4"/>
    </row>
    <row r="44" spans="2:36" x14ac:dyDescent="0.2">
      <c r="B44"/>
      <c r="Y44" s="4"/>
      <c r="Z44" s="4"/>
      <c r="AA44" s="4"/>
      <c r="AB44" s="4"/>
      <c r="AC44" s="4"/>
      <c r="AD44" s="4"/>
      <c r="AE44" s="4"/>
    </row>
    <row r="45" spans="2:36" x14ac:dyDescent="0.2">
      <c r="B45" s="195"/>
      <c r="D45" s="196"/>
      <c r="E45" s="196"/>
      <c r="F45" s="196"/>
      <c r="G45" s="196"/>
      <c r="H45" s="196"/>
      <c r="I45" s="196"/>
      <c r="J45" s="196"/>
      <c r="K45" s="196"/>
      <c r="L45" s="196"/>
      <c r="M45" s="196"/>
      <c r="N45" s="196"/>
      <c r="O45" s="196"/>
      <c r="P45" s="196"/>
      <c r="Q45" s="196"/>
      <c r="R45" s="196"/>
      <c r="S45" s="196"/>
      <c r="T45" s="196"/>
      <c r="U45" s="196"/>
      <c r="V45" s="196"/>
      <c r="W45" s="196"/>
      <c r="Y45" s="4"/>
      <c r="Z45" s="4"/>
      <c r="AA45" s="4"/>
      <c r="AB45" s="4"/>
      <c r="AC45" s="4"/>
      <c r="AD45" s="4"/>
      <c r="AE45" s="4"/>
    </row>
    <row r="46" spans="2:36" x14ac:dyDescent="0.2">
      <c r="D46" s="196"/>
      <c r="E46" s="196"/>
      <c r="F46" s="196"/>
      <c r="G46" s="196"/>
      <c r="H46" s="196"/>
      <c r="I46" s="196"/>
      <c r="J46" s="196"/>
      <c r="K46" s="196"/>
      <c r="L46" s="196"/>
      <c r="M46" s="196"/>
      <c r="N46" s="196"/>
      <c r="O46" s="196"/>
      <c r="P46" s="196"/>
      <c r="Q46" s="196"/>
      <c r="R46" s="196"/>
      <c r="S46" s="196"/>
      <c r="T46" s="196"/>
      <c r="U46" s="196"/>
      <c r="V46" s="196"/>
      <c r="W46" s="196"/>
      <c r="Y46" s="4"/>
      <c r="Z46" s="4"/>
      <c r="AA46" s="4"/>
      <c r="AB46" s="4"/>
      <c r="AC46" s="4"/>
      <c r="AD46" s="4"/>
      <c r="AE46" s="4"/>
    </row>
    <row r="47" spans="2:36" x14ac:dyDescent="0.2">
      <c r="D47" s="196"/>
      <c r="E47" s="196"/>
      <c r="F47" s="196"/>
      <c r="G47" s="196"/>
      <c r="H47" s="196"/>
      <c r="I47" s="196"/>
      <c r="J47" s="196"/>
      <c r="K47" s="196"/>
      <c r="L47" s="196"/>
      <c r="M47" s="196"/>
      <c r="N47" s="196"/>
      <c r="O47" s="196"/>
      <c r="P47" s="196"/>
      <c r="Q47" s="196"/>
      <c r="R47" s="196"/>
      <c r="S47" s="196"/>
      <c r="T47" s="196"/>
      <c r="U47" s="196"/>
      <c r="V47" s="196"/>
      <c r="W47" s="196"/>
      <c r="Y47" s="4"/>
      <c r="Z47" s="4"/>
      <c r="AA47" s="4"/>
      <c r="AB47" s="4"/>
      <c r="AC47" s="4"/>
      <c r="AD47" s="4"/>
      <c r="AE47" s="4"/>
    </row>
    <row r="48" spans="2:36" x14ac:dyDescent="0.2">
      <c r="D48" s="196"/>
      <c r="E48" s="196"/>
      <c r="F48" s="196"/>
      <c r="G48" s="196"/>
      <c r="H48" s="196"/>
      <c r="I48" s="196"/>
      <c r="J48" s="196"/>
      <c r="K48" s="196"/>
      <c r="L48" s="196"/>
      <c r="M48" s="196"/>
      <c r="N48" s="196"/>
      <c r="O48" s="196"/>
      <c r="P48" s="196"/>
      <c r="Q48" s="196"/>
      <c r="R48" s="196"/>
      <c r="S48" s="196"/>
      <c r="T48" s="196"/>
      <c r="U48" s="196"/>
      <c r="V48" s="196"/>
      <c r="W48" s="196"/>
      <c r="Y48" s="4"/>
      <c r="Z48" s="4"/>
      <c r="AA48" s="4"/>
      <c r="AB48" s="4"/>
      <c r="AC48" s="4"/>
      <c r="AD48" s="4"/>
      <c r="AE48" s="4"/>
    </row>
    <row r="49" spans="3:31" x14ac:dyDescent="0.2">
      <c r="D49" s="196"/>
      <c r="E49" s="196"/>
      <c r="F49" s="196"/>
      <c r="G49" s="196"/>
      <c r="H49" s="196"/>
      <c r="I49" s="196"/>
      <c r="J49" s="196"/>
      <c r="K49" s="196"/>
      <c r="L49" s="196"/>
      <c r="M49" s="196"/>
      <c r="N49" s="196"/>
      <c r="O49" s="196"/>
      <c r="P49" s="196"/>
      <c r="Q49" s="196"/>
      <c r="R49" s="196"/>
      <c r="S49" s="196"/>
      <c r="T49" s="196"/>
      <c r="U49" s="196"/>
      <c r="V49" s="196"/>
      <c r="W49" s="196"/>
      <c r="Y49" s="4"/>
      <c r="Z49" s="4"/>
      <c r="AA49" s="4"/>
      <c r="AB49" s="4"/>
      <c r="AC49" s="4"/>
      <c r="AD49" s="4"/>
      <c r="AE49" s="4"/>
    </row>
    <row r="50" spans="3:31" x14ac:dyDescent="0.2">
      <c r="Y50" s="4"/>
      <c r="Z50" s="4"/>
      <c r="AA50" s="4"/>
      <c r="AB50" s="4"/>
      <c r="AC50" s="4"/>
      <c r="AD50" s="4"/>
      <c r="AE50" s="4"/>
    </row>
    <row r="51" spans="3:31" x14ac:dyDescent="0.2">
      <c r="Y51" s="4"/>
      <c r="Z51" s="4"/>
      <c r="AA51" s="4"/>
      <c r="AB51" s="4"/>
      <c r="AC51" s="4"/>
      <c r="AD51" s="4"/>
      <c r="AE51" s="4"/>
    </row>
    <row r="52" spans="3:31" x14ac:dyDescent="0.2">
      <c r="Y52" s="4"/>
      <c r="Z52" s="4"/>
      <c r="AA52" s="4"/>
      <c r="AB52" s="4"/>
      <c r="AC52" s="4"/>
      <c r="AD52" s="4"/>
      <c r="AE52" s="4"/>
    </row>
    <row r="53" spans="3:31" x14ac:dyDescent="0.2">
      <c r="Y53" s="4"/>
      <c r="Z53" s="4"/>
      <c r="AA53" s="4"/>
      <c r="AB53" s="4"/>
      <c r="AC53" s="4"/>
      <c r="AD53" s="4"/>
      <c r="AE53" s="4"/>
    </row>
    <row r="54" spans="3:31" x14ac:dyDescent="0.2">
      <c r="Y54" s="4"/>
      <c r="Z54" s="4"/>
      <c r="AA54" s="4"/>
      <c r="AB54" s="4"/>
      <c r="AC54" s="4"/>
      <c r="AD54" s="4"/>
      <c r="AE54" s="4"/>
    </row>
    <row r="55" spans="3:31" x14ac:dyDescent="0.2">
      <c r="Y55" s="4"/>
      <c r="Z55" s="4"/>
      <c r="AA55" s="4"/>
      <c r="AB55" s="4"/>
      <c r="AC55" s="4"/>
      <c r="AD55" s="4"/>
      <c r="AE55" s="4"/>
    </row>
    <row r="56" spans="3:31" x14ac:dyDescent="0.2">
      <c r="Y56" s="4"/>
      <c r="Z56" s="4"/>
      <c r="AA56" s="4"/>
      <c r="AB56" s="4"/>
      <c r="AC56" s="4"/>
      <c r="AD56" s="4"/>
      <c r="AE56" s="4"/>
    </row>
    <row r="57" spans="3:31" x14ac:dyDescent="0.2">
      <c r="Y57" s="4"/>
      <c r="Z57" s="4"/>
      <c r="AA57" s="4"/>
      <c r="AB57" s="4"/>
      <c r="AC57" s="4"/>
      <c r="AD57" s="4"/>
      <c r="AE57" s="4"/>
    </row>
    <row r="58" spans="3:31" x14ac:dyDescent="0.2">
      <c r="Y58" s="4"/>
      <c r="Z58" s="4"/>
      <c r="AA58" s="4"/>
      <c r="AB58" s="4"/>
      <c r="AC58" s="4"/>
      <c r="AD58" s="4"/>
      <c r="AE58" s="4"/>
    </row>
    <row r="59" spans="3:31" x14ac:dyDescent="0.2">
      <c r="Y59" s="4"/>
      <c r="Z59" s="4"/>
      <c r="AA59" s="4"/>
      <c r="AB59" s="4"/>
      <c r="AC59" s="4"/>
      <c r="AD59" s="4"/>
      <c r="AE59" s="4"/>
    </row>
    <row r="60" spans="3:31" x14ac:dyDescent="0.2">
      <c r="Y60" s="4"/>
      <c r="Z60" s="4"/>
      <c r="AA60" s="4"/>
      <c r="AB60" s="4"/>
      <c r="AC60" s="4"/>
      <c r="AD60" s="4"/>
      <c r="AE60" s="4"/>
    </row>
    <row r="61" spans="3:31" x14ac:dyDescent="0.2">
      <c r="Y61" s="4"/>
      <c r="Z61" s="4"/>
      <c r="AA61" s="4"/>
      <c r="AB61" s="4"/>
      <c r="AC61" s="4"/>
      <c r="AD61" s="4"/>
      <c r="AE61" s="4"/>
    </row>
    <row r="62" spans="3:31" x14ac:dyDescent="0.2">
      <c r="Y62" s="4"/>
      <c r="Z62" s="4"/>
      <c r="AA62" s="4"/>
      <c r="AB62" s="4"/>
      <c r="AC62" s="4"/>
      <c r="AD62" s="4"/>
      <c r="AE62" s="4"/>
    </row>
    <row r="63" spans="3:31" x14ac:dyDescent="0.2">
      <c r="Y63" s="4"/>
      <c r="Z63" s="4"/>
      <c r="AA63" s="4"/>
      <c r="AB63" s="4"/>
      <c r="AC63" s="4"/>
      <c r="AD63" s="4"/>
      <c r="AE63" s="4"/>
    </row>
    <row r="64" spans="3:31" x14ac:dyDescent="0.2">
      <c r="C64" s="194"/>
      <c r="H64" s="194"/>
      <c r="N64" s="194"/>
      <c r="W64" s="4"/>
      <c r="X64" s="2"/>
      <c r="Y64" s="4"/>
      <c r="Z64" s="4"/>
      <c r="AA64" s="4"/>
      <c r="AB64" s="4"/>
      <c r="AC64" s="4"/>
      <c r="AD64" s="4"/>
      <c r="AE64" s="4"/>
    </row>
    <row r="65" spans="9:31" x14ac:dyDescent="0.2">
      <c r="I65" s="2" t="e">
        <f>SUM(#REF!)</f>
        <v>#REF!</v>
      </c>
      <c r="J65" s="2" t="e">
        <f>SUM(#REF!)</f>
        <v>#REF!</v>
      </c>
      <c r="K65" s="2" t="e">
        <f>SUM(#REF!)</f>
        <v>#REF!</v>
      </c>
      <c r="O65" s="2" t="e">
        <f>SUM(#REF!)</f>
        <v>#REF!</v>
      </c>
      <c r="P65" s="2" t="e">
        <f>SUM(#REF!)</f>
        <v>#REF!</v>
      </c>
      <c r="Q65" s="2" t="e">
        <f>SUM(#REF!)</f>
        <v>#REF!</v>
      </c>
      <c r="R65" s="2"/>
      <c r="S65" s="2"/>
      <c r="T65" s="2"/>
      <c r="U65" s="2" t="e">
        <f>SUM(#REF!)</f>
        <v>#REF!</v>
      </c>
      <c r="V65" s="2"/>
      <c r="X65" s="2"/>
      <c r="Y65" s="4"/>
      <c r="Z65" s="4"/>
      <c r="AA65" s="4"/>
      <c r="AB65" s="4"/>
      <c r="AC65" s="4"/>
      <c r="AD65" s="4"/>
      <c r="AE65" s="4"/>
    </row>
  </sheetData>
  <mergeCells count="192">
    <mergeCell ref="R6:T6"/>
    <mergeCell ref="U6:W6"/>
    <mergeCell ref="B8:C9"/>
    <mergeCell ref="D8:D9"/>
    <mergeCell ref="E8:E9"/>
    <mergeCell ref="F8:F9"/>
    <mergeCell ref="G8:G9"/>
    <mergeCell ref="H8:H9"/>
    <mergeCell ref="L8:L9"/>
    <mergeCell ref="M8:M9"/>
    <mergeCell ref="B5:C7"/>
    <mergeCell ref="D5:D7"/>
    <mergeCell ref="E5:E7"/>
    <mergeCell ref="F5:K5"/>
    <mergeCell ref="L5:Q5"/>
    <mergeCell ref="R5:W5"/>
    <mergeCell ref="F6:H6"/>
    <mergeCell ref="I6:K6"/>
    <mergeCell ref="L6:N6"/>
    <mergeCell ref="O6:Q6"/>
    <mergeCell ref="N8:N9"/>
    <mergeCell ref="R8:R9"/>
    <mergeCell ref="S8:S9"/>
    <mergeCell ref="T8:T9"/>
    <mergeCell ref="B10:B21"/>
    <mergeCell ref="C10:C11"/>
    <mergeCell ref="D10:D11"/>
    <mergeCell ref="E10:E11"/>
    <mergeCell ref="F10:F11"/>
    <mergeCell ref="G10:G11"/>
    <mergeCell ref="T10:T11"/>
    <mergeCell ref="C12:C13"/>
    <mergeCell ref="D12:D13"/>
    <mergeCell ref="E12:E13"/>
    <mergeCell ref="F12:F13"/>
    <mergeCell ref="G12:G13"/>
    <mergeCell ref="H12:H13"/>
    <mergeCell ref="L12:L13"/>
    <mergeCell ref="M12:M13"/>
    <mergeCell ref="N12:N13"/>
    <mergeCell ref="H10:H11"/>
    <mergeCell ref="L10:L11"/>
    <mergeCell ref="M10:M11"/>
    <mergeCell ref="N10:N11"/>
    <mergeCell ref="R10:R11"/>
    <mergeCell ref="S10:S11"/>
    <mergeCell ref="R12:R13"/>
    <mergeCell ref="S12:S13"/>
    <mergeCell ref="T12:T13"/>
    <mergeCell ref="C14:C15"/>
    <mergeCell ref="D14:D15"/>
    <mergeCell ref="E14:E15"/>
    <mergeCell ref="F14:F15"/>
    <mergeCell ref="G14:G15"/>
    <mergeCell ref="H14:H15"/>
    <mergeCell ref="L14:L15"/>
    <mergeCell ref="M14:M15"/>
    <mergeCell ref="N14:N15"/>
    <mergeCell ref="R14:R15"/>
    <mergeCell ref="S14:S15"/>
    <mergeCell ref="T14:T15"/>
    <mergeCell ref="C16:C17"/>
    <mergeCell ref="D16:D17"/>
    <mergeCell ref="E16:E17"/>
    <mergeCell ref="F16:F17"/>
    <mergeCell ref="G16:G17"/>
    <mergeCell ref="T16:T17"/>
    <mergeCell ref="C18:C19"/>
    <mergeCell ref="D18:D19"/>
    <mergeCell ref="E18:E19"/>
    <mergeCell ref="F18:F19"/>
    <mergeCell ref="G18:G19"/>
    <mergeCell ref="H18:H19"/>
    <mergeCell ref="L18:L19"/>
    <mergeCell ref="M18:M19"/>
    <mergeCell ref="N18:N19"/>
    <mergeCell ref="H16:H17"/>
    <mergeCell ref="L16:L17"/>
    <mergeCell ref="M16:M17"/>
    <mergeCell ref="N16:N17"/>
    <mergeCell ref="R16:R17"/>
    <mergeCell ref="S16:S17"/>
    <mergeCell ref="R18:R19"/>
    <mergeCell ref="S18:S19"/>
    <mergeCell ref="T18:T19"/>
    <mergeCell ref="C20:C21"/>
    <mergeCell ref="D20:D21"/>
    <mergeCell ref="E20:E21"/>
    <mergeCell ref="F20:F21"/>
    <mergeCell ref="G20:G21"/>
    <mergeCell ref="H20:H21"/>
    <mergeCell ref="L20:L21"/>
    <mergeCell ref="M20:M21"/>
    <mergeCell ref="N20:N21"/>
    <mergeCell ref="R20:R21"/>
    <mergeCell ref="S20:S21"/>
    <mergeCell ref="T20:T21"/>
    <mergeCell ref="B22:B37"/>
    <mergeCell ref="C22:C23"/>
    <mergeCell ref="D22:D23"/>
    <mergeCell ref="E22:E23"/>
    <mergeCell ref="F22:F23"/>
    <mergeCell ref="C26:C27"/>
    <mergeCell ref="D26:D27"/>
    <mergeCell ref="E26:E27"/>
    <mergeCell ref="F26:F27"/>
    <mergeCell ref="G26:G27"/>
    <mergeCell ref="H26:H27"/>
    <mergeCell ref="S22:S23"/>
    <mergeCell ref="T22:T23"/>
    <mergeCell ref="C24:C25"/>
    <mergeCell ref="D24:D25"/>
    <mergeCell ref="E24:E25"/>
    <mergeCell ref="F24:F25"/>
    <mergeCell ref="G24:G25"/>
    <mergeCell ref="H24:H25"/>
    <mergeCell ref="L24:L25"/>
    <mergeCell ref="M24:M25"/>
    <mergeCell ref="G22:G23"/>
    <mergeCell ref="H22:H23"/>
    <mergeCell ref="L22:L23"/>
    <mergeCell ref="M22:M23"/>
    <mergeCell ref="N22:N23"/>
    <mergeCell ref="R22:R23"/>
    <mergeCell ref="L26:L27"/>
    <mergeCell ref="M26:M27"/>
    <mergeCell ref="N26:N27"/>
    <mergeCell ref="R26:R27"/>
    <mergeCell ref="S26:S27"/>
    <mergeCell ref="T26:T27"/>
    <mergeCell ref="N24:N25"/>
    <mergeCell ref="R24:R25"/>
    <mergeCell ref="S24:S25"/>
    <mergeCell ref="T24:T25"/>
    <mergeCell ref="L28:L29"/>
    <mergeCell ref="M28:M29"/>
    <mergeCell ref="N28:N29"/>
    <mergeCell ref="R28:R29"/>
    <mergeCell ref="S28:S29"/>
    <mergeCell ref="T28:T29"/>
    <mergeCell ref="C28:C29"/>
    <mergeCell ref="D28:D29"/>
    <mergeCell ref="E28:E29"/>
    <mergeCell ref="F28:F29"/>
    <mergeCell ref="G28:G29"/>
    <mergeCell ref="H28:H29"/>
    <mergeCell ref="L30:L31"/>
    <mergeCell ref="M30:M31"/>
    <mergeCell ref="N30:N31"/>
    <mergeCell ref="R30:R31"/>
    <mergeCell ref="S30:S31"/>
    <mergeCell ref="T30:T31"/>
    <mergeCell ref="C30:C31"/>
    <mergeCell ref="D30:D31"/>
    <mergeCell ref="E30:E31"/>
    <mergeCell ref="F30:F31"/>
    <mergeCell ref="G30:G31"/>
    <mergeCell ref="H30:H31"/>
    <mergeCell ref="L32:L33"/>
    <mergeCell ref="M32:M33"/>
    <mergeCell ref="N32:N33"/>
    <mergeCell ref="R32:R33"/>
    <mergeCell ref="S32:S33"/>
    <mergeCell ref="T32:T33"/>
    <mergeCell ref="C32:C33"/>
    <mergeCell ref="D32:D33"/>
    <mergeCell ref="E32:E33"/>
    <mergeCell ref="F32:F33"/>
    <mergeCell ref="G32:G33"/>
    <mergeCell ref="H32:H33"/>
    <mergeCell ref="D36:D37"/>
    <mergeCell ref="E36:E37"/>
    <mergeCell ref="F36:F37"/>
    <mergeCell ref="G36:G37"/>
    <mergeCell ref="H36:H37"/>
    <mergeCell ref="D34:D35"/>
    <mergeCell ref="E34:E35"/>
    <mergeCell ref="F34:F35"/>
    <mergeCell ref="G34:G35"/>
    <mergeCell ref="H34:H35"/>
    <mergeCell ref="L36:L37"/>
    <mergeCell ref="M36:M37"/>
    <mergeCell ref="N36:N37"/>
    <mergeCell ref="R36:R37"/>
    <mergeCell ref="S36:S37"/>
    <mergeCell ref="T36:T37"/>
    <mergeCell ref="M34:M35"/>
    <mergeCell ref="N34:N35"/>
    <mergeCell ref="R34:R35"/>
    <mergeCell ref="S34:S35"/>
    <mergeCell ref="T34:T35"/>
    <mergeCell ref="L34:L35"/>
  </mergeCells>
  <phoneticPr fontId="3"/>
  <pageMargins left="0.82677165354330717" right="0.51181102362204722" top="0.9055118110236221" bottom="0.98425196850393704" header="0.51181102362204722" footer="0.51181102362204722"/>
  <pageSetup paperSize="9"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目次</vt:lpstr>
      <vt:lpstr>表22</vt:lpstr>
      <vt:lpstr>表23</vt:lpstr>
      <vt:lpstr>表24-1</vt:lpstr>
      <vt:lpstr>表24-2</vt:lpstr>
      <vt:lpstr>表24-3</vt:lpstr>
      <vt:lpstr>表24-4</vt:lpstr>
      <vt:lpstr>表24-5</vt:lpstr>
      <vt:lpstr>表24-6</vt:lpstr>
      <vt:lpstr>表24-7</vt:lpstr>
      <vt:lpstr>表24-8</vt:lpstr>
      <vt:lpstr>表25</vt:lpstr>
      <vt:lpstr>表26</vt:lpstr>
      <vt:lpstr>表27-1</vt:lpstr>
      <vt:lpstr>表27-2</vt:lpstr>
      <vt:lpstr>表28-1</vt:lpstr>
      <vt:lpstr>表28-2</vt:lpstr>
      <vt:lpstr>表22!Print_Area</vt:lpstr>
      <vt:lpstr>表23!Print_Area</vt:lpstr>
      <vt:lpstr>'表24-1'!Print_Area</vt:lpstr>
      <vt:lpstr>'表24-2'!Print_Area</vt:lpstr>
      <vt:lpstr>'表24-3'!Print_Area</vt:lpstr>
      <vt:lpstr>'表24-4'!Print_Area</vt:lpstr>
      <vt:lpstr>'表24-5'!Print_Area</vt:lpstr>
      <vt:lpstr>'表24-6'!Print_Area</vt:lpstr>
      <vt:lpstr>'表24-7'!Print_Area</vt:lpstr>
      <vt:lpstr>'表24-8'!Print_Area</vt:lpstr>
      <vt:lpstr>表25!Print_Area</vt:lpstr>
      <vt:lpstr>表26!Print_Area</vt:lpstr>
      <vt:lpstr>'表27-1'!Print_Area</vt:lpstr>
      <vt:lpstr>'表27-2'!Print_Area</vt:lpstr>
      <vt:lpstr>'表28-1'!Print_Area</vt:lpstr>
      <vt:lpstr>'表28-2'!Print_Area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白崎 恭香</dc:creator>
  <cp:lastModifiedBy>白崎 恭香</cp:lastModifiedBy>
  <dcterms:created xsi:type="dcterms:W3CDTF">2026-05-28T05:32:12Z</dcterms:created>
  <dcterms:modified xsi:type="dcterms:W3CDTF">2026-05-28T11:47:47Z</dcterms:modified>
</cp:coreProperties>
</file>