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23\Downloads\"/>
    </mc:Choice>
  </mc:AlternateContent>
  <xr:revisionPtr revIDLastSave="0" documentId="8_{A3FF735F-DB0F-4180-91F1-70FA53C0D2E1}" xr6:coauthVersionLast="47" xr6:coauthVersionMax="47" xr10:uidLastSave="{00000000-0000-0000-0000-000000000000}"/>
  <bookViews>
    <workbookView xWindow="-108" yWindow="-108" windowWidth="23256" windowHeight="13896" firstSheet="15" xr2:uid="{DC9CBA48-48E8-4332-976C-2A644627DBAF}"/>
  </bookViews>
  <sheets>
    <sheet name="目次" sheetId="26" r:id="rId1"/>
    <sheet name="表29" sheetId="1" r:id="rId2"/>
    <sheet name="表30-1" sheetId="2" r:id="rId3"/>
    <sheet name="表30-2" sheetId="3" r:id="rId4"/>
    <sheet name="表31-1" sheetId="4" r:id="rId5"/>
    <sheet name="表31-2" sheetId="5" r:id="rId6"/>
    <sheet name="表32-1" sheetId="6" r:id="rId7"/>
    <sheet name="表32-2" sheetId="7" r:id="rId8"/>
    <sheet name="表32-3" sheetId="8" r:id="rId9"/>
    <sheet name="表32-4" sheetId="9" r:id="rId10"/>
    <sheet name="表32-5" sheetId="10" r:id="rId11"/>
    <sheet name="表33-1 " sheetId="11" r:id="rId12"/>
    <sheet name="表33-2" sheetId="12" r:id="rId13"/>
    <sheet name="表33-3" sheetId="13" r:id="rId14"/>
    <sheet name="表34-1" sheetId="14" r:id="rId15"/>
    <sheet name="表34-2" sheetId="15" r:id="rId16"/>
    <sheet name="表35-1" sheetId="16" r:id="rId17"/>
    <sheet name="表35-2" sheetId="17" r:id="rId18"/>
    <sheet name="表35-3" sheetId="18" r:id="rId19"/>
    <sheet name="表36" sheetId="19" r:id="rId20"/>
    <sheet name="表37-1" sheetId="20" r:id="rId21"/>
    <sheet name="表37-2" sheetId="21" r:id="rId22"/>
    <sheet name="表38-1" sheetId="22" r:id="rId23"/>
    <sheet name="表38-2" sheetId="23" r:id="rId24"/>
    <sheet name="表38-3" sheetId="24" r:id="rId25"/>
    <sheet name="表38-4" sheetId="25" r:id="rId26"/>
  </sheets>
  <externalReferences>
    <externalReference r:id="rId27"/>
  </externalReferences>
  <definedNames>
    <definedName name="_xlnm.Print_Area" localSheetId="1">表29!$B$2:$K$42</definedName>
    <definedName name="_xlnm.Print_Area" localSheetId="2">'表30-1'!$B$1:$G$40</definedName>
    <definedName name="_xlnm.Print_Area" localSheetId="3">'表30-2'!$B$1:$J$39</definedName>
    <definedName name="_xlnm.Print_Area" localSheetId="4">'表31-1'!$B$1:$H$42</definedName>
    <definedName name="_xlnm.Print_Area" localSheetId="5">'表31-2'!$B$2:$J$58</definedName>
    <definedName name="_xlnm.Print_Area" localSheetId="6">'表32-1'!$B$2:$M$58</definedName>
    <definedName name="_xlnm.Print_Area" localSheetId="7">'表32-2'!$B$2:$Q$58</definedName>
    <definedName name="_xlnm.Print_Area" localSheetId="8">'表32-3'!$B$2:$N$58</definedName>
    <definedName name="_xlnm.Print_Area" localSheetId="9">'表32-4'!$B$2:$N$58</definedName>
    <definedName name="_xlnm.Print_Area" localSheetId="10">'表32-5'!$B$2:$H$58</definedName>
    <definedName name="_xlnm.Print_Area" localSheetId="11">'表33-1 '!$B$2:$P$40</definedName>
    <definedName name="_xlnm.Print_Area" localSheetId="12">'表33-2'!$B$2:$N$40</definedName>
    <definedName name="_xlnm.Print_Area" localSheetId="13">'表33-3'!$B$2:$I$41</definedName>
    <definedName name="_xlnm.Print_Area" localSheetId="14">'表34-1'!$B$2:$R$41</definedName>
    <definedName name="_xlnm.Print_Area" localSheetId="15">'表34-2'!$B$2:$J$37</definedName>
    <definedName name="_xlnm.Print_Area" localSheetId="16">'表35-1'!$B$2:$H$43</definedName>
    <definedName name="_xlnm.Print_Area" localSheetId="17">'表35-2'!$B$2:$N$57</definedName>
    <definedName name="_xlnm.Print_Area" localSheetId="18">'表35-3'!$B$2:$N$57</definedName>
    <definedName name="_xlnm.Print_Area" localSheetId="19">表36!$B$2:$I$43</definedName>
    <definedName name="_xlnm.Print_Area" localSheetId="20">'表37-1'!$B$2:$G$40</definedName>
    <definedName name="_xlnm.Print_Area" localSheetId="21">'表37-2'!$B$2:$G$40</definedName>
    <definedName name="_xlnm.Print_Area" localSheetId="22">'表38-1'!$B$2:$G$40</definedName>
    <definedName name="_xlnm.Print_Area" localSheetId="23">'表38-2'!$B$2:$I$58</definedName>
    <definedName name="_xlnm.Print_Area" localSheetId="24">'表38-3'!$B$2:$M$58</definedName>
    <definedName name="_xlnm.Print_Area" localSheetId="25">'表38-4'!$B$1:$O$39</definedName>
    <definedName name="_xlnm.Print_Area" localSheetId="0">目次!$A$1:$D$108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5" l="1"/>
  <c r="O37" i="25"/>
  <c r="O38" i="25" s="1"/>
  <c r="N37" i="25"/>
  <c r="N38" i="25" s="1"/>
  <c r="M37" i="25"/>
  <c r="M38" i="25" s="1"/>
  <c r="L37" i="25"/>
  <c r="K37" i="25"/>
  <c r="K38" i="25" s="1"/>
  <c r="J37" i="25"/>
  <c r="J38" i="25" s="1"/>
  <c r="I37" i="25"/>
  <c r="H37" i="25"/>
  <c r="H38" i="25" s="1"/>
  <c r="G37" i="25"/>
  <c r="F37" i="25"/>
  <c r="E37" i="25"/>
  <c r="E38" i="25" s="1"/>
  <c r="D37" i="25"/>
  <c r="L38" i="25" s="1"/>
  <c r="O36" i="25"/>
  <c r="O35" i="25"/>
  <c r="N35" i="25"/>
  <c r="N36" i="25" s="1"/>
  <c r="M35" i="25"/>
  <c r="M36" i="25" s="1"/>
  <c r="L35" i="25"/>
  <c r="L36" i="25" s="1"/>
  <c r="K35" i="25"/>
  <c r="J35" i="25"/>
  <c r="J36" i="25" s="1"/>
  <c r="I35" i="25"/>
  <c r="I36" i="25" s="1"/>
  <c r="H35" i="25"/>
  <c r="G35" i="25"/>
  <c r="G36" i="25" s="1"/>
  <c r="F35" i="25"/>
  <c r="E35" i="25"/>
  <c r="D35" i="25"/>
  <c r="K36" i="25" s="1"/>
  <c r="O34" i="25"/>
  <c r="N34" i="25"/>
  <c r="M34" i="25"/>
  <c r="L34" i="25"/>
  <c r="K34" i="25"/>
  <c r="J34" i="25"/>
  <c r="I34" i="25"/>
  <c r="H34" i="25"/>
  <c r="G34" i="25"/>
  <c r="F34" i="25"/>
  <c r="E34" i="25"/>
  <c r="O32" i="25"/>
  <c r="N32" i="25"/>
  <c r="M32" i="25"/>
  <c r="L32" i="25"/>
  <c r="K32" i="25"/>
  <c r="J32" i="25"/>
  <c r="I32" i="25"/>
  <c r="H32" i="25"/>
  <c r="G32" i="25"/>
  <c r="F32" i="25"/>
  <c r="E32" i="25"/>
  <c r="O30" i="25"/>
  <c r="N30" i="25"/>
  <c r="M30" i="25"/>
  <c r="L30" i="25"/>
  <c r="K30" i="25"/>
  <c r="J30" i="25"/>
  <c r="I30" i="25"/>
  <c r="H30" i="25"/>
  <c r="G30" i="25"/>
  <c r="F30" i="25"/>
  <c r="E30" i="25"/>
  <c r="O28" i="25"/>
  <c r="N28" i="25"/>
  <c r="M28" i="25"/>
  <c r="L28" i="25"/>
  <c r="K28" i="25"/>
  <c r="J28" i="25"/>
  <c r="I28" i="25"/>
  <c r="H28" i="25"/>
  <c r="G28" i="25"/>
  <c r="F28" i="25"/>
  <c r="E28" i="25"/>
  <c r="O26" i="25"/>
  <c r="N26" i="25"/>
  <c r="M26" i="25"/>
  <c r="L26" i="25"/>
  <c r="K26" i="25"/>
  <c r="J26" i="25"/>
  <c r="I26" i="25"/>
  <c r="H26" i="25"/>
  <c r="G26" i="25"/>
  <c r="F26" i="25"/>
  <c r="E26" i="25"/>
  <c r="O24" i="25"/>
  <c r="N24" i="25"/>
  <c r="M24" i="25"/>
  <c r="L24" i="25"/>
  <c r="K24" i="25"/>
  <c r="J24" i="25"/>
  <c r="I24" i="25"/>
  <c r="H24" i="25"/>
  <c r="G24" i="25"/>
  <c r="F24" i="25"/>
  <c r="E24" i="25"/>
  <c r="O22" i="25"/>
  <c r="N22" i="25"/>
  <c r="M22" i="25"/>
  <c r="L22" i="25"/>
  <c r="K22" i="25"/>
  <c r="J22" i="25"/>
  <c r="I22" i="25"/>
  <c r="H22" i="25"/>
  <c r="G22" i="25"/>
  <c r="F22" i="25"/>
  <c r="E22" i="25"/>
  <c r="O20" i="25"/>
  <c r="N20" i="25"/>
  <c r="M20" i="25"/>
  <c r="L20" i="25"/>
  <c r="K20" i="25"/>
  <c r="J20" i="25"/>
  <c r="I20" i="25"/>
  <c r="H20" i="25"/>
  <c r="G20" i="25"/>
  <c r="F20" i="25"/>
  <c r="E20" i="25"/>
  <c r="O18" i="25"/>
  <c r="N18" i="25"/>
  <c r="M18" i="25"/>
  <c r="L18" i="25"/>
  <c r="K18" i="25"/>
  <c r="J18" i="25"/>
  <c r="I18" i="25"/>
  <c r="H18" i="25"/>
  <c r="G18" i="25"/>
  <c r="F18" i="25"/>
  <c r="E18" i="25"/>
  <c r="O16" i="25"/>
  <c r="N16" i="25"/>
  <c r="M16" i="25"/>
  <c r="L16" i="25"/>
  <c r="K16" i="25"/>
  <c r="J16" i="25"/>
  <c r="I16" i="25"/>
  <c r="H16" i="25"/>
  <c r="G16" i="25"/>
  <c r="F16" i="25"/>
  <c r="E16" i="25"/>
  <c r="O14" i="25"/>
  <c r="N14" i="25"/>
  <c r="M14" i="25"/>
  <c r="L14" i="25"/>
  <c r="K14" i="25"/>
  <c r="J14" i="25"/>
  <c r="I14" i="25"/>
  <c r="H14" i="25"/>
  <c r="G14" i="25"/>
  <c r="F14" i="25"/>
  <c r="E14" i="25"/>
  <c r="O12" i="25"/>
  <c r="N12" i="25"/>
  <c r="M12" i="25"/>
  <c r="L12" i="25"/>
  <c r="K12" i="25"/>
  <c r="J12" i="25"/>
  <c r="I12" i="25"/>
  <c r="H12" i="25"/>
  <c r="G12" i="25"/>
  <c r="F12" i="25"/>
  <c r="E12" i="25"/>
  <c r="N10" i="25"/>
  <c r="O9" i="25"/>
  <c r="O10" i="25" s="1"/>
  <c r="N9" i="25"/>
  <c r="M9" i="25"/>
  <c r="M10" i="25" s="1"/>
  <c r="L9" i="25"/>
  <c r="L10" i="25" s="1"/>
  <c r="K9" i="25"/>
  <c r="K10" i="25" s="1"/>
  <c r="J9" i="25"/>
  <c r="I9" i="25"/>
  <c r="I10" i="25" s="1"/>
  <c r="H9" i="25"/>
  <c r="H10" i="25" s="1"/>
  <c r="G9" i="25"/>
  <c r="F9" i="25"/>
  <c r="F10" i="25" s="1"/>
  <c r="E9" i="25"/>
  <c r="D9" i="25"/>
  <c r="J10" i="25" s="1"/>
  <c r="B97" i="24"/>
  <c r="A97" i="24"/>
  <c r="M55" i="24"/>
  <c r="L55" i="24"/>
  <c r="L57" i="24" s="1"/>
  <c r="K55" i="24"/>
  <c r="K57" i="24" s="1"/>
  <c r="J55" i="24"/>
  <c r="J57" i="24" s="1"/>
  <c r="I55" i="24"/>
  <c r="I57" i="24" s="1"/>
  <c r="H55" i="24"/>
  <c r="G55" i="24"/>
  <c r="F55" i="24"/>
  <c r="M52" i="24"/>
  <c r="L52" i="24"/>
  <c r="K52" i="24"/>
  <c r="J52" i="24"/>
  <c r="I52" i="24"/>
  <c r="H52" i="24"/>
  <c r="G52" i="24"/>
  <c r="F52" i="24"/>
  <c r="K51" i="24"/>
  <c r="H51" i="24"/>
  <c r="G51" i="24"/>
  <c r="F51" i="24"/>
  <c r="E49" i="24"/>
  <c r="L51" i="24" s="1"/>
  <c r="D49" i="24"/>
  <c r="L50" i="24" s="1"/>
  <c r="M48" i="24"/>
  <c r="L48" i="24"/>
  <c r="M47" i="24"/>
  <c r="K47" i="24"/>
  <c r="J47" i="24"/>
  <c r="I47" i="24"/>
  <c r="H47" i="24"/>
  <c r="E46" i="24"/>
  <c r="K48" i="24" s="1"/>
  <c r="D46" i="24"/>
  <c r="G47" i="24" s="1"/>
  <c r="I45" i="24"/>
  <c r="G45" i="24"/>
  <c r="E43" i="24"/>
  <c r="F45" i="24" s="1"/>
  <c r="D43" i="24"/>
  <c r="J42" i="24"/>
  <c r="I42" i="24"/>
  <c r="G42" i="24"/>
  <c r="L41" i="24"/>
  <c r="K41" i="24"/>
  <c r="J41" i="24"/>
  <c r="E40" i="24"/>
  <c r="E55" i="24" s="1"/>
  <c r="M57" i="24" s="1"/>
  <c r="D40" i="24"/>
  <c r="I41" i="24" s="1"/>
  <c r="L39" i="24"/>
  <c r="K39" i="24"/>
  <c r="J39" i="24"/>
  <c r="I39" i="24"/>
  <c r="M38" i="24"/>
  <c r="L38" i="24"/>
  <c r="K38" i="24"/>
  <c r="J38" i="24"/>
  <c r="H38" i="24"/>
  <c r="G38" i="24"/>
  <c r="F38" i="24"/>
  <c r="E38" i="24"/>
  <c r="E37" i="24"/>
  <c r="H39" i="24" s="1"/>
  <c r="D37" i="24"/>
  <c r="L36" i="24"/>
  <c r="K36" i="24"/>
  <c r="J36" i="24"/>
  <c r="I36" i="24"/>
  <c r="G36" i="24"/>
  <c r="F36" i="24"/>
  <c r="M35" i="24"/>
  <c r="L35" i="24"/>
  <c r="E35" i="24"/>
  <c r="E34" i="24"/>
  <c r="M36" i="24" s="1"/>
  <c r="D34" i="24"/>
  <c r="K35" i="24" s="1"/>
  <c r="M33" i="24"/>
  <c r="L33" i="24"/>
  <c r="K33" i="24"/>
  <c r="G33" i="24"/>
  <c r="F33" i="24"/>
  <c r="L32" i="24"/>
  <c r="J32" i="24"/>
  <c r="I32" i="24"/>
  <c r="H32" i="24"/>
  <c r="G32" i="24"/>
  <c r="E31" i="24"/>
  <c r="J33" i="24" s="1"/>
  <c r="D31" i="24"/>
  <c r="F32" i="24" s="1"/>
  <c r="J30" i="24"/>
  <c r="G30" i="24"/>
  <c r="F30" i="24"/>
  <c r="M29" i="24"/>
  <c r="E28" i="24"/>
  <c r="L30" i="24" s="1"/>
  <c r="D28" i="24"/>
  <c r="L29" i="24" s="1"/>
  <c r="M27" i="24"/>
  <c r="L27" i="24"/>
  <c r="M26" i="24"/>
  <c r="K26" i="24"/>
  <c r="J26" i="24"/>
  <c r="I26" i="24"/>
  <c r="H26" i="24"/>
  <c r="E25" i="24"/>
  <c r="K27" i="24" s="1"/>
  <c r="D25" i="24"/>
  <c r="G26" i="24" s="1"/>
  <c r="I24" i="24"/>
  <c r="G24" i="24"/>
  <c r="E22" i="24"/>
  <c r="F24" i="24" s="1"/>
  <c r="D22" i="24"/>
  <c r="J21" i="24"/>
  <c r="I21" i="24"/>
  <c r="G21" i="24"/>
  <c r="L20" i="24"/>
  <c r="K20" i="24"/>
  <c r="J20" i="24"/>
  <c r="E19" i="24"/>
  <c r="M21" i="24" s="1"/>
  <c r="D19" i="24"/>
  <c r="I20" i="24" s="1"/>
  <c r="L18" i="24"/>
  <c r="K18" i="24"/>
  <c r="J18" i="24"/>
  <c r="I18" i="24"/>
  <c r="M17" i="24"/>
  <c r="L17" i="24"/>
  <c r="J17" i="24"/>
  <c r="H17" i="24"/>
  <c r="G17" i="24"/>
  <c r="F17" i="24"/>
  <c r="E17" i="24"/>
  <c r="E16" i="24"/>
  <c r="H18" i="24" s="1"/>
  <c r="D16" i="24"/>
  <c r="K17" i="24" s="1"/>
  <c r="M13" i="24"/>
  <c r="L13" i="24"/>
  <c r="K13" i="24"/>
  <c r="J13" i="24"/>
  <c r="I13" i="24"/>
  <c r="H13" i="24"/>
  <c r="G13" i="24"/>
  <c r="F13" i="24"/>
  <c r="B97" i="23"/>
  <c r="A97" i="23"/>
  <c r="I55" i="23"/>
  <c r="H55" i="23"/>
  <c r="G55" i="23"/>
  <c r="F55" i="23"/>
  <c r="I52" i="23"/>
  <c r="H52" i="23"/>
  <c r="G52" i="23"/>
  <c r="G54" i="23" s="1"/>
  <c r="F52" i="23"/>
  <c r="E52" i="23"/>
  <c r="E49" i="23"/>
  <c r="I51" i="23" s="1"/>
  <c r="D49" i="23"/>
  <c r="E46" i="23"/>
  <c r="I48" i="23" s="1"/>
  <c r="D46" i="23"/>
  <c r="I47" i="23" s="1"/>
  <c r="I45" i="23"/>
  <c r="E43" i="23"/>
  <c r="H45" i="23" s="1"/>
  <c r="D43" i="23"/>
  <c r="I44" i="23" s="1"/>
  <c r="I42" i="23"/>
  <c r="H42" i="23"/>
  <c r="E41" i="23"/>
  <c r="E40" i="23"/>
  <c r="G42" i="23" s="1"/>
  <c r="D40" i="23"/>
  <c r="I41" i="23" s="1"/>
  <c r="I39" i="23"/>
  <c r="H39" i="23"/>
  <c r="G39" i="23"/>
  <c r="E37" i="23"/>
  <c r="F39" i="23" s="1"/>
  <c r="D37" i="23"/>
  <c r="D52" i="23" s="1"/>
  <c r="I36" i="23"/>
  <c r="H36" i="23"/>
  <c r="G36" i="23"/>
  <c r="F36" i="23"/>
  <c r="E34" i="23"/>
  <c r="D34" i="23"/>
  <c r="I35" i="23" s="1"/>
  <c r="H33" i="23"/>
  <c r="G33" i="23"/>
  <c r="F33" i="23"/>
  <c r="I32" i="23"/>
  <c r="H32" i="23"/>
  <c r="E31" i="23"/>
  <c r="E32" i="23" s="1"/>
  <c r="D31" i="23"/>
  <c r="G32" i="23" s="1"/>
  <c r="I30" i="23"/>
  <c r="H30" i="23"/>
  <c r="G30" i="23"/>
  <c r="F30" i="23"/>
  <c r="I29" i="23"/>
  <c r="H29" i="23"/>
  <c r="E28" i="23"/>
  <c r="E29" i="23" s="1"/>
  <c r="D28" i="23"/>
  <c r="G29" i="23" s="1"/>
  <c r="I27" i="23"/>
  <c r="H27" i="23"/>
  <c r="G27" i="23"/>
  <c r="F27" i="23"/>
  <c r="I26" i="23"/>
  <c r="H26" i="23"/>
  <c r="G26" i="23"/>
  <c r="F26" i="23"/>
  <c r="E25" i="23"/>
  <c r="E26" i="23" s="1"/>
  <c r="D25" i="23"/>
  <c r="I24" i="23"/>
  <c r="H24" i="23"/>
  <c r="G24" i="23"/>
  <c r="F24" i="23"/>
  <c r="I23" i="23"/>
  <c r="H23" i="23"/>
  <c r="G23" i="23"/>
  <c r="F23" i="23"/>
  <c r="E23" i="23"/>
  <c r="E22" i="23"/>
  <c r="D22" i="23"/>
  <c r="F21" i="23"/>
  <c r="I20" i="23"/>
  <c r="H20" i="23"/>
  <c r="G20" i="23"/>
  <c r="F20" i="23"/>
  <c r="E20" i="23"/>
  <c r="E19" i="23"/>
  <c r="I21" i="23" s="1"/>
  <c r="D19" i="23"/>
  <c r="I17" i="23"/>
  <c r="G17" i="23"/>
  <c r="F17" i="23"/>
  <c r="E16" i="23"/>
  <c r="D16" i="23"/>
  <c r="D13" i="23" s="1"/>
  <c r="F14" i="23" s="1"/>
  <c r="I13" i="23"/>
  <c r="H13" i="23"/>
  <c r="G13" i="23"/>
  <c r="F13" i="23"/>
  <c r="G39" i="22"/>
  <c r="F39" i="22"/>
  <c r="E39" i="22"/>
  <c r="G37" i="22"/>
  <c r="F37" i="22"/>
  <c r="E37" i="22"/>
  <c r="D35" i="22"/>
  <c r="G36" i="22" s="1"/>
  <c r="G34" i="22"/>
  <c r="F34" i="22"/>
  <c r="E34" i="22"/>
  <c r="D33" i="22"/>
  <c r="E32" i="22"/>
  <c r="D31" i="22"/>
  <c r="G32" i="22" s="1"/>
  <c r="D29" i="22"/>
  <c r="G30" i="22" s="1"/>
  <c r="G28" i="22"/>
  <c r="F28" i="22"/>
  <c r="E28" i="22"/>
  <c r="D27" i="22"/>
  <c r="D37" i="22" s="1"/>
  <c r="F38" i="22" s="1"/>
  <c r="E26" i="22"/>
  <c r="D25" i="22"/>
  <c r="G26" i="22" s="1"/>
  <c r="D23" i="22"/>
  <c r="G24" i="22" s="1"/>
  <c r="G22" i="22"/>
  <c r="F22" i="22"/>
  <c r="E22" i="22"/>
  <c r="D21" i="22"/>
  <c r="E20" i="22"/>
  <c r="D19" i="22"/>
  <c r="G20" i="22" s="1"/>
  <c r="D17" i="22"/>
  <c r="D11" i="22" s="1"/>
  <c r="G16" i="22"/>
  <c r="F16" i="22"/>
  <c r="E16" i="22"/>
  <c r="D15" i="22"/>
  <c r="E14" i="22"/>
  <c r="D13" i="22"/>
  <c r="G14" i="22" s="1"/>
  <c r="G11" i="22"/>
  <c r="G12" i="22" s="1"/>
  <c r="F11" i="22"/>
  <c r="F12" i="22" s="1"/>
  <c r="E11" i="22"/>
  <c r="E12" i="22" s="1"/>
  <c r="G39" i="21"/>
  <c r="F39" i="21"/>
  <c r="E39" i="21"/>
  <c r="G37" i="21"/>
  <c r="F37" i="21"/>
  <c r="E37" i="21"/>
  <c r="D35" i="21"/>
  <c r="G36" i="21" s="1"/>
  <c r="E34" i="21"/>
  <c r="D33" i="21"/>
  <c r="G34" i="21" s="1"/>
  <c r="G32" i="21"/>
  <c r="F32" i="21"/>
  <c r="E32" i="21"/>
  <c r="D31" i="21"/>
  <c r="D29" i="21"/>
  <c r="G30" i="21" s="1"/>
  <c r="E28" i="21"/>
  <c r="D27" i="21"/>
  <c r="D37" i="21" s="1"/>
  <c r="G26" i="21"/>
  <c r="F26" i="21"/>
  <c r="E26" i="21"/>
  <c r="D25" i="21"/>
  <c r="D23" i="21"/>
  <c r="G24" i="21" s="1"/>
  <c r="E22" i="21"/>
  <c r="D21" i="21"/>
  <c r="G22" i="21" s="1"/>
  <c r="G20" i="21"/>
  <c r="F20" i="21"/>
  <c r="E20" i="21"/>
  <c r="D19" i="21"/>
  <c r="D17" i="21"/>
  <c r="G18" i="21" s="1"/>
  <c r="E16" i="21"/>
  <c r="D15" i="21"/>
  <c r="G16" i="21" s="1"/>
  <c r="G14" i="21"/>
  <c r="F14" i="21"/>
  <c r="E14" i="21"/>
  <c r="D13" i="21"/>
  <c r="G11" i="21"/>
  <c r="G12" i="21" s="1"/>
  <c r="F11" i="21"/>
  <c r="E11" i="21"/>
  <c r="E12" i="21" s="1"/>
  <c r="D11" i="21"/>
  <c r="F12" i="21" s="1"/>
  <c r="G39" i="20"/>
  <c r="F39" i="20"/>
  <c r="E39" i="20"/>
  <c r="G37" i="20"/>
  <c r="F37" i="20"/>
  <c r="E37" i="20"/>
  <c r="E38" i="20" s="1"/>
  <c r="D37" i="20"/>
  <c r="G36" i="20"/>
  <c r="D35" i="20"/>
  <c r="F36" i="20" s="1"/>
  <c r="G34" i="20"/>
  <c r="E34" i="20"/>
  <c r="D33" i="20"/>
  <c r="F34" i="20" s="1"/>
  <c r="D31" i="20"/>
  <c r="G30" i="20"/>
  <c r="D29" i="20"/>
  <c r="F30" i="20" s="1"/>
  <c r="G28" i="20"/>
  <c r="E28" i="20"/>
  <c r="D27" i="20"/>
  <c r="F28" i="20" s="1"/>
  <c r="D25" i="20"/>
  <c r="G24" i="20"/>
  <c r="D23" i="20"/>
  <c r="F24" i="20" s="1"/>
  <c r="G22" i="20"/>
  <c r="E22" i="20"/>
  <c r="D21" i="20"/>
  <c r="F22" i="20" s="1"/>
  <c r="D19" i="20"/>
  <c r="G18" i="20"/>
  <c r="D17" i="20"/>
  <c r="F18" i="20" s="1"/>
  <c r="G16" i="20"/>
  <c r="E16" i="20"/>
  <c r="D15" i="20"/>
  <c r="F16" i="20" s="1"/>
  <c r="D13" i="20"/>
  <c r="G11" i="20"/>
  <c r="F11" i="20"/>
  <c r="E11" i="20"/>
  <c r="I41" i="19"/>
  <c r="H41" i="19"/>
  <c r="G41" i="19"/>
  <c r="F41" i="19"/>
  <c r="E41" i="19"/>
  <c r="I39" i="19"/>
  <c r="H39" i="19"/>
  <c r="G39" i="19"/>
  <c r="F39" i="19"/>
  <c r="E39" i="19"/>
  <c r="E38" i="19"/>
  <c r="D37" i="19"/>
  <c r="I38" i="19" s="1"/>
  <c r="I36" i="19"/>
  <c r="H36" i="19"/>
  <c r="D35" i="19"/>
  <c r="G36" i="19" s="1"/>
  <c r="E34" i="19"/>
  <c r="D33" i="19"/>
  <c r="I34" i="19" s="1"/>
  <c r="I32" i="19"/>
  <c r="H32" i="19"/>
  <c r="D31" i="19"/>
  <c r="G32" i="19" s="1"/>
  <c r="E30" i="19"/>
  <c r="D29" i="19"/>
  <c r="D39" i="19" s="1"/>
  <c r="I28" i="19"/>
  <c r="H28" i="19"/>
  <c r="D27" i="19"/>
  <c r="G28" i="19" s="1"/>
  <c r="E26" i="19"/>
  <c r="D25" i="19"/>
  <c r="I26" i="19" s="1"/>
  <c r="I24" i="19"/>
  <c r="H24" i="19"/>
  <c r="D23" i="19"/>
  <c r="G24" i="19" s="1"/>
  <c r="E22" i="19"/>
  <c r="D21" i="19"/>
  <c r="I22" i="19" s="1"/>
  <c r="I20" i="19"/>
  <c r="H20" i="19"/>
  <c r="D19" i="19"/>
  <c r="G20" i="19" s="1"/>
  <c r="E18" i="19"/>
  <c r="D17" i="19"/>
  <c r="I18" i="19" s="1"/>
  <c r="I16" i="19"/>
  <c r="H16" i="19"/>
  <c r="D15" i="19"/>
  <c r="G16" i="19" s="1"/>
  <c r="I13" i="19"/>
  <c r="H13" i="19"/>
  <c r="G13" i="19"/>
  <c r="F13" i="19"/>
  <c r="E13" i="19"/>
  <c r="B94" i="18"/>
  <c r="G56" i="18"/>
  <c r="N55" i="18"/>
  <c r="N56" i="18" s="1"/>
  <c r="M55" i="18"/>
  <c r="M56" i="18" s="1"/>
  <c r="L55" i="18"/>
  <c r="K55" i="18"/>
  <c r="K56" i="18" s="1"/>
  <c r="J55" i="18"/>
  <c r="J56" i="18" s="1"/>
  <c r="I55" i="18"/>
  <c r="H55" i="18"/>
  <c r="H56" i="18" s="1"/>
  <c r="G55" i="18"/>
  <c r="F55" i="18"/>
  <c r="D55" i="18"/>
  <c r="L56" i="18" s="1"/>
  <c r="N52" i="18"/>
  <c r="M52" i="18"/>
  <c r="L52" i="18"/>
  <c r="K52" i="18"/>
  <c r="J52" i="18"/>
  <c r="I52" i="18"/>
  <c r="H52" i="18"/>
  <c r="G52" i="18"/>
  <c r="F52" i="18"/>
  <c r="J51" i="18"/>
  <c r="I51" i="18"/>
  <c r="H51" i="18"/>
  <c r="L50" i="18"/>
  <c r="J50" i="18"/>
  <c r="I50" i="18"/>
  <c r="G50" i="18"/>
  <c r="F50" i="18"/>
  <c r="E50" i="18"/>
  <c r="E49" i="18"/>
  <c r="G51" i="18" s="1"/>
  <c r="D49" i="18"/>
  <c r="N50" i="18" s="1"/>
  <c r="G48" i="18"/>
  <c r="F48" i="18"/>
  <c r="N47" i="18"/>
  <c r="E46" i="18"/>
  <c r="D46" i="18"/>
  <c r="N45" i="18"/>
  <c r="M45" i="18"/>
  <c r="M44" i="18"/>
  <c r="L44" i="18"/>
  <c r="K44" i="18"/>
  <c r="J44" i="18"/>
  <c r="F44" i="18"/>
  <c r="E43" i="18"/>
  <c r="L45" i="18" s="1"/>
  <c r="D43" i="18"/>
  <c r="I44" i="18" s="1"/>
  <c r="M42" i="18"/>
  <c r="L42" i="18"/>
  <c r="K42" i="18"/>
  <c r="J42" i="18"/>
  <c r="I42" i="18"/>
  <c r="F42" i="18"/>
  <c r="M41" i="18"/>
  <c r="J41" i="18"/>
  <c r="I41" i="18"/>
  <c r="H41" i="18"/>
  <c r="G41" i="18"/>
  <c r="E40" i="18"/>
  <c r="H42" i="18" s="1"/>
  <c r="D40" i="18"/>
  <c r="F41" i="18" s="1"/>
  <c r="H39" i="18"/>
  <c r="L38" i="18"/>
  <c r="J38" i="18"/>
  <c r="I38" i="18"/>
  <c r="G38" i="18"/>
  <c r="F38" i="18"/>
  <c r="E37" i="18"/>
  <c r="J39" i="18" s="1"/>
  <c r="D37" i="18"/>
  <c r="N38" i="18" s="1"/>
  <c r="G36" i="18"/>
  <c r="E34" i="18"/>
  <c r="D34" i="18"/>
  <c r="N33" i="18"/>
  <c r="M33" i="18"/>
  <c r="M32" i="18"/>
  <c r="L32" i="18"/>
  <c r="K32" i="18"/>
  <c r="J32" i="18"/>
  <c r="F32" i="18"/>
  <c r="E31" i="18"/>
  <c r="L33" i="18" s="1"/>
  <c r="D31" i="18"/>
  <c r="I32" i="18" s="1"/>
  <c r="M30" i="18"/>
  <c r="L30" i="18"/>
  <c r="K30" i="18"/>
  <c r="J30" i="18"/>
  <c r="F30" i="18"/>
  <c r="M29" i="18"/>
  <c r="J29" i="18"/>
  <c r="I29" i="18"/>
  <c r="H29" i="18"/>
  <c r="G29" i="18"/>
  <c r="E28" i="18"/>
  <c r="I30" i="18" s="1"/>
  <c r="D28" i="18"/>
  <c r="F29" i="18" s="1"/>
  <c r="J27" i="18"/>
  <c r="I27" i="18"/>
  <c r="H27" i="18"/>
  <c r="G27" i="18"/>
  <c r="L26" i="18"/>
  <c r="J26" i="18"/>
  <c r="I26" i="18"/>
  <c r="G26" i="18"/>
  <c r="F26" i="18"/>
  <c r="E26" i="18"/>
  <c r="E25" i="18"/>
  <c r="D25" i="18"/>
  <c r="N26" i="18" s="1"/>
  <c r="J24" i="18"/>
  <c r="G24" i="18"/>
  <c r="F24" i="18"/>
  <c r="N23" i="18"/>
  <c r="M23" i="18"/>
  <c r="G23" i="18"/>
  <c r="E22" i="18"/>
  <c r="D22" i="18"/>
  <c r="M20" i="18"/>
  <c r="L20" i="18"/>
  <c r="K20" i="18"/>
  <c r="J20" i="18"/>
  <c r="F20" i="18"/>
  <c r="E19" i="18"/>
  <c r="D19" i="18"/>
  <c r="I20" i="18" s="1"/>
  <c r="M18" i="18"/>
  <c r="L18" i="18"/>
  <c r="K18" i="18"/>
  <c r="J18" i="18"/>
  <c r="F18" i="18"/>
  <c r="E16" i="18"/>
  <c r="I18" i="18" s="1"/>
  <c r="D16" i="18"/>
  <c r="N13" i="18"/>
  <c r="M13" i="18"/>
  <c r="L13" i="18"/>
  <c r="K13" i="18"/>
  <c r="J13" i="18"/>
  <c r="I13" i="18"/>
  <c r="H13" i="18"/>
  <c r="G13" i="18"/>
  <c r="F13" i="18"/>
  <c r="B94" i="17"/>
  <c r="N56" i="17"/>
  <c r="M56" i="17"/>
  <c r="L56" i="17"/>
  <c r="G56" i="17"/>
  <c r="N55" i="17"/>
  <c r="M55" i="17"/>
  <c r="L55" i="17"/>
  <c r="K55" i="17"/>
  <c r="J55" i="17"/>
  <c r="J56" i="17" s="1"/>
  <c r="I55" i="17"/>
  <c r="H55" i="17"/>
  <c r="H56" i="17" s="1"/>
  <c r="G55" i="17"/>
  <c r="F55" i="17"/>
  <c r="F56" i="17" s="1"/>
  <c r="D55" i="17"/>
  <c r="N52" i="17"/>
  <c r="M52" i="17"/>
  <c r="L52" i="17"/>
  <c r="K52" i="17"/>
  <c r="J52" i="17"/>
  <c r="I52" i="17"/>
  <c r="H52" i="17"/>
  <c r="G52" i="17"/>
  <c r="F52" i="17"/>
  <c r="N51" i="17"/>
  <c r="I51" i="17"/>
  <c r="H51" i="17"/>
  <c r="G51" i="17"/>
  <c r="N50" i="17"/>
  <c r="M50" i="17"/>
  <c r="L50" i="17"/>
  <c r="K50" i="17"/>
  <c r="I50" i="17"/>
  <c r="G50" i="17"/>
  <c r="F50" i="17"/>
  <c r="E50" i="17"/>
  <c r="E49" i="17"/>
  <c r="D49" i="17"/>
  <c r="J50" i="17" s="1"/>
  <c r="N48" i="17"/>
  <c r="M48" i="17"/>
  <c r="L48" i="17"/>
  <c r="J48" i="17"/>
  <c r="I48" i="17"/>
  <c r="H48" i="17"/>
  <c r="N47" i="17"/>
  <c r="M47" i="17"/>
  <c r="L47" i="17"/>
  <c r="K47" i="17"/>
  <c r="J47" i="17"/>
  <c r="I47" i="17"/>
  <c r="H47" i="17"/>
  <c r="G47" i="17"/>
  <c r="F47" i="17"/>
  <c r="E47" i="17"/>
  <c r="E46" i="17"/>
  <c r="K48" i="17" s="1"/>
  <c r="D46" i="17"/>
  <c r="L45" i="17"/>
  <c r="K45" i="17"/>
  <c r="J45" i="17"/>
  <c r="I45" i="17"/>
  <c r="F45" i="17"/>
  <c r="N44" i="17"/>
  <c r="I44" i="17"/>
  <c r="H44" i="17"/>
  <c r="G44" i="17"/>
  <c r="F44" i="17"/>
  <c r="E43" i="17"/>
  <c r="H45" i="17" s="1"/>
  <c r="D43" i="17"/>
  <c r="M44" i="17" s="1"/>
  <c r="I42" i="17"/>
  <c r="F42" i="17"/>
  <c r="E40" i="17"/>
  <c r="N42" i="17" s="1"/>
  <c r="D40" i="17"/>
  <c r="M39" i="17"/>
  <c r="L39" i="17"/>
  <c r="K39" i="17"/>
  <c r="H39" i="17"/>
  <c r="F39" i="17"/>
  <c r="L38" i="17"/>
  <c r="E37" i="17"/>
  <c r="N39" i="17" s="1"/>
  <c r="D37" i="17"/>
  <c r="K38" i="17" s="1"/>
  <c r="N36" i="17"/>
  <c r="M36" i="17"/>
  <c r="L36" i="17"/>
  <c r="J36" i="17"/>
  <c r="I36" i="17"/>
  <c r="H36" i="17"/>
  <c r="N35" i="17"/>
  <c r="M35" i="17"/>
  <c r="L35" i="17"/>
  <c r="K35" i="17"/>
  <c r="J35" i="17"/>
  <c r="I35" i="17"/>
  <c r="G35" i="17"/>
  <c r="F35" i="17"/>
  <c r="E35" i="17"/>
  <c r="E34" i="17"/>
  <c r="K36" i="17" s="1"/>
  <c r="D34" i="17"/>
  <c r="H35" i="17" s="1"/>
  <c r="L33" i="17"/>
  <c r="K33" i="17"/>
  <c r="J33" i="17"/>
  <c r="I33" i="17"/>
  <c r="F33" i="17"/>
  <c r="N32" i="17"/>
  <c r="I32" i="17"/>
  <c r="H32" i="17"/>
  <c r="G32" i="17"/>
  <c r="F32" i="17"/>
  <c r="E31" i="17"/>
  <c r="H33" i="17" s="1"/>
  <c r="D31" i="17"/>
  <c r="M32" i="17" s="1"/>
  <c r="I30" i="17"/>
  <c r="F30" i="17"/>
  <c r="E28" i="17"/>
  <c r="N30" i="17" s="1"/>
  <c r="D28" i="17"/>
  <c r="M27" i="17"/>
  <c r="L27" i="17"/>
  <c r="K27" i="17"/>
  <c r="H27" i="17"/>
  <c r="F27" i="17"/>
  <c r="L26" i="17"/>
  <c r="E25" i="17"/>
  <c r="N27" i="17" s="1"/>
  <c r="D25" i="17"/>
  <c r="K26" i="17" s="1"/>
  <c r="N24" i="17"/>
  <c r="M24" i="17"/>
  <c r="L24" i="17"/>
  <c r="J24" i="17"/>
  <c r="I24" i="17"/>
  <c r="H24" i="17"/>
  <c r="N23" i="17"/>
  <c r="M23" i="17"/>
  <c r="L23" i="17"/>
  <c r="K23" i="17"/>
  <c r="J23" i="17"/>
  <c r="I23" i="17"/>
  <c r="H23" i="17"/>
  <c r="G23" i="17"/>
  <c r="F23" i="17"/>
  <c r="E23" i="17"/>
  <c r="E22" i="17"/>
  <c r="K24" i="17" s="1"/>
  <c r="D22" i="17"/>
  <c r="L21" i="17"/>
  <c r="K21" i="17"/>
  <c r="J21" i="17"/>
  <c r="I21" i="17"/>
  <c r="N20" i="17"/>
  <c r="I20" i="17"/>
  <c r="H20" i="17"/>
  <c r="G20" i="17"/>
  <c r="F20" i="17"/>
  <c r="E19" i="17"/>
  <c r="H21" i="17" s="1"/>
  <c r="D19" i="17"/>
  <c r="M20" i="17" s="1"/>
  <c r="I18" i="17"/>
  <c r="F18" i="17"/>
  <c r="E16" i="17"/>
  <c r="N18" i="17" s="1"/>
  <c r="D16" i="17"/>
  <c r="N13" i="17"/>
  <c r="M13" i="17"/>
  <c r="L13" i="17"/>
  <c r="K13" i="17"/>
  <c r="J13" i="17"/>
  <c r="I13" i="17"/>
  <c r="H13" i="17"/>
  <c r="G13" i="17"/>
  <c r="F13" i="17"/>
  <c r="H41" i="16"/>
  <c r="G41" i="16"/>
  <c r="F41" i="16"/>
  <c r="E41" i="16"/>
  <c r="H39" i="16"/>
  <c r="G39" i="16"/>
  <c r="G40" i="16" s="1"/>
  <c r="F39" i="16"/>
  <c r="F40" i="16" s="1"/>
  <c r="E39" i="16"/>
  <c r="E40" i="16" s="1"/>
  <c r="D39" i="16"/>
  <c r="H40" i="16" s="1"/>
  <c r="G38" i="16"/>
  <c r="F38" i="16"/>
  <c r="E38" i="16"/>
  <c r="D37" i="16"/>
  <c r="H38" i="16" s="1"/>
  <c r="E36" i="16"/>
  <c r="D35" i="16"/>
  <c r="H36" i="16" s="1"/>
  <c r="H34" i="16"/>
  <c r="G34" i="16"/>
  <c r="E34" i="16"/>
  <c r="D33" i="16"/>
  <c r="F34" i="16" s="1"/>
  <c r="H32" i="16"/>
  <c r="D31" i="16"/>
  <c r="D41" i="16" s="1"/>
  <c r="H30" i="16"/>
  <c r="G30" i="16"/>
  <c r="F30" i="16"/>
  <c r="E30" i="16"/>
  <c r="D29" i="16"/>
  <c r="H28" i="16"/>
  <c r="G28" i="16"/>
  <c r="F28" i="16"/>
  <c r="E28" i="16"/>
  <c r="D27" i="16"/>
  <c r="D25" i="16"/>
  <c r="H26" i="16" s="1"/>
  <c r="H24" i="16"/>
  <c r="D23" i="16"/>
  <c r="G24" i="16" s="1"/>
  <c r="D21" i="16"/>
  <c r="H22" i="16" s="1"/>
  <c r="H20" i="16"/>
  <c r="G20" i="16"/>
  <c r="F20" i="16"/>
  <c r="D19" i="16"/>
  <c r="E20" i="16" s="1"/>
  <c r="H18" i="16"/>
  <c r="G18" i="16"/>
  <c r="D17" i="16"/>
  <c r="F18" i="16" s="1"/>
  <c r="D15" i="16"/>
  <c r="H13" i="16"/>
  <c r="G13" i="16"/>
  <c r="F13" i="16"/>
  <c r="E13" i="16"/>
  <c r="J36" i="15"/>
  <c r="I36" i="15"/>
  <c r="H36" i="15"/>
  <c r="G36" i="15"/>
  <c r="F36" i="15"/>
  <c r="E36" i="15"/>
  <c r="D36" i="15"/>
  <c r="J34" i="15"/>
  <c r="I34" i="15"/>
  <c r="H34" i="15"/>
  <c r="G34" i="15"/>
  <c r="F34" i="15"/>
  <c r="E34" i="15"/>
  <c r="D34" i="15"/>
  <c r="J8" i="15"/>
  <c r="I8" i="15"/>
  <c r="H8" i="15"/>
  <c r="G8" i="15"/>
  <c r="F8" i="15"/>
  <c r="E8" i="15"/>
  <c r="D8" i="15"/>
  <c r="Q40" i="14"/>
  <c r="Q41" i="14" s="1"/>
  <c r="P40" i="14"/>
  <c r="P41" i="14" s="1"/>
  <c r="O40" i="14"/>
  <c r="O41" i="14" s="1"/>
  <c r="N40" i="14"/>
  <c r="L40" i="14"/>
  <c r="L41" i="14" s="1"/>
  <c r="K40" i="14"/>
  <c r="K41" i="14" s="1"/>
  <c r="J40" i="14"/>
  <c r="J41" i="14" s="1"/>
  <c r="I40" i="14"/>
  <c r="G40" i="14"/>
  <c r="G41" i="14" s="1"/>
  <c r="F40" i="14"/>
  <c r="F41" i="14" s="1"/>
  <c r="E40" i="14"/>
  <c r="E41" i="14" s="1"/>
  <c r="D40" i="14"/>
  <c r="I41" i="14" s="1"/>
  <c r="Q38" i="14"/>
  <c r="P38" i="14"/>
  <c r="O38" i="14"/>
  <c r="N38" i="14"/>
  <c r="L38" i="14"/>
  <c r="K38" i="14"/>
  <c r="J38" i="14"/>
  <c r="I38" i="14"/>
  <c r="G38" i="14"/>
  <c r="F38" i="14"/>
  <c r="E38" i="14"/>
  <c r="N37" i="14"/>
  <c r="L37" i="14"/>
  <c r="K37" i="14"/>
  <c r="J37" i="14"/>
  <c r="G37" i="14"/>
  <c r="H36" i="14"/>
  <c r="H37" i="14" s="1"/>
  <c r="D36" i="14"/>
  <c r="I37" i="14" s="1"/>
  <c r="Q35" i="14"/>
  <c r="F35" i="14"/>
  <c r="E35" i="14"/>
  <c r="D34" i="14"/>
  <c r="P35" i="14" s="1"/>
  <c r="N33" i="14"/>
  <c r="L33" i="14"/>
  <c r="K33" i="14"/>
  <c r="J33" i="14"/>
  <c r="G33" i="14"/>
  <c r="H32" i="14"/>
  <c r="H33" i="14" s="1"/>
  <c r="D32" i="14"/>
  <c r="I33" i="14" s="1"/>
  <c r="Q31" i="14"/>
  <c r="F31" i="14"/>
  <c r="E31" i="14"/>
  <c r="D30" i="14"/>
  <c r="P31" i="14" s="1"/>
  <c r="N29" i="14"/>
  <c r="L29" i="14"/>
  <c r="K29" i="14"/>
  <c r="J29" i="14"/>
  <c r="G29" i="14"/>
  <c r="H28" i="14"/>
  <c r="H29" i="14" s="1"/>
  <c r="D28" i="14"/>
  <c r="I29" i="14" s="1"/>
  <c r="Q27" i="14"/>
  <c r="F27" i="14"/>
  <c r="E27" i="14"/>
  <c r="D26" i="14"/>
  <c r="P27" i="14" s="1"/>
  <c r="N25" i="14"/>
  <c r="L25" i="14"/>
  <c r="K25" i="14"/>
  <c r="J25" i="14"/>
  <c r="G25" i="14"/>
  <c r="H24" i="14"/>
  <c r="H25" i="14" s="1"/>
  <c r="D24" i="14"/>
  <c r="I25" i="14" s="1"/>
  <c r="Q23" i="14"/>
  <c r="F23" i="14"/>
  <c r="E23" i="14"/>
  <c r="D22" i="14"/>
  <c r="P23" i="14" s="1"/>
  <c r="N21" i="14"/>
  <c r="L21" i="14"/>
  <c r="K21" i="14"/>
  <c r="J21" i="14"/>
  <c r="G21" i="14"/>
  <c r="H20" i="14"/>
  <c r="H21" i="14" s="1"/>
  <c r="D20" i="14"/>
  <c r="I21" i="14" s="1"/>
  <c r="Q19" i="14"/>
  <c r="F19" i="14"/>
  <c r="E19" i="14"/>
  <c r="D18" i="14"/>
  <c r="P19" i="14" s="1"/>
  <c r="N17" i="14"/>
  <c r="L17" i="14"/>
  <c r="K17" i="14"/>
  <c r="J17" i="14"/>
  <c r="G17" i="14"/>
  <c r="H16" i="14"/>
  <c r="H17" i="14" s="1"/>
  <c r="D16" i="14"/>
  <c r="I17" i="14" s="1"/>
  <c r="Q15" i="14"/>
  <c r="F15" i="14"/>
  <c r="E15" i="14"/>
  <c r="D14" i="14"/>
  <c r="P15" i="14" s="1"/>
  <c r="K13" i="14"/>
  <c r="Q12" i="14"/>
  <c r="P12" i="14"/>
  <c r="O12" i="14"/>
  <c r="N12" i="14"/>
  <c r="N13" i="14" s="1"/>
  <c r="L12" i="14"/>
  <c r="K12" i="14"/>
  <c r="J12" i="14"/>
  <c r="I12" i="14"/>
  <c r="I13" i="14" s="1"/>
  <c r="G12" i="14"/>
  <c r="F12" i="14"/>
  <c r="E12" i="14"/>
  <c r="E13" i="14" s="1"/>
  <c r="D12" i="14"/>
  <c r="I39" i="13"/>
  <c r="H39" i="13"/>
  <c r="G39" i="13"/>
  <c r="F39" i="13"/>
  <c r="E39" i="13"/>
  <c r="I38" i="13"/>
  <c r="I37" i="13"/>
  <c r="H37" i="13"/>
  <c r="G37" i="13"/>
  <c r="F37" i="13"/>
  <c r="E37" i="13"/>
  <c r="H36" i="13"/>
  <c r="F36" i="13"/>
  <c r="E36" i="13"/>
  <c r="D35" i="13"/>
  <c r="I36" i="13" s="1"/>
  <c r="I34" i="13"/>
  <c r="G34" i="13"/>
  <c r="F34" i="13"/>
  <c r="D33" i="13"/>
  <c r="H34" i="13" s="1"/>
  <c r="H32" i="13"/>
  <c r="F32" i="13"/>
  <c r="E32" i="13"/>
  <c r="D31" i="13"/>
  <c r="I32" i="13" s="1"/>
  <c r="I30" i="13"/>
  <c r="G30" i="13"/>
  <c r="F30" i="13"/>
  <c r="D29" i="13"/>
  <c r="H30" i="13" s="1"/>
  <c r="H28" i="13"/>
  <c r="F28" i="13"/>
  <c r="E28" i="13"/>
  <c r="D27" i="13"/>
  <c r="D37" i="13" s="1"/>
  <c r="I26" i="13"/>
  <c r="G26" i="13"/>
  <c r="F26" i="13"/>
  <c r="D25" i="13"/>
  <c r="H26" i="13" s="1"/>
  <c r="H24" i="13"/>
  <c r="F24" i="13"/>
  <c r="E24" i="13"/>
  <c r="D23" i="13"/>
  <c r="I24" i="13" s="1"/>
  <c r="I22" i="13"/>
  <c r="H22" i="13"/>
  <c r="G22" i="13"/>
  <c r="F22" i="13"/>
  <c r="D21" i="13"/>
  <c r="E22" i="13" s="1"/>
  <c r="H20" i="13"/>
  <c r="F20" i="13"/>
  <c r="E20" i="13"/>
  <c r="D19" i="13"/>
  <c r="I20" i="13" s="1"/>
  <c r="I18" i="13"/>
  <c r="H18" i="13"/>
  <c r="G18" i="13"/>
  <c r="F18" i="13"/>
  <c r="D17" i="13"/>
  <c r="E18" i="13" s="1"/>
  <c r="H16" i="13"/>
  <c r="F16" i="13"/>
  <c r="E16" i="13"/>
  <c r="D15" i="13"/>
  <c r="D11" i="13" s="1"/>
  <c r="G12" i="13" s="1"/>
  <c r="I14" i="13"/>
  <c r="H14" i="13"/>
  <c r="G14" i="13"/>
  <c r="F14" i="13"/>
  <c r="D13" i="13"/>
  <c r="E14" i="13" s="1"/>
  <c r="H12" i="13"/>
  <c r="F12" i="13"/>
  <c r="I11" i="13"/>
  <c r="H11" i="13"/>
  <c r="G11" i="13"/>
  <c r="F11" i="13"/>
  <c r="E11" i="13"/>
  <c r="P39" i="12"/>
  <c r="O39" i="12"/>
  <c r="N39" i="12"/>
  <c r="M39" i="12"/>
  <c r="L39" i="12"/>
  <c r="K39" i="12"/>
  <c r="J39" i="12"/>
  <c r="I39" i="12"/>
  <c r="H39" i="12"/>
  <c r="G39" i="12"/>
  <c r="F39" i="12"/>
  <c r="E39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N36" i="12"/>
  <c r="M36" i="12"/>
  <c r="L36" i="12"/>
  <c r="K36" i="12"/>
  <c r="J36" i="12"/>
  <c r="I36" i="12"/>
  <c r="H36" i="12"/>
  <c r="G36" i="12"/>
  <c r="F36" i="12"/>
  <c r="E36" i="12"/>
  <c r="P35" i="12"/>
  <c r="D35" i="12"/>
  <c r="O36" i="12" s="1"/>
  <c r="N34" i="12"/>
  <c r="L34" i="12"/>
  <c r="K34" i="12"/>
  <c r="J34" i="12"/>
  <c r="G34" i="12"/>
  <c r="P33" i="12"/>
  <c r="D33" i="12"/>
  <c r="I34" i="12" s="1"/>
  <c r="P31" i="12"/>
  <c r="D31" i="12"/>
  <c r="P29" i="12"/>
  <c r="D29" i="12" s="1"/>
  <c r="P27" i="12"/>
  <c r="D27" i="12"/>
  <c r="P25" i="12"/>
  <c r="D25" i="12"/>
  <c r="P23" i="12"/>
  <c r="D23" i="12" s="1"/>
  <c r="E22" i="12"/>
  <c r="P21" i="12"/>
  <c r="D21" i="12" s="1"/>
  <c r="N20" i="12"/>
  <c r="I20" i="12"/>
  <c r="G20" i="12"/>
  <c r="F20" i="12"/>
  <c r="P19" i="12"/>
  <c r="D19" i="12" s="1"/>
  <c r="J18" i="12"/>
  <c r="P17" i="12"/>
  <c r="D17" i="12"/>
  <c r="P15" i="12"/>
  <c r="L14" i="12"/>
  <c r="E14" i="12"/>
  <c r="P13" i="12"/>
  <c r="D13" i="12" s="1"/>
  <c r="O11" i="12"/>
  <c r="N11" i="12"/>
  <c r="M11" i="12"/>
  <c r="L11" i="12"/>
  <c r="K11" i="12"/>
  <c r="J11" i="12"/>
  <c r="I11" i="12"/>
  <c r="H11" i="12"/>
  <c r="G11" i="12"/>
  <c r="F11" i="12"/>
  <c r="E11" i="12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P36" i="11"/>
  <c r="K36" i="11"/>
  <c r="I36" i="11"/>
  <c r="H36" i="11"/>
  <c r="R35" i="11"/>
  <c r="D35" i="11" s="1"/>
  <c r="L34" i="11"/>
  <c r="R33" i="11"/>
  <c r="D33" i="11" s="1"/>
  <c r="Q32" i="11"/>
  <c r="O32" i="11"/>
  <c r="N32" i="11"/>
  <c r="J32" i="11"/>
  <c r="E32" i="11"/>
  <c r="R31" i="11"/>
  <c r="D31" i="11"/>
  <c r="R29" i="11"/>
  <c r="D29" i="11" s="1"/>
  <c r="Q28" i="11"/>
  <c r="R27" i="11"/>
  <c r="D27" i="11" s="1"/>
  <c r="H26" i="11"/>
  <c r="R25" i="11"/>
  <c r="D25" i="11" s="1"/>
  <c r="R23" i="11"/>
  <c r="D23" i="11" s="1"/>
  <c r="R21" i="11"/>
  <c r="D21" i="11" s="1"/>
  <c r="R19" i="11"/>
  <c r="D19" i="11" s="1"/>
  <c r="Q20" i="11" s="1"/>
  <c r="H18" i="11"/>
  <c r="R17" i="11"/>
  <c r="D17" i="11" s="1"/>
  <c r="R15" i="11"/>
  <c r="D15" i="11" s="1"/>
  <c r="R13" i="11"/>
  <c r="R11" i="11" s="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B97" i="10"/>
  <c r="A97" i="10"/>
  <c r="G57" i="10"/>
  <c r="H55" i="10"/>
  <c r="G55" i="10"/>
  <c r="F55" i="10"/>
  <c r="F57" i="10" s="1"/>
  <c r="E55" i="10"/>
  <c r="H57" i="10" s="1"/>
  <c r="G54" i="10"/>
  <c r="E53" i="10"/>
  <c r="H52" i="10"/>
  <c r="G52" i="10"/>
  <c r="F52" i="10"/>
  <c r="F54" i="10" s="1"/>
  <c r="E52" i="10"/>
  <c r="H54" i="10" s="1"/>
  <c r="H51" i="10"/>
  <c r="G51" i="10"/>
  <c r="F51" i="10"/>
  <c r="H50" i="10"/>
  <c r="G50" i="10"/>
  <c r="F50" i="10"/>
  <c r="E50" i="10"/>
  <c r="D49" i="10"/>
  <c r="H48" i="10"/>
  <c r="G48" i="10"/>
  <c r="F48" i="10"/>
  <c r="D46" i="10"/>
  <c r="H47" i="10" s="1"/>
  <c r="H45" i="10"/>
  <c r="G45" i="10"/>
  <c r="F45" i="10"/>
  <c r="F44" i="10"/>
  <c r="E44" i="10"/>
  <c r="E43" i="10"/>
  <c r="D43" i="10"/>
  <c r="H44" i="10" s="1"/>
  <c r="H42" i="10"/>
  <c r="G42" i="10"/>
  <c r="F42" i="10"/>
  <c r="H41" i="10"/>
  <c r="G41" i="10"/>
  <c r="F41" i="10"/>
  <c r="D40" i="10"/>
  <c r="E41" i="10" s="1"/>
  <c r="H39" i="10"/>
  <c r="G39" i="10"/>
  <c r="F39" i="10"/>
  <c r="D37" i="10"/>
  <c r="D52" i="10" s="1"/>
  <c r="H36" i="10"/>
  <c r="G36" i="10"/>
  <c r="F36" i="10"/>
  <c r="G35" i="10"/>
  <c r="F35" i="10"/>
  <c r="D34" i="10"/>
  <c r="H35" i="10" s="1"/>
  <c r="H33" i="10"/>
  <c r="G33" i="10"/>
  <c r="F33" i="10"/>
  <c r="H32" i="10"/>
  <c r="G32" i="10"/>
  <c r="F32" i="10"/>
  <c r="D31" i="10"/>
  <c r="E32" i="10" s="1"/>
  <c r="H30" i="10"/>
  <c r="G30" i="10"/>
  <c r="F30" i="10"/>
  <c r="E29" i="10"/>
  <c r="D28" i="10"/>
  <c r="H29" i="10" s="1"/>
  <c r="H27" i="10"/>
  <c r="G27" i="10"/>
  <c r="F27" i="10"/>
  <c r="G26" i="10"/>
  <c r="F26" i="10"/>
  <c r="D25" i="10"/>
  <c r="H26" i="10" s="1"/>
  <c r="H24" i="10"/>
  <c r="G24" i="10"/>
  <c r="F24" i="10"/>
  <c r="H23" i="10"/>
  <c r="G23" i="10"/>
  <c r="F23" i="10"/>
  <c r="D22" i="10"/>
  <c r="E23" i="10" s="1"/>
  <c r="H21" i="10"/>
  <c r="G21" i="10"/>
  <c r="F21" i="10"/>
  <c r="E20" i="10"/>
  <c r="D19" i="10"/>
  <c r="H20" i="10" s="1"/>
  <c r="H18" i="10"/>
  <c r="G18" i="10"/>
  <c r="F18" i="10"/>
  <c r="G17" i="10"/>
  <c r="F17" i="10"/>
  <c r="D16" i="10"/>
  <c r="H17" i="10" s="1"/>
  <c r="H15" i="10"/>
  <c r="F15" i="10"/>
  <c r="H13" i="10"/>
  <c r="G13" i="10"/>
  <c r="G15" i="10" s="1"/>
  <c r="F13" i="10"/>
  <c r="E13" i="10"/>
  <c r="B97" i="9"/>
  <c r="A97" i="9"/>
  <c r="L57" i="9"/>
  <c r="K57" i="9"/>
  <c r="I57" i="9"/>
  <c r="F57" i="9"/>
  <c r="F56" i="9"/>
  <c r="N55" i="9"/>
  <c r="M55" i="9"/>
  <c r="L55" i="9"/>
  <c r="K55" i="9"/>
  <c r="J55" i="9"/>
  <c r="I55" i="9"/>
  <c r="H55" i="9"/>
  <c r="H57" i="9" s="1"/>
  <c r="G55" i="9"/>
  <c r="G57" i="9" s="1"/>
  <c r="F55" i="9"/>
  <c r="E55" i="9"/>
  <c r="D55" i="9"/>
  <c r="N52" i="9"/>
  <c r="M52" i="9"/>
  <c r="L52" i="9"/>
  <c r="L54" i="9" s="1"/>
  <c r="K52" i="9"/>
  <c r="K54" i="9" s="1"/>
  <c r="J52" i="9"/>
  <c r="I52" i="9"/>
  <c r="H52" i="9"/>
  <c r="G52" i="9"/>
  <c r="F52" i="9"/>
  <c r="E52" i="9"/>
  <c r="J54" i="9" s="1"/>
  <c r="L51" i="9"/>
  <c r="K51" i="9"/>
  <c r="J51" i="9"/>
  <c r="I51" i="9"/>
  <c r="H51" i="9"/>
  <c r="G51" i="9"/>
  <c r="F51" i="9"/>
  <c r="N50" i="9"/>
  <c r="K50" i="9"/>
  <c r="E50" i="9"/>
  <c r="D49" i="9"/>
  <c r="M50" i="9" s="1"/>
  <c r="L48" i="9"/>
  <c r="K48" i="9"/>
  <c r="J48" i="9"/>
  <c r="I48" i="9"/>
  <c r="H48" i="9"/>
  <c r="G48" i="9"/>
  <c r="F48" i="9"/>
  <c r="M47" i="9"/>
  <c r="L47" i="9"/>
  <c r="K47" i="9"/>
  <c r="J47" i="9"/>
  <c r="I47" i="9"/>
  <c r="H47" i="9"/>
  <c r="E47" i="9"/>
  <c r="D46" i="9"/>
  <c r="G47" i="9" s="1"/>
  <c r="L45" i="9"/>
  <c r="K45" i="9"/>
  <c r="J45" i="9"/>
  <c r="I45" i="9"/>
  <c r="H45" i="9"/>
  <c r="G45" i="9"/>
  <c r="F45" i="9"/>
  <c r="N44" i="9"/>
  <c r="K44" i="9"/>
  <c r="E44" i="9"/>
  <c r="D43" i="9"/>
  <c r="M44" i="9" s="1"/>
  <c r="L42" i="9"/>
  <c r="K42" i="9"/>
  <c r="J42" i="9"/>
  <c r="I42" i="9"/>
  <c r="H42" i="9"/>
  <c r="G42" i="9"/>
  <c r="F42" i="9"/>
  <c r="M41" i="9"/>
  <c r="L41" i="9"/>
  <c r="K41" i="9"/>
  <c r="J41" i="9"/>
  <c r="I41" i="9"/>
  <c r="H41" i="9"/>
  <c r="E41" i="9"/>
  <c r="D40" i="9"/>
  <c r="G41" i="9" s="1"/>
  <c r="L39" i="9"/>
  <c r="K39" i="9"/>
  <c r="J39" i="9"/>
  <c r="I39" i="9"/>
  <c r="H39" i="9"/>
  <c r="G39" i="9"/>
  <c r="F39" i="9"/>
  <c r="N38" i="9"/>
  <c r="K38" i="9"/>
  <c r="E38" i="9"/>
  <c r="D37" i="9"/>
  <c r="M38" i="9" s="1"/>
  <c r="L36" i="9"/>
  <c r="K36" i="9"/>
  <c r="J36" i="9"/>
  <c r="I36" i="9"/>
  <c r="H36" i="9"/>
  <c r="G36" i="9"/>
  <c r="F36" i="9"/>
  <c r="M35" i="9"/>
  <c r="L35" i="9"/>
  <c r="K35" i="9"/>
  <c r="J35" i="9"/>
  <c r="I35" i="9"/>
  <c r="H35" i="9"/>
  <c r="E35" i="9"/>
  <c r="D34" i="9"/>
  <c r="G35" i="9" s="1"/>
  <c r="L33" i="9"/>
  <c r="K33" i="9"/>
  <c r="J33" i="9"/>
  <c r="I33" i="9"/>
  <c r="H33" i="9"/>
  <c r="G33" i="9"/>
  <c r="F33" i="9"/>
  <c r="N32" i="9"/>
  <c r="K32" i="9"/>
  <c r="E32" i="9"/>
  <c r="D31" i="9"/>
  <c r="M32" i="9" s="1"/>
  <c r="L30" i="9"/>
  <c r="K30" i="9"/>
  <c r="J30" i="9"/>
  <c r="I30" i="9"/>
  <c r="H30" i="9"/>
  <c r="G30" i="9"/>
  <c r="F30" i="9"/>
  <c r="M29" i="9"/>
  <c r="L29" i="9"/>
  <c r="K29" i="9"/>
  <c r="J29" i="9"/>
  <c r="H29" i="9"/>
  <c r="E29" i="9"/>
  <c r="D28" i="9"/>
  <c r="G29" i="9" s="1"/>
  <c r="L27" i="9"/>
  <c r="K27" i="9"/>
  <c r="J27" i="9"/>
  <c r="I27" i="9"/>
  <c r="H27" i="9"/>
  <c r="G27" i="9"/>
  <c r="F27" i="9"/>
  <c r="N26" i="9"/>
  <c r="K26" i="9"/>
  <c r="E26" i="9"/>
  <c r="D25" i="9"/>
  <c r="M26" i="9" s="1"/>
  <c r="L24" i="9"/>
  <c r="K24" i="9"/>
  <c r="J24" i="9"/>
  <c r="I24" i="9"/>
  <c r="H24" i="9"/>
  <c r="G24" i="9"/>
  <c r="F24" i="9"/>
  <c r="M23" i="9"/>
  <c r="L23" i="9"/>
  <c r="K23" i="9"/>
  <c r="J23" i="9"/>
  <c r="H23" i="9"/>
  <c r="E23" i="9"/>
  <c r="D22" i="9"/>
  <c r="G23" i="9" s="1"/>
  <c r="L21" i="9"/>
  <c r="K21" i="9"/>
  <c r="J21" i="9"/>
  <c r="I21" i="9"/>
  <c r="H21" i="9"/>
  <c r="G21" i="9"/>
  <c r="F21" i="9"/>
  <c r="N20" i="9"/>
  <c r="K20" i="9"/>
  <c r="E20" i="9"/>
  <c r="D19" i="9"/>
  <c r="M20" i="9" s="1"/>
  <c r="L18" i="9"/>
  <c r="K18" i="9"/>
  <c r="J18" i="9"/>
  <c r="I18" i="9"/>
  <c r="H18" i="9"/>
  <c r="G18" i="9"/>
  <c r="F18" i="9"/>
  <c r="K17" i="9"/>
  <c r="J17" i="9"/>
  <c r="H17" i="9"/>
  <c r="E17" i="9"/>
  <c r="D16" i="9"/>
  <c r="G17" i="9" s="1"/>
  <c r="H15" i="9"/>
  <c r="G15" i="9"/>
  <c r="N13" i="9"/>
  <c r="M13" i="9"/>
  <c r="L13" i="9"/>
  <c r="K13" i="9"/>
  <c r="K15" i="9" s="1"/>
  <c r="J13" i="9"/>
  <c r="I13" i="9"/>
  <c r="H13" i="9"/>
  <c r="G13" i="9"/>
  <c r="F13" i="9"/>
  <c r="E13" i="9"/>
  <c r="J15" i="9" s="1"/>
  <c r="B97" i="8"/>
  <c r="A97" i="8"/>
  <c r="L57" i="8"/>
  <c r="K57" i="8"/>
  <c r="H57" i="8"/>
  <c r="G57" i="8"/>
  <c r="N55" i="8"/>
  <c r="M55" i="8"/>
  <c r="L55" i="8"/>
  <c r="K55" i="8"/>
  <c r="J55" i="8"/>
  <c r="J57" i="8" s="1"/>
  <c r="I55" i="8"/>
  <c r="I57" i="8" s="1"/>
  <c r="H55" i="8"/>
  <c r="G55" i="8"/>
  <c r="F55" i="8"/>
  <c r="E55" i="8"/>
  <c r="L54" i="8"/>
  <c r="K54" i="8"/>
  <c r="H54" i="8"/>
  <c r="F54" i="8"/>
  <c r="N52" i="8"/>
  <c r="M52" i="8"/>
  <c r="L52" i="8"/>
  <c r="K52" i="8"/>
  <c r="J52" i="8"/>
  <c r="I52" i="8"/>
  <c r="I54" i="8" s="1"/>
  <c r="H52" i="8"/>
  <c r="G52" i="8"/>
  <c r="F52" i="8"/>
  <c r="E52" i="8"/>
  <c r="L51" i="8"/>
  <c r="K51" i="8"/>
  <c r="J51" i="8"/>
  <c r="I51" i="8"/>
  <c r="H51" i="8"/>
  <c r="G51" i="8"/>
  <c r="F51" i="8"/>
  <c r="D49" i="8"/>
  <c r="L48" i="8"/>
  <c r="K48" i="8"/>
  <c r="J48" i="8"/>
  <c r="I48" i="8"/>
  <c r="H48" i="8"/>
  <c r="G48" i="8"/>
  <c r="F48" i="8"/>
  <c r="M47" i="8"/>
  <c r="L47" i="8"/>
  <c r="J47" i="8"/>
  <c r="G47" i="8"/>
  <c r="F47" i="8"/>
  <c r="D46" i="8"/>
  <c r="I47" i="8" s="1"/>
  <c r="L45" i="8"/>
  <c r="K45" i="8"/>
  <c r="J45" i="8"/>
  <c r="I45" i="8"/>
  <c r="H45" i="8"/>
  <c r="G45" i="8"/>
  <c r="F45" i="8"/>
  <c r="D43" i="8"/>
  <c r="L42" i="8"/>
  <c r="K42" i="8"/>
  <c r="J42" i="8"/>
  <c r="I42" i="8"/>
  <c r="H42" i="8"/>
  <c r="G42" i="8"/>
  <c r="F42" i="8"/>
  <c r="M41" i="8"/>
  <c r="L41" i="8"/>
  <c r="J41" i="8"/>
  <c r="G41" i="8"/>
  <c r="F41" i="8"/>
  <c r="D40" i="8"/>
  <c r="I41" i="8" s="1"/>
  <c r="L39" i="8"/>
  <c r="K39" i="8"/>
  <c r="J39" i="8"/>
  <c r="I39" i="8"/>
  <c r="H39" i="8"/>
  <c r="G39" i="8"/>
  <c r="F39" i="8"/>
  <c r="D37" i="8"/>
  <c r="L36" i="8"/>
  <c r="K36" i="8"/>
  <c r="J36" i="8"/>
  <c r="I36" i="8"/>
  <c r="H36" i="8"/>
  <c r="G36" i="8"/>
  <c r="F36" i="8"/>
  <c r="M35" i="8"/>
  <c r="L35" i="8"/>
  <c r="J35" i="8"/>
  <c r="G35" i="8"/>
  <c r="F35" i="8"/>
  <c r="D34" i="8"/>
  <c r="I35" i="8" s="1"/>
  <c r="L33" i="8"/>
  <c r="K33" i="8"/>
  <c r="J33" i="8"/>
  <c r="I33" i="8"/>
  <c r="H33" i="8"/>
  <c r="G33" i="8"/>
  <c r="F33" i="8"/>
  <c r="D31" i="8"/>
  <c r="L30" i="8"/>
  <c r="K30" i="8"/>
  <c r="J30" i="8"/>
  <c r="I30" i="8"/>
  <c r="H30" i="8"/>
  <c r="G30" i="8"/>
  <c r="F30" i="8"/>
  <c r="M29" i="8"/>
  <c r="L29" i="8"/>
  <c r="J29" i="8"/>
  <c r="G29" i="8"/>
  <c r="D28" i="8"/>
  <c r="I29" i="8" s="1"/>
  <c r="L27" i="8"/>
  <c r="K27" i="8"/>
  <c r="J27" i="8"/>
  <c r="I27" i="8"/>
  <c r="H27" i="8"/>
  <c r="G27" i="8"/>
  <c r="F27" i="8"/>
  <c r="D25" i="8"/>
  <c r="L24" i="8"/>
  <c r="K24" i="8"/>
  <c r="J24" i="8"/>
  <c r="I24" i="8"/>
  <c r="H24" i="8"/>
  <c r="G24" i="8"/>
  <c r="F24" i="8"/>
  <c r="M23" i="8"/>
  <c r="L23" i="8"/>
  <c r="J23" i="8"/>
  <c r="G23" i="8"/>
  <c r="D22" i="8"/>
  <c r="I23" i="8" s="1"/>
  <c r="L21" i="8"/>
  <c r="K21" i="8"/>
  <c r="J21" i="8"/>
  <c r="I21" i="8"/>
  <c r="H21" i="8"/>
  <c r="G21" i="8"/>
  <c r="F21" i="8"/>
  <c r="D19" i="8"/>
  <c r="L18" i="8"/>
  <c r="K18" i="8"/>
  <c r="J18" i="8"/>
  <c r="I18" i="8"/>
  <c r="H18" i="8"/>
  <c r="G18" i="8"/>
  <c r="F18" i="8"/>
  <c r="M17" i="8"/>
  <c r="L17" i="8"/>
  <c r="J17" i="8"/>
  <c r="G17" i="8"/>
  <c r="D16" i="8"/>
  <c r="I17" i="8" s="1"/>
  <c r="G15" i="8"/>
  <c r="N13" i="8"/>
  <c r="M13" i="8"/>
  <c r="L13" i="8"/>
  <c r="K13" i="8"/>
  <c r="J13" i="8"/>
  <c r="I13" i="8"/>
  <c r="H13" i="8"/>
  <c r="G13" i="8"/>
  <c r="F13" i="8"/>
  <c r="F15" i="8" s="1"/>
  <c r="E13" i="8"/>
  <c r="J15" i="8" s="1"/>
  <c r="B98" i="7"/>
  <c r="A98" i="7"/>
  <c r="Q56" i="7"/>
  <c r="P56" i="7"/>
  <c r="O56" i="7"/>
  <c r="O58" i="7" s="1"/>
  <c r="N56" i="7"/>
  <c r="N58" i="7" s="1"/>
  <c r="M56" i="7"/>
  <c r="L56" i="7"/>
  <c r="L58" i="7" s="1"/>
  <c r="K56" i="7"/>
  <c r="J56" i="7"/>
  <c r="I56" i="7"/>
  <c r="M58" i="7" s="1"/>
  <c r="G56" i="7"/>
  <c r="F56" i="7"/>
  <c r="E56" i="7"/>
  <c r="O55" i="7"/>
  <c r="N55" i="7"/>
  <c r="L55" i="7"/>
  <c r="G54" i="7"/>
  <c r="Q53" i="7"/>
  <c r="Q54" i="7" s="1"/>
  <c r="P53" i="7"/>
  <c r="O53" i="7"/>
  <c r="N53" i="7"/>
  <c r="M53" i="7"/>
  <c r="L53" i="7"/>
  <c r="K53" i="7"/>
  <c r="K55" i="7" s="1"/>
  <c r="J53" i="7"/>
  <c r="J55" i="7" s="1"/>
  <c r="I53" i="7"/>
  <c r="H53" i="7"/>
  <c r="G53" i="7"/>
  <c r="F53" i="7"/>
  <c r="F54" i="7" s="1"/>
  <c r="E53" i="7"/>
  <c r="E54" i="7" s="1"/>
  <c r="N51" i="7"/>
  <c r="M51" i="7"/>
  <c r="L51" i="7"/>
  <c r="J51" i="7"/>
  <c r="F51" i="7"/>
  <c r="E51" i="7"/>
  <c r="H50" i="7"/>
  <c r="I51" i="7" s="1"/>
  <c r="D50" i="7"/>
  <c r="G51" i="7" s="1"/>
  <c r="O49" i="7"/>
  <c r="N49" i="7"/>
  <c r="M49" i="7"/>
  <c r="L49" i="7"/>
  <c r="K49" i="7"/>
  <c r="J49" i="7"/>
  <c r="O48" i="7"/>
  <c r="N48" i="7"/>
  <c r="M48" i="7"/>
  <c r="J48" i="7"/>
  <c r="I48" i="7"/>
  <c r="G48" i="7"/>
  <c r="E48" i="7"/>
  <c r="H47" i="7"/>
  <c r="Q48" i="7" s="1"/>
  <c r="D47" i="7"/>
  <c r="F48" i="7" s="1"/>
  <c r="O46" i="7"/>
  <c r="N46" i="7"/>
  <c r="M46" i="7"/>
  <c r="L46" i="7"/>
  <c r="K46" i="7"/>
  <c r="J46" i="7"/>
  <c r="N45" i="7"/>
  <c r="H44" i="7"/>
  <c r="M45" i="7" s="1"/>
  <c r="D44" i="7"/>
  <c r="G45" i="7" s="1"/>
  <c r="O43" i="7"/>
  <c r="N43" i="7"/>
  <c r="M43" i="7"/>
  <c r="L43" i="7"/>
  <c r="K43" i="7"/>
  <c r="J43" i="7"/>
  <c r="N42" i="7"/>
  <c r="M42" i="7"/>
  <c r="L42" i="7"/>
  <c r="J42" i="7"/>
  <c r="G42" i="7"/>
  <c r="F42" i="7"/>
  <c r="E42" i="7"/>
  <c r="H41" i="7"/>
  <c r="I42" i="7" s="1"/>
  <c r="D41" i="7"/>
  <c r="D56" i="7" s="1"/>
  <c r="G57" i="7" s="1"/>
  <c r="O40" i="7"/>
  <c r="N40" i="7"/>
  <c r="M40" i="7"/>
  <c r="L40" i="7"/>
  <c r="K40" i="7"/>
  <c r="J40" i="7"/>
  <c r="P39" i="7"/>
  <c r="O39" i="7"/>
  <c r="N39" i="7"/>
  <c r="M39" i="7"/>
  <c r="L39" i="7"/>
  <c r="J39" i="7"/>
  <c r="I39" i="7"/>
  <c r="G39" i="7"/>
  <c r="E39" i="7"/>
  <c r="H38" i="7"/>
  <c r="Q39" i="7" s="1"/>
  <c r="D38" i="7"/>
  <c r="D53" i="7" s="1"/>
  <c r="O37" i="7"/>
  <c r="N37" i="7"/>
  <c r="M37" i="7"/>
  <c r="L37" i="7"/>
  <c r="K37" i="7"/>
  <c r="J37" i="7"/>
  <c r="Q36" i="7"/>
  <c r="N36" i="7"/>
  <c r="H35" i="7"/>
  <c r="D35" i="7"/>
  <c r="G36" i="7" s="1"/>
  <c r="O34" i="7"/>
  <c r="N34" i="7"/>
  <c r="M34" i="7"/>
  <c r="L34" i="7"/>
  <c r="K34" i="7"/>
  <c r="J34" i="7"/>
  <c r="L33" i="7"/>
  <c r="I33" i="7"/>
  <c r="F33" i="7"/>
  <c r="E33" i="7"/>
  <c r="H32" i="7"/>
  <c r="Q33" i="7" s="1"/>
  <c r="D32" i="7"/>
  <c r="G33" i="7" s="1"/>
  <c r="O30" i="7"/>
  <c r="N30" i="7"/>
  <c r="M30" i="7"/>
  <c r="K30" i="7"/>
  <c r="I30" i="7"/>
  <c r="G30" i="7"/>
  <c r="F30" i="7"/>
  <c r="H29" i="7"/>
  <c r="J30" i="7" s="1"/>
  <c r="D29" i="7"/>
  <c r="E30" i="7" s="1"/>
  <c r="O28" i="7"/>
  <c r="N28" i="7"/>
  <c r="M28" i="7"/>
  <c r="L28" i="7"/>
  <c r="K28" i="7"/>
  <c r="J28" i="7"/>
  <c r="P27" i="7"/>
  <c r="O27" i="7"/>
  <c r="J27" i="7"/>
  <c r="H26" i="7"/>
  <c r="Q27" i="7" s="1"/>
  <c r="D26" i="7"/>
  <c r="F27" i="7" s="1"/>
  <c r="L24" i="7"/>
  <c r="I24" i="7"/>
  <c r="F24" i="7"/>
  <c r="E24" i="7"/>
  <c r="H23" i="7"/>
  <c r="Q24" i="7" s="1"/>
  <c r="D23" i="7"/>
  <c r="G24" i="7" s="1"/>
  <c r="O22" i="7"/>
  <c r="N22" i="7"/>
  <c r="M22" i="7"/>
  <c r="L22" i="7"/>
  <c r="K22" i="7"/>
  <c r="J22" i="7"/>
  <c r="G21" i="7"/>
  <c r="H20" i="7"/>
  <c r="D20" i="7"/>
  <c r="F21" i="7" s="1"/>
  <c r="O19" i="7"/>
  <c r="N19" i="7"/>
  <c r="M19" i="7"/>
  <c r="L19" i="7"/>
  <c r="K19" i="7"/>
  <c r="J19" i="7"/>
  <c r="P18" i="7"/>
  <c r="M18" i="7"/>
  <c r="K18" i="7"/>
  <c r="J18" i="7"/>
  <c r="I18" i="7"/>
  <c r="H17" i="7"/>
  <c r="L18" i="7" s="1"/>
  <c r="D17" i="7"/>
  <c r="Q14" i="7"/>
  <c r="P14" i="7"/>
  <c r="O14" i="7"/>
  <c r="N14" i="7"/>
  <c r="M14" i="7"/>
  <c r="L14" i="7"/>
  <c r="K14" i="7"/>
  <c r="J14" i="7"/>
  <c r="I14" i="7"/>
  <c r="O16" i="7" s="1"/>
  <c r="G14" i="7"/>
  <c r="F14" i="7"/>
  <c r="E14" i="7"/>
  <c r="B97" i="6"/>
  <c r="A97" i="6"/>
  <c r="J57" i="6"/>
  <c r="G57" i="6"/>
  <c r="M55" i="6"/>
  <c r="L55" i="6"/>
  <c r="K55" i="6"/>
  <c r="K57" i="6" s="1"/>
  <c r="J55" i="6"/>
  <c r="I55" i="6"/>
  <c r="H55" i="6"/>
  <c r="G55" i="6"/>
  <c r="F55" i="6"/>
  <c r="E55" i="6"/>
  <c r="F57" i="6" s="1"/>
  <c r="K54" i="6"/>
  <c r="H54" i="6"/>
  <c r="G54" i="6"/>
  <c r="M52" i="6"/>
  <c r="L52" i="6"/>
  <c r="K52" i="6"/>
  <c r="J52" i="6"/>
  <c r="I52" i="6"/>
  <c r="H52" i="6"/>
  <c r="G52" i="6"/>
  <c r="F52" i="6"/>
  <c r="F54" i="6" s="1"/>
  <c r="E52" i="6"/>
  <c r="K51" i="6"/>
  <c r="J51" i="6"/>
  <c r="I51" i="6"/>
  <c r="H51" i="6"/>
  <c r="G51" i="6"/>
  <c r="F51" i="6"/>
  <c r="M50" i="6"/>
  <c r="H50" i="6"/>
  <c r="E50" i="6"/>
  <c r="D49" i="6"/>
  <c r="L50" i="6" s="1"/>
  <c r="K48" i="6"/>
  <c r="J48" i="6"/>
  <c r="I48" i="6"/>
  <c r="H48" i="6"/>
  <c r="G48" i="6"/>
  <c r="F48" i="6"/>
  <c r="L47" i="6"/>
  <c r="I47" i="6"/>
  <c r="F47" i="6"/>
  <c r="E47" i="6"/>
  <c r="D46" i="6"/>
  <c r="H47" i="6" s="1"/>
  <c r="K45" i="6"/>
  <c r="J45" i="6"/>
  <c r="I45" i="6"/>
  <c r="H45" i="6"/>
  <c r="G45" i="6"/>
  <c r="F45" i="6"/>
  <c r="M44" i="6"/>
  <c r="J44" i="6"/>
  <c r="I44" i="6"/>
  <c r="H44" i="6"/>
  <c r="D43" i="6"/>
  <c r="K42" i="6"/>
  <c r="J42" i="6"/>
  <c r="I42" i="6"/>
  <c r="H42" i="6"/>
  <c r="G42" i="6"/>
  <c r="F42" i="6"/>
  <c r="D40" i="6"/>
  <c r="L41" i="6" s="1"/>
  <c r="K39" i="6"/>
  <c r="J39" i="6"/>
  <c r="I39" i="6"/>
  <c r="H39" i="6"/>
  <c r="G39" i="6"/>
  <c r="F39" i="6"/>
  <c r="D37" i="6"/>
  <c r="L38" i="6" s="1"/>
  <c r="K36" i="6"/>
  <c r="J36" i="6"/>
  <c r="I36" i="6"/>
  <c r="H36" i="6"/>
  <c r="G36" i="6"/>
  <c r="F36" i="6"/>
  <c r="M35" i="6"/>
  <c r="L35" i="6"/>
  <c r="J35" i="6"/>
  <c r="I35" i="6"/>
  <c r="H35" i="6"/>
  <c r="F35" i="6"/>
  <c r="D34" i="6"/>
  <c r="K33" i="6"/>
  <c r="J33" i="6"/>
  <c r="I33" i="6"/>
  <c r="H33" i="6"/>
  <c r="G33" i="6"/>
  <c r="F33" i="6"/>
  <c r="M32" i="6"/>
  <c r="L32" i="6"/>
  <c r="J32" i="6"/>
  <c r="H32" i="6"/>
  <c r="E32" i="6"/>
  <c r="D31" i="6"/>
  <c r="K30" i="6"/>
  <c r="J30" i="6"/>
  <c r="I30" i="6"/>
  <c r="H30" i="6"/>
  <c r="G30" i="6"/>
  <c r="F30" i="6"/>
  <c r="L29" i="6"/>
  <c r="I29" i="6"/>
  <c r="H29" i="6"/>
  <c r="F29" i="6"/>
  <c r="E29" i="6"/>
  <c r="D28" i="6"/>
  <c r="K27" i="6"/>
  <c r="J27" i="6"/>
  <c r="I27" i="6"/>
  <c r="H27" i="6"/>
  <c r="G27" i="6"/>
  <c r="F27" i="6"/>
  <c r="M26" i="6"/>
  <c r="L26" i="6"/>
  <c r="J26" i="6"/>
  <c r="I26" i="6"/>
  <c r="H26" i="6"/>
  <c r="D25" i="6"/>
  <c r="K24" i="6"/>
  <c r="J24" i="6"/>
  <c r="I24" i="6"/>
  <c r="H24" i="6"/>
  <c r="G24" i="6"/>
  <c r="F24" i="6"/>
  <c r="M23" i="6"/>
  <c r="J23" i="6"/>
  <c r="I23" i="6"/>
  <c r="D22" i="6"/>
  <c r="D13" i="6" s="1"/>
  <c r="K21" i="6"/>
  <c r="J21" i="6"/>
  <c r="I21" i="6"/>
  <c r="H21" i="6"/>
  <c r="G21" i="6"/>
  <c r="F21" i="6"/>
  <c r="M20" i="6"/>
  <c r="L20" i="6"/>
  <c r="I20" i="6"/>
  <c r="E20" i="6"/>
  <c r="D19" i="6"/>
  <c r="K18" i="6"/>
  <c r="J18" i="6"/>
  <c r="I18" i="6"/>
  <c r="H18" i="6"/>
  <c r="G18" i="6"/>
  <c r="F18" i="6"/>
  <c r="M17" i="6"/>
  <c r="L17" i="6"/>
  <c r="I17" i="6"/>
  <c r="H17" i="6"/>
  <c r="F17" i="6"/>
  <c r="E17" i="6"/>
  <c r="D16" i="6"/>
  <c r="G17" i="6" s="1"/>
  <c r="K15" i="6"/>
  <c r="J15" i="6"/>
  <c r="H15" i="6"/>
  <c r="G15" i="6"/>
  <c r="M13" i="6"/>
  <c r="M14" i="6" s="1"/>
  <c r="L13" i="6"/>
  <c r="L14" i="6" s="1"/>
  <c r="K13" i="6"/>
  <c r="J13" i="6"/>
  <c r="I13" i="6"/>
  <c r="I14" i="6" s="1"/>
  <c r="H13" i="6"/>
  <c r="H14" i="6" s="1"/>
  <c r="G13" i="6"/>
  <c r="F13" i="6"/>
  <c r="F15" i="6" s="1"/>
  <c r="E13" i="6"/>
  <c r="B97" i="5"/>
  <c r="A97" i="5"/>
  <c r="J55" i="5"/>
  <c r="J56" i="5" s="1"/>
  <c r="I55" i="5"/>
  <c r="I56" i="5" s="1"/>
  <c r="H55" i="5"/>
  <c r="G55" i="5"/>
  <c r="F55" i="5"/>
  <c r="J52" i="5"/>
  <c r="I52" i="5"/>
  <c r="H52" i="5"/>
  <c r="G52" i="5"/>
  <c r="F52" i="5"/>
  <c r="J51" i="5"/>
  <c r="I51" i="5"/>
  <c r="F51" i="5"/>
  <c r="E49" i="5"/>
  <c r="H51" i="5" s="1"/>
  <c r="D49" i="5"/>
  <c r="J50" i="5" s="1"/>
  <c r="J48" i="5"/>
  <c r="E46" i="5"/>
  <c r="I48" i="5" s="1"/>
  <c r="D46" i="5"/>
  <c r="D55" i="5" s="1"/>
  <c r="F56" i="5" s="1"/>
  <c r="J44" i="5"/>
  <c r="H44" i="5"/>
  <c r="G44" i="5"/>
  <c r="F44" i="5"/>
  <c r="E43" i="5"/>
  <c r="J45" i="5" s="1"/>
  <c r="D43" i="5"/>
  <c r="I44" i="5" s="1"/>
  <c r="J42" i="5"/>
  <c r="I42" i="5"/>
  <c r="H42" i="5"/>
  <c r="G42" i="5"/>
  <c r="F42" i="5"/>
  <c r="I41" i="5"/>
  <c r="H41" i="5"/>
  <c r="G41" i="5"/>
  <c r="F41" i="5"/>
  <c r="E41" i="5"/>
  <c r="E40" i="5"/>
  <c r="D40" i="5"/>
  <c r="J41" i="5" s="1"/>
  <c r="J39" i="5"/>
  <c r="I39" i="5"/>
  <c r="H39" i="5"/>
  <c r="G39" i="5"/>
  <c r="I38" i="5"/>
  <c r="G38" i="5"/>
  <c r="F38" i="5"/>
  <c r="E37" i="5"/>
  <c r="E38" i="5" s="1"/>
  <c r="D37" i="5"/>
  <c r="J38" i="5" s="1"/>
  <c r="J35" i="5"/>
  <c r="I35" i="5"/>
  <c r="H35" i="5"/>
  <c r="G35" i="5"/>
  <c r="E34" i="5"/>
  <c r="E35" i="5" s="1"/>
  <c r="D34" i="5"/>
  <c r="F35" i="5" s="1"/>
  <c r="J33" i="5"/>
  <c r="I33" i="5"/>
  <c r="G33" i="5"/>
  <c r="F33" i="5"/>
  <c r="J32" i="5"/>
  <c r="I32" i="5"/>
  <c r="H32" i="5"/>
  <c r="E32" i="5"/>
  <c r="E31" i="5"/>
  <c r="H33" i="5" s="1"/>
  <c r="D31" i="5"/>
  <c r="G32" i="5" s="1"/>
  <c r="G30" i="5"/>
  <c r="F30" i="5"/>
  <c r="J29" i="5"/>
  <c r="I29" i="5"/>
  <c r="F29" i="5"/>
  <c r="E28" i="5"/>
  <c r="E29" i="5" s="1"/>
  <c r="D28" i="5"/>
  <c r="H29" i="5" s="1"/>
  <c r="I27" i="5"/>
  <c r="H27" i="5"/>
  <c r="G27" i="5"/>
  <c r="F27" i="5"/>
  <c r="J26" i="5"/>
  <c r="H26" i="5"/>
  <c r="G26" i="5"/>
  <c r="F26" i="5"/>
  <c r="E26" i="5"/>
  <c r="E25" i="5"/>
  <c r="J27" i="5" s="1"/>
  <c r="D25" i="5"/>
  <c r="I26" i="5" s="1"/>
  <c r="J24" i="5"/>
  <c r="I24" i="5"/>
  <c r="H24" i="5"/>
  <c r="G24" i="5"/>
  <c r="F24" i="5"/>
  <c r="H23" i="5"/>
  <c r="F23" i="5"/>
  <c r="E22" i="5"/>
  <c r="D22" i="5"/>
  <c r="J23" i="5" s="1"/>
  <c r="J21" i="5"/>
  <c r="I21" i="5"/>
  <c r="H21" i="5"/>
  <c r="G21" i="5"/>
  <c r="E19" i="5"/>
  <c r="F21" i="5" s="1"/>
  <c r="D19" i="5"/>
  <c r="J20" i="5" s="1"/>
  <c r="I18" i="5"/>
  <c r="H18" i="5"/>
  <c r="J17" i="5"/>
  <c r="E16" i="5"/>
  <c r="G18" i="5" s="1"/>
  <c r="D16" i="5"/>
  <c r="I17" i="5" s="1"/>
  <c r="J13" i="5"/>
  <c r="I13" i="5"/>
  <c r="H13" i="5"/>
  <c r="G13" i="5"/>
  <c r="F13" i="5"/>
  <c r="H41" i="4"/>
  <c r="H42" i="4" s="1"/>
  <c r="G41" i="4"/>
  <c r="G42" i="4" s="1"/>
  <c r="F41" i="4"/>
  <c r="F42" i="4" s="1"/>
  <c r="E41" i="4"/>
  <c r="E42" i="4" s="1"/>
  <c r="H39" i="4"/>
  <c r="G39" i="4"/>
  <c r="F39" i="4"/>
  <c r="E39" i="4"/>
  <c r="H38" i="4"/>
  <c r="G38" i="4"/>
  <c r="D37" i="4"/>
  <c r="F38" i="4" s="1"/>
  <c r="D35" i="4"/>
  <c r="H36" i="4" s="1"/>
  <c r="H34" i="4"/>
  <c r="G34" i="4"/>
  <c r="F34" i="4"/>
  <c r="E34" i="4"/>
  <c r="D33" i="4"/>
  <c r="G32" i="4"/>
  <c r="E32" i="4"/>
  <c r="D31" i="4"/>
  <c r="D41" i="4" s="1"/>
  <c r="D29" i="4"/>
  <c r="H30" i="4" s="1"/>
  <c r="H28" i="4"/>
  <c r="E28" i="4"/>
  <c r="D27" i="4"/>
  <c r="G28" i="4" s="1"/>
  <c r="D25" i="4"/>
  <c r="H26" i="4" s="1"/>
  <c r="H24" i="4"/>
  <c r="G24" i="4"/>
  <c r="F24" i="4"/>
  <c r="D23" i="4"/>
  <c r="E24" i="4" s="1"/>
  <c r="H22" i="4"/>
  <c r="G22" i="4"/>
  <c r="F22" i="4"/>
  <c r="E22" i="4"/>
  <c r="D21" i="4"/>
  <c r="D19" i="4"/>
  <c r="E20" i="4" s="1"/>
  <c r="F18" i="4"/>
  <c r="D17" i="4"/>
  <c r="H18" i="4" s="1"/>
  <c r="E16" i="4"/>
  <c r="D15" i="4"/>
  <c r="H16" i="4" s="1"/>
  <c r="H13" i="4"/>
  <c r="G13" i="4"/>
  <c r="F13" i="4"/>
  <c r="E13" i="4"/>
  <c r="J37" i="3"/>
  <c r="I37" i="3"/>
  <c r="H37" i="3"/>
  <c r="G37" i="3"/>
  <c r="F37" i="3"/>
  <c r="E37" i="3"/>
  <c r="J35" i="3"/>
  <c r="I35" i="3"/>
  <c r="H35" i="3"/>
  <c r="G35" i="3"/>
  <c r="F35" i="3"/>
  <c r="E35" i="3"/>
  <c r="J34" i="3"/>
  <c r="I34" i="3"/>
  <c r="H34" i="3"/>
  <c r="E34" i="3"/>
  <c r="D33" i="3"/>
  <c r="G34" i="3" s="1"/>
  <c r="D31" i="3"/>
  <c r="J32" i="3" s="1"/>
  <c r="J30" i="3"/>
  <c r="G30" i="3"/>
  <c r="E30" i="3"/>
  <c r="D29" i="3"/>
  <c r="I30" i="3" s="1"/>
  <c r="I28" i="3"/>
  <c r="H28" i="3"/>
  <c r="G28" i="3"/>
  <c r="F28" i="3"/>
  <c r="E28" i="3"/>
  <c r="D27" i="3"/>
  <c r="J28" i="3" s="1"/>
  <c r="I26" i="3"/>
  <c r="D25" i="3"/>
  <c r="J26" i="3" s="1"/>
  <c r="J24" i="3"/>
  <c r="H24" i="3"/>
  <c r="G24" i="3"/>
  <c r="D23" i="3"/>
  <c r="F24" i="3" s="1"/>
  <c r="E22" i="3"/>
  <c r="D21" i="3"/>
  <c r="J22" i="3" s="1"/>
  <c r="J20" i="3"/>
  <c r="I20" i="3"/>
  <c r="F20" i="3"/>
  <c r="D19" i="3"/>
  <c r="H20" i="3" s="1"/>
  <c r="D17" i="3"/>
  <c r="J18" i="3" s="1"/>
  <c r="H16" i="3"/>
  <c r="G16" i="3"/>
  <c r="F16" i="3"/>
  <c r="E16" i="3"/>
  <c r="D15" i="3"/>
  <c r="J16" i="3" s="1"/>
  <c r="J14" i="3"/>
  <c r="I14" i="3"/>
  <c r="H14" i="3"/>
  <c r="G14" i="3"/>
  <c r="F14" i="3"/>
  <c r="D13" i="3"/>
  <c r="E14" i="3" s="1"/>
  <c r="D11" i="3"/>
  <c r="J12" i="3" s="1"/>
  <c r="J9" i="3"/>
  <c r="I9" i="3"/>
  <c r="H9" i="3"/>
  <c r="G9" i="3"/>
  <c r="F9" i="3"/>
  <c r="E9" i="3"/>
  <c r="F39" i="2"/>
  <c r="E39" i="2"/>
  <c r="F37" i="2"/>
  <c r="F38" i="2" s="1"/>
  <c r="E37" i="2"/>
  <c r="E38" i="2" s="1"/>
  <c r="D37" i="2"/>
  <c r="E36" i="2"/>
  <c r="D35" i="2"/>
  <c r="F36" i="2" s="1"/>
  <c r="G33" i="2"/>
  <c r="G34" i="2" s="1"/>
  <c r="D33" i="2"/>
  <c r="F34" i="2" s="1"/>
  <c r="F32" i="2"/>
  <c r="D31" i="2"/>
  <c r="E32" i="2" s="1"/>
  <c r="D29" i="2"/>
  <c r="D39" i="2" s="1"/>
  <c r="F40" i="2" s="1"/>
  <c r="F28" i="2"/>
  <c r="E28" i="2"/>
  <c r="G27" i="2"/>
  <c r="D27" i="2"/>
  <c r="F26" i="2"/>
  <c r="G25" i="2"/>
  <c r="G26" i="2" s="1"/>
  <c r="D25" i="2"/>
  <c r="E26" i="2" s="1"/>
  <c r="D23" i="2"/>
  <c r="F24" i="2" s="1"/>
  <c r="G22" i="2"/>
  <c r="G21" i="2"/>
  <c r="D21" i="2"/>
  <c r="F22" i="2" s="1"/>
  <c r="D19" i="2"/>
  <c r="F20" i="2" s="1"/>
  <c r="F18" i="2"/>
  <c r="E18" i="2"/>
  <c r="D17" i="2"/>
  <c r="G17" i="2" s="1"/>
  <c r="G18" i="2" s="1"/>
  <c r="G16" i="2"/>
  <c r="F16" i="2"/>
  <c r="E16" i="2"/>
  <c r="G15" i="2"/>
  <c r="D15" i="2"/>
  <c r="D13" i="2"/>
  <c r="G13" i="2" s="1"/>
  <c r="F11" i="2"/>
  <c r="E11" i="2"/>
  <c r="L39" i="1"/>
  <c r="K39" i="1"/>
  <c r="J39" i="1"/>
  <c r="I39" i="1"/>
  <c r="H39" i="1"/>
  <c r="G39" i="1"/>
  <c r="F39" i="1"/>
  <c r="E39" i="1"/>
  <c r="L37" i="1"/>
  <c r="K37" i="1"/>
  <c r="J37" i="1"/>
  <c r="I37" i="1"/>
  <c r="H37" i="1"/>
  <c r="G37" i="1"/>
  <c r="F37" i="1"/>
  <c r="E37" i="1"/>
  <c r="K36" i="1"/>
  <c r="J36" i="1"/>
  <c r="I36" i="1"/>
  <c r="H36" i="1"/>
  <c r="E36" i="1"/>
  <c r="M35" i="1"/>
  <c r="D35" i="1"/>
  <c r="G36" i="1" s="1"/>
  <c r="I34" i="1"/>
  <c r="G34" i="1"/>
  <c r="F34" i="1"/>
  <c r="M33" i="1"/>
  <c r="D33" i="1"/>
  <c r="E34" i="1" s="1"/>
  <c r="M31" i="1"/>
  <c r="D31" i="1" s="1"/>
  <c r="M29" i="1"/>
  <c r="M39" i="1" s="1"/>
  <c r="D29" i="1"/>
  <c r="L28" i="1"/>
  <c r="M27" i="1"/>
  <c r="M37" i="1" s="1"/>
  <c r="D27" i="1"/>
  <c r="K28" i="1" s="1"/>
  <c r="M25" i="1"/>
  <c r="D25" i="1" s="1"/>
  <c r="K24" i="1"/>
  <c r="J24" i="1"/>
  <c r="I24" i="1"/>
  <c r="H24" i="1"/>
  <c r="E24" i="1"/>
  <c r="M23" i="1"/>
  <c r="D23" i="1"/>
  <c r="G24" i="1" s="1"/>
  <c r="I22" i="1"/>
  <c r="G22" i="1"/>
  <c r="F22" i="1"/>
  <c r="M21" i="1"/>
  <c r="D21" i="1"/>
  <c r="E22" i="1" s="1"/>
  <c r="M19" i="1"/>
  <c r="D19" i="1" s="1"/>
  <c r="M17" i="1"/>
  <c r="D17" i="1"/>
  <c r="L18" i="1" s="1"/>
  <c r="L16" i="1"/>
  <c r="M15" i="1"/>
  <c r="D15" i="1"/>
  <c r="K16" i="1" s="1"/>
  <c r="M13" i="1"/>
  <c r="M11" i="1" s="1"/>
  <c r="L11" i="1"/>
  <c r="K11" i="1"/>
  <c r="J11" i="1"/>
  <c r="I11" i="1"/>
  <c r="H11" i="1"/>
  <c r="G11" i="1"/>
  <c r="F11" i="1"/>
  <c r="E11" i="1"/>
  <c r="L20" i="1" l="1"/>
  <c r="K20" i="1"/>
  <c r="J20" i="1"/>
  <c r="E20" i="1"/>
  <c r="I20" i="1"/>
  <c r="H20" i="1"/>
  <c r="G20" i="1"/>
  <c r="F20" i="1"/>
  <c r="E10" i="3"/>
  <c r="I26" i="1"/>
  <c r="H26" i="1"/>
  <c r="J26" i="1"/>
  <c r="G26" i="1"/>
  <c r="F26" i="1"/>
  <c r="E26" i="1"/>
  <c r="K26" i="1"/>
  <c r="L26" i="1"/>
  <c r="G10" i="3"/>
  <c r="K38" i="1"/>
  <c r="G14" i="2"/>
  <c r="F53" i="5"/>
  <c r="E40" i="1"/>
  <c r="K14" i="6"/>
  <c r="J14" i="6"/>
  <c r="G14" i="6"/>
  <c r="F14" i="6"/>
  <c r="E14" i="6"/>
  <c r="D39" i="1"/>
  <c r="F40" i="1"/>
  <c r="G40" i="1"/>
  <c r="L32" i="1"/>
  <c r="K32" i="1"/>
  <c r="J32" i="1"/>
  <c r="E32" i="1"/>
  <c r="I32" i="1"/>
  <c r="H32" i="1"/>
  <c r="G32" i="1"/>
  <c r="F32" i="1"/>
  <c r="H15" i="5"/>
  <c r="E40" i="2"/>
  <c r="G56" i="5"/>
  <c r="I54" i="6"/>
  <c r="H22" i="1"/>
  <c r="H34" i="1"/>
  <c r="E14" i="2"/>
  <c r="G23" i="2"/>
  <c r="G24" i="2" s="1"/>
  <c r="D9" i="3"/>
  <c r="F10" i="3" s="1"/>
  <c r="F18" i="3"/>
  <c r="I24" i="3"/>
  <c r="E32" i="3"/>
  <c r="F20" i="4"/>
  <c r="E30" i="4"/>
  <c r="D39" i="4"/>
  <c r="G40" i="4" s="1"/>
  <c r="J18" i="5"/>
  <c r="H38" i="5"/>
  <c r="E47" i="5"/>
  <c r="D52" i="5"/>
  <c r="I15" i="6"/>
  <c r="L23" i="6"/>
  <c r="F38" i="6"/>
  <c r="H41" i="6"/>
  <c r="I56" i="6"/>
  <c r="I57" i="6"/>
  <c r="K14" i="8"/>
  <c r="N50" i="8"/>
  <c r="M50" i="8"/>
  <c r="L50" i="8"/>
  <c r="K50" i="8"/>
  <c r="J50" i="8"/>
  <c r="I50" i="8"/>
  <c r="H50" i="8"/>
  <c r="G50" i="8"/>
  <c r="F50" i="8"/>
  <c r="E50" i="8"/>
  <c r="F57" i="8"/>
  <c r="E56" i="9"/>
  <c r="E20" i="11"/>
  <c r="E18" i="1"/>
  <c r="E30" i="1"/>
  <c r="F14" i="2"/>
  <c r="E24" i="2"/>
  <c r="G28" i="2"/>
  <c r="G18" i="3"/>
  <c r="F32" i="3"/>
  <c r="D35" i="3"/>
  <c r="G20" i="4"/>
  <c r="F30" i="4"/>
  <c r="F47" i="5"/>
  <c r="E50" i="5"/>
  <c r="E52" i="5"/>
  <c r="H54" i="5" s="1"/>
  <c r="H38" i="6"/>
  <c r="L14" i="8"/>
  <c r="N26" i="8"/>
  <c r="M26" i="8"/>
  <c r="L26" i="8"/>
  <c r="K26" i="8"/>
  <c r="J26" i="8"/>
  <c r="I26" i="8"/>
  <c r="H26" i="8"/>
  <c r="G26" i="8"/>
  <c r="F26" i="8"/>
  <c r="E26" i="8"/>
  <c r="J54" i="8"/>
  <c r="L12" i="12"/>
  <c r="K32" i="12"/>
  <c r="J32" i="12"/>
  <c r="I32" i="12"/>
  <c r="H32" i="12"/>
  <c r="G32" i="12"/>
  <c r="F32" i="12"/>
  <c r="E32" i="12"/>
  <c r="N32" i="12"/>
  <c r="O32" i="12"/>
  <c r="M32" i="12"/>
  <c r="L32" i="12"/>
  <c r="H15" i="17"/>
  <c r="K41" i="6"/>
  <c r="J41" i="6"/>
  <c r="D55" i="6"/>
  <c r="I41" i="6"/>
  <c r="G41" i="6"/>
  <c r="F41" i="6"/>
  <c r="J54" i="6"/>
  <c r="L15" i="9"/>
  <c r="F18" i="1"/>
  <c r="J22" i="1"/>
  <c r="L24" i="1"/>
  <c r="F30" i="1"/>
  <c r="J34" i="1"/>
  <c r="L36" i="1"/>
  <c r="G19" i="2"/>
  <c r="G20" i="2" s="1"/>
  <c r="E34" i="2"/>
  <c r="E12" i="3"/>
  <c r="H18" i="3"/>
  <c r="F22" i="3"/>
  <c r="G32" i="3"/>
  <c r="D37" i="3"/>
  <c r="F16" i="4"/>
  <c r="H20" i="4"/>
  <c r="E26" i="4"/>
  <c r="G30" i="4"/>
  <c r="E17" i="5"/>
  <c r="H30" i="5"/>
  <c r="F36" i="5"/>
  <c r="G47" i="5"/>
  <c r="F50" i="5"/>
  <c r="I38" i="6"/>
  <c r="M41" i="6"/>
  <c r="J16" i="7"/>
  <c r="I54" i="7"/>
  <c r="M22" i="11"/>
  <c r="L22" i="11"/>
  <c r="K22" i="11"/>
  <c r="J22" i="11"/>
  <c r="I22" i="11"/>
  <c r="H22" i="11"/>
  <c r="G22" i="11"/>
  <c r="F22" i="11"/>
  <c r="Q22" i="11"/>
  <c r="E22" i="11"/>
  <c r="P22" i="11"/>
  <c r="O22" i="11"/>
  <c r="E38" i="6"/>
  <c r="H56" i="6"/>
  <c r="D13" i="1"/>
  <c r="E16" i="1"/>
  <c r="G18" i="1"/>
  <c r="K22" i="1"/>
  <c r="E28" i="1"/>
  <c r="G30" i="1"/>
  <c r="K34" i="1"/>
  <c r="D37" i="1"/>
  <c r="H38" i="1" s="1"/>
  <c r="D11" i="2"/>
  <c r="E12" i="2" s="1"/>
  <c r="E20" i="2"/>
  <c r="G29" i="2"/>
  <c r="F12" i="3"/>
  <c r="I18" i="3"/>
  <c r="G22" i="3"/>
  <c r="E26" i="3"/>
  <c r="H32" i="3"/>
  <c r="D13" i="4"/>
  <c r="G16" i="4"/>
  <c r="F26" i="4"/>
  <c r="E36" i="4"/>
  <c r="F17" i="5"/>
  <c r="E20" i="5"/>
  <c r="I30" i="5"/>
  <c r="G36" i="5"/>
  <c r="F39" i="5"/>
  <c r="H47" i="5"/>
  <c r="G50" i="5"/>
  <c r="J15" i="7"/>
  <c r="M16" i="7"/>
  <c r="E57" i="7"/>
  <c r="N44" i="8"/>
  <c r="M44" i="8"/>
  <c r="L44" i="8"/>
  <c r="K44" i="8"/>
  <c r="J44" i="8"/>
  <c r="I44" i="8"/>
  <c r="H44" i="8"/>
  <c r="G44" i="8"/>
  <c r="F44" i="8"/>
  <c r="E44" i="8"/>
  <c r="H54" i="9"/>
  <c r="N22" i="11"/>
  <c r="G38" i="6"/>
  <c r="M38" i="6"/>
  <c r="K38" i="6"/>
  <c r="J38" i="6"/>
  <c r="M38" i="11"/>
  <c r="E18" i="3"/>
  <c r="J14" i="8"/>
  <c r="N56" i="9"/>
  <c r="K56" i="9"/>
  <c r="J56" i="9"/>
  <c r="I56" i="9"/>
  <c r="H56" i="9"/>
  <c r="F16" i="1"/>
  <c r="H18" i="1"/>
  <c r="L22" i="1"/>
  <c r="F28" i="1"/>
  <c r="H30" i="1"/>
  <c r="L34" i="1"/>
  <c r="E30" i="2"/>
  <c r="G12" i="3"/>
  <c r="H22" i="3"/>
  <c r="F26" i="3"/>
  <c r="I32" i="3"/>
  <c r="G26" i="4"/>
  <c r="F36" i="4"/>
  <c r="G17" i="5"/>
  <c r="F20" i="5"/>
  <c r="E23" i="5"/>
  <c r="J30" i="5"/>
  <c r="H36" i="5"/>
  <c r="I47" i="5"/>
  <c r="H50" i="5"/>
  <c r="H56" i="5"/>
  <c r="M56" i="6"/>
  <c r="K16" i="7"/>
  <c r="G18" i="7"/>
  <c r="D14" i="7"/>
  <c r="E15" i="7" s="1"/>
  <c r="F18" i="7"/>
  <c r="E18" i="7"/>
  <c r="F57" i="7"/>
  <c r="I53" i="9"/>
  <c r="J24" i="11"/>
  <c r="I24" i="11"/>
  <c r="H24" i="11"/>
  <c r="G24" i="11"/>
  <c r="F24" i="11"/>
  <c r="Q24" i="11"/>
  <c r="E24" i="11"/>
  <c r="P24" i="11"/>
  <c r="O24" i="11"/>
  <c r="N24" i="11"/>
  <c r="M24" i="11"/>
  <c r="L24" i="11"/>
  <c r="G38" i="11"/>
  <c r="E41" i="6"/>
  <c r="P20" i="11"/>
  <c r="O20" i="11"/>
  <c r="N20" i="11"/>
  <c r="M20" i="11"/>
  <c r="L20" i="11"/>
  <c r="K20" i="11"/>
  <c r="J20" i="11"/>
  <c r="I20" i="11"/>
  <c r="H20" i="11"/>
  <c r="G20" i="11"/>
  <c r="F20" i="11"/>
  <c r="G16" i="1"/>
  <c r="I18" i="1"/>
  <c r="G28" i="1"/>
  <c r="I30" i="1"/>
  <c r="F30" i="2"/>
  <c r="H12" i="3"/>
  <c r="I22" i="3"/>
  <c r="G26" i="3"/>
  <c r="G36" i="4"/>
  <c r="H17" i="5"/>
  <c r="G20" i="5"/>
  <c r="I36" i="5"/>
  <c r="F45" i="5"/>
  <c r="J47" i="5"/>
  <c r="I50" i="5"/>
  <c r="D52" i="6"/>
  <c r="J53" i="6" s="1"/>
  <c r="L16" i="7"/>
  <c r="L54" i="7"/>
  <c r="N20" i="8"/>
  <c r="M20" i="8"/>
  <c r="L20" i="8"/>
  <c r="K20" i="8"/>
  <c r="J20" i="8"/>
  <c r="I20" i="8"/>
  <c r="H20" i="8"/>
  <c r="G20" i="8"/>
  <c r="F20" i="8"/>
  <c r="D13" i="8"/>
  <c r="E20" i="8"/>
  <c r="E14" i="10"/>
  <c r="K24" i="11"/>
  <c r="F40" i="11"/>
  <c r="K40" i="12"/>
  <c r="P30" i="11"/>
  <c r="N30" i="11"/>
  <c r="L30" i="11"/>
  <c r="I30" i="11"/>
  <c r="D39" i="11"/>
  <c r="G30" i="11"/>
  <c r="Q30" i="11"/>
  <c r="O30" i="11"/>
  <c r="M30" i="11"/>
  <c r="K30" i="11"/>
  <c r="J30" i="11"/>
  <c r="H30" i="11"/>
  <c r="F30" i="11"/>
  <c r="E30" i="11"/>
  <c r="H16" i="1"/>
  <c r="J18" i="1"/>
  <c r="H28" i="1"/>
  <c r="J30" i="1"/>
  <c r="G35" i="2"/>
  <c r="G36" i="2" s="1"/>
  <c r="I12" i="3"/>
  <c r="E20" i="3"/>
  <c r="H26" i="3"/>
  <c r="F30" i="3"/>
  <c r="E18" i="4"/>
  <c r="F32" i="4"/>
  <c r="D13" i="5"/>
  <c r="F14" i="5" s="1"/>
  <c r="H20" i="5"/>
  <c r="G23" i="5"/>
  <c r="J36" i="5"/>
  <c r="G45" i="5"/>
  <c r="F48" i="5"/>
  <c r="G20" i="6"/>
  <c r="K20" i="6"/>
  <c r="J20" i="6"/>
  <c r="E53" i="6"/>
  <c r="M15" i="7"/>
  <c r="P21" i="7"/>
  <c r="H14" i="7"/>
  <c r="O21" i="7"/>
  <c r="M21" i="7"/>
  <c r="L21" i="7"/>
  <c r="K21" i="7"/>
  <c r="J21" i="7"/>
  <c r="I21" i="7"/>
  <c r="M54" i="7"/>
  <c r="N38" i="8"/>
  <c r="M38" i="8"/>
  <c r="L38" i="8"/>
  <c r="K38" i="8"/>
  <c r="D52" i="8"/>
  <c r="J38" i="8"/>
  <c r="I38" i="8"/>
  <c r="H38" i="8"/>
  <c r="G38" i="8"/>
  <c r="F38" i="8"/>
  <c r="E38" i="8"/>
  <c r="H53" i="10"/>
  <c r="G53" i="10"/>
  <c r="G26" i="11"/>
  <c r="F26" i="11"/>
  <c r="Q26" i="11"/>
  <c r="E26" i="11"/>
  <c r="P26" i="11"/>
  <c r="O26" i="11"/>
  <c r="N26" i="11"/>
  <c r="M26" i="11"/>
  <c r="L26" i="11"/>
  <c r="K26" i="11"/>
  <c r="J26" i="11"/>
  <c r="I26" i="11"/>
  <c r="E44" i="5"/>
  <c r="I16" i="1"/>
  <c r="K18" i="1"/>
  <c r="I28" i="1"/>
  <c r="K30" i="1"/>
  <c r="E13" i="5"/>
  <c r="I20" i="5"/>
  <c r="H45" i="5"/>
  <c r="G48" i="5"/>
  <c r="E55" i="5"/>
  <c r="H57" i="5" s="1"/>
  <c r="K23" i="6"/>
  <c r="G23" i="6"/>
  <c r="F23" i="6"/>
  <c r="N15" i="7"/>
  <c r="N54" i="7"/>
  <c r="L56" i="9"/>
  <c r="J16" i="11"/>
  <c r="I16" i="11"/>
  <c r="H16" i="11"/>
  <c r="G16" i="11"/>
  <c r="F16" i="11"/>
  <c r="Q16" i="11"/>
  <c r="E16" i="11"/>
  <c r="P16" i="11"/>
  <c r="O16" i="11"/>
  <c r="N16" i="11"/>
  <c r="M16" i="11"/>
  <c r="L16" i="11"/>
  <c r="G56" i="6"/>
  <c r="E27" i="7"/>
  <c r="G27" i="7"/>
  <c r="J16" i="1"/>
  <c r="F24" i="1"/>
  <c r="J28" i="1"/>
  <c r="L30" i="1"/>
  <c r="F36" i="1"/>
  <c r="E22" i="2"/>
  <c r="G31" i="2"/>
  <c r="G32" i="2" s="1"/>
  <c r="I16" i="3"/>
  <c r="G20" i="3"/>
  <c r="E24" i="3"/>
  <c r="H30" i="3"/>
  <c r="F34" i="3"/>
  <c r="G18" i="4"/>
  <c r="F28" i="4"/>
  <c r="H32" i="4"/>
  <c r="E38" i="4"/>
  <c r="F18" i="5"/>
  <c r="I23" i="5"/>
  <c r="G29" i="5"/>
  <c r="F32" i="5"/>
  <c r="I45" i="5"/>
  <c r="H48" i="5"/>
  <c r="G51" i="5"/>
  <c r="J17" i="6"/>
  <c r="F20" i="6"/>
  <c r="E23" i="6"/>
  <c r="K26" i="6"/>
  <c r="G26" i="6"/>
  <c r="E26" i="6"/>
  <c r="N21" i="7"/>
  <c r="M36" i="7"/>
  <c r="L36" i="7"/>
  <c r="J36" i="7"/>
  <c r="I36" i="7"/>
  <c r="P36" i="7"/>
  <c r="O36" i="7"/>
  <c r="O54" i="7"/>
  <c r="K57" i="7"/>
  <c r="M56" i="9"/>
  <c r="K16" i="11"/>
  <c r="D37" i="11"/>
  <c r="P28" i="11"/>
  <c r="O28" i="11"/>
  <c r="N28" i="11"/>
  <c r="M28" i="11"/>
  <c r="L28" i="11"/>
  <c r="K28" i="11"/>
  <c r="J28" i="11"/>
  <c r="I28" i="11"/>
  <c r="H28" i="11"/>
  <c r="G28" i="11"/>
  <c r="F28" i="11"/>
  <c r="N26" i="12"/>
  <c r="M26" i="12"/>
  <c r="L26" i="12"/>
  <c r="K26" i="12"/>
  <c r="J26" i="12"/>
  <c r="I26" i="12"/>
  <c r="H26" i="12"/>
  <c r="G26" i="12"/>
  <c r="E26" i="12"/>
  <c r="O26" i="12"/>
  <c r="F26" i="12"/>
  <c r="K17" i="6"/>
  <c r="H20" i="6"/>
  <c r="H23" i="6"/>
  <c r="F26" i="6"/>
  <c r="G29" i="6"/>
  <c r="M29" i="6"/>
  <c r="K29" i="6"/>
  <c r="J29" i="6"/>
  <c r="K32" i="6"/>
  <c r="I32" i="6"/>
  <c r="G32" i="6"/>
  <c r="F32" i="6"/>
  <c r="K35" i="6"/>
  <c r="G35" i="6"/>
  <c r="E35" i="6"/>
  <c r="L44" i="6"/>
  <c r="K44" i="6"/>
  <c r="G44" i="6"/>
  <c r="F44" i="6"/>
  <c r="E44" i="6"/>
  <c r="H53" i="6"/>
  <c r="Q21" i="7"/>
  <c r="K36" i="7"/>
  <c r="P54" i="7"/>
  <c r="H14" i="8"/>
  <c r="N32" i="8"/>
  <c r="M32" i="8"/>
  <c r="L32" i="8"/>
  <c r="K32" i="8"/>
  <c r="J32" i="8"/>
  <c r="I32" i="8"/>
  <c r="H32" i="8"/>
  <c r="G32" i="8"/>
  <c r="F32" i="8"/>
  <c r="E32" i="8"/>
  <c r="G18" i="11"/>
  <c r="F18" i="11"/>
  <c r="Q18" i="11"/>
  <c r="E18" i="11"/>
  <c r="P18" i="11"/>
  <c r="O18" i="11"/>
  <c r="N18" i="11"/>
  <c r="M18" i="11"/>
  <c r="L18" i="11"/>
  <c r="K18" i="11"/>
  <c r="J18" i="11"/>
  <c r="I18" i="11"/>
  <c r="E28" i="11"/>
  <c r="J47" i="6"/>
  <c r="F50" i="6"/>
  <c r="H57" i="6"/>
  <c r="N16" i="7"/>
  <c r="N18" i="7"/>
  <c r="E21" i="7"/>
  <c r="J24" i="7"/>
  <c r="L30" i="7"/>
  <c r="J33" i="7"/>
  <c r="F39" i="7"/>
  <c r="K42" i="7"/>
  <c r="O45" i="7"/>
  <c r="K51" i="7"/>
  <c r="M55" i="7"/>
  <c r="E14" i="8"/>
  <c r="H15" i="8"/>
  <c r="K17" i="8"/>
  <c r="K23" i="8"/>
  <c r="K29" i="8"/>
  <c r="K35" i="8"/>
  <c r="K41" i="8"/>
  <c r="K47" i="8"/>
  <c r="I56" i="8"/>
  <c r="F15" i="9"/>
  <c r="I17" i="9"/>
  <c r="I23" i="9"/>
  <c r="I29" i="9"/>
  <c r="K53" i="9"/>
  <c r="G56" i="9"/>
  <c r="J57" i="9"/>
  <c r="G14" i="10"/>
  <c r="F53" i="10"/>
  <c r="D13" i="11"/>
  <c r="N38" i="11"/>
  <c r="D15" i="12"/>
  <c r="P11" i="12"/>
  <c r="F38" i="12"/>
  <c r="O40" i="12"/>
  <c r="F42" i="16"/>
  <c r="E42" i="16"/>
  <c r="N29" i="17"/>
  <c r="M29" i="17"/>
  <c r="L29" i="17"/>
  <c r="K29" i="17"/>
  <c r="J29" i="17"/>
  <c r="I29" i="17"/>
  <c r="H29" i="17"/>
  <c r="G29" i="17"/>
  <c r="F29" i="17"/>
  <c r="K47" i="6"/>
  <c r="G50" i="6"/>
  <c r="F53" i="6"/>
  <c r="E56" i="6"/>
  <c r="O18" i="7"/>
  <c r="K24" i="7"/>
  <c r="I27" i="7"/>
  <c r="K33" i="7"/>
  <c r="P45" i="7"/>
  <c r="J54" i="7"/>
  <c r="N57" i="7"/>
  <c r="I15" i="8"/>
  <c r="H14" i="16"/>
  <c r="J14" i="17"/>
  <c r="Q45" i="7"/>
  <c r="K54" i="7"/>
  <c r="E38" i="10"/>
  <c r="I40" i="11"/>
  <c r="H16" i="16"/>
  <c r="G16" i="16"/>
  <c r="D13" i="16"/>
  <c r="F16" i="16"/>
  <c r="E16" i="16"/>
  <c r="K14" i="17"/>
  <c r="M14" i="18"/>
  <c r="H53" i="18"/>
  <c r="M47" i="6"/>
  <c r="I50" i="6"/>
  <c r="Q18" i="7"/>
  <c r="M24" i="7"/>
  <c r="K27" i="7"/>
  <c r="M33" i="7"/>
  <c r="E36" i="7"/>
  <c r="E45" i="7"/>
  <c r="K15" i="8"/>
  <c r="N17" i="8"/>
  <c r="N23" i="8"/>
  <c r="N29" i="8"/>
  <c r="N35" i="8"/>
  <c r="N41" i="8"/>
  <c r="N47" i="8"/>
  <c r="G54" i="8"/>
  <c r="D13" i="9"/>
  <c r="L14" i="9" s="1"/>
  <c r="I15" i="9"/>
  <c r="L17" i="9"/>
  <c r="F20" i="9"/>
  <c r="F26" i="9"/>
  <c r="F32" i="9"/>
  <c r="F38" i="9"/>
  <c r="F44" i="9"/>
  <c r="F50" i="9"/>
  <c r="F20" i="10"/>
  <c r="F29" i="10"/>
  <c r="F38" i="10"/>
  <c r="E47" i="10"/>
  <c r="J40" i="11"/>
  <c r="O22" i="12"/>
  <c r="N22" i="12"/>
  <c r="L22" i="12"/>
  <c r="K22" i="12"/>
  <c r="J22" i="12"/>
  <c r="I22" i="12"/>
  <c r="G22" i="12"/>
  <c r="M28" i="12"/>
  <c r="L28" i="12"/>
  <c r="K28" i="12"/>
  <c r="J28" i="12"/>
  <c r="I28" i="12"/>
  <c r="D37" i="12"/>
  <c r="E38" i="12" s="1"/>
  <c r="H28" i="12"/>
  <c r="G28" i="12"/>
  <c r="F28" i="12"/>
  <c r="I38" i="12"/>
  <c r="F40" i="12"/>
  <c r="K14" i="24"/>
  <c r="J50" i="6"/>
  <c r="N24" i="7"/>
  <c r="L27" i="7"/>
  <c r="P30" i="7"/>
  <c r="N33" i="7"/>
  <c r="F36" i="7"/>
  <c r="K39" i="7"/>
  <c r="O42" i="7"/>
  <c r="F45" i="7"/>
  <c r="K48" i="7"/>
  <c r="O51" i="7"/>
  <c r="L15" i="8"/>
  <c r="M17" i="9"/>
  <c r="G20" i="9"/>
  <c r="G26" i="9"/>
  <c r="G32" i="9"/>
  <c r="G38" i="9"/>
  <c r="G44" i="9"/>
  <c r="G50" i="9"/>
  <c r="F54" i="9"/>
  <c r="G20" i="10"/>
  <c r="G29" i="10"/>
  <c r="G38" i="10"/>
  <c r="F47" i="10"/>
  <c r="F38" i="11"/>
  <c r="K40" i="11"/>
  <c r="F18" i="12"/>
  <c r="E18" i="12"/>
  <c r="N18" i="12"/>
  <c r="M18" i="12"/>
  <c r="L18" i="12"/>
  <c r="K18" i="12"/>
  <c r="I18" i="12"/>
  <c r="F17" i="18"/>
  <c r="N17" i="18"/>
  <c r="L17" i="18"/>
  <c r="K17" i="18"/>
  <c r="M17" i="18"/>
  <c r="J17" i="18"/>
  <c r="I17" i="18"/>
  <c r="H17" i="18"/>
  <c r="D13" i="18"/>
  <c r="G17" i="18"/>
  <c r="K50" i="6"/>
  <c r="O24" i="7"/>
  <c r="M27" i="7"/>
  <c r="Q30" i="7"/>
  <c r="P33" i="7"/>
  <c r="P42" i="7"/>
  <c r="L48" i="7"/>
  <c r="P51" i="7"/>
  <c r="J58" i="7"/>
  <c r="N17" i="9"/>
  <c r="H20" i="9"/>
  <c r="N23" i="9"/>
  <c r="H26" i="9"/>
  <c r="N29" i="9"/>
  <c r="H32" i="9"/>
  <c r="N35" i="9"/>
  <c r="H38" i="9"/>
  <c r="N41" i="9"/>
  <c r="H44" i="9"/>
  <c r="N47" i="9"/>
  <c r="H50" i="9"/>
  <c r="G54" i="9"/>
  <c r="D13" i="10"/>
  <c r="H38" i="10"/>
  <c r="G47" i="10"/>
  <c r="J34" i="11"/>
  <c r="I34" i="11"/>
  <c r="H34" i="11"/>
  <c r="F34" i="11"/>
  <c r="Q34" i="11"/>
  <c r="E34" i="11"/>
  <c r="P34" i="11"/>
  <c r="O34" i="11"/>
  <c r="M34" i="11"/>
  <c r="F22" i="12"/>
  <c r="E28" i="12"/>
  <c r="H40" i="12"/>
  <c r="O13" i="14"/>
  <c r="N41" i="17"/>
  <c r="M41" i="17"/>
  <c r="L41" i="17"/>
  <c r="K41" i="17"/>
  <c r="J41" i="17"/>
  <c r="I41" i="17"/>
  <c r="H41" i="17"/>
  <c r="G41" i="17"/>
  <c r="F41" i="17"/>
  <c r="P24" i="7"/>
  <c r="N27" i="7"/>
  <c r="Q42" i="7"/>
  <c r="I45" i="7"/>
  <c r="Q51" i="7"/>
  <c r="K58" i="7"/>
  <c r="E17" i="8"/>
  <c r="E23" i="8"/>
  <c r="E29" i="8"/>
  <c r="E35" i="8"/>
  <c r="E41" i="8"/>
  <c r="E47" i="8"/>
  <c r="I20" i="9"/>
  <c r="I26" i="9"/>
  <c r="I32" i="9"/>
  <c r="I38" i="9"/>
  <c r="I44" i="9"/>
  <c r="I50" i="9"/>
  <c r="E17" i="10"/>
  <c r="E26" i="10"/>
  <c r="E35" i="10"/>
  <c r="D55" i="10"/>
  <c r="G34" i="11"/>
  <c r="H38" i="11"/>
  <c r="G18" i="12"/>
  <c r="H22" i="12"/>
  <c r="N28" i="12"/>
  <c r="L38" i="12"/>
  <c r="P13" i="14"/>
  <c r="J45" i="7"/>
  <c r="H56" i="7"/>
  <c r="L57" i="7" s="1"/>
  <c r="F17" i="8"/>
  <c r="F23" i="8"/>
  <c r="F29" i="8"/>
  <c r="J20" i="9"/>
  <c r="J26" i="9"/>
  <c r="J32" i="9"/>
  <c r="J38" i="9"/>
  <c r="J44" i="9"/>
  <c r="J50" i="9"/>
  <c r="D52" i="9"/>
  <c r="I54" i="9"/>
  <c r="K34" i="11"/>
  <c r="I38" i="11"/>
  <c r="N40" i="11"/>
  <c r="H12" i="12"/>
  <c r="H14" i="12"/>
  <c r="G14" i="12"/>
  <c r="F14" i="12"/>
  <c r="O14" i="12"/>
  <c r="D11" i="12"/>
  <c r="N14" i="12"/>
  <c r="M14" i="12"/>
  <c r="K14" i="12"/>
  <c r="H18" i="12"/>
  <c r="M22" i="12"/>
  <c r="O28" i="12"/>
  <c r="J13" i="14"/>
  <c r="G13" i="14"/>
  <c r="Q13" i="14"/>
  <c r="G42" i="16"/>
  <c r="N17" i="17"/>
  <c r="M17" i="17"/>
  <c r="L17" i="17"/>
  <c r="K17" i="17"/>
  <c r="J17" i="17"/>
  <c r="I17" i="17"/>
  <c r="D13" i="17"/>
  <c r="H17" i="17"/>
  <c r="G17" i="17"/>
  <c r="F17" i="17"/>
  <c r="F12" i="20"/>
  <c r="K45" i="7"/>
  <c r="I57" i="7"/>
  <c r="J38" i="11"/>
  <c r="O24" i="12"/>
  <c r="N24" i="12"/>
  <c r="M24" i="12"/>
  <c r="L24" i="12"/>
  <c r="K24" i="12"/>
  <c r="J24" i="12"/>
  <c r="I24" i="12"/>
  <c r="H24" i="12"/>
  <c r="F24" i="12"/>
  <c r="L30" i="12"/>
  <c r="K30" i="12"/>
  <c r="J30" i="12"/>
  <c r="I30" i="12"/>
  <c r="H30" i="12"/>
  <c r="D39" i="12"/>
  <c r="G30" i="12"/>
  <c r="F30" i="12"/>
  <c r="E30" i="12"/>
  <c r="O30" i="12"/>
  <c r="N38" i="12"/>
  <c r="E38" i="13"/>
  <c r="H38" i="13"/>
  <c r="H42" i="16"/>
  <c r="F40" i="19"/>
  <c r="E40" i="19"/>
  <c r="G47" i="6"/>
  <c r="L45" i="7"/>
  <c r="P48" i="7"/>
  <c r="H17" i="8"/>
  <c r="H23" i="8"/>
  <c r="H29" i="8"/>
  <c r="H35" i="8"/>
  <c r="H41" i="8"/>
  <c r="H47" i="8"/>
  <c r="D55" i="8"/>
  <c r="G56" i="8" s="1"/>
  <c r="F17" i="9"/>
  <c r="L20" i="9"/>
  <c r="F23" i="9"/>
  <c r="L26" i="9"/>
  <c r="F29" i="9"/>
  <c r="L32" i="9"/>
  <c r="F35" i="9"/>
  <c r="L38" i="9"/>
  <c r="F41" i="9"/>
  <c r="L44" i="9"/>
  <c r="F47" i="9"/>
  <c r="L50" i="9"/>
  <c r="G44" i="10"/>
  <c r="N34" i="11"/>
  <c r="P40" i="11"/>
  <c r="I14" i="12"/>
  <c r="O18" i="12"/>
  <c r="E24" i="12"/>
  <c r="M30" i="12"/>
  <c r="O38" i="12"/>
  <c r="L40" i="12"/>
  <c r="I12" i="13"/>
  <c r="F38" i="13"/>
  <c r="F13" i="14"/>
  <c r="L13" i="14"/>
  <c r="F14" i="17"/>
  <c r="M32" i="11"/>
  <c r="L32" i="11"/>
  <c r="K32" i="11"/>
  <c r="I32" i="11"/>
  <c r="H32" i="11"/>
  <c r="G32" i="11"/>
  <c r="F32" i="11"/>
  <c r="P32" i="11"/>
  <c r="G36" i="11"/>
  <c r="F36" i="11"/>
  <c r="Q36" i="11"/>
  <c r="E36" i="11"/>
  <c r="O36" i="11"/>
  <c r="N36" i="11"/>
  <c r="M36" i="11"/>
  <c r="L36" i="11"/>
  <c r="J36" i="11"/>
  <c r="E40" i="11"/>
  <c r="Q40" i="11"/>
  <c r="J14" i="12"/>
  <c r="E20" i="12"/>
  <c r="O20" i="12"/>
  <c r="M20" i="12"/>
  <c r="L20" i="12"/>
  <c r="K20" i="12"/>
  <c r="J20" i="12"/>
  <c r="H20" i="12"/>
  <c r="G24" i="12"/>
  <c r="N30" i="12"/>
  <c r="E12" i="13"/>
  <c r="G38" i="13"/>
  <c r="G14" i="17"/>
  <c r="N41" i="14"/>
  <c r="M14" i="17"/>
  <c r="G18" i="17"/>
  <c r="M26" i="17"/>
  <c r="G30" i="17"/>
  <c r="M38" i="17"/>
  <c r="G42" i="17"/>
  <c r="K57" i="17"/>
  <c r="N14" i="18"/>
  <c r="L21" i="18"/>
  <c r="K21" i="18"/>
  <c r="J21" i="18"/>
  <c r="I21" i="18"/>
  <c r="H21" i="18"/>
  <c r="E20" i="18"/>
  <c r="F21" i="18"/>
  <c r="I54" i="18"/>
  <c r="G40" i="22"/>
  <c r="G56" i="23"/>
  <c r="M23" i="24"/>
  <c r="L23" i="24"/>
  <c r="K23" i="24"/>
  <c r="J23" i="24"/>
  <c r="I23" i="24"/>
  <c r="H23" i="24"/>
  <c r="G23" i="24"/>
  <c r="F23" i="24"/>
  <c r="E23" i="24"/>
  <c r="G53" i="24"/>
  <c r="M34" i="12"/>
  <c r="G16" i="13"/>
  <c r="G20" i="13"/>
  <c r="G24" i="13"/>
  <c r="G28" i="13"/>
  <c r="G32" i="13"/>
  <c r="G36" i="13"/>
  <c r="G15" i="14"/>
  <c r="G19" i="14"/>
  <c r="G23" i="14"/>
  <c r="G27" i="14"/>
  <c r="G31" i="14"/>
  <c r="G35" i="14"/>
  <c r="E26" i="16"/>
  <c r="E17" i="17"/>
  <c r="H18" i="17"/>
  <c r="N26" i="17"/>
  <c r="E29" i="17"/>
  <c r="H30" i="17"/>
  <c r="N38" i="17"/>
  <c r="E41" i="17"/>
  <c r="H42" i="17"/>
  <c r="L54" i="17"/>
  <c r="L57" i="17"/>
  <c r="J53" i="18"/>
  <c r="G40" i="19"/>
  <c r="D11" i="20"/>
  <c r="G12" i="20" s="1"/>
  <c r="G14" i="20"/>
  <c r="F14" i="20"/>
  <c r="E14" i="20"/>
  <c r="G26" i="20"/>
  <c r="F26" i="20"/>
  <c r="E26" i="20"/>
  <c r="H56" i="23"/>
  <c r="M15" i="24"/>
  <c r="F26" i="16"/>
  <c r="M57" i="17"/>
  <c r="L35" i="18"/>
  <c r="K35" i="18"/>
  <c r="J35" i="18"/>
  <c r="I35" i="18"/>
  <c r="H35" i="18"/>
  <c r="G35" i="18"/>
  <c r="F35" i="18"/>
  <c r="K54" i="18"/>
  <c r="H40" i="19"/>
  <c r="O34" i="12"/>
  <c r="I16" i="13"/>
  <c r="I28" i="13"/>
  <c r="D39" i="13"/>
  <c r="I15" i="14"/>
  <c r="M16" i="14"/>
  <c r="M17" i="14" s="1"/>
  <c r="O17" i="14"/>
  <c r="I19" i="14"/>
  <c r="M20" i="14"/>
  <c r="M21" i="14" s="1"/>
  <c r="O21" i="14"/>
  <c r="I23" i="14"/>
  <c r="M24" i="14"/>
  <c r="M25" i="14" s="1"/>
  <c r="O25" i="14"/>
  <c r="I27" i="14"/>
  <c r="M28" i="14"/>
  <c r="O29" i="14"/>
  <c r="I31" i="14"/>
  <c r="M32" i="14"/>
  <c r="M33" i="14" s="1"/>
  <c r="O33" i="14"/>
  <c r="I35" i="14"/>
  <c r="M36" i="14"/>
  <c r="M37" i="14" s="1"/>
  <c r="O37" i="14"/>
  <c r="E22" i="16"/>
  <c r="G26" i="16"/>
  <c r="F36" i="16"/>
  <c r="G15" i="17"/>
  <c r="J18" i="17"/>
  <c r="J20" i="17"/>
  <c r="M21" i="17"/>
  <c r="G27" i="17"/>
  <c r="J30" i="17"/>
  <c r="J32" i="17"/>
  <c r="M33" i="17"/>
  <c r="G39" i="17"/>
  <c r="J42" i="17"/>
  <c r="J44" i="17"/>
  <c r="M45" i="17"/>
  <c r="M51" i="17"/>
  <c r="L51" i="17"/>
  <c r="K51" i="17"/>
  <c r="F51" i="17"/>
  <c r="J51" i="17"/>
  <c r="E13" i="18"/>
  <c r="J15" i="18" s="1"/>
  <c r="N36" i="18"/>
  <c r="M36" i="18"/>
  <c r="L36" i="18"/>
  <c r="K36" i="18"/>
  <c r="J36" i="18"/>
  <c r="I36" i="18"/>
  <c r="H36" i="18"/>
  <c r="E35" i="18"/>
  <c r="H14" i="19"/>
  <c r="I40" i="19"/>
  <c r="F38" i="20"/>
  <c r="H14" i="23"/>
  <c r="I50" i="23"/>
  <c r="H50" i="23"/>
  <c r="G50" i="23"/>
  <c r="F50" i="23"/>
  <c r="E50" i="23"/>
  <c r="J53" i="24"/>
  <c r="J15" i="14"/>
  <c r="R16" i="14"/>
  <c r="R17" i="14" s="1"/>
  <c r="P17" i="14"/>
  <c r="J19" i="14"/>
  <c r="R20" i="14"/>
  <c r="R21" i="14" s="1"/>
  <c r="P21" i="14"/>
  <c r="J23" i="14"/>
  <c r="R24" i="14"/>
  <c r="R25" i="14" s="1"/>
  <c r="P25" i="14"/>
  <c r="J27" i="14"/>
  <c r="R28" i="14"/>
  <c r="P29" i="14"/>
  <c r="J31" i="14"/>
  <c r="R32" i="14"/>
  <c r="R33" i="14" s="1"/>
  <c r="P33" i="14"/>
  <c r="J35" i="14"/>
  <c r="R36" i="14"/>
  <c r="R37" i="14" s="1"/>
  <c r="P37" i="14"/>
  <c r="F22" i="16"/>
  <c r="E32" i="16"/>
  <c r="G36" i="16"/>
  <c r="K18" i="17"/>
  <c r="K20" i="17"/>
  <c r="N21" i="17"/>
  <c r="E26" i="17"/>
  <c r="K30" i="17"/>
  <c r="K32" i="17"/>
  <c r="N33" i="17"/>
  <c r="E38" i="17"/>
  <c r="K42" i="17"/>
  <c r="K44" i="17"/>
  <c r="N45" i="17"/>
  <c r="F15" i="18"/>
  <c r="J14" i="18"/>
  <c r="M35" i="18"/>
  <c r="G38" i="20"/>
  <c r="I15" i="23"/>
  <c r="M44" i="24"/>
  <c r="L44" i="24"/>
  <c r="K44" i="24"/>
  <c r="J44" i="24"/>
  <c r="I44" i="24"/>
  <c r="H44" i="24"/>
  <c r="G44" i="24"/>
  <c r="F44" i="24"/>
  <c r="E44" i="24"/>
  <c r="E34" i="12"/>
  <c r="E26" i="13"/>
  <c r="E30" i="13"/>
  <c r="E34" i="13"/>
  <c r="K15" i="14"/>
  <c r="E17" i="14"/>
  <c r="Q17" i="14"/>
  <c r="K19" i="14"/>
  <c r="E21" i="14"/>
  <c r="Q21" i="14"/>
  <c r="K23" i="14"/>
  <c r="E25" i="14"/>
  <c r="Q25" i="14"/>
  <c r="K27" i="14"/>
  <c r="E29" i="14"/>
  <c r="Q29" i="14"/>
  <c r="K31" i="14"/>
  <c r="E33" i="14"/>
  <c r="Q33" i="14"/>
  <c r="K35" i="14"/>
  <c r="E37" i="14"/>
  <c r="Q37" i="14"/>
  <c r="E18" i="16"/>
  <c r="G22" i="16"/>
  <c r="F32" i="16"/>
  <c r="L18" i="17"/>
  <c r="L20" i="17"/>
  <c r="F24" i="17"/>
  <c r="F26" i="17"/>
  <c r="I27" i="17"/>
  <c r="L30" i="17"/>
  <c r="L32" i="17"/>
  <c r="F36" i="17"/>
  <c r="F38" i="17"/>
  <c r="I39" i="17"/>
  <c r="L42" i="17"/>
  <c r="L44" i="17"/>
  <c r="F48" i="17"/>
  <c r="D52" i="17"/>
  <c r="N35" i="18"/>
  <c r="I39" i="18"/>
  <c r="M47" i="18"/>
  <c r="L47" i="18"/>
  <c r="K47" i="18"/>
  <c r="J47" i="18"/>
  <c r="I47" i="18"/>
  <c r="H47" i="18"/>
  <c r="G47" i="18"/>
  <c r="F47" i="18"/>
  <c r="N53" i="18"/>
  <c r="E53" i="23"/>
  <c r="I54" i="23"/>
  <c r="F34" i="12"/>
  <c r="L15" i="14"/>
  <c r="F17" i="14"/>
  <c r="L19" i="14"/>
  <c r="F21" i="14"/>
  <c r="L23" i="14"/>
  <c r="F25" i="14"/>
  <c r="L27" i="14"/>
  <c r="F29" i="14"/>
  <c r="L31" i="14"/>
  <c r="F33" i="14"/>
  <c r="L35" i="14"/>
  <c r="F37" i="14"/>
  <c r="G32" i="16"/>
  <c r="E13" i="17"/>
  <c r="J15" i="17" s="1"/>
  <c r="M18" i="17"/>
  <c r="G24" i="17"/>
  <c r="G26" i="17"/>
  <c r="J27" i="17"/>
  <c r="M30" i="17"/>
  <c r="G36" i="17"/>
  <c r="G38" i="17"/>
  <c r="J39" i="17"/>
  <c r="M42" i="17"/>
  <c r="G48" i="17"/>
  <c r="E52" i="17"/>
  <c r="E55" i="17"/>
  <c r="F57" i="17" s="1"/>
  <c r="K56" i="17"/>
  <c r="H14" i="18"/>
  <c r="G21" i="18"/>
  <c r="F27" i="18"/>
  <c r="N27" i="18"/>
  <c r="M27" i="18"/>
  <c r="L27" i="18"/>
  <c r="K27" i="18"/>
  <c r="F36" i="18"/>
  <c r="N48" i="18"/>
  <c r="M48" i="18"/>
  <c r="L48" i="18"/>
  <c r="K48" i="18"/>
  <c r="J48" i="18"/>
  <c r="I48" i="18"/>
  <c r="H48" i="18"/>
  <c r="E47" i="18"/>
  <c r="K53" i="18"/>
  <c r="E38" i="22"/>
  <c r="I18" i="23"/>
  <c r="E13" i="23"/>
  <c r="H18" i="23"/>
  <c r="G18" i="23"/>
  <c r="F18" i="23"/>
  <c r="E17" i="23"/>
  <c r="F54" i="23"/>
  <c r="F14" i="24"/>
  <c r="D52" i="24"/>
  <c r="F53" i="24" s="1"/>
  <c r="M54" i="24"/>
  <c r="D38" i="14"/>
  <c r="K15" i="17"/>
  <c r="H26" i="17"/>
  <c r="H38" i="17"/>
  <c r="F54" i="17"/>
  <c r="M21" i="18"/>
  <c r="G20" i="20"/>
  <c r="F20" i="20"/>
  <c r="E20" i="20"/>
  <c r="D39" i="20"/>
  <c r="G32" i="20"/>
  <c r="F32" i="20"/>
  <c r="E32" i="20"/>
  <c r="F38" i="21"/>
  <c r="E38" i="21"/>
  <c r="G38" i="21"/>
  <c r="H34" i="12"/>
  <c r="H14" i="14"/>
  <c r="N15" i="14"/>
  <c r="H18" i="14"/>
  <c r="H19" i="14" s="1"/>
  <c r="N19" i="14"/>
  <c r="H22" i="14"/>
  <c r="H23" i="14" s="1"/>
  <c r="N23" i="14"/>
  <c r="H26" i="14"/>
  <c r="H27" i="14" s="1"/>
  <c r="N27" i="14"/>
  <c r="H30" i="14"/>
  <c r="N31" i="14"/>
  <c r="H34" i="14"/>
  <c r="H35" i="14" s="1"/>
  <c r="N35" i="14"/>
  <c r="E24" i="16"/>
  <c r="F21" i="17"/>
  <c r="I26" i="17"/>
  <c r="I38" i="17"/>
  <c r="G54" i="17"/>
  <c r="N21" i="18"/>
  <c r="I42" i="19"/>
  <c r="H53" i="23"/>
  <c r="F57" i="24"/>
  <c r="M14" i="14"/>
  <c r="O15" i="14"/>
  <c r="M18" i="14"/>
  <c r="M19" i="14" s="1"/>
  <c r="O19" i="14"/>
  <c r="M22" i="14"/>
  <c r="M23" i="14" s="1"/>
  <c r="O23" i="14"/>
  <c r="M26" i="14"/>
  <c r="M27" i="14" s="1"/>
  <c r="O27" i="14"/>
  <c r="M30" i="14"/>
  <c r="O31" i="14"/>
  <c r="M34" i="14"/>
  <c r="M35" i="14" s="1"/>
  <c r="O35" i="14"/>
  <c r="F24" i="16"/>
  <c r="G21" i="17"/>
  <c r="J26" i="17"/>
  <c r="G33" i="17"/>
  <c r="J38" i="17"/>
  <c r="G45" i="17"/>
  <c r="K14" i="18"/>
  <c r="L23" i="18"/>
  <c r="K23" i="18"/>
  <c r="J23" i="18"/>
  <c r="I23" i="18"/>
  <c r="H23" i="18"/>
  <c r="F23" i="18"/>
  <c r="G39" i="18"/>
  <c r="F39" i="18"/>
  <c r="E52" i="18"/>
  <c r="H54" i="18" s="1"/>
  <c r="N39" i="18"/>
  <c r="M39" i="18"/>
  <c r="L39" i="18"/>
  <c r="K39" i="18"/>
  <c r="G38" i="22"/>
  <c r="I53" i="23"/>
  <c r="I14" i="24"/>
  <c r="G56" i="24"/>
  <c r="R14" i="14"/>
  <c r="R18" i="14"/>
  <c r="R19" i="14" s="1"/>
  <c r="R22" i="14"/>
  <c r="R23" i="14" s="1"/>
  <c r="R26" i="14"/>
  <c r="R27" i="14" s="1"/>
  <c r="R30" i="14"/>
  <c r="R34" i="14"/>
  <c r="R35" i="14" s="1"/>
  <c r="E20" i="17"/>
  <c r="E32" i="17"/>
  <c r="E44" i="17"/>
  <c r="I56" i="17"/>
  <c r="I57" i="17"/>
  <c r="N24" i="18"/>
  <c r="M24" i="18"/>
  <c r="L24" i="18"/>
  <c r="K24" i="18"/>
  <c r="I24" i="18"/>
  <c r="H24" i="18"/>
  <c r="E23" i="18"/>
  <c r="E38" i="18"/>
  <c r="G53" i="18"/>
  <c r="E55" i="18"/>
  <c r="E40" i="22"/>
  <c r="H54" i="23"/>
  <c r="J14" i="24"/>
  <c r="H56" i="24"/>
  <c r="F56" i="18"/>
  <c r="D39" i="22"/>
  <c r="F40" i="22" s="1"/>
  <c r="H24" i="24"/>
  <c r="H45" i="24"/>
  <c r="D55" i="23"/>
  <c r="F56" i="23" s="1"/>
  <c r="E36" i="25"/>
  <c r="K15" i="18"/>
  <c r="N18" i="18"/>
  <c r="N20" i="18"/>
  <c r="H26" i="18"/>
  <c r="K29" i="18"/>
  <c r="N30" i="18"/>
  <c r="N32" i="18"/>
  <c r="H38" i="18"/>
  <c r="K41" i="18"/>
  <c r="N42" i="18"/>
  <c r="N44" i="18"/>
  <c r="H50" i="18"/>
  <c r="K51" i="18"/>
  <c r="K57" i="18"/>
  <c r="F18" i="19"/>
  <c r="F22" i="19"/>
  <c r="F26" i="19"/>
  <c r="F30" i="19"/>
  <c r="F34" i="19"/>
  <c r="F38" i="19"/>
  <c r="F16" i="21"/>
  <c r="F22" i="21"/>
  <c r="F28" i="21"/>
  <c r="F34" i="21"/>
  <c r="E18" i="22"/>
  <c r="E24" i="22"/>
  <c r="E30" i="22"/>
  <c r="E36" i="22"/>
  <c r="E47" i="23"/>
  <c r="E55" i="23"/>
  <c r="M20" i="24"/>
  <c r="J24" i="24"/>
  <c r="H30" i="24"/>
  <c r="M41" i="24"/>
  <c r="J45" i="24"/>
  <c r="I51" i="24"/>
  <c r="E10" i="25"/>
  <c r="F36" i="25"/>
  <c r="G38" i="25"/>
  <c r="L29" i="18"/>
  <c r="F33" i="18"/>
  <c r="L41" i="18"/>
  <c r="F45" i="18"/>
  <c r="L51" i="18"/>
  <c r="I56" i="18"/>
  <c r="G18" i="19"/>
  <c r="G22" i="19"/>
  <c r="G26" i="19"/>
  <c r="G30" i="19"/>
  <c r="G34" i="19"/>
  <c r="G38" i="19"/>
  <c r="G28" i="21"/>
  <c r="D39" i="21"/>
  <c r="F40" i="21" s="1"/>
  <c r="F18" i="22"/>
  <c r="F24" i="22"/>
  <c r="F30" i="22"/>
  <c r="F36" i="22"/>
  <c r="G14" i="23"/>
  <c r="H17" i="23"/>
  <c r="I33" i="23"/>
  <c r="E44" i="23"/>
  <c r="F47" i="23"/>
  <c r="I17" i="24"/>
  <c r="M18" i="24"/>
  <c r="F21" i="24"/>
  <c r="K24" i="24"/>
  <c r="L26" i="24"/>
  <c r="E29" i="24"/>
  <c r="I30" i="24"/>
  <c r="K32" i="24"/>
  <c r="H36" i="24"/>
  <c r="I38" i="24"/>
  <c r="M39" i="24"/>
  <c r="F42" i="24"/>
  <c r="K45" i="24"/>
  <c r="L47" i="24"/>
  <c r="E50" i="24"/>
  <c r="J51" i="24"/>
  <c r="G33" i="18"/>
  <c r="G45" i="18"/>
  <c r="M51" i="18"/>
  <c r="H18" i="19"/>
  <c r="H22" i="19"/>
  <c r="H26" i="19"/>
  <c r="H30" i="19"/>
  <c r="H34" i="19"/>
  <c r="H38" i="19"/>
  <c r="G18" i="22"/>
  <c r="F44" i="23"/>
  <c r="G47" i="23"/>
  <c r="L24" i="24"/>
  <c r="F29" i="24"/>
  <c r="L45" i="24"/>
  <c r="F50" i="24"/>
  <c r="G10" i="25"/>
  <c r="H36" i="25"/>
  <c r="I38" i="25"/>
  <c r="K26" i="18"/>
  <c r="N29" i="18"/>
  <c r="E32" i="18"/>
  <c r="H33" i="18"/>
  <c r="K38" i="18"/>
  <c r="N41" i="18"/>
  <c r="E44" i="18"/>
  <c r="H45" i="18"/>
  <c r="K50" i="18"/>
  <c r="N51" i="18"/>
  <c r="N57" i="18"/>
  <c r="I30" i="19"/>
  <c r="D41" i="19"/>
  <c r="E18" i="21"/>
  <c r="E24" i="21"/>
  <c r="E30" i="21"/>
  <c r="E36" i="21"/>
  <c r="I14" i="23"/>
  <c r="G21" i="23"/>
  <c r="E38" i="23"/>
  <c r="F41" i="23"/>
  <c r="G44" i="23"/>
  <c r="H47" i="23"/>
  <c r="F53" i="23"/>
  <c r="H21" i="24"/>
  <c r="M24" i="24"/>
  <c r="F27" i="24"/>
  <c r="G29" i="24"/>
  <c r="K30" i="24"/>
  <c r="M32" i="24"/>
  <c r="F35" i="24"/>
  <c r="H42" i="24"/>
  <c r="M45" i="24"/>
  <c r="F48" i="24"/>
  <c r="G50" i="24"/>
  <c r="G57" i="24"/>
  <c r="I33" i="18"/>
  <c r="I45" i="18"/>
  <c r="D52" i="18"/>
  <c r="I53" i="18" s="1"/>
  <c r="F18" i="21"/>
  <c r="F24" i="21"/>
  <c r="F30" i="21"/>
  <c r="F36" i="21"/>
  <c r="H21" i="23"/>
  <c r="E35" i="23"/>
  <c r="F38" i="23"/>
  <c r="G41" i="23"/>
  <c r="H44" i="23"/>
  <c r="F51" i="23"/>
  <c r="G53" i="23"/>
  <c r="D13" i="24"/>
  <c r="E20" i="24"/>
  <c r="G27" i="24"/>
  <c r="H29" i="24"/>
  <c r="G35" i="24"/>
  <c r="E41" i="24"/>
  <c r="G48" i="24"/>
  <c r="H50" i="24"/>
  <c r="K54" i="24"/>
  <c r="H57" i="24"/>
  <c r="H50" i="17"/>
  <c r="G18" i="18"/>
  <c r="G20" i="18"/>
  <c r="M26" i="18"/>
  <c r="G30" i="18"/>
  <c r="G32" i="18"/>
  <c r="J33" i="18"/>
  <c r="M38" i="18"/>
  <c r="G42" i="18"/>
  <c r="G44" i="18"/>
  <c r="J45" i="18"/>
  <c r="M50" i="18"/>
  <c r="D13" i="19"/>
  <c r="E14" i="19" s="1"/>
  <c r="E16" i="19"/>
  <c r="E20" i="19"/>
  <c r="E24" i="19"/>
  <c r="E28" i="19"/>
  <c r="E32" i="19"/>
  <c r="E36" i="19"/>
  <c r="F14" i="22"/>
  <c r="F20" i="22"/>
  <c r="F26" i="22"/>
  <c r="F32" i="22"/>
  <c r="F35" i="23"/>
  <c r="G38" i="23"/>
  <c r="H41" i="23"/>
  <c r="F48" i="23"/>
  <c r="G51" i="23"/>
  <c r="E13" i="24"/>
  <c r="I15" i="24" s="1"/>
  <c r="F20" i="24"/>
  <c r="H27" i="24"/>
  <c r="I29" i="24"/>
  <c r="H35" i="24"/>
  <c r="F41" i="24"/>
  <c r="H48" i="24"/>
  <c r="I50" i="24"/>
  <c r="E52" i="24"/>
  <c r="E17" i="18"/>
  <c r="H18" i="18"/>
  <c r="H20" i="18"/>
  <c r="E29" i="18"/>
  <c r="H30" i="18"/>
  <c r="H32" i="18"/>
  <c r="K33" i="18"/>
  <c r="E41" i="18"/>
  <c r="H44" i="18"/>
  <c r="K45" i="18"/>
  <c r="F16" i="19"/>
  <c r="F20" i="19"/>
  <c r="F24" i="19"/>
  <c r="F28" i="19"/>
  <c r="F32" i="19"/>
  <c r="F36" i="19"/>
  <c r="E18" i="20"/>
  <c r="E24" i="20"/>
  <c r="E30" i="20"/>
  <c r="E36" i="20"/>
  <c r="F32" i="23"/>
  <c r="G35" i="23"/>
  <c r="H38" i="23"/>
  <c r="F45" i="23"/>
  <c r="G48" i="23"/>
  <c r="H51" i="23"/>
  <c r="F18" i="24"/>
  <c r="G20" i="24"/>
  <c r="K21" i="24"/>
  <c r="E26" i="24"/>
  <c r="I27" i="24"/>
  <c r="J29" i="24"/>
  <c r="H33" i="24"/>
  <c r="I35" i="24"/>
  <c r="F39" i="24"/>
  <c r="G41" i="24"/>
  <c r="K42" i="24"/>
  <c r="E47" i="24"/>
  <c r="I48" i="24"/>
  <c r="J50" i="24"/>
  <c r="F51" i="18"/>
  <c r="F29" i="23"/>
  <c r="H35" i="23"/>
  <c r="I38" i="23"/>
  <c r="F42" i="23"/>
  <c r="G45" i="23"/>
  <c r="H48" i="23"/>
  <c r="G18" i="24"/>
  <c r="H20" i="24"/>
  <c r="L21" i="24"/>
  <c r="F26" i="24"/>
  <c r="J27" i="24"/>
  <c r="K29" i="24"/>
  <c r="E32" i="24"/>
  <c r="I33" i="24"/>
  <c r="J35" i="24"/>
  <c r="G39" i="24"/>
  <c r="H41" i="24"/>
  <c r="L42" i="24"/>
  <c r="F47" i="24"/>
  <c r="J48" i="24"/>
  <c r="K50" i="24"/>
  <c r="D55" i="24"/>
  <c r="E56" i="24" s="1"/>
  <c r="M42" i="24"/>
  <c r="E53" i="24" l="1"/>
  <c r="G54" i="24"/>
  <c r="F54" i="24"/>
  <c r="E56" i="23"/>
  <c r="H57" i="23"/>
  <c r="G57" i="23"/>
  <c r="F57" i="23"/>
  <c r="I56" i="23"/>
  <c r="R40" i="14"/>
  <c r="R41" i="14" s="1"/>
  <c r="R31" i="14"/>
  <c r="E40" i="21"/>
  <c r="L53" i="17"/>
  <c r="M53" i="17"/>
  <c r="J53" i="17"/>
  <c r="H53" i="17"/>
  <c r="G53" i="17"/>
  <c r="N53" i="17"/>
  <c r="G14" i="19"/>
  <c r="K12" i="12"/>
  <c r="J12" i="12"/>
  <c r="F12" i="12"/>
  <c r="O12" i="12"/>
  <c r="I53" i="8"/>
  <c r="H53" i="8"/>
  <c r="E53" i="8"/>
  <c r="N53" i="8"/>
  <c r="L53" i="8"/>
  <c r="L15" i="7"/>
  <c r="I15" i="7"/>
  <c r="H14" i="4"/>
  <c r="G14" i="4"/>
  <c r="Q57" i="7"/>
  <c r="I14" i="5"/>
  <c r="G14" i="5"/>
  <c r="G11" i="2"/>
  <c r="G12" i="2" s="1"/>
  <c r="N39" i="14"/>
  <c r="L39" i="14"/>
  <c r="G39" i="14"/>
  <c r="F39" i="14"/>
  <c r="M14" i="9"/>
  <c r="G37" i="2"/>
  <c r="G38" i="2" s="1"/>
  <c r="G38" i="3"/>
  <c r="J38" i="3"/>
  <c r="I38" i="3"/>
  <c r="H38" i="3"/>
  <c r="F38" i="3"/>
  <c r="H36" i="3"/>
  <c r="G36" i="3"/>
  <c r="J36" i="3"/>
  <c r="I36" i="3"/>
  <c r="F36" i="3"/>
  <c r="J54" i="24"/>
  <c r="J15" i="24"/>
  <c r="G42" i="19"/>
  <c r="F42" i="19"/>
  <c r="E42" i="19"/>
  <c r="E40" i="20"/>
  <c r="G40" i="20"/>
  <c r="F40" i="20"/>
  <c r="H53" i="24"/>
  <c r="M53" i="24"/>
  <c r="L53" i="24"/>
  <c r="K53" i="24"/>
  <c r="I14" i="19"/>
  <c r="M56" i="24"/>
  <c r="F40" i="13"/>
  <c r="E40" i="13"/>
  <c r="I40" i="13"/>
  <c r="H40" i="13"/>
  <c r="G40" i="13"/>
  <c r="O57" i="7"/>
  <c r="M57" i="7"/>
  <c r="M53" i="8"/>
  <c r="F56" i="8"/>
  <c r="F15" i="7"/>
  <c r="I53" i="6"/>
  <c r="F12" i="2"/>
  <c r="H40" i="4"/>
  <c r="R38" i="14"/>
  <c r="R39" i="14" s="1"/>
  <c r="R29" i="14"/>
  <c r="M38" i="14"/>
  <c r="M39" i="14" s="1"/>
  <c r="M29" i="14"/>
  <c r="G12" i="12"/>
  <c r="G16" i="12"/>
  <c r="F16" i="12"/>
  <c r="E16" i="12"/>
  <c r="O16" i="12"/>
  <c r="N16" i="12"/>
  <c r="M16" i="12"/>
  <c r="L16" i="12"/>
  <c r="J16" i="12"/>
  <c r="K16" i="12"/>
  <c r="I16" i="12"/>
  <c r="H16" i="12"/>
  <c r="I14" i="1"/>
  <c r="D11" i="1"/>
  <c r="H14" i="1"/>
  <c r="G14" i="1"/>
  <c r="F14" i="1"/>
  <c r="E14" i="1"/>
  <c r="J14" i="1"/>
  <c r="L14" i="1"/>
  <c r="K14" i="1"/>
  <c r="M53" i="6"/>
  <c r="E38" i="3"/>
  <c r="M38" i="12"/>
  <c r="K38" i="12"/>
  <c r="J38" i="12"/>
  <c r="G57" i="5"/>
  <c r="J57" i="5"/>
  <c r="F57" i="5"/>
  <c r="I57" i="5"/>
  <c r="E56" i="5"/>
  <c r="E12" i="20"/>
  <c r="I14" i="17"/>
  <c r="H14" i="17"/>
  <c r="N14" i="17"/>
  <c r="L14" i="17"/>
  <c r="N15" i="17"/>
  <c r="E12" i="12"/>
  <c r="G14" i="16"/>
  <c r="F14" i="16"/>
  <c r="E14" i="16"/>
  <c r="M14" i="11"/>
  <c r="L14" i="11"/>
  <c r="K14" i="11"/>
  <c r="D11" i="11"/>
  <c r="J14" i="11"/>
  <c r="I14" i="11"/>
  <c r="H14" i="11"/>
  <c r="G14" i="11"/>
  <c r="F14" i="11"/>
  <c r="Q14" i="11"/>
  <c r="E14" i="11"/>
  <c r="P14" i="11"/>
  <c r="O14" i="11"/>
  <c r="N14" i="11"/>
  <c r="F53" i="8"/>
  <c r="K38" i="11"/>
  <c r="Q38" i="11"/>
  <c r="P38" i="11"/>
  <c r="L38" i="11"/>
  <c r="E38" i="11"/>
  <c r="Q15" i="7"/>
  <c r="G39" i="2"/>
  <c r="G40" i="2" s="1"/>
  <c r="G30" i="2"/>
  <c r="J53" i="8"/>
  <c r="P57" i="7"/>
  <c r="J14" i="5"/>
  <c r="H40" i="1"/>
  <c r="I40" i="1"/>
  <c r="K40" i="1"/>
  <c r="J40" i="1"/>
  <c r="L40" i="1"/>
  <c r="G40" i="21"/>
  <c r="G57" i="18"/>
  <c r="F57" i="18"/>
  <c r="M57" i="18"/>
  <c r="L57" i="18"/>
  <c r="J57" i="18"/>
  <c r="I57" i="18"/>
  <c r="H57" i="18"/>
  <c r="E56" i="18"/>
  <c r="I53" i="17"/>
  <c r="M15" i="14"/>
  <c r="M12" i="14"/>
  <c r="M13" i="14" s="1"/>
  <c r="H12" i="14"/>
  <c r="H13" i="14" s="1"/>
  <c r="H15" i="14"/>
  <c r="H42" i="19"/>
  <c r="G57" i="17"/>
  <c r="H57" i="17"/>
  <c r="E56" i="17"/>
  <c r="N57" i="17"/>
  <c r="E14" i="17"/>
  <c r="F15" i="17"/>
  <c r="I54" i="24"/>
  <c r="M40" i="12"/>
  <c r="J40" i="12"/>
  <c r="H56" i="10"/>
  <c r="G56" i="10"/>
  <c r="E56" i="10"/>
  <c r="J57" i="17"/>
  <c r="K14" i="9"/>
  <c r="J14" i="9"/>
  <c r="G14" i="9"/>
  <c r="F14" i="9"/>
  <c r="E14" i="9"/>
  <c r="N14" i="9"/>
  <c r="F56" i="10"/>
  <c r="N40" i="12"/>
  <c r="M14" i="8"/>
  <c r="G14" i="8"/>
  <c r="F14" i="8"/>
  <c r="L53" i="6"/>
  <c r="K53" i="6"/>
  <c r="G53" i="6"/>
  <c r="H14" i="5"/>
  <c r="I14" i="8"/>
  <c r="G15" i="7"/>
  <c r="E40" i="4"/>
  <c r="F14" i="4"/>
  <c r="E14" i="24"/>
  <c r="G15" i="24"/>
  <c r="F15" i="24"/>
  <c r="N54" i="17"/>
  <c r="E53" i="17"/>
  <c r="M54" i="17"/>
  <c r="K54" i="17"/>
  <c r="J54" i="17"/>
  <c r="I54" i="17"/>
  <c r="H54" i="17"/>
  <c r="I53" i="24"/>
  <c r="Q39" i="14"/>
  <c r="F53" i="17"/>
  <c r="M15" i="17"/>
  <c r="K15" i="7"/>
  <c r="G53" i="8"/>
  <c r="H10" i="3"/>
  <c r="I10" i="3"/>
  <c r="J10" i="3"/>
  <c r="M54" i="18"/>
  <c r="L54" i="18"/>
  <c r="E53" i="18"/>
  <c r="G54" i="18"/>
  <c r="F54" i="18"/>
  <c r="N54" i="18"/>
  <c r="K39" i="14"/>
  <c r="I39" i="14"/>
  <c r="G38" i="12"/>
  <c r="P15" i="7"/>
  <c r="O15" i="7"/>
  <c r="G15" i="5"/>
  <c r="F15" i="5"/>
  <c r="I15" i="5"/>
  <c r="E14" i="5"/>
  <c r="J15" i="5"/>
  <c r="G40" i="11"/>
  <c r="M40" i="11"/>
  <c r="L40" i="11"/>
  <c r="H40" i="11"/>
  <c r="J38" i="1"/>
  <c r="I38" i="1"/>
  <c r="E38" i="1"/>
  <c r="M12" i="12"/>
  <c r="E53" i="5"/>
  <c r="J54" i="5"/>
  <c r="G54" i="5"/>
  <c r="F54" i="5"/>
  <c r="F38" i="1"/>
  <c r="F40" i="4"/>
  <c r="O39" i="14"/>
  <c r="R12" i="14"/>
  <c r="R13" i="14" s="1"/>
  <c r="R15" i="14"/>
  <c r="I57" i="23"/>
  <c r="K53" i="17"/>
  <c r="K15" i="24"/>
  <c r="H15" i="24"/>
  <c r="F15" i="23"/>
  <c r="E14" i="23"/>
  <c r="L54" i="24"/>
  <c r="G15" i="23"/>
  <c r="F14" i="19"/>
  <c r="E56" i="8"/>
  <c r="M56" i="8"/>
  <c r="L56" i="8"/>
  <c r="K56" i="8"/>
  <c r="J56" i="8"/>
  <c r="H56" i="8"/>
  <c r="I12" i="12"/>
  <c r="G53" i="9"/>
  <c r="F53" i="9"/>
  <c r="N53" i="9"/>
  <c r="M53" i="9"/>
  <c r="L53" i="9"/>
  <c r="J53" i="9"/>
  <c r="H14" i="10"/>
  <c r="F14" i="10"/>
  <c r="G40" i="12"/>
  <c r="L15" i="17"/>
  <c r="E40" i="12"/>
  <c r="N12" i="12"/>
  <c r="I15" i="17"/>
  <c r="I14" i="9"/>
  <c r="H14" i="9"/>
  <c r="N14" i="8"/>
  <c r="O40" i="11"/>
  <c r="G53" i="5"/>
  <c r="H53" i="5"/>
  <c r="I53" i="5"/>
  <c r="J53" i="5"/>
  <c r="E14" i="4"/>
  <c r="E36" i="3"/>
  <c r="L38" i="1"/>
  <c r="L56" i="24"/>
  <c r="K56" i="24"/>
  <c r="J56" i="24"/>
  <c r="I56" i="24"/>
  <c r="F56" i="24"/>
  <c r="H14" i="24"/>
  <c r="G14" i="24"/>
  <c r="M14" i="24"/>
  <c r="L14" i="24"/>
  <c r="F53" i="18"/>
  <c r="L53" i="18"/>
  <c r="M53" i="18"/>
  <c r="M40" i="14"/>
  <c r="M41" i="14" s="1"/>
  <c r="M31" i="14"/>
  <c r="H40" i="14"/>
  <c r="H41" i="14" s="1"/>
  <c r="H31" i="14"/>
  <c r="H38" i="14"/>
  <c r="H39" i="14" s="1"/>
  <c r="H15" i="23"/>
  <c r="L15" i="18"/>
  <c r="M15" i="18"/>
  <c r="I15" i="18"/>
  <c r="H15" i="18"/>
  <c r="G15" i="18"/>
  <c r="E14" i="18"/>
  <c r="H54" i="24"/>
  <c r="J54" i="18"/>
  <c r="L15" i="24"/>
  <c r="N15" i="18"/>
  <c r="E39" i="14"/>
  <c r="P39" i="14"/>
  <c r="I40" i="12"/>
  <c r="E53" i="9"/>
  <c r="I14" i="18"/>
  <c r="L14" i="18"/>
  <c r="G14" i="18"/>
  <c r="F14" i="18"/>
  <c r="J39" i="14"/>
  <c r="H38" i="12"/>
  <c r="O38" i="11"/>
  <c r="N56" i="8"/>
  <c r="J57" i="7"/>
  <c r="H53" i="9"/>
  <c r="K53" i="8"/>
  <c r="K56" i="6"/>
  <c r="J56" i="6"/>
  <c r="L56" i="6"/>
  <c r="F56" i="6"/>
  <c r="G38" i="1"/>
  <c r="I54" i="5"/>
  <c r="I12" i="1" l="1"/>
  <c r="L12" i="1"/>
  <c r="H12" i="1"/>
  <c r="K12" i="1"/>
  <c r="J12" i="1"/>
  <c r="E12" i="1"/>
  <c r="F12" i="1"/>
  <c r="G12" i="1"/>
  <c r="N12" i="11"/>
  <c r="H12" i="11"/>
  <c r="F12" i="11"/>
  <c r="Q12" i="11"/>
  <c r="E12" i="11"/>
  <c r="O12" i="11"/>
  <c r="M12" i="11"/>
  <c r="J12" i="11"/>
  <c r="K12" i="11"/>
  <c r="L12" i="11"/>
  <c r="P12" i="11"/>
  <c r="I12" i="11"/>
  <c r="G12" i="11"/>
</calcChain>
</file>

<file path=xl/sharedStrings.xml><?xml version="1.0" encoding="utf-8"?>
<sst xmlns="http://schemas.openxmlformats.org/spreadsheetml/2006/main" count="1027" uniqueCount="445">
  <si>
    <t>表２９　人材育成・従業員キャリアアップ支援として実施しているもの（複数回答）</t>
    <rPh sb="4" eb="6">
      <t>ジンザイ</t>
    </rPh>
    <rPh sb="6" eb="8">
      <t>イクセイ</t>
    </rPh>
    <rPh sb="9" eb="12">
      <t>ジュウギョウイン</t>
    </rPh>
    <rPh sb="19" eb="21">
      <t>シエン</t>
    </rPh>
    <rPh sb="24" eb="26">
      <t>ジッシ</t>
    </rPh>
    <rPh sb="33" eb="37">
      <t>フクスウカイトウ</t>
    </rPh>
    <phoneticPr fontId="3"/>
  </si>
  <si>
    <t>１段目：事業所数</t>
    <rPh sb="1" eb="3">
      <t>ﾀﾞﾝﾒ</t>
    </rPh>
    <rPh sb="4" eb="7">
      <t>ｼﾞｷﾞｮｳｼｮ</t>
    </rPh>
    <rPh sb="7" eb="8">
      <t>ｽｳ</t>
    </rPh>
    <phoneticPr fontId="3" type="halfwidthKatakana"/>
  </si>
  <si>
    <t>２段目：回答事業所数に対する割合</t>
    <rPh sb="1" eb="3">
      <t>ﾀﾞﾝﾒ</t>
    </rPh>
    <rPh sb="4" eb="6">
      <t>ｶｲﾄｳ</t>
    </rPh>
    <rPh sb="6" eb="9">
      <t>ｼﾞｷﾞｮｳｼｮ</t>
    </rPh>
    <rPh sb="9" eb="10">
      <t>ｽｳ</t>
    </rPh>
    <rPh sb="11" eb="12">
      <t>ﾀｲ</t>
    </rPh>
    <rPh sb="14" eb="16">
      <t>ﾜﾘｱｲ</t>
    </rPh>
    <phoneticPr fontId="3" type="halfwidthKatakana"/>
  </si>
  <si>
    <t>　</t>
    <phoneticPr fontId="3"/>
  </si>
  <si>
    <t>（単位：社、％）</t>
    <rPh sb="1" eb="3">
      <t>ﾀﾝｲ</t>
    </rPh>
    <rPh sb="4" eb="5">
      <t>ｼｬ</t>
    </rPh>
    <phoneticPr fontId="3" type="halfwidthKatakana"/>
  </si>
  <si>
    <t xml:space="preserve">
回答
事業所数
</t>
    <phoneticPr fontId="3"/>
  </si>
  <si>
    <t>（１）事業内職業能力開発計画の策定</t>
    <rPh sb="3" eb="6">
      <t>ジギョウナイ</t>
    </rPh>
    <rPh sb="6" eb="10">
      <t>ショクギョウノウリョク</t>
    </rPh>
    <rPh sb="10" eb="14">
      <t>カイハツケイカク</t>
    </rPh>
    <rPh sb="15" eb="17">
      <t>サクテイ</t>
    </rPh>
    <phoneticPr fontId="3"/>
  </si>
  <si>
    <r>
      <t>（２）キャリアパス</t>
    </r>
    <r>
      <rPr>
        <sz val="8"/>
        <rFont val="ＭＳ Ｐ明朝"/>
        <family val="1"/>
        <charset val="128"/>
      </rPr>
      <t>※１</t>
    </r>
    <r>
      <rPr>
        <sz val="11"/>
        <rFont val="ＭＳ Ｐ明朝"/>
        <family val="1"/>
        <charset val="128"/>
      </rPr>
      <t xml:space="preserve">
の策定</t>
    </r>
    <rPh sb="13" eb="15">
      <t>サクテイ</t>
    </rPh>
    <phoneticPr fontId="3"/>
  </si>
  <si>
    <t>（１）、（２）以外の研修に関する計画の策定</t>
    <rPh sb="7" eb="9">
      <t>イガイ</t>
    </rPh>
    <rPh sb="10" eb="12">
      <t>ケンシュウ</t>
    </rPh>
    <rPh sb="13" eb="14">
      <t>カン</t>
    </rPh>
    <rPh sb="16" eb="18">
      <t>ケイカク</t>
    </rPh>
    <rPh sb="19" eb="21">
      <t>サクテイ</t>
    </rPh>
    <phoneticPr fontId="3"/>
  </si>
  <si>
    <t>給与に資格手当を
加算</t>
    <rPh sb="0" eb="2">
      <t>キュウヨ</t>
    </rPh>
    <rPh sb="3" eb="7">
      <t>シカクテアテ</t>
    </rPh>
    <rPh sb="9" eb="11">
      <t>カサン</t>
    </rPh>
    <phoneticPr fontId="3"/>
  </si>
  <si>
    <t>従業員の研修参加や資格取得等に対し支援する規定の策定</t>
    <rPh sb="0" eb="3">
      <t>ジュウギョウイン</t>
    </rPh>
    <rPh sb="4" eb="8">
      <t>ケンシュウサンカ</t>
    </rPh>
    <rPh sb="9" eb="13">
      <t>シカクシュトク</t>
    </rPh>
    <rPh sb="13" eb="14">
      <t>トウ</t>
    </rPh>
    <rPh sb="15" eb="16">
      <t>タイ</t>
    </rPh>
    <rPh sb="17" eb="19">
      <t>シエン</t>
    </rPh>
    <rPh sb="21" eb="23">
      <t>キテイ</t>
    </rPh>
    <rPh sb="24" eb="26">
      <t>サクテイ</t>
    </rPh>
    <phoneticPr fontId="3"/>
  </si>
  <si>
    <t>規定はないが、会社の経費で支援を実施</t>
    <rPh sb="0" eb="2">
      <t>キテイ</t>
    </rPh>
    <rPh sb="7" eb="9">
      <t>カイシャ</t>
    </rPh>
    <rPh sb="10" eb="12">
      <t>ケイヒ</t>
    </rPh>
    <rPh sb="13" eb="15">
      <t>シエン</t>
    </rPh>
    <rPh sb="16" eb="18">
      <t>ジッシ</t>
    </rPh>
    <phoneticPr fontId="3"/>
  </si>
  <si>
    <r>
      <t>その他</t>
    </r>
    <r>
      <rPr>
        <sz val="8"/>
        <rFont val="ＭＳ Ｐ明朝"/>
        <family val="1"/>
        <charset val="128"/>
      </rPr>
      <t>※２</t>
    </r>
    <rPh sb="2" eb="3">
      <t>タ</t>
    </rPh>
    <phoneticPr fontId="3"/>
  </si>
  <si>
    <t>無回答</t>
    <rPh sb="0" eb="3">
      <t>ムカイトウ</t>
    </rPh>
    <phoneticPr fontId="3"/>
  </si>
  <si>
    <t>回答事業所</t>
    <rPh sb="0" eb="2">
      <t>カイトウ</t>
    </rPh>
    <rPh sb="2" eb="5">
      <t>ジギョウショ</t>
    </rPh>
    <phoneticPr fontId="3"/>
  </si>
  <si>
    <t>計</t>
  </si>
  <si>
    <t>産業</t>
  </si>
  <si>
    <t>建設業</t>
  </si>
  <si>
    <t>製造業</t>
  </si>
  <si>
    <t>運輸・通信業、
電気・ガス・水道業</t>
  </si>
  <si>
    <t>卸売業・小売業</t>
    <rPh sb="2" eb="3">
      <t>ギョウ</t>
    </rPh>
    <phoneticPr fontId="3"/>
  </si>
  <si>
    <t>金融業・保険業</t>
    <rPh sb="2" eb="3">
      <t>ギョウ</t>
    </rPh>
    <phoneticPr fontId="3"/>
  </si>
  <si>
    <t>サービス業</t>
  </si>
  <si>
    <t>企業規模</t>
  </si>
  <si>
    <t>9人以下</t>
  </si>
  <si>
    <t>10～29人</t>
  </si>
  <si>
    <t>30～49人</t>
  </si>
  <si>
    <t>50～99人</t>
  </si>
  <si>
    <t>100～299人</t>
  </si>
  <si>
    <t>300人以上</t>
  </si>
  <si>
    <t>（再掲）</t>
  </si>
  <si>
    <t>10～299人</t>
  </si>
  <si>
    <t>30人以上</t>
  </si>
  <si>
    <t>※１・・・職位や役職ごとに、業務内容や求められるレベル・人物像、必要資格や研修・技能などを明確にしたもの</t>
    <rPh sb="5" eb="7">
      <t>ショクイ</t>
    </rPh>
    <rPh sb="8" eb="10">
      <t>ヤクショク</t>
    </rPh>
    <rPh sb="14" eb="16">
      <t>ギョウム</t>
    </rPh>
    <rPh sb="16" eb="18">
      <t>ナイヨウ</t>
    </rPh>
    <rPh sb="19" eb="20">
      <t>モト</t>
    </rPh>
    <rPh sb="28" eb="31">
      <t>ジンブツゾウ</t>
    </rPh>
    <rPh sb="32" eb="34">
      <t>ヒツヨウ</t>
    </rPh>
    <rPh sb="34" eb="36">
      <t>シカク</t>
    </rPh>
    <rPh sb="37" eb="39">
      <t>ケンシュウ</t>
    </rPh>
    <rPh sb="40" eb="42">
      <t>ギノウ</t>
    </rPh>
    <rPh sb="45" eb="47">
      <t>メイカク</t>
    </rPh>
    <phoneticPr fontId="3"/>
  </si>
  <si>
    <t>※２・・・全従業員を対象とした研修実施等</t>
    <rPh sb="5" eb="9">
      <t>ゼンジュウギョウイン</t>
    </rPh>
    <rPh sb="10" eb="12">
      <t>タイショウ</t>
    </rPh>
    <rPh sb="15" eb="17">
      <t>ケンシュウ</t>
    </rPh>
    <rPh sb="17" eb="19">
      <t>ジッシ</t>
    </rPh>
    <rPh sb="19" eb="20">
      <t>ナド</t>
    </rPh>
    <phoneticPr fontId="3"/>
  </si>
  <si>
    <t>表３０－１　教育訓練に関する国等の助成金活用の有無</t>
    <rPh sb="0" eb="1">
      <t>ヒョウ</t>
    </rPh>
    <rPh sb="6" eb="8">
      <t>キョウイク</t>
    </rPh>
    <rPh sb="8" eb="10">
      <t>クンレン</t>
    </rPh>
    <rPh sb="11" eb="12">
      <t>カン</t>
    </rPh>
    <rPh sb="14" eb="15">
      <t>クニ</t>
    </rPh>
    <rPh sb="15" eb="16">
      <t>トウ</t>
    </rPh>
    <rPh sb="17" eb="20">
      <t>ジョセイキン</t>
    </rPh>
    <rPh sb="20" eb="22">
      <t>カツヨウ</t>
    </rPh>
    <rPh sb="23" eb="25">
      <t>ウム</t>
    </rPh>
    <phoneticPr fontId="3"/>
  </si>
  <si>
    <t xml:space="preserve">回答事業所数
</t>
    <rPh sb="0" eb="2">
      <t>カイトウ</t>
    </rPh>
    <rPh sb="2" eb="5">
      <t>ジギョウショ</t>
    </rPh>
    <rPh sb="5" eb="6">
      <t>スウ</t>
    </rPh>
    <phoneticPr fontId="3"/>
  </si>
  <si>
    <t>活用している</t>
    <rPh sb="0" eb="2">
      <t>カツヨウ</t>
    </rPh>
    <phoneticPr fontId="3"/>
  </si>
  <si>
    <t>活用していない</t>
    <rPh sb="0" eb="2">
      <t>カツヨウ</t>
    </rPh>
    <phoneticPr fontId="3"/>
  </si>
  <si>
    <t>計</t>
    <rPh sb="0" eb="1">
      <t>ケイ</t>
    </rPh>
    <phoneticPr fontId="3"/>
  </si>
  <si>
    <t>産業</t>
    <rPh sb="0" eb="2">
      <t>サンギョウ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</si>
  <si>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</si>
  <si>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</si>
  <si>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運輸・通信業、
電気・ガス・水道業</t>
    <rPh sb="0" eb="2">
      <t>ウンユ</t>
    </rPh>
    <rPh sb="3" eb="5">
      <t>ツウシン</t>
    </rPh>
    <rPh sb="5" eb="6">
      <t>ギョウ</t>
    </rPh>
    <phoneticPr fontId="3"/>
  </si>
  <si>
    <t>卸売業・小売業</t>
    <rPh sb="0" eb="2">
      <t>オロシウリ</t>
    </rPh>
    <rPh sb="2" eb="3">
      <t>ギョウ</t>
    </rPh>
    <rPh sb="4" eb="6">
      <t>コウリ</t>
    </rPh>
    <rPh sb="6" eb="7">
      <t>ギョウ</t>
    </rPh>
    <phoneticPr fontId="3"/>
  </si>
  <si>
    <t>金融業・保険業</t>
    <rPh sb="0" eb="2">
      <t>キンユウ</t>
    </rPh>
    <rPh sb="2" eb="3">
      <t>ギョウ</t>
    </rPh>
    <rPh sb="4" eb="7">
      <t>ホケンギョウ</t>
    </rPh>
    <phoneticPr fontId="3"/>
  </si>
  <si>
    <t>サービス業</t>
    <rPh sb="4" eb="5">
      <t>ギョウ</t>
    </rPh>
    <phoneticPr fontId="3"/>
  </si>
  <si>
    <t>企業規模</t>
    <rPh sb="0" eb="2">
      <t>キギョウ</t>
    </rPh>
    <phoneticPr fontId="3"/>
  </si>
  <si>
    <t>9人以下</t>
    <rPh sb="2" eb="4">
      <t>ｲｶ</t>
    </rPh>
    <phoneticPr fontId="3" type="halfwidthKatakana"/>
  </si>
  <si>
    <t>10～29人</t>
    <phoneticPr fontId="3" type="halfwidthKatakana"/>
  </si>
  <si>
    <t>30～49人</t>
    <phoneticPr fontId="3" type="halfwidthKatakana"/>
  </si>
  <si>
    <t>50～99人</t>
    <phoneticPr fontId="3" type="halfwidthKatakana"/>
  </si>
  <si>
    <t>300人以上</t>
    <rPh sb="4" eb="6">
      <t>ｲｼﾞｮｳ</t>
    </rPh>
    <phoneticPr fontId="3" type="halfwidthKatakana"/>
  </si>
  <si>
    <t>（再掲）</t>
    <rPh sb="1" eb="2">
      <t>サイ</t>
    </rPh>
    <rPh sb="2" eb="3">
      <t>ケイ</t>
    </rPh>
    <phoneticPr fontId="3"/>
  </si>
  <si>
    <t>30人以上</t>
    <rPh sb="3" eb="5">
      <t>イジョウ</t>
    </rPh>
    <phoneticPr fontId="3"/>
  </si>
  <si>
    <t>表３０－２　国等の助成金を活用していない事業所の活用しない理由（複数回答）</t>
    <rPh sb="0" eb="1">
      <t>ヒョウ</t>
    </rPh>
    <rPh sb="6" eb="7">
      <t>クニ</t>
    </rPh>
    <rPh sb="7" eb="8">
      <t>トウ</t>
    </rPh>
    <rPh sb="9" eb="12">
      <t>ジョセイキン</t>
    </rPh>
    <rPh sb="13" eb="15">
      <t>カツヨウ</t>
    </rPh>
    <rPh sb="20" eb="23">
      <t>ジギョウショ</t>
    </rPh>
    <rPh sb="24" eb="26">
      <t>カツヨウ</t>
    </rPh>
    <rPh sb="29" eb="31">
      <t>リユウ</t>
    </rPh>
    <rPh sb="32" eb="34">
      <t>フクスウ</t>
    </rPh>
    <rPh sb="34" eb="36">
      <t>カイトウ</t>
    </rPh>
    <phoneticPr fontId="3"/>
  </si>
  <si>
    <t>回答
事業所数</t>
    <rPh sb="0" eb="2">
      <t>カイトウ</t>
    </rPh>
    <rPh sb="3" eb="6">
      <t>ジギョウショ</t>
    </rPh>
    <rPh sb="6" eb="7">
      <t>カズ</t>
    </rPh>
    <phoneticPr fontId="3"/>
  </si>
  <si>
    <t>助成金が活用しにくい</t>
    <rPh sb="0" eb="3">
      <t>ジョセイキン</t>
    </rPh>
    <rPh sb="4" eb="6">
      <t>カツヨウ</t>
    </rPh>
    <phoneticPr fontId="3"/>
  </si>
  <si>
    <t>助成金の内容を
知らない</t>
    <rPh sb="0" eb="3">
      <t>ジョセイキン</t>
    </rPh>
    <rPh sb="4" eb="6">
      <t>ナイヨウ</t>
    </rPh>
    <rPh sb="8" eb="9">
      <t>シ</t>
    </rPh>
    <phoneticPr fontId="3"/>
  </si>
  <si>
    <t>活用したい助成金
がない</t>
    <rPh sb="0" eb="2">
      <t>カツヨウ</t>
    </rPh>
    <rPh sb="5" eb="8">
      <t>ジョセイキン</t>
    </rPh>
    <phoneticPr fontId="3"/>
  </si>
  <si>
    <t>要件となる事業内職業能力開発計画の策定が煩雑</t>
    <rPh sb="0" eb="2">
      <t>ヨウケン</t>
    </rPh>
    <rPh sb="5" eb="7">
      <t>ジギョウ</t>
    </rPh>
    <rPh sb="7" eb="8">
      <t>ナイ</t>
    </rPh>
    <rPh sb="8" eb="10">
      <t>ショクギョウ</t>
    </rPh>
    <rPh sb="10" eb="12">
      <t>ノウリョク</t>
    </rPh>
    <rPh sb="12" eb="14">
      <t>カイハツ</t>
    </rPh>
    <rPh sb="14" eb="16">
      <t>ケイカク</t>
    </rPh>
    <rPh sb="17" eb="19">
      <t>サクテイ</t>
    </rPh>
    <rPh sb="20" eb="22">
      <t>ハンザツ</t>
    </rPh>
    <phoneticPr fontId="3"/>
  </si>
  <si>
    <t>人材育成に割く予算
（時間・余裕）がない</t>
    <rPh sb="0" eb="2">
      <t>ジンザイ</t>
    </rPh>
    <rPh sb="2" eb="4">
      <t>イクセイ</t>
    </rPh>
    <rPh sb="5" eb="6">
      <t>サ</t>
    </rPh>
    <rPh sb="7" eb="9">
      <t>ヨサン</t>
    </rPh>
    <rPh sb="11" eb="13">
      <t>ジカン</t>
    </rPh>
    <rPh sb="14" eb="16">
      <t>ヨユウ</t>
    </rPh>
    <phoneticPr fontId="3"/>
  </si>
  <si>
    <t>その他※</t>
    <rPh sb="2" eb="3">
      <t>タ</t>
    </rPh>
    <phoneticPr fontId="3"/>
  </si>
  <si>
    <t>計</t>
    <rPh sb="0" eb="1">
      <t>ｹｲ</t>
    </rPh>
    <phoneticPr fontId="3" type="halfwidthKatakana"/>
  </si>
  <si>
    <t>産業</t>
    <phoneticPr fontId="3"/>
  </si>
  <si>
    <t>運輸・通信業、
電気・ガス・水道業</t>
    <phoneticPr fontId="3"/>
  </si>
  <si>
    <t>※その他…助成金を必要としない　等</t>
    <rPh sb="3" eb="4">
      <t>タ</t>
    </rPh>
    <rPh sb="5" eb="8">
      <t>ジョセイキン</t>
    </rPh>
    <rPh sb="9" eb="11">
      <t>ヒツヨウ</t>
    </rPh>
    <rPh sb="16" eb="17">
      <t>トウ</t>
    </rPh>
    <phoneticPr fontId="3"/>
  </si>
  <si>
    <r>
      <t>表３１－１　高度教育</t>
    </r>
    <r>
      <rPr>
        <sz val="8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の必要性の有無</t>
    </r>
    <rPh sb="0" eb="1">
      <t>ヒョウ</t>
    </rPh>
    <rPh sb="6" eb="10">
      <t>コウドキョウイク</t>
    </rPh>
    <rPh sb="12" eb="15">
      <t>ヒツヨウセイ</t>
    </rPh>
    <rPh sb="16" eb="18">
      <t>ウム</t>
    </rPh>
    <phoneticPr fontId="3"/>
  </si>
  <si>
    <t>※高度教育…大学・大学院等での学び・連携や、取得のために数か月～数年の通学または研修期間を要する資格・技能など</t>
    <rPh sb="1" eb="5">
      <t>コウドキョウイク</t>
    </rPh>
    <rPh sb="6" eb="8">
      <t>ダイガク</t>
    </rPh>
    <rPh sb="9" eb="12">
      <t>ダイガクイン</t>
    </rPh>
    <rPh sb="12" eb="13">
      <t>トウ</t>
    </rPh>
    <rPh sb="15" eb="16">
      <t>マナ</t>
    </rPh>
    <rPh sb="18" eb="20">
      <t>レンケイ</t>
    </rPh>
    <rPh sb="22" eb="24">
      <t>シュトク</t>
    </rPh>
    <rPh sb="28" eb="29">
      <t>スウ</t>
    </rPh>
    <rPh sb="30" eb="31">
      <t>ゲツ</t>
    </rPh>
    <rPh sb="32" eb="34">
      <t>スウネン</t>
    </rPh>
    <rPh sb="35" eb="37">
      <t>ツウガク</t>
    </rPh>
    <rPh sb="40" eb="44">
      <t>ケンシュウキカン</t>
    </rPh>
    <rPh sb="45" eb="46">
      <t>ヨウ</t>
    </rPh>
    <rPh sb="48" eb="50">
      <t>シカク</t>
    </rPh>
    <rPh sb="51" eb="53">
      <t>ギノウ</t>
    </rPh>
    <phoneticPr fontId="3"/>
  </si>
  <si>
    <t>必要性を感じており、実績がある</t>
    <rPh sb="0" eb="3">
      <t>ヒツヨウセイ</t>
    </rPh>
    <rPh sb="4" eb="5">
      <t>カン</t>
    </rPh>
    <rPh sb="10" eb="12">
      <t>ジッセキ</t>
    </rPh>
    <phoneticPr fontId="3"/>
  </si>
  <si>
    <t>必要性を感じているが、実施できていない</t>
    <rPh sb="0" eb="3">
      <t>ヒツヨウセイ</t>
    </rPh>
    <rPh sb="4" eb="5">
      <t>カン</t>
    </rPh>
    <rPh sb="11" eb="13">
      <t>ジッシ</t>
    </rPh>
    <phoneticPr fontId="3"/>
  </si>
  <si>
    <t>必要性を感じない</t>
    <rPh sb="0" eb="3">
      <t>ヒツヨウセイ</t>
    </rPh>
    <rPh sb="4" eb="5">
      <t>カン</t>
    </rPh>
    <phoneticPr fontId="3"/>
  </si>
  <si>
    <t>表３１－２　高度教育の必要性を感じる分野</t>
    <rPh sb="0" eb="1">
      <t>ヒョウ</t>
    </rPh>
    <rPh sb="6" eb="10">
      <t>コウドキョウイク</t>
    </rPh>
    <rPh sb="11" eb="14">
      <t>ヒツヨウセイ</t>
    </rPh>
    <rPh sb="15" eb="16">
      <t>カン</t>
    </rPh>
    <rPh sb="18" eb="20">
      <t>ブンヤ</t>
    </rPh>
    <phoneticPr fontId="3"/>
  </si>
  <si>
    <t>３段目：実績がある、必要を感じているが未実施の</t>
    <rPh sb="1" eb="3">
      <t>ﾀﾞﾝﾒ</t>
    </rPh>
    <rPh sb="4" eb="6">
      <t>ｼﾞｯｾｷ</t>
    </rPh>
    <rPh sb="10" eb="12">
      <t>ﾋﾂﾖｳ</t>
    </rPh>
    <rPh sb="13" eb="14">
      <t>ｶﾝ</t>
    </rPh>
    <rPh sb="19" eb="22">
      <t>ﾐｼﾞｯｼ</t>
    </rPh>
    <phoneticPr fontId="3" type="halfwidthKatakana"/>
  </si>
  <si>
    <t>　　　　　事業所数に対する割合（複数回答）</t>
    <rPh sb="5" eb="8">
      <t>ジギョウショ</t>
    </rPh>
    <rPh sb="8" eb="9">
      <t>スウ</t>
    </rPh>
    <rPh sb="10" eb="11">
      <t>タイ</t>
    </rPh>
    <rPh sb="13" eb="15">
      <t>ワリアイ</t>
    </rPh>
    <rPh sb="16" eb="18">
      <t>フクスウ</t>
    </rPh>
    <rPh sb="18" eb="20">
      <t>カイトウ</t>
    </rPh>
    <phoneticPr fontId="3"/>
  </si>
  <si>
    <t>回答
事業所数</t>
    <rPh sb="0" eb="2">
      <t>カイトウ</t>
    </rPh>
    <rPh sb="3" eb="6">
      <t>ジギョウショ</t>
    </rPh>
    <rPh sb="6" eb="7">
      <t>スウ</t>
    </rPh>
    <phoneticPr fontId="3"/>
  </si>
  <si>
    <t>実績がある、
必要性を感じているが未実施
事業所数</t>
    <rPh sb="0" eb="2">
      <t>ジッセキ</t>
    </rPh>
    <rPh sb="7" eb="10">
      <t>ヒツヨウセイ</t>
    </rPh>
    <rPh sb="11" eb="12">
      <t>カン</t>
    </rPh>
    <rPh sb="17" eb="20">
      <t>ミジッシ</t>
    </rPh>
    <rPh sb="22" eb="25">
      <t>ジギョウショ</t>
    </rPh>
    <rPh sb="25" eb="26">
      <t>スウ</t>
    </rPh>
    <phoneticPr fontId="3"/>
  </si>
  <si>
    <t>１
ＩＣＴやＤＸ等、デジタル技術の活用</t>
    <rPh sb="9" eb="10">
      <t>トウ</t>
    </rPh>
    <rPh sb="15" eb="17">
      <t>ギジュツ</t>
    </rPh>
    <rPh sb="18" eb="20">
      <t>カツヨウ</t>
    </rPh>
    <phoneticPr fontId="3"/>
  </si>
  <si>
    <t>２
自社の専門分野に関する技能</t>
    <rPh sb="3" eb="5">
      <t>ジシャ</t>
    </rPh>
    <rPh sb="6" eb="10">
      <t>センモンブンヤ</t>
    </rPh>
    <rPh sb="11" eb="12">
      <t>カン</t>
    </rPh>
    <rPh sb="14" eb="16">
      <t>ギノウ</t>
    </rPh>
    <phoneticPr fontId="3"/>
  </si>
  <si>
    <t>３
自社製品の改良、新商品開発の研究</t>
    <rPh sb="3" eb="7">
      <t>ジシャセイヒン</t>
    </rPh>
    <rPh sb="8" eb="10">
      <t>カイリョウ</t>
    </rPh>
    <rPh sb="11" eb="14">
      <t>シンショウヒン</t>
    </rPh>
    <rPh sb="14" eb="16">
      <t>カイハツ</t>
    </rPh>
    <rPh sb="17" eb="19">
      <t>ケンキュウ</t>
    </rPh>
    <phoneticPr fontId="3"/>
  </si>
  <si>
    <t>４
先進的事例の学び（１以外のもの）</t>
    <rPh sb="3" eb="8">
      <t>センシンテキジレイ</t>
    </rPh>
    <rPh sb="9" eb="10">
      <t>マナ</t>
    </rPh>
    <rPh sb="13" eb="15">
      <t>イガイ</t>
    </rPh>
    <phoneticPr fontId="3"/>
  </si>
  <si>
    <t>５
その他</t>
    <rPh sb="5" eb="6">
      <t>ホカ</t>
    </rPh>
    <phoneticPr fontId="3"/>
  </si>
  <si>
    <t>企業規模</t>
    <rPh sb="0" eb="2">
      <t>キギョウ</t>
    </rPh>
    <rPh sb="2" eb="4">
      <t>キボ</t>
    </rPh>
    <phoneticPr fontId="3"/>
  </si>
  <si>
    <t>9人以下</t>
    <rPh sb="2" eb="4">
      <t>イカ</t>
    </rPh>
    <phoneticPr fontId="3"/>
  </si>
  <si>
    <t>10～29人</t>
    <phoneticPr fontId="3"/>
  </si>
  <si>
    <t>30～49人</t>
    <phoneticPr fontId="3"/>
  </si>
  <si>
    <t>50～99人</t>
    <phoneticPr fontId="3"/>
  </si>
  <si>
    <t>100～299人</t>
    <phoneticPr fontId="3"/>
  </si>
  <si>
    <t>300人以上</t>
    <rPh sb="4" eb="6">
      <t>イジョウ</t>
    </rPh>
    <phoneticPr fontId="3"/>
  </si>
  <si>
    <t>（再掲）</t>
    <rPh sb="1" eb="3">
      <t>サイケイ</t>
    </rPh>
    <phoneticPr fontId="3"/>
  </si>
  <si>
    <t>10～299人</t>
    <rPh sb="6" eb="7">
      <t>ニン</t>
    </rPh>
    <phoneticPr fontId="3"/>
  </si>
  <si>
    <t>30人以上</t>
    <rPh sb="2" eb="3">
      <t>ニン</t>
    </rPh>
    <rPh sb="3" eb="5">
      <t>イジョウ</t>
    </rPh>
    <phoneticPr fontId="3"/>
  </si>
  <si>
    <t>表３２－１　外国人労働者の雇用状況（在留資格の種別、複数回答）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15" eb="17">
      <t>ジョウキョウ</t>
    </rPh>
    <rPh sb="18" eb="20">
      <t>ザイリュウ</t>
    </rPh>
    <rPh sb="20" eb="22">
      <t>シカク</t>
    </rPh>
    <rPh sb="23" eb="25">
      <t>シュベツ</t>
    </rPh>
    <rPh sb="26" eb="28">
      <t>フクスウ</t>
    </rPh>
    <rPh sb="28" eb="30">
      <t>カイトウ</t>
    </rPh>
    <phoneticPr fontId="3"/>
  </si>
  <si>
    <t>３段目：外国人労働者を雇用している事業所</t>
    <rPh sb="1" eb="3">
      <t>ﾀﾞﾝﾒ</t>
    </rPh>
    <rPh sb="4" eb="6">
      <t>ｶﾞｲｺｸ</t>
    </rPh>
    <rPh sb="6" eb="7">
      <t>ｼﾞﾝ</t>
    </rPh>
    <rPh sb="7" eb="10">
      <t>ﾛｳﾄﾞｳｼｬ</t>
    </rPh>
    <rPh sb="11" eb="13">
      <t>ｺﾖｳ</t>
    </rPh>
    <rPh sb="17" eb="20">
      <t>ｼﾞｷﾞｮｳｼｮ</t>
    </rPh>
    <phoneticPr fontId="3" type="halfwidthKatakana"/>
  </si>
  <si>
    <t>　　　　　での在留資格別の割合（複数回答）</t>
    <rPh sb="7" eb="9">
      <t>ザイリュウ</t>
    </rPh>
    <rPh sb="9" eb="11">
      <t>シカク</t>
    </rPh>
    <rPh sb="11" eb="12">
      <t>ベツ</t>
    </rPh>
    <rPh sb="13" eb="15">
      <t>ワリアイ</t>
    </rPh>
    <rPh sb="16" eb="18">
      <t>フクスウ</t>
    </rPh>
    <rPh sb="18" eb="20">
      <t>カイトウ</t>
    </rPh>
    <phoneticPr fontId="3"/>
  </si>
  <si>
    <t>（単位：社、％）</t>
    <rPh sb="1" eb="3">
      <t>タンイ</t>
    </rPh>
    <rPh sb="4" eb="5">
      <t>シャ</t>
    </rPh>
    <phoneticPr fontId="3"/>
  </si>
  <si>
    <t>外国人
労働者
を雇用
している</t>
    <rPh sb="0" eb="2">
      <t>ガイコク</t>
    </rPh>
    <rPh sb="2" eb="3">
      <t>ジン</t>
    </rPh>
    <rPh sb="4" eb="7">
      <t>ロウドウシャ</t>
    </rPh>
    <rPh sb="9" eb="11">
      <t>コヨウ</t>
    </rPh>
    <phoneticPr fontId="3"/>
  </si>
  <si>
    <t>外国人
労働者
を雇用
していない</t>
    <rPh sb="0" eb="2">
      <t>ガイコク</t>
    </rPh>
    <rPh sb="2" eb="3">
      <t>ジン</t>
    </rPh>
    <rPh sb="4" eb="6">
      <t>ロウドウ</t>
    </rPh>
    <rPh sb="6" eb="7">
      <t>シャ</t>
    </rPh>
    <rPh sb="9" eb="11">
      <t>コヨウ</t>
    </rPh>
    <phoneticPr fontId="3"/>
  </si>
  <si>
    <t>無回答
（不明を含む）</t>
    <rPh sb="0" eb="3">
      <t>ムカイトウ</t>
    </rPh>
    <rPh sb="5" eb="7">
      <t>フメイ</t>
    </rPh>
    <rPh sb="8" eb="9">
      <t>フク</t>
    </rPh>
    <phoneticPr fontId="3"/>
  </si>
  <si>
    <t>身分に基づく在留資格</t>
    <rPh sb="0" eb="2">
      <t>ミブン</t>
    </rPh>
    <rPh sb="3" eb="4">
      <t>モト</t>
    </rPh>
    <rPh sb="6" eb="10">
      <t>ザイリュウシカク</t>
    </rPh>
    <phoneticPr fontId="3"/>
  </si>
  <si>
    <t>技能実習生</t>
    <rPh sb="0" eb="5">
      <t>ギノウジッシュウセイ</t>
    </rPh>
    <phoneticPr fontId="3"/>
  </si>
  <si>
    <t>特定技能</t>
    <rPh sb="0" eb="4">
      <t>トクテイギノウ</t>
    </rPh>
    <phoneticPr fontId="3"/>
  </si>
  <si>
    <t>留学生</t>
    <rPh sb="0" eb="3">
      <t>リュウガクセイ</t>
    </rPh>
    <phoneticPr fontId="3"/>
  </si>
  <si>
    <t>技術・人文知識・国際業務</t>
    <rPh sb="0" eb="2">
      <t>ギジュツ</t>
    </rPh>
    <rPh sb="3" eb="7">
      <t>ジンブンチシキ</t>
    </rPh>
    <rPh sb="8" eb="12">
      <t>コクサイギョウム</t>
    </rPh>
    <phoneticPr fontId="3"/>
  </si>
  <si>
    <t>その他</t>
    <rPh sb="2" eb="3">
      <t>タ</t>
    </rPh>
    <phoneticPr fontId="3"/>
  </si>
  <si>
    <t>※その他・・・派遣受け入れ　等</t>
    <rPh sb="3" eb="4">
      <t>タ</t>
    </rPh>
    <rPh sb="7" eb="10">
      <t>ハケンウ</t>
    </rPh>
    <rPh sb="11" eb="12">
      <t>イ</t>
    </rPh>
    <rPh sb="14" eb="15">
      <t>トウ</t>
    </rPh>
    <phoneticPr fontId="3"/>
  </si>
  <si>
    <t>表３２－２　外国人労働者の今後の雇用予定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コンゴ</t>
    </rPh>
    <rPh sb="16" eb="18">
      <t>コヨウ</t>
    </rPh>
    <rPh sb="18" eb="20">
      <t>ヨテイ</t>
    </rPh>
    <phoneticPr fontId="3"/>
  </si>
  <si>
    <t>３段目：外国人労働者を雇用していない事業所で今後雇用を</t>
    <rPh sb="1" eb="3">
      <t>ﾀﾞﾝﾒ</t>
    </rPh>
    <rPh sb="4" eb="6">
      <t>ｶﾞｲｺｸ</t>
    </rPh>
    <rPh sb="6" eb="7">
      <t>ｼﾞﾝ</t>
    </rPh>
    <rPh sb="7" eb="10">
      <t>ﾛｳﾄﾞｳｼｬ</t>
    </rPh>
    <rPh sb="11" eb="13">
      <t>ｺﾖｳ</t>
    </rPh>
    <rPh sb="18" eb="21">
      <t>ｼﾞｷﾞｮｳｼｮ</t>
    </rPh>
    <phoneticPr fontId="3" type="halfwidthKatakana"/>
  </si>
  <si>
    <t>　　　　　予定・検討している在留資格別の割合（複数回答）</t>
    <rPh sb="8" eb="10">
      <t>ケントウ</t>
    </rPh>
    <rPh sb="14" eb="16">
      <t>ザイリュウ</t>
    </rPh>
    <rPh sb="16" eb="18">
      <t>シカク</t>
    </rPh>
    <rPh sb="18" eb="19">
      <t>ベツ</t>
    </rPh>
    <rPh sb="20" eb="22">
      <t>ワリアイ</t>
    </rPh>
    <rPh sb="23" eb="25">
      <t>フクスウ</t>
    </rPh>
    <rPh sb="25" eb="27">
      <t>カイトウ</t>
    </rPh>
    <phoneticPr fontId="3"/>
  </si>
  <si>
    <t>外国人
労働者
を雇用
している
事業所</t>
    <rPh sb="0" eb="2">
      <t>ガイコク</t>
    </rPh>
    <rPh sb="2" eb="3">
      <t>ジン</t>
    </rPh>
    <rPh sb="4" eb="7">
      <t>ロウドウシャ</t>
    </rPh>
    <rPh sb="9" eb="11">
      <t>コヨウ</t>
    </rPh>
    <rPh sb="17" eb="20">
      <t>ジギョウショ</t>
    </rPh>
    <phoneticPr fontId="3"/>
  </si>
  <si>
    <t>外国人
労働者
を雇用
していない
事業所</t>
    <rPh sb="0" eb="2">
      <t>ガイコク</t>
    </rPh>
    <rPh sb="2" eb="3">
      <t>ジン</t>
    </rPh>
    <rPh sb="4" eb="7">
      <t>ロウドウシャ</t>
    </rPh>
    <rPh sb="9" eb="11">
      <t>コヨウ</t>
    </rPh>
    <rPh sb="18" eb="21">
      <t>ジギョウショ</t>
    </rPh>
    <phoneticPr fontId="3"/>
  </si>
  <si>
    <t>雇用を
増やす
予定あり</t>
    <rPh sb="0" eb="2">
      <t>コヨウ</t>
    </rPh>
    <rPh sb="4" eb="5">
      <t>フ</t>
    </rPh>
    <rPh sb="8" eb="10">
      <t>ヨテイ</t>
    </rPh>
    <phoneticPr fontId="3"/>
  </si>
  <si>
    <t>雇用を
増やす
予定なし</t>
    <rPh sb="0" eb="2">
      <t>コヨウ</t>
    </rPh>
    <rPh sb="4" eb="5">
      <t>フ</t>
    </rPh>
    <rPh sb="8" eb="10">
      <t>ヨテイ</t>
    </rPh>
    <phoneticPr fontId="3"/>
  </si>
  <si>
    <t>予定なし・分からない</t>
    <rPh sb="0" eb="2">
      <t>ヨテイ</t>
    </rPh>
    <rPh sb="5" eb="6">
      <t>ワ</t>
    </rPh>
    <phoneticPr fontId="3"/>
  </si>
  <si>
    <t>雇用を
予定・検討している</t>
    <rPh sb="0" eb="2">
      <t>コヨウ</t>
    </rPh>
    <rPh sb="4" eb="6">
      <t>ヨテイ</t>
    </rPh>
    <rPh sb="7" eb="9">
      <t>ケントウ</t>
    </rPh>
    <phoneticPr fontId="3"/>
  </si>
  <si>
    <t>表３２－３　外国人労働者の雇用に関する課題（複数回答）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16" eb="17">
      <t>カン</t>
    </rPh>
    <rPh sb="19" eb="21">
      <t>カダイ</t>
    </rPh>
    <rPh sb="22" eb="24">
      <t>フクスウ</t>
    </rPh>
    <rPh sb="24" eb="26">
      <t>カイトウ</t>
    </rPh>
    <phoneticPr fontId="3"/>
  </si>
  <si>
    <t>３段目：課題があると回答した事業所数に対する割合（複数回答）</t>
    <rPh sb="1" eb="3">
      <t>ﾀﾞﾝﾒ</t>
    </rPh>
    <rPh sb="4" eb="6">
      <t>ｶﾀﾞｲ</t>
    </rPh>
    <rPh sb="10" eb="12">
      <t>ｶｲﾄｳ</t>
    </rPh>
    <rPh sb="14" eb="17">
      <t>ｼﾞｷﾞｮｳｼｮ</t>
    </rPh>
    <rPh sb="17" eb="18">
      <t>ｽｳ</t>
    </rPh>
    <rPh sb="19" eb="20">
      <t>ﾀｲ</t>
    </rPh>
    <rPh sb="22" eb="24">
      <t>ﾜﾘｱｲ</t>
    </rPh>
    <rPh sb="25" eb="27">
      <t>ﾌｸｽｳ</t>
    </rPh>
    <rPh sb="27" eb="29">
      <t>ｶｲﾄｳ</t>
    </rPh>
    <phoneticPr fontId="3" type="halfwidthKatakana"/>
  </si>
  <si>
    <t>　　　　</t>
    <phoneticPr fontId="3"/>
  </si>
  <si>
    <t>外国人労働者を雇用しており、
課題がある</t>
    <rPh sb="0" eb="6">
      <t>ガイコクジンロウドウシャ</t>
    </rPh>
    <rPh sb="7" eb="9">
      <t>コヨウ</t>
    </rPh>
    <rPh sb="15" eb="17">
      <t>カダイ</t>
    </rPh>
    <phoneticPr fontId="3"/>
  </si>
  <si>
    <t>外国人労働者を雇用しており、
課題がない</t>
    <rPh sb="0" eb="2">
      <t>ガイコク</t>
    </rPh>
    <rPh sb="2" eb="3">
      <t>ジン</t>
    </rPh>
    <rPh sb="3" eb="6">
      <t>ロウドウシャ</t>
    </rPh>
    <rPh sb="7" eb="9">
      <t>コヨウ</t>
    </rPh>
    <rPh sb="15" eb="17">
      <t>カダイ</t>
    </rPh>
    <phoneticPr fontId="3"/>
  </si>
  <si>
    <t>外国人労働者の日本語能力の不十分さ</t>
    <rPh sb="0" eb="3">
      <t>ガイコクジン</t>
    </rPh>
    <rPh sb="3" eb="6">
      <t>ロウドウシャ</t>
    </rPh>
    <rPh sb="7" eb="12">
      <t>ニホンゴノウリョク</t>
    </rPh>
    <rPh sb="13" eb="16">
      <t>フジュウブン</t>
    </rPh>
    <phoneticPr fontId="3"/>
  </si>
  <si>
    <t>在留期間が制限されていること</t>
    <rPh sb="0" eb="2">
      <t>ザイリュウ</t>
    </rPh>
    <rPh sb="2" eb="4">
      <t>キカン</t>
    </rPh>
    <rPh sb="5" eb="7">
      <t>セイゲン</t>
    </rPh>
    <phoneticPr fontId="3"/>
  </si>
  <si>
    <t>手続き（在留資格・社会保障などの煩雑さ）</t>
    <rPh sb="0" eb="2">
      <t>テツヅ</t>
    </rPh>
    <rPh sb="4" eb="8">
      <t>ザイリュウシカク</t>
    </rPh>
    <rPh sb="9" eb="13">
      <t>シャカイホショウ</t>
    </rPh>
    <rPh sb="16" eb="18">
      <t>ハンザツ</t>
    </rPh>
    <phoneticPr fontId="3"/>
  </si>
  <si>
    <t>日本人従業員との間のコミュニケーションの不足</t>
    <rPh sb="0" eb="3">
      <t>ニホンジン</t>
    </rPh>
    <rPh sb="3" eb="6">
      <t>ジュウギョウイン</t>
    </rPh>
    <rPh sb="8" eb="9">
      <t>アイダ</t>
    </rPh>
    <rPh sb="20" eb="22">
      <t>フソク</t>
    </rPh>
    <phoneticPr fontId="3"/>
  </si>
  <si>
    <t>外国人労働者用の住居確保の困難さ</t>
    <rPh sb="0" eb="6">
      <t>ガイコクジンロウドウシャ</t>
    </rPh>
    <rPh sb="6" eb="7">
      <t>ヨウ</t>
    </rPh>
    <rPh sb="8" eb="10">
      <t>ジュウキョ</t>
    </rPh>
    <rPh sb="10" eb="12">
      <t>カクホ</t>
    </rPh>
    <rPh sb="13" eb="15">
      <t>コンナン</t>
    </rPh>
    <phoneticPr fontId="3"/>
  </si>
  <si>
    <t>外国人労働者の通勤手段確保の困難さ</t>
    <rPh sb="0" eb="6">
      <t>ガイコクジンロウドウシャ</t>
    </rPh>
    <rPh sb="7" eb="9">
      <t>ツウキン</t>
    </rPh>
    <rPh sb="9" eb="11">
      <t>シュダン</t>
    </rPh>
    <rPh sb="11" eb="13">
      <t>カクホ</t>
    </rPh>
    <rPh sb="14" eb="16">
      <t>コンナン</t>
    </rPh>
    <phoneticPr fontId="3"/>
  </si>
  <si>
    <t>表３２－４　外国人労働者の雇用予定・検討における課題（複数回答）</t>
    <rPh sb="0" eb="1">
      <t>ヒョウ</t>
    </rPh>
    <rPh sb="6" eb="8">
      <t>ガイコク</t>
    </rPh>
    <rPh sb="8" eb="9">
      <t>ジン</t>
    </rPh>
    <rPh sb="9" eb="12">
      <t>ロウドウシャ</t>
    </rPh>
    <rPh sb="13" eb="15">
      <t>コヨウ</t>
    </rPh>
    <rPh sb="15" eb="17">
      <t>ヨテイ</t>
    </rPh>
    <rPh sb="18" eb="20">
      <t>ケントウ</t>
    </rPh>
    <rPh sb="24" eb="26">
      <t>カダイ</t>
    </rPh>
    <rPh sb="27" eb="29">
      <t>フクスウ</t>
    </rPh>
    <rPh sb="29" eb="31">
      <t>カイトウ</t>
    </rPh>
    <phoneticPr fontId="3"/>
  </si>
  <si>
    <t>外国人労働者の雇用を予定・検討しているなかで課題がある</t>
    <rPh sb="0" eb="6">
      <t>ガイコクジンロウドウシャ</t>
    </rPh>
    <rPh sb="7" eb="9">
      <t>コヨウ</t>
    </rPh>
    <rPh sb="10" eb="12">
      <t>ヨテイ</t>
    </rPh>
    <rPh sb="13" eb="15">
      <t>ケントウ</t>
    </rPh>
    <rPh sb="22" eb="24">
      <t>カダイ</t>
    </rPh>
    <phoneticPr fontId="3"/>
  </si>
  <si>
    <t>外国人労働者の雇用を予定・検討しているなかで課題がない</t>
    <rPh sb="0" eb="6">
      <t>ガイコクジンロウドウシャ</t>
    </rPh>
    <rPh sb="7" eb="9">
      <t>コヨウ</t>
    </rPh>
    <rPh sb="10" eb="12">
      <t>ヨテイ</t>
    </rPh>
    <rPh sb="13" eb="15">
      <t>ケントウ</t>
    </rPh>
    <rPh sb="22" eb="24">
      <t>カダイ</t>
    </rPh>
    <phoneticPr fontId="3"/>
  </si>
  <si>
    <t>手続き（在留資格・社会保障など)の煩雑さ</t>
    <rPh sb="0" eb="2">
      <t>テツヅ</t>
    </rPh>
    <rPh sb="4" eb="8">
      <t>ザイリュウシカク</t>
    </rPh>
    <rPh sb="9" eb="13">
      <t>シャカイホショウ</t>
    </rPh>
    <rPh sb="17" eb="19">
      <t>ハンザツ</t>
    </rPh>
    <phoneticPr fontId="3"/>
  </si>
  <si>
    <t>表３２－５　育成就労制度の認知度</t>
    <rPh sb="0" eb="1">
      <t>ヒョウ</t>
    </rPh>
    <rPh sb="6" eb="10">
      <t>イクセイシュウロウ</t>
    </rPh>
    <rPh sb="10" eb="12">
      <t>セイド</t>
    </rPh>
    <rPh sb="13" eb="16">
      <t>ニンチド</t>
    </rPh>
    <phoneticPr fontId="3"/>
  </si>
  <si>
    <t>３段目：技能実習・特定技能の外国人労働者を</t>
    <rPh sb="1" eb="3">
      <t>ﾀﾞﾝﾒ</t>
    </rPh>
    <rPh sb="4" eb="6">
      <t>ｷﾞﾉｳ</t>
    </rPh>
    <rPh sb="6" eb="8">
      <t>ｼﾞｯｼｭｳ</t>
    </rPh>
    <rPh sb="9" eb="11">
      <t>ﾄｸﾃｲ</t>
    </rPh>
    <rPh sb="11" eb="13">
      <t>ｷﾞﾉｳ</t>
    </rPh>
    <rPh sb="14" eb="16">
      <t>ｶﾞｲｺｸ</t>
    </rPh>
    <rPh sb="16" eb="17">
      <t>ｼﾞﾝ</t>
    </rPh>
    <rPh sb="17" eb="20">
      <t>ﾛｳﾄﾞｳｼｬ</t>
    </rPh>
    <phoneticPr fontId="3" type="halfwidthKatakana"/>
  </si>
  <si>
    <t>　　　　　雇用している事業者数に対する割合（複数回答）</t>
    <rPh sb="5" eb="7">
      <t>コヨウ</t>
    </rPh>
    <rPh sb="11" eb="14">
      <t>ジギョウシャ</t>
    </rPh>
    <rPh sb="14" eb="15">
      <t>スウ</t>
    </rPh>
    <rPh sb="16" eb="17">
      <t>タイ</t>
    </rPh>
    <rPh sb="19" eb="21">
      <t>ワリアイ</t>
    </rPh>
    <rPh sb="22" eb="24">
      <t>フクスウ</t>
    </rPh>
    <rPh sb="24" eb="26">
      <t>カイトウ</t>
    </rPh>
    <phoneticPr fontId="3"/>
  </si>
  <si>
    <t>「技能実習」、「特定技能」の外国人労働者を雇用している
事業所数</t>
    <rPh sb="1" eb="3">
      <t>ギノウ</t>
    </rPh>
    <rPh sb="3" eb="5">
      <t>ジッシュウ</t>
    </rPh>
    <rPh sb="8" eb="10">
      <t>トクテイ</t>
    </rPh>
    <rPh sb="10" eb="12">
      <t>ギノウ</t>
    </rPh>
    <rPh sb="14" eb="20">
      <t>ガイコクジンロウドウシャ</t>
    </rPh>
    <rPh sb="21" eb="23">
      <t>コヨウ</t>
    </rPh>
    <rPh sb="29" eb="32">
      <t>ジギョウショ</t>
    </rPh>
    <rPh sb="32" eb="33">
      <t>スウ</t>
    </rPh>
    <phoneticPr fontId="3"/>
  </si>
  <si>
    <t>知っている</t>
    <rPh sb="0" eb="1">
      <t>シ</t>
    </rPh>
    <phoneticPr fontId="3"/>
  </si>
  <si>
    <t>知らない</t>
    <rPh sb="0" eb="1">
      <t>シ</t>
    </rPh>
    <phoneticPr fontId="3"/>
  </si>
  <si>
    <t>表３３－１　導入を検討している、検討したいと考える働き方（複数回答）</t>
    <rPh sb="6" eb="8">
      <t>ドウニュウ</t>
    </rPh>
    <rPh sb="9" eb="11">
      <t>ケントウ</t>
    </rPh>
    <rPh sb="16" eb="18">
      <t>ケントウ</t>
    </rPh>
    <rPh sb="22" eb="23">
      <t>カンガ</t>
    </rPh>
    <rPh sb="25" eb="26">
      <t>ハタラ</t>
    </rPh>
    <rPh sb="27" eb="28">
      <t>カタ</t>
    </rPh>
    <rPh sb="29" eb="33">
      <t>フクスウカイトウ</t>
    </rPh>
    <phoneticPr fontId="3"/>
  </si>
  <si>
    <t>テレワーク</t>
    <phoneticPr fontId="3"/>
  </si>
  <si>
    <t>ジョブ型雇用</t>
    <rPh sb="3" eb="4">
      <t>ガタ</t>
    </rPh>
    <rPh sb="4" eb="6">
      <t>コヨウ</t>
    </rPh>
    <phoneticPr fontId="3"/>
  </si>
  <si>
    <t>兼業・副業</t>
    <rPh sb="0" eb="2">
      <t>ケンギョウ</t>
    </rPh>
    <rPh sb="3" eb="5">
      <t>フクギョウ</t>
    </rPh>
    <phoneticPr fontId="3"/>
  </si>
  <si>
    <t>ワーケーション</t>
    <phoneticPr fontId="3"/>
  </si>
  <si>
    <t>週休３日制</t>
    <rPh sb="0" eb="2">
      <t>シュウキュウ</t>
    </rPh>
    <rPh sb="3" eb="5">
      <t>ニチセイ</t>
    </rPh>
    <phoneticPr fontId="3"/>
  </si>
  <si>
    <t>フレックスタイム制度</t>
    <rPh sb="8" eb="10">
      <t>セイド</t>
    </rPh>
    <phoneticPr fontId="3"/>
  </si>
  <si>
    <t>勤務時間インターバル制度</t>
    <rPh sb="0" eb="4">
      <t>キンムジカン</t>
    </rPh>
    <rPh sb="10" eb="12">
      <t>セイド</t>
    </rPh>
    <phoneticPr fontId="3"/>
  </si>
  <si>
    <t>裁量労働制</t>
    <rPh sb="0" eb="5">
      <t>サイリョウロウドウセイ</t>
    </rPh>
    <phoneticPr fontId="3"/>
  </si>
  <si>
    <t>短時間正社員制度</t>
    <rPh sb="0" eb="6">
      <t>タンジカンセイシャイン</t>
    </rPh>
    <rPh sb="6" eb="8">
      <t>セイド</t>
    </rPh>
    <phoneticPr fontId="3"/>
  </si>
  <si>
    <t>勤務地、職務、勤務時間を限定した働き方</t>
    <rPh sb="0" eb="3">
      <t>キンムチ</t>
    </rPh>
    <rPh sb="4" eb="6">
      <t>ショクム</t>
    </rPh>
    <rPh sb="7" eb="11">
      <t>キンムジカン</t>
    </rPh>
    <rPh sb="12" eb="14">
      <t>ゲンテイ</t>
    </rPh>
    <rPh sb="16" eb="17">
      <t>ハタラ</t>
    </rPh>
    <rPh sb="18" eb="19">
      <t>カタ</t>
    </rPh>
    <phoneticPr fontId="3"/>
  </si>
  <si>
    <t>該当なし</t>
    <rPh sb="0" eb="2">
      <t>ガイトウ</t>
    </rPh>
    <phoneticPr fontId="3"/>
  </si>
  <si>
    <t>表３３－２　多様な働き方の導入における課題（複数回答）</t>
    <rPh sb="6" eb="8">
      <t>タヨウ</t>
    </rPh>
    <rPh sb="9" eb="10">
      <t>ハタラ</t>
    </rPh>
    <rPh sb="11" eb="12">
      <t>カタ</t>
    </rPh>
    <rPh sb="13" eb="15">
      <t>ドウニュウ</t>
    </rPh>
    <rPh sb="19" eb="21">
      <t>カダイ</t>
    </rPh>
    <rPh sb="22" eb="26">
      <t>フクスウカイトウ</t>
    </rPh>
    <phoneticPr fontId="3"/>
  </si>
  <si>
    <t>就業規則、人事評価制度等の社内規定の整備が困難</t>
    <rPh sb="0" eb="2">
      <t>シュウギョウ</t>
    </rPh>
    <rPh sb="2" eb="4">
      <t>キソク</t>
    </rPh>
    <rPh sb="5" eb="7">
      <t>ジンジ</t>
    </rPh>
    <rPh sb="7" eb="9">
      <t>ヒョウカ</t>
    </rPh>
    <rPh sb="9" eb="11">
      <t>セイド</t>
    </rPh>
    <rPh sb="11" eb="12">
      <t>トウ</t>
    </rPh>
    <rPh sb="13" eb="15">
      <t>シャナイ</t>
    </rPh>
    <rPh sb="15" eb="17">
      <t>キテイ</t>
    </rPh>
    <rPh sb="18" eb="20">
      <t>セイビ</t>
    </rPh>
    <rPh sb="21" eb="23">
      <t>コンナン</t>
    </rPh>
    <phoneticPr fontId="3"/>
  </si>
  <si>
    <t>雇用管理が煩雑になる</t>
    <rPh sb="0" eb="4">
      <t>コヨウカンリ</t>
    </rPh>
    <rPh sb="5" eb="7">
      <t>ハンザツ</t>
    </rPh>
    <phoneticPr fontId="3"/>
  </si>
  <si>
    <t>従業員の理解を得るのが難しい</t>
    <rPh sb="0" eb="3">
      <t>ジュウギョウイン</t>
    </rPh>
    <rPh sb="4" eb="6">
      <t>リカイ</t>
    </rPh>
    <rPh sb="7" eb="8">
      <t>エ</t>
    </rPh>
    <rPh sb="11" eb="12">
      <t>ムズカ</t>
    </rPh>
    <phoneticPr fontId="3"/>
  </si>
  <si>
    <t>取引先や顧客の理解を得るのが難しい</t>
    <rPh sb="0" eb="3">
      <t>トリヒキサキ</t>
    </rPh>
    <rPh sb="4" eb="6">
      <t>コキャク</t>
    </rPh>
    <rPh sb="7" eb="9">
      <t>リカイ</t>
    </rPh>
    <rPh sb="10" eb="11">
      <t>エ</t>
    </rPh>
    <rPh sb="14" eb="15">
      <t>ムズカ</t>
    </rPh>
    <phoneticPr fontId="3"/>
  </si>
  <si>
    <t>生産性の維持が困難</t>
    <rPh sb="0" eb="3">
      <t>セイサンセイ</t>
    </rPh>
    <rPh sb="4" eb="6">
      <t>イジ</t>
    </rPh>
    <rPh sb="7" eb="9">
      <t>コンナン</t>
    </rPh>
    <phoneticPr fontId="3"/>
  </si>
  <si>
    <t>業務分担の複雑化</t>
    <rPh sb="0" eb="4">
      <t>ギョウムブンタン</t>
    </rPh>
    <rPh sb="5" eb="8">
      <t>フクザツカ</t>
    </rPh>
    <phoneticPr fontId="3"/>
  </si>
  <si>
    <t>社内でのコミュニケーションがうまくできない</t>
    <rPh sb="0" eb="2">
      <t>シャナイ</t>
    </rPh>
    <phoneticPr fontId="3"/>
  </si>
  <si>
    <t>導入方法がわからない</t>
    <rPh sb="0" eb="4">
      <t>ドウニュウホウホウ</t>
    </rPh>
    <phoneticPr fontId="3"/>
  </si>
  <si>
    <t>表３３－３　テレワーク（在宅勤務）導入の有無</t>
    <rPh sb="0" eb="1">
      <t>ヒョウ</t>
    </rPh>
    <rPh sb="12" eb="14">
      <t>ザイタク</t>
    </rPh>
    <rPh sb="14" eb="16">
      <t>キンム</t>
    </rPh>
    <rPh sb="17" eb="19">
      <t>ドウニュウ</t>
    </rPh>
    <rPh sb="20" eb="22">
      <t>ウム</t>
    </rPh>
    <phoneticPr fontId="3"/>
  </si>
  <si>
    <t>導入している</t>
    <rPh sb="0" eb="2">
      <t>ドウニュウ</t>
    </rPh>
    <phoneticPr fontId="3"/>
  </si>
  <si>
    <t>今後導入予定</t>
    <rPh sb="0" eb="2">
      <t>コンゴ</t>
    </rPh>
    <rPh sb="2" eb="4">
      <t>ドウニュウ</t>
    </rPh>
    <rPh sb="4" eb="6">
      <t>ヨテイ</t>
    </rPh>
    <phoneticPr fontId="3"/>
  </si>
  <si>
    <t>導入していたが、
やめた</t>
    <rPh sb="0" eb="2">
      <t>ドウニュウ</t>
    </rPh>
    <phoneticPr fontId="3"/>
  </si>
  <si>
    <t>導入していない</t>
    <rPh sb="0" eb="2">
      <t>ドウニュウ</t>
    </rPh>
    <phoneticPr fontId="3"/>
  </si>
  <si>
    <t>表３４－１　所定労働時間、勤務地、職種・職務を限定した勤務の利用可能状況</t>
    <rPh sb="6" eb="8">
      <t>ショテイ</t>
    </rPh>
    <rPh sb="8" eb="10">
      <t>ロウドウ</t>
    </rPh>
    <rPh sb="10" eb="12">
      <t>ジカン</t>
    </rPh>
    <rPh sb="13" eb="16">
      <t>キンムチ</t>
    </rPh>
    <rPh sb="17" eb="19">
      <t>ショクシュ</t>
    </rPh>
    <rPh sb="20" eb="22">
      <t>ショクム</t>
    </rPh>
    <rPh sb="23" eb="25">
      <t>ゲンテイ</t>
    </rPh>
    <rPh sb="27" eb="29">
      <t>キンム</t>
    </rPh>
    <rPh sb="30" eb="36">
      <t>リヨウカノウジョウキョウ</t>
    </rPh>
    <phoneticPr fontId="3"/>
  </si>
  <si>
    <t>１段目：事業所数</t>
    <phoneticPr fontId="3"/>
  </si>
  <si>
    <t>２段目：回答事業所数に対する割合</t>
    <rPh sb="9" eb="10">
      <t>スウ</t>
    </rPh>
    <phoneticPr fontId="3"/>
  </si>
  <si>
    <t>（単位：社、％）</t>
    <phoneticPr fontId="3"/>
  </si>
  <si>
    <t>短時間正社員</t>
    <rPh sb="0" eb="3">
      <t>タンジカン</t>
    </rPh>
    <rPh sb="3" eb="6">
      <t>セイシャイン</t>
    </rPh>
    <phoneticPr fontId="3"/>
  </si>
  <si>
    <t>勤務地限定正社員</t>
    <rPh sb="0" eb="3">
      <t>キンムチ</t>
    </rPh>
    <rPh sb="3" eb="5">
      <t>ゲンテイ</t>
    </rPh>
    <rPh sb="5" eb="8">
      <t>セイシャイン</t>
    </rPh>
    <phoneticPr fontId="3"/>
  </si>
  <si>
    <t>職種・職務限定正社員</t>
    <rPh sb="0" eb="2">
      <t>ショクシュ</t>
    </rPh>
    <rPh sb="3" eb="5">
      <t>ショクム</t>
    </rPh>
    <rPh sb="5" eb="7">
      <t>ゲンテイ</t>
    </rPh>
    <rPh sb="7" eb="10">
      <t>セイシャイン</t>
    </rPh>
    <phoneticPr fontId="3"/>
  </si>
  <si>
    <t>勤務できる
（就業規則で明文化）</t>
    <rPh sb="0" eb="2">
      <t>キンム</t>
    </rPh>
    <rPh sb="7" eb="11">
      <t>シュウギョウキソク</t>
    </rPh>
    <rPh sb="12" eb="15">
      <t>メイブンカ</t>
    </rPh>
    <phoneticPr fontId="3"/>
  </si>
  <si>
    <t>勤務できる
（規則等に明文はない）</t>
    <rPh sb="0" eb="2">
      <t>キンム</t>
    </rPh>
    <rPh sb="7" eb="9">
      <t>キソク</t>
    </rPh>
    <rPh sb="9" eb="10">
      <t>トウ</t>
    </rPh>
    <rPh sb="11" eb="13">
      <t>メイブン</t>
    </rPh>
    <phoneticPr fontId="3"/>
  </si>
  <si>
    <t>勤務できない</t>
    <rPh sb="0" eb="2">
      <t>キンム</t>
    </rPh>
    <phoneticPr fontId="3"/>
  </si>
  <si>
    <t>表３４-２　所定労働時間、勤務地、職種・職務を限定した勤務の利用状況</t>
    <rPh sb="0" eb="1">
      <t>ヒョウ</t>
    </rPh>
    <rPh sb="6" eb="12">
      <t>ショテイロウドウジカン</t>
    </rPh>
    <rPh sb="13" eb="16">
      <t>キンムチ</t>
    </rPh>
    <rPh sb="17" eb="19">
      <t>ショクシュ</t>
    </rPh>
    <rPh sb="20" eb="22">
      <t>ショクム</t>
    </rPh>
    <rPh sb="23" eb="25">
      <t>ゲンテイ</t>
    </rPh>
    <rPh sb="27" eb="29">
      <t>キンム</t>
    </rPh>
    <rPh sb="30" eb="34">
      <t>リヨウジョウキョウ</t>
    </rPh>
    <phoneticPr fontId="3"/>
  </si>
  <si>
    <t>（単位：社、人、％）</t>
    <rPh sb="4" eb="5">
      <t>シャ</t>
    </rPh>
    <phoneticPr fontId="3"/>
  </si>
  <si>
    <t>回答
事業所数</t>
    <rPh sb="0" eb="2">
      <t>カイトウ</t>
    </rPh>
    <rPh sb="3" eb="7">
      <t>ジギョウショスウ</t>
    </rPh>
    <phoneticPr fontId="3"/>
  </si>
  <si>
    <t>短時間正社員</t>
    <rPh sb="0" eb="6">
      <t>タンジカンセイシャイン</t>
    </rPh>
    <phoneticPr fontId="3"/>
  </si>
  <si>
    <t>勤務地限定正社員</t>
    <rPh sb="0" eb="8">
      <t>キンムチゲンテイセイシャイン</t>
    </rPh>
    <phoneticPr fontId="3"/>
  </si>
  <si>
    <t>職種・職務限定正社員</t>
    <rPh sb="0" eb="2">
      <t>ショクシュ</t>
    </rPh>
    <rPh sb="3" eb="10">
      <t>ショクムゲンテイセイシャイン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</si>
  <si>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</si>
  <si>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</si>
  <si>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計</t>
    <phoneticPr fontId="3"/>
  </si>
  <si>
    <t>卸売業・小売業</t>
    <rPh sb="2" eb="3">
      <t>ギョウ</t>
    </rPh>
    <rPh sb="6" eb="7">
      <t>ギョウ</t>
    </rPh>
    <phoneticPr fontId="3"/>
  </si>
  <si>
    <t>表３５－１　ウェルビーイング経営※導入の有無</t>
    <rPh sb="0" eb="1">
      <t>ヒョウ</t>
    </rPh>
    <rPh sb="14" eb="16">
      <t>ケイエイ</t>
    </rPh>
    <rPh sb="17" eb="19">
      <t>ドウニュウ</t>
    </rPh>
    <rPh sb="20" eb="22">
      <t>ウム</t>
    </rPh>
    <phoneticPr fontId="3"/>
  </si>
  <si>
    <t>※ウェルビーイング経営…従業員が身体的、精神的、社会的に満たされている状態になるよう、組織の環境を整えていく経営手法</t>
    <rPh sb="9" eb="11">
      <t>ケイエイ</t>
    </rPh>
    <rPh sb="12" eb="15">
      <t>ジュウギョウイン</t>
    </rPh>
    <rPh sb="16" eb="19">
      <t>シンタイテキ</t>
    </rPh>
    <rPh sb="20" eb="23">
      <t>セイシンテキ</t>
    </rPh>
    <rPh sb="24" eb="27">
      <t>シャカイテキ</t>
    </rPh>
    <rPh sb="28" eb="29">
      <t>ミ</t>
    </rPh>
    <rPh sb="35" eb="37">
      <t>ジョウタイ</t>
    </rPh>
    <rPh sb="43" eb="45">
      <t>ソシキ</t>
    </rPh>
    <rPh sb="46" eb="48">
      <t>カンキョウ</t>
    </rPh>
    <rPh sb="49" eb="50">
      <t>トトノ</t>
    </rPh>
    <rPh sb="54" eb="56">
      <t>ケイエイ</t>
    </rPh>
    <rPh sb="56" eb="58">
      <t>シュホウ</t>
    </rPh>
    <phoneticPr fontId="3"/>
  </si>
  <si>
    <t>実施している</t>
    <rPh sb="0" eb="2">
      <t>ジッシ</t>
    </rPh>
    <phoneticPr fontId="3"/>
  </si>
  <si>
    <t>実施予定</t>
    <rPh sb="0" eb="2">
      <t>ジッシ</t>
    </rPh>
    <rPh sb="2" eb="4">
      <t>ヨテイ</t>
    </rPh>
    <phoneticPr fontId="3"/>
  </si>
  <si>
    <t>実施していない</t>
    <rPh sb="0" eb="2">
      <t>ジッシ</t>
    </rPh>
    <phoneticPr fontId="3"/>
  </si>
  <si>
    <t>表３５－２　ウェルビーイング経営における取り組みの成果として感じるもの、期待するもの（複数回答）</t>
    <rPh sb="0" eb="1">
      <t>ヒョウ</t>
    </rPh>
    <rPh sb="14" eb="16">
      <t>ケイエイ</t>
    </rPh>
    <rPh sb="20" eb="21">
      <t>ト</t>
    </rPh>
    <rPh sb="22" eb="23">
      <t>ク</t>
    </rPh>
    <rPh sb="25" eb="27">
      <t>セイカ</t>
    </rPh>
    <rPh sb="30" eb="31">
      <t>カン</t>
    </rPh>
    <rPh sb="36" eb="38">
      <t>キタイ</t>
    </rPh>
    <rPh sb="43" eb="45">
      <t>フクスウ</t>
    </rPh>
    <rPh sb="45" eb="47">
      <t>カイトウ</t>
    </rPh>
    <phoneticPr fontId="3"/>
  </si>
  <si>
    <t>３段目：実施している、実施予定の事業所数に対する割合（複数回答）</t>
    <rPh sb="1" eb="3">
      <t>ﾀﾞﾝﾒ</t>
    </rPh>
    <rPh sb="4" eb="6">
      <t>ｼﾞｯｼ</t>
    </rPh>
    <rPh sb="11" eb="13">
      <t>ｼﾞｯｼ</t>
    </rPh>
    <rPh sb="13" eb="15">
      <t>ﾖﾃｲ</t>
    </rPh>
    <rPh sb="16" eb="19">
      <t>ｼﾞｷﾞｮｳｼｮ</t>
    </rPh>
    <rPh sb="19" eb="20">
      <t>ｽｳ</t>
    </rPh>
    <rPh sb="21" eb="22">
      <t>ﾀｲ</t>
    </rPh>
    <rPh sb="24" eb="26">
      <t>ﾜﾘｱｲ</t>
    </rPh>
    <rPh sb="27" eb="29">
      <t>ﾌｸｽｳ</t>
    </rPh>
    <rPh sb="29" eb="31">
      <t>ｶｲﾄｳ</t>
    </rPh>
    <phoneticPr fontId="3" type="halfwidthKatakana"/>
  </si>
  <si>
    <t>実施している、実施予定</t>
    <rPh sb="0" eb="2">
      <t>ジッシ</t>
    </rPh>
    <rPh sb="7" eb="9">
      <t>ジッシ</t>
    </rPh>
    <rPh sb="9" eb="11">
      <t>ヨテイ</t>
    </rPh>
    <phoneticPr fontId="3"/>
  </si>
  <si>
    <t>社員のやりがい、やる気の向上</t>
    <rPh sb="0" eb="2">
      <t>シャイン</t>
    </rPh>
    <rPh sb="10" eb="11">
      <t>キ</t>
    </rPh>
    <rPh sb="12" eb="14">
      <t>コウジョウ</t>
    </rPh>
    <phoneticPr fontId="3"/>
  </si>
  <si>
    <t>離職防止</t>
    <rPh sb="0" eb="2">
      <t>リショク</t>
    </rPh>
    <rPh sb="2" eb="4">
      <t>ボウシ</t>
    </rPh>
    <phoneticPr fontId="3"/>
  </si>
  <si>
    <t>生産性向上</t>
    <rPh sb="0" eb="3">
      <t>セイサンセイ</t>
    </rPh>
    <rPh sb="3" eb="5">
      <t>コウジョウ</t>
    </rPh>
    <phoneticPr fontId="3"/>
  </si>
  <si>
    <t>企業の魅力度アップ</t>
    <rPh sb="0" eb="2">
      <t>キギョウ</t>
    </rPh>
    <rPh sb="3" eb="6">
      <t>ミリョクド</t>
    </rPh>
    <phoneticPr fontId="3"/>
  </si>
  <si>
    <t>採用率の向上</t>
    <rPh sb="0" eb="3">
      <t>サイヨウリツ</t>
    </rPh>
    <rPh sb="4" eb="6">
      <t>コウジョウ</t>
    </rPh>
    <phoneticPr fontId="3"/>
  </si>
  <si>
    <t>企業内の人間関係の向上</t>
    <rPh sb="0" eb="3">
      <t>キギョウナイ</t>
    </rPh>
    <rPh sb="4" eb="8">
      <t>ニンゲンカンケイ</t>
    </rPh>
    <rPh sb="9" eb="11">
      <t>コウジョウ</t>
    </rPh>
    <phoneticPr fontId="3"/>
  </si>
  <si>
    <t>効果を感じていない（期待していない）</t>
    <rPh sb="0" eb="2">
      <t>コウカ</t>
    </rPh>
    <rPh sb="3" eb="4">
      <t>カン</t>
    </rPh>
    <rPh sb="10" eb="12">
      <t>キタイ</t>
    </rPh>
    <phoneticPr fontId="3"/>
  </si>
  <si>
    <t>表３５－３　ウェルビーイング経営を実施していない理由（複数回答）</t>
    <rPh sb="0" eb="1">
      <t>ヒョウ</t>
    </rPh>
    <rPh sb="14" eb="16">
      <t>ケイエイ</t>
    </rPh>
    <rPh sb="17" eb="19">
      <t>ジッシ</t>
    </rPh>
    <rPh sb="24" eb="26">
      <t>リユウ</t>
    </rPh>
    <rPh sb="27" eb="29">
      <t>フクスウ</t>
    </rPh>
    <rPh sb="29" eb="31">
      <t>カイトウ</t>
    </rPh>
    <phoneticPr fontId="3"/>
  </si>
  <si>
    <t>３段目：実施していないと回答した事業所数に対する割合（複数回答）</t>
    <rPh sb="1" eb="3">
      <t>ﾀﾞﾝﾒ</t>
    </rPh>
    <rPh sb="4" eb="6">
      <t>ｼﾞｯｼ</t>
    </rPh>
    <rPh sb="12" eb="14">
      <t>ｶｲﾄｳ</t>
    </rPh>
    <rPh sb="16" eb="19">
      <t>ｼﾞｷﾞｮｳｼｮ</t>
    </rPh>
    <rPh sb="19" eb="20">
      <t>ｽｳ</t>
    </rPh>
    <rPh sb="21" eb="22">
      <t>ﾀｲ</t>
    </rPh>
    <rPh sb="24" eb="26">
      <t>ﾜﾘｱｲ</t>
    </rPh>
    <rPh sb="27" eb="29">
      <t>ﾌｸｽｳ</t>
    </rPh>
    <rPh sb="29" eb="31">
      <t>ｶｲﾄｳ</t>
    </rPh>
    <phoneticPr fontId="3" type="halfwidthKatakana"/>
  </si>
  <si>
    <t>優先順位が低い、必要性を感じない</t>
    <rPh sb="0" eb="2">
      <t>ユウセン</t>
    </rPh>
    <rPh sb="2" eb="4">
      <t>ジュンイ</t>
    </rPh>
    <rPh sb="5" eb="6">
      <t>ヒク</t>
    </rPh>
    <rPh sb="8" eb="11">
      <t>ヒツヨウセイ</t>
    </rPh>
    <rPh sb="12" eb="13">
      <t>カン</t>
    </rPh>
    <phoneticPr fontId="3"/>
  </si>
  <si>
    <t>必要性は感じるが、取り組み方法がわからない</t>
    <rPh sb="0" eb="3">
      <t>ヒツヨウセイ</t>
    </rPh>
    <rPh sb="4" eb="5">
      <t>カン</t>
    </rPh>
    <rPh sb="9" eb="10">
      <t>ト</t>
    </rPh>
    <rPh sb="11" eb="12">
      <t>ク</t>
    </rPh>
    <rPh sb="13" eb="15">
      <t>ホウホウ</t>
    </rPh>
    <phoneticPr fontId="3"/>
  </si>
  <si>
    <t>具体的な施策や社内ルール・規定に落とし込めない</t>
    <rPh sb="0" eb="3">
      <t>グタイテキ</t>
    </rPh>
    <rPh sb="4" eb="6">
      <t>シサク</t>
    </rPh>
    <rPh sb="7" eb="9">
      <t>シャナイ</t>
    </rPh>
    <rPh sb="13" eb="15">
      <t>キテイ</t>
    </rPh>
    <rPh sb="16" eb="17">
      <t>オ</t>
    </rPh>
    <rPh sb="19" eb="20">
      <t>コ</t>
    </rPh>
    <phoneticPr fontId="3"/>
  </si>
  <si>
    <t>企業内の理解が得られなかった（得られない）</t>
    <rPh sb="0" eb="3">
      <t>キギョウナイ</t>
    </rPh>
    <rPh sb="4" eb="6">
      <t>リカイ</t>
    </rPh>
    <rPh sb="7" eb="8">
      <t>エ</t>
    </rPh>
    <rPh sb="15" eb="16">
      <t>エ</t>
    </rPh>
    <phoneticPr fontId="3"/>
  </si>
  <si>
    <t>日々の業務に追われ、継続しない</t>
    <rPh sb="0" eb="2">
      <t>ヒビ</t>
    </rPh>
    <rPh sb="3" eb="5">
      <t>ギョウム</t>
    </rPh>
    <rPh sb="6" eb="7">
      <t>オ</t>
    </rPh>
    <rPh sb="10" eb="12">
      <t>ケイゾク</t>
    </rPh>
    <phoneticPr fontId="3"/>
  </si>
  <si>
    <t>費用対効果に疑問、効果測定が困難</t>
    <rPh sb="0" eb="5">
      <t>ヒヨウタイコウカ</t>
    </rPh>
    <rPh sb="6" eb="8">
      <t>ギモン</t>
    </rPh>
    <rPh sb="9" eb="13">
      <t>コウカソクテイ</t>
    </rPh>
    <rPh sb="14" eb="16">
      <t>コンナン</t>
    </rPh>
    <phoneticPr fontId="3"/>
  </si>
  <si>
    <t>そもそもウェルビーイング経営についてよく知らない、わからない</t>
    <rPh sb="12" eb="14">
      <t>ケイエイ</t>
    </rPh>
    <rPh sb="20" eb="21">
      <t>シ</t>
    </rPh>
    <phoneticPr fontId="3"/>
  </si>
  <si>
    <t>表３6　エンゲージメント調査※実施の有無</t>
    <rPh sb="0" eb="1">
      <t>ヒョウ</t>
    </rPh>
    <rPh sb="12" eb="14">
      <t>チョウサ</t>
    </rPh>
    <rPh sb="15" eb="17">
      <t>ジッシ</t>
    </rPh>
    <rPh sb="18" eb="20">
      <t>ウム</t>
    </rPh>
    <phoneticPr fontId="3"/>
  </si>
  <si>
    <t>※エンゲージメント調査…企業に対する満足度やモチベーション、愛着などの調査</t>
    <rPh sb="9" eb="11">
      <t>チョウサ</t>
    </rPh>
    <rPh sb="12" eb="14">
      <t>キギョウ</t>
    </rPh>
    <rPh sb="15" eb="16">
      <t>タイ</t>
    </rPh>
    <rPh sb="18" eb="21">
      <t>マンゾクド</t>
    </rPh>
    <rPh sb="30" eb="32">
      <t>アイチャク</t>
    </rPh>
    <rPh sb="35" eb="37">
      <t>チョウサ</t>
    </rPh>
    <phoneticPr fontId="3"/>
  </si>
  <si>
    <t>実施していないが、
必要性を感じており、今後実施予定</t>
    <rPh sb="0" eb="2">
      <t>ジッシ</t>
    </rPh>
    <rPh sb="10" eb="13">
      <t>ヒツヨウセイ</t>
    </rPh>
    <rPh sb="14" eb="15">
      <t>カン</t>
    </rPh>
    <rPh sb="20" eb="22">
      <t>コンゴ</t>
    </rPh>
    <rPh sb="22" eb="24">
      <t>ジッシ</t>
    </rPh>
    <rPh sb="24" eb="26">
      <t>ヨテイ</t>
    </rPh>
    <phoneticPr fontId="3"/>
  </si>
  <si>
    <t>実施しておらず、
必要性を感じているが、実施予定はない</t>
    <rPh sb="0" eb="2">
      <t>ジッシ</t>
    </rPh>
    <rPh sb="9" eb="12">
      <t>ヒツヨウセイ</t>
    </rPh>
    <rPh sb="13" eb="14">
      <t>カン</t>
    </rPh>
    <rPh sb="20" eb="22">
      <t>ジッシ</t>
    </rPh>
    <rPh sb="22" eb="24">
      <t>ヨテイ</t>
    </rPh>
    <phoneticPr fontId="3"/>
  </si>
  <si>
    <t>実施しておらず、
必要性も感じていない</t>
    <rPh sb="0" eb="2">
      <t>ジッシ</t>
    </rPh>
    <rPh sb="9" eb="12">
      <t>ヒツヨウセイ</t>
    </rPh>
    <rPh sb="13" eb="14">
      <t>カン</t>
    </rPh>
    <phoneticPr fontId="3"/>
  </si>
  <si>
    <t>表３７－１　公正採用選考人権啓発推進員選任の有無</t>
    <rPh sb="0" eb="1">
      <t>ヒョウ</t>
    </rPh>
    <rPh sb="6" eb="8">
      <t>コウセイ</t>
    </rPh>
    <rPh sb="8" eb="10">
      <t>サイヨウ</t>
    </rPh>
    <rPh sb="10" eb="12">
      <t>センコウ</t>
    </rPh>
    <rPh sb="12" eb="14">
      <t>ジンケン</t>
    </rPh>
    <rPh sb="14" eb="16">
      <t>ケイハツ</t>
    </rPh>
    <rPh sb="16" eb="19">
      <t>スイシンイン</t>
    </rPh>
    <rPh sb="19" eb="21">
      <t>センニン</t>
    </rPh>
    <rPh sb="22" eb="24">
      <t>ウム</t>
    </rPh>
    <phoneticPr fontId="3"/>
  </si>
  <si>
    <t>選任している</t>
    <rPh sb="0" eb="2">
      <t>センニン</t>
    </rPh>
    <phoneticPr fontId="3"/>
  </si>
  <si>
    <t>選任していない</t>
    <rPh sb="0" eb="2">
      <t>センニン</t>
    </rPh>
    <phoneticPr fontId="3"/>
  </si>
  <si>
    <t>表３７－２　公正採用選考人権啓発推進員選任に関する研修会への参加の有無</t>
    <rPh sb="0" eb="1">
      <t>ヒョウ</t>
    </rPh>
    <rPh sb="6" eb="8">
      <t>コウセイ</t>
    </rPh>
    <rPh sb="8" eb="10">
      <t>サイヨウ</t>
    </rPh>
    <rPh sb="10" eb="12">
      <t>センコウ</t>
    </rPh>
    <rPh sb="12" eb="14">
      <t>ジンケン</t>
    </rPh>
    <rPh sb="14" eb="16">
      <t>ケイハツ</t>
    </rPh>
    <rPh sb="16" eb="19">
      <t>スイシンイン</t>
    </rPh>
    <rPh sb="19" eb="21">
      <t>センニン</t>
    </rPh>
    <rPh sb="22" eb="23">
      <t>カン</t>
    </rPh>
    <rPh sb="25" eb="28">
      <t>ケンシュウカイ</t>
    </rPh>
    <rPh sb="30" eb="32">
      <t>サンカ</t>
    </rPh>
    <rPh sb="33" eb="35">
      <t>ウム</t>
    </rPh>
    <phoneticPr fontId="3"/>
  </si>
  <si>
    <t>参加している</t>
    <rPh sb="0" eb="2">
      <t>サンカ</t>
    </rPh>
    <phoneticPr fontId="3"/>
  </si>
  <si>
    <t>参加していない</t>
    <rPh sb="0" eb="2">
      <t>サンカ</t>
    </rPh>
    <phoneticPr fontId="3"/>
  </si>
  <si>
    <t>表３８－１　賃上げ実施の有無</t>
    <rPh sb="0" eb="1">
      <t>ヒョウ</t>
    </rPh>
    <rPh sb="6" eb="8">
      <t>チンア</t>
    </rPh>
    <rPh sb="9" eb="11">
      <t>ジッシ</t>
    </rPh>
    <rPh sb="12" eb="14">
      <t>ウム</t>
    </rPh>
    <phoneticPr fontId="3"/>
  </si>
  <si>
    <t>実施した</t>
    <rPh sb="0" eb="2">
      <t>ジッシ</t>
    </rPh>
    <phoneticPr fontId="3"/>
  </si>
  <si>
    <t>表３８－２　賃上げ実施事業所における賃上げ幅の昨年度比較</t>
    <rPh sb="0" eb="1">
      <t>ヒョウ</t>
    </rPh>
    <rPh sb="6" eb="8">
      <t>チンア</t>
    </rPh>
    <rPh sb="9" eb="11">
      <t>ジッシ</t>
    </rPh>
    <rPh sb="11" eb="14">
      <t>ジギョウショ</t>
    </rPh>
    <rPh sb="18" eb="20">
      <t>チンア</t>
    </rPh>
    <rPh sb="19" eb="20">
      <t>ア</t>
    </rPh>
    <rPh sb="21" eb="22">
      <t>ハバ</t>
    </rPh>
    <rPh sb="23" eb="28">
      <t>サクネンドヒカク</t>
    </rPh>
    <phoneticPr fontId="3"/>
  </si>
  <si>
    <t>３段目：賃上げ実施事業所数に対する</t>
    <rPh sb="1" eb="3">
      <t>ﾀﾞﾝﾒ</t>
    </rPh>
    <rPh sb="4" eb="6">
      <t>ﾁﾝｱ</t>
    </rPh>
    <rPh sb="7" eb="9">
      <t>ｼﾞｯｼ</t>
    </rPh>
    <rPh sb="9" eb="12">
      <t>ｼﾞｷﾞｮｳｼｮ</t>
    </rPh>
    <rPh sb="12" eb="13">
      <t>ｽｳ</t>
    </rPh>
    <rPh sb="14" eb="15">
      <t>ﾀｲ</t>
    </rPh>
    <phoneticPr fontId="3" type="halfwidthKatakana"/>
  </si>
  <si>
    <t>　　　　　賃上げ幅の昨年度比較の割合（複数回答）</t>
    <phoneticPr fontId="3"/>
  </si>
  <si>
    <t>賃上げを実施した企業数</t>
    <phoneticPr fontId="3"/>
  </si>
  <si>
    <t>昨年度より増額</t>
    <rPh sb="0" eb="3">
      <t>サクネンド</t>
    </rPh>
    <rPh sb="5" eb="7">
      <t>ゾウガク</t>
    </rPh>
    <phoneticPr fontId="3"/>
  </si>
  <si>
    <t>昨年度と同額</t>
    <rPh sb="0" eb="3">
      <t>サクネンド</t>
    </rPh>
    <rPh sb="4" eb="6">
      <t>ドウガク</t>
    </rPh>
    <phoneticPr fontId="3"/>
  </si>
  <si>
    <t>昨年度より減額</t>
    <rPh sb="0" eb="3">
      <t>サクネンド</t>
    </rPh>
    <rPh sb="5" eb="7">
      <t>ゲンガク</t>
    </rPh>
    <phoneticPr fontId="3"/>
  </si>
  <si>
    <t>表３８－３　賃上げ実施事業所における実施理由（複数回答）</t>
    <rPh sb="6" eb="8">
      <t>チンア</t>
    </rPh>
    <rPh sb="9" eb="14">
      <t>ジッシジギョウショ</t>
    </rPh>
    <rPh sb="18" eb="22">
      <t>ジッシリユウ</t>
    </rPh>
    <phoneticPr fontId="3"/>
  </si>
  <si>
    <t>３段目：賃上げ実施事業所での</t>
    <rPh sb="1" eb="3">
      <t>ﾀﾞﾝﾒ</t>
    </rPh>
    <rPh sb="4" eb="6">
      <t>ﾁﾝｱ</t>
    </rPh>
    <rPh sb="7" eb="9">
      <t>ｼﾞｯｼ</t>
    </rPh>
    <rPh sb="9" eb="12">
      <t>ｼﾞｷﾞｮｳｼｮ</t>
    </rPh>
    <phoneticPr fontId="3" type="halfwidthKatakana"/>
  </si>
  <si>
    <t>　　　　　実施理由の割合（複数回答）</t>
    <rPh sb="5" eb="9">
      <t>ジッシリユウ</t>
    </rPh>
    <rPh sb="10" eb="12">
      <t>ワリアイ</t>
    </rPh>
    <rPh sb="13" eb="15">
      <t>フクスウ</t>
    </rPh>
    <rPh sb="15" eb="17">
      <t>カイトウ</t>
    </rPh>
    <phoneticPr fontId="3"/>
  </si>
  <si>
    <t>賃上げを実施した
企業数</t>
    <rPh sb="0" eb="2">
      <t>チンア</t>
    </rPh>
    <rPh sb="4" eb="6">
      <t>ジッシ</t>
    </rPh>
    <rPh sb="9" eb="11">
      <t>キギョウ</t>
    </rPh>
    <rPh sb="11" eb="12">
      <t>スウ</t>
    </rPh>
    <phoneticPr fontId="3"/>
  </si>
  <si>
    <t>人材を確保するため</t>
    <rPh sb="0" eb="2">
      <t>ジンザイ</t>
    </rPh>
    <rPh sb="3" eb="5">
      <t>カクホ</t>
    </rPh>
    <phoneticPr fontId="3"/>
  </si>
  <si>
    <t>従業員の
モチベーション向上のため</t>
    <rPh sb="0" eb="3">
      <t>ジュウギョウイン</t>
    </rPh>
    <rPh sb="12" eb="14">
      <t>コウジョウ</t>
    </rPh>
    <phoneticPr fontId="3"/>
  </si>
  <si>
    <t>収益が増加したため
(従業員に還元)</t>
    <rPh sb="0" eb="2">
      <t>シュウエキ</t>
    </rPh>
    <rPh sb="3" eb="5">
      <t>ゾウカ</t>
    </rPh>
    <rPh sb="11" eb="14">
      <t>ジュウギョウイン</t>
    </rPh>
    <rPh sb="15" eb="17">
      <t>カンゲン</t>
    </rPh>
    <phoneticPr fontId="3"/>
  </si>
  <si>
    <t>価格転嫁が進んだため</t>
    <rPh sb="0" eb="4">
      <t>カカクテンカ</t>
    </rPh>
    <rPh sb="5" eb="6">
      <t>スス</t>
    </rPh>
    <phoneticPr fontId="3"/>
  </si>
  <si>
    <t>最低賃金が
引き上げられたため</t>
    <rPh sb="0" eb="4">
      <t>サイテイチンギン</t>
    </rPh>
    <rPh sb="6" eb="7">
      <t>ヒ</t>
    </rPh>
    <rPh sb="8" eb="9">
      <t>ア</t>
    </rPh>
    <phoneticPr fontId="3"/>
  </si>
  <si>
    <t>物価が上昇したため</t>
    <rPh sb="0" eb="2">
      <t>ブッカ</t>
    </rPh>
    <rPh sb="3" eb="5">
      <t>ジョウショウ</t>
    </rPh>
    <phoneticPr fontId="3"/>
  </si>
  <si>
    <t>県や国の補助金や助成金が拡充されたため</t>
    <rPh sb="0" eb="1">
      <t>ケン</t>
    </rPh>
    <rPh sb="2" eb="3">
      <t>クニ</t>
    </rPh>
    <rPh sb="4" eb="7">
      <t>ホジョキン</t>
    </rPh>
    <rPh sb="8" eb="11">
      <t>ジョセイキン</t>
    </rPh>
    <rPh sb="12" eb="14">
      <t>カクジュウ</t>
    </rPh>
    <phoneticPr fontId="3"/>
  </si>
  <si>
    <t>※その他…定期昇給のため　等</t>
    <rPh sb="3" eb="4">
      <t>タ</t>
    </rPh>
    <rPh sb="5" eb="7">
      <t>テイキ</t>
    </rPh>
    <rPh sb="7" eb="9">
      <t>ショウキュウ</t>
    </rPh>
    <rPh sb="13" eb="14">
      <t>トウ</t>
    </rPh>
    <phoneticPr fontId="3"/>
  </si>
  <si>
    <t>表３８－４　賃上げの課題（複数回答）</t>
    <rPh sb="0" eb="1">
      <t>ヒョウ</t>
    </rPh>
    <rPh sb="6" eb="8">
      <t>チンア</t>
    </rPh>
    <rPh sb="10" eb="12">
      <t>カダイ</t>
    </rPh>
    <rPh sb="13" eb="15">
      <t>フクスウ</t>
    </rPh>
    <rPh sb="15" eb="17">
      <t>カイトウ</t>
    </rPh>
    <phoneticPr fontId="3"/>
  </si>
  <si>
    <t>原材料費や燃料、
電気代高騰の
業績への影響</t>
    <rPh sb="0" eb="4">
      <t>ゲンザイリョウヒ</t>
    </rPh>
    <rPh sb="5" eb="7">
      <t>ネンリョウ</t>
    </rPh>
    <rPh sb="9" eb="14">
      <t>デンキダイコウトウ</t>
    </rPh>
    <rPh sb="16" eb="18">
      <t>ギョウセキ</t>
    </rPh>
    <rPh sb="20" eb="22">
      <t>エイキョウ</t>
    </rPh>
    <phoneticPr fontId="3"/>
  </si>
  <si>
    <t>価格転嫁が適切に
できない</t>
    <rPh sb="0" eb="4">
      <t>カカクテンカ</t>
    </rPh>
    <rPh sb="5" eb="7">
      <t>テキセツ</t>
    </rPh>
    <phoneticPr fontId="3"/>
  </si>
  <si>
    <t>今後の景気、業績など先行きへの不安感</t>
    <rPh sb="0" eb="2">
      <t>コンゴ</t>
    </rPh>
    <rPh sb="3" eb="5">
      <t>ケイキ</t>
    </rPh>
    <rPh sb="6" eb="8">
      <t>ギョウセキ</t>
    </rPh>
    <rPh sb="10" eb="12">
      <t>サキユ</t>
    </rPh>
    <rPh sb="15" eb="18">
      <t>フアンカン</t>
    </rPh>
    <phoneticPr fontId="3"/>
  </si>
  <si>
    <t>賃上げのための原資の確保が困難</t>
    <rPh sb="0" eb="2">
      <t>チンア</t>
    </rPh>
    <rPh sb="7" eb="9">
      <t>ゲンシ</t>
    </rPh>
    <rPh sb="10" eb="12">
      <t>カクホ</t>
    </rPh>
    <rPh sb="13" eb="15">
      <t>コンナン</t>
    </rPh>
    <phoneticPr fontId="3"/>
  </si>
  <si>
    <t>賃上げを行うと不景気の時に賃金を下げられない</t>
    <rPh sb="0" eb="2">
      <t>チンア</t>
    </rPh>
    <rPh sb="4" eb="5">
      <t>オコナ</t>
    </rPh>
    <rPh sb="7" eb="10">
      <t>フケイキ</t>
    </rPh>
    <rPh sb="11" eb="12">
      <t>トキ</t>
    </rPh>
    <rPh sb="13" eb="15">
      <t>チンギン</t>
    </rPh>
    <rPh sb="16" eb="17">
      <t>サ</t>
    </rPh>
    <phoneticPr fontId="3"/>
  </si>
  <si>
    <t>規則や規定が未整備</t>
    <rPh sb="0" eb="2">
      <t>キソク</t>
    </rPh>
    <rPh sb="3" eb="5">
      <t>キテイ</t>
    </rPh>
    <rPh sb="6" eb="9">
      <t>ミセイビ</t>
    </rPh>
    <phoneticPr fontId="3"/>
  </si>
  <si>
    <t>従業員にパートや
高齢者が増えた</t>
    <rPh sb="0" eb="3">
      <t>ジュウギョウイン</t>
    </rPh>
    <rPh sb="9" eb="11">
      <t>コウレイ</t>
    </rPh>
    <rPh sb="11" eb="12">
      <t>シャ</t>
    </rPh>
    <rPh sb="13" eb="14">
      <t>フ</t>
    </rPh>
    <phoneticPr fontId="3"/>
  </si>
  <si>
    <t>金融機関への
返済への影響が
大きい</t>
    <rPh sb="0" eb="4">
      <t>キンユウキカン</t>
    </rPh>
    <rPh sb="7" eb="9">
      <t>ヘンサイ</t>
    </rPh>
    <rPh sb="11" eb="13">
      <t>エイキョウ</t>
    </rPh>
    <rPh sb="15" eb="16">
      <t>オオ</t>
    </rPh>
    <phoneticPr fontId="3"/>
  </si>
  <si>
    <t>増員などの人材確保とのバランスが難しい</t>
    <rPh sb="0" eb="2">
      <t>ゾウイン</t>
    </rPh>
    <rPh sb="5" eb="9">
      <t>ジンザイカクホ</t>
    </rPh>
    <rPh sb="16" eb="17">
      <t>ムズカ</t>
    </rPh>
    <phoneticPr fontId="3"/>
  </si>
  <si>
    <t>設備投資とのバランスが難しい</t>
    <rPh sb="0" eb="4">
      <t>セツビトウシ</t>
    </rPh>
    <rPh sb="11" eb="12">
      <t>ムズカ</t>
    </rPh>
    <phoneticPr fontId="3"/>
  </si>
  <si>
    <t>※その他…扶養内で働きたいという希望(いわゆる年収の壁)への対応　等</t>
    <rPh sb="3" eb="4">
      <t>タ</t>
    </rPh>
    <rPh sb="5" eb="8">
      <t>フヨウナイ</t>
    </rPh>
    <rPh sb="23" eb="25">
      <t>ネンシュウ</t>
    </rPh>
    <rPh sb="26" eb="27">
      <t>カベ</t>
    </rPh>
    <rPh sb="30" eb="32">
      <t>タイオウ</t>
    </rPh>
    <rPh sb="33" eb="34">
      <t>トウ</t>
    </rPh>
    <phoneticPr fontId="3"/>
  </si>
  <si>
    <t>令和６年度　福井県勤労者就業環境基礎調査　統計表　目次</t>
    <rPh sb="0" eb="2">
      <t>レイワ</t>
    </rPh>
    <rPh sb="3" eb="5">
      <t>ネンド</t>
    </rPh>
    <rPh sb="6" eb="9">
      <t>フクイケン</t>
    </rPh>
    <rPh sb="9" eb="12">
      <t>キンロウシャ</t>
    </rPh>
    <rPh sb="12" eb="20">
      <t>シュウギョウカンキョウキソチョウサ</t>
    </rPh>
    <rPh sb="21" eb="24">
      <t>トウケイヒョウ</t>
    </rPh>
    <rPh sb="25" eb="27">
      <t>モクジ</t>
    </rPh>
    <phoneticPr fontId="3"/>
  </si>
  <si>
    <t>（１）回答事業所の現況</t>
    <rPh sb="3" eb="5">
      <t>カイトウ</t>
    </rPh>
    <rPh sb="5" eb="8">
      <t>ジギョウショ</t>
    </rPh>
    <rPh sb="9" eb="11">
      <t>ゲンキョウ</t>
    </rPh>
    <phoneticPr fontId="3"/>
  </si>
  <si>
    <t>表１</t>
    <rPh sb="0" eb="1">
      <t>ヒョウ</t>
    </rPh>
    <phoneticPr fontId="3"/>
  </si>
  <si>
    <t>回答事業所における各雇用形態の有無</t>
    <rPh sb="0" eb="5">
      <t>カイトウジギョウショ</t>
    </rPh>
    <rPh sb="9" eb="14">
      <t>カクコヨウケイタイ</t>
    </rPh>
    <rPh sb="15" eb="17">
      <t>ウム</t>
    </rPh>
    <phoneticPr fontId="3"/>
  </si>
  <si>
    <t>表２</t>
    <rPh sb="0" eb="1">
      <t>ヒョウ</t>
    </rPh>
    <phoneticPr fontId="3"/>
  </si>
  <si>
    <t>回答事業所における従業員の雇用形態別内訳</t>
    <phoneticPr fontId="3"/>
  </si>
  <si>
    <t>表３－１</t>
    <rPh sb="0" eb="1">
      <t>ヒョウ</t>
    </rPh>
    <phoneticPr fontId="3"/>
  </si>
  <si>
    <t>回答事業所における従業員の雇用形態別内訳（60歳以上）</t>
    <phoneticPr fontId="3"/>
  </si>
  <si>
    <t>表３－２</t>
    <rPh sb="0" eb="1">
      <t>ヒョウ</t>
    </rPh>
    <phoneticPr fontId="3"/>
  </si>
  <si>
    <t>回答事業所における従業員の雇用形態別内訳（60～65歳）</t>
    <phoneticPr fontId="3"/>
  </si>
  <si>
    <t>表３－３</t>
    <rPh sb="0" eb="1">
      <t>ヒョウ</t>
    </rPh>
    <phoneticPr fontId="3"/>
  </si>
  <si>
    <t>回答事業所における従業員の雇用形態別内訳（66歳以上）</t>
    <phoneticPr fontId="3"/>
  </si>
  <si>
    <t>表４</t>
    <rPh sb="0" eb="1">
      <t>ヒョウ</t>
    </rPh>
    <phoneticPr fontId="3"/>
  </si>
  <si>
    <t>早期離職の状況</t>
    <phoneticPr fontId="3"/>
  </si>
  <si>
    <t>表５－１</t>
    <rPh sb="0" eb="1">
      <t>ヒョウ</t>
    </rPh>
    <phoneticPr fontId="3"/>
  </si>
  <si>
    <t>女性管理職の状況</t>
    <phoneticPr fontId="3"/>
  </si>
  <si>
    <t>表５－２</t>
    <rPh sb="0" eb="1">
      <t>ヒョウ</t>
    </rPh>
    <phoneticPr fontId="3"/>
  </si>
  <si>
    <t>女性リーダーの状況</t>
    <phoneticPr fontId="3"/>
  </si>
  <si>
    <t>表５－３</t>
    <rPh sb="0" eb="1">
      <t>ヒョウ</t>
    </rPh>
    <phoneticPr fontId="3"/>
  </si>
  <si>
    <t>新たに管理職となった女性の状況</t>
    <phoneticPr fontId="3"/>
  </si>
  <si>
    <t>表５－４</t>
    <rPh sb="0" eb="1">
      <t>ヒョウ</t>
    </rPh>
    <phoneticPr fontId="3"/>
  </si>
  <si>
    <t>新たにリーダーとなった女性の状況</t>
    <phoneticPr fontId="3"/>
  </si>
  <si>
    <t>表５－５</t>
    <phoneticPr fontId="3"/>
  </si>
  <si>
    <t>管理職を目指す従業員を増やすための取り組み</t>
    <rPh sb="4" eb="6">
      <t>メザ</t>
    </rPh>
    <rPh sb="7" eb="10">
      <t>ジュウギョウイン</t>
    </rPh>
    <rPh sb="11" eb="12">
      <t>フ</t>
    </rPh>
    <phoneticPr fontId="3"/>
  </si>
  <si>
    <t>表５－６</t>
    <rPh sb="0" eb="1">
      <t>ヒョウ</t>
    </rPh>
    <phoneticPr fontId="3"/>
  </si>
  <si>
    <t>女性管理職およびリーダーを増やすための方法</t>
    <rPh sb="19" eb="21">
      <t>ホウホウ</t>
    </rPh>
    <phoneticPr fontId="3"/>
  </si>
  <si>
    <t>表５－７</t>
    <rPh sb="0" eb="1">
      <t>ヒョウ</t>
    </rPh>
    <phoneticPr fontId="3"/>
  </si>
  <si>
    <t>女性管理職およびリーダーが少ない理由</t>
    <phoneticPr fontId="3"/>
  </si>
  <si>
    <t>表５－８</t>
    <rPh sb="0" eb="1">
      <t>ヒョウ</t>
    </rPh>
    <phoneticPr fontId="3"/>
  </si>
  <si>
    <t>平均勤続年数の状況</t>
    <phoneticPr fontId="3"/>
  </si>
  <si>
    <t>（２）就業規則</t>
    <rPh sb="3" eb="7">
      <t>シュウギョウキソク</t>
    </rPh>
    <phoneticPr fontId="3"/>
  </si>
  <si>
    <t>表６</t>
    <rPh sb="0" eb="1">
      <t>ヒョウ</t>
    </rPh>
    <phoneticPr fontId="3"/>
  </si>
  <si>
    <t>就業規則の作成の有無</t>
    <rPh sb="0" eb="4">
      <t>シュウギョウキソク</t>
    </rPh>
    <rPh sb="5" eb="7">
      <t>サクセイ</t>
    </rPh>
    <rPh sb="8" eb="10">
      <t>ウム</t>
    </rPh>
    <phoneticPr fontId="3"/>
  </si>
  <si>
    <t>（３）労働時間・休日・休暇</t>
    <rPh sb="3" eb="7">
      <t>ロウドウジカン</t>
    </rPh>
    <rPh sb="8" eb="10">
      <t>キュウジツ</t>
    </rPh>
    <rPh sb="11" eb="13">
      <t>キュウカ</t>
    </rPh>
    <phoneticPr fontId="3"/>
  </si>
  <si>
    <t>表７</t>
    <rPh sb="0" eb="1">
      <t>ヒョウ</t>
    </rPh>
    <phoneticPr fontId="3"/>
  </si>
  <si>
    <t>週休制の状況</t>
    <rPh sb="0" eb="2">
      <t>シュウキュウ</t>
    </rPh>
    <rPh sb="2" eb="3">
      <t>セイ</t>
    </rPh>
    <rPh sb="4" eb="6">
      <t>ジョウキョウ</t>
    </rPh>
    <phoneticPr fontId="3"/>
  </si>
  <si>
    <t>表８</t>
    <rPh sb="0" eb="1">
      <t>ヒョウ</t>
    </rPh>
    <phoneticPr fontId="3"/>
  </si>
  <si>
    <t>所定外労働（残業）の状況</t>
    <phoneticPr fontId="3"/>
  </si>
  <si>
    <t>表９</t>
    <rPh sb="0" eb="1">
      <t>ヒョウ</t>
    </rPh>
    <phoneticPr fontId="3"/>
  </si>
  <si>
    <t>恒常的な所定外労働時間（残業）削減のための取組</t>
    <phoneticPr fontId="3"/>
  </si>
  <si>
    <t>表１０</t>
    <rPh sb="0" eb="1">
      <t>ヒョウ</t>
    </rPh>
    <phoneticPr fontId="3"/>
  </si>
  <si>
    <t>年次有給休暇の状況</t>
    <phoneticPr fontId="3"/>
  </si>
  <si>
    <t>表１１</t>
    <rPh sb="0" eb="1">
      <t>ヒョウ</t>
    </rPh>
    <phoneticPr fontId="3"/>
  </si>
  <si>
    <t>年次有給休暇取得促進のための取組</t>
    <phoneticPr fontId="3"/>
  </si>
  <si>
    <t>（４）非正規従業員の雇用管理</t>
    <rPh sb="3" eb="9">
      <t>ヒセイキジュウギョウイン</t>
    </rPh>
    <rPh sb="10" eb="14">
      <t>コヨウカンリ</t>
    </rPh>
    <phoneticPr fontId="3"/>
  </si>
  <si>
    <t>表１２－１</t>
    <phoneticPr fontId="3"/>
  </si>
  <si>
    <t>無期転換ルールに該当する非正規従業員の人数</t>
    <phoneticPr fontId="3"/>
  </si>
  <si>
    <t>表１２－２</t>
    <rPh sb="0" eb="1">
      <t>ヒョウ</t>
    </rPh>
    <phoneticPr fontId="3"/>
  </si>
  <si>
    <t>非正規従業員の正規従業員への転換実績（パートタイム労働者）</t>
    <rPh sb="25" eb="28">
      <t>ロウドウシャ</t>
    </rPh>
    <phoneticPr fontId="3"/>
  </si>
  <si>
    <t>表１２－３</t>
    <rPh sb="0" eb="1">
      <t>ヒョウ</t>
    </rPh>
    <phoneticPr fontId="3"/>
  </si>
  <si>
    <t>非正規従業員の正規従業員への転換実績（派遣労働者）</t>
    <rPh sb="19" eb="21">
      <t>ハケン</t>
    </rPh>
    <rPh sb="21" eb="24">
      <t>ロウドウシャ</t>
    </rPh>
    <phoneticPr fontId="3"/>
  </si>
  <si>
    <t>表１２－４</t>
    <rPh sb="0" eb="1">
      <t>ヒョウ</t>
    </rPh>
    <phoneticPr fontId="3"/>
  </si>
  <si>
    <t>非正規従業員の正規従業員への転換実績（その他）</t>
    <rPh sb="21" eb="22">
      <t>タ</t>
    </rPh>
    <phoneticPr fontId="3"/>
  </si>
  <si>
    <t>（５）育児・介護休業制度</t>
    <rPh sb="3" eb="5">
      <t>イクジ</t>
    </rPh>
    <rPh sb="6" eb="12">
      <t>カイゴキュウギョウセイド</t>
    </rPh>
    <phoneticPr fontId="3"/>
  </si>
  <si>
    <t>表１３－１</t>
    <rPh sb="0" eb="1">
      <t>ヒョウ</t>
    </rPh>
    <phoneticPr fontId="3"/>
  </si>
  <si>
    <t>育児休業制度の有無および利用できる期間（正規従業員）</t>
    <phoneticPr fontId="3"/>
  </si>
  <si>
    <t>表１３－２</t>
    <rPh sb="0" eb="1">
      <t>ヒョウ</t>
    </rPh>
    <phoneticPr fontId="3"/>
  </si>
  <si>
    <t>育児休業制度の有無および利用できる期間（パートタイム労働者）</t>
    <phoneticPr fontId="3"/>
  </si>
  <si>
    <t>表１４</t>
    <rPh sb="0" eb="1">
      <t>ヒョウ</t>
    </rPh>
    <phoneticPr fontId="3"/>
  </si>
  <si>
    <t>育児休業の取得状況</t>
    <phoneticPr fontId="3"/>
  </si>
  <si>
    <t>表１５－１</t>
    <rPh sb="0" eb="1">
      <t>ヒョウ</t>
    </rPh>
    <phoneticPr fontId="3"/>
  </si>
  <si>
    <t>育児休業を開始した者(開始予定の者も含む)の取得期間別内訳（男女計）</t>
  </si>
  <si>
    <t>表１５－２</t>
    <rPh sb="0" eb="1">
      <t>ヒョウ</t>
    </rPh>
    <phoneticPr fontId="3"/>
  </si>
  <si>
    <t>育児休業を開始した者(開始予定の者も含む)の取得期間別内訳（男）</t>
  </si>
  <si>
    <t>表１５－３</t>
    <rPh sb="0" eb="1">
      <t>ヒョウ</t>
    </rPh>
    <phoneticPr fontId="3"/>
  </si>
  <si>
    <t>育児休業を開始した者(開始予定の者も含む)の取得期間別内訳（女）</t>
  </si>
  <si>
    <t>表１５－４</t>
    <rPh sb="0" eb="1">
      <t>ヒョウ</t>
    </rPh>
    <phoneticPr fontId="3"/>
  </si>
  <si>
    <t>育児のための休暇取得者の取得期間別内訳（男女計）</t>
  </si>
  <si>
    <t>表１５－５</t>
    <rPh sb="0" eb="1">
      <t>ヒョウ</t>
    </rPh>
    <phoneticPr fontId="3"/>
  </si>
  <si>
    <t>育児のための休暇取得者の取得期間別内訳（男）</t>
  </si>
  <si>
    <t>表１５－６</t>
    <rPh sb="0" eb="1">
      <t>ヒョウ</t>
    </rPh>
    <phoneticPr fontId="3"/>
  </si>
  <si>
    <t>育児のための休暇取得者の取得期間別内訳（女）</t>
  </si>
  <si>
    <t>表１６－１</t>
    <rPh sb="0" eb="1">
      <t>ヒョウ</t>
    </rPh>
    <phoneticPr fontId="3"/>
  </si>
  <si>
    <t>育児休業制度を取得する際の課題（男）</t>
    <phoneticPr fontId="3"/>
  </si>
  <si>
    <t>表１６－２</t>
    <rPh sb="0" eb="1">
      <t>ヒョウ</t>
    </rPh>
    <phoneticPr fontId="3"/>
  </si>
  <si>
    <t>育児休業制度を取得する際の課題（女）</t>
    <phoneticPr fontId="3"/>
  </si>
  <si>
    <t>表１７</t>
    <rPh sb="0" eb="1">
      <t>ヒョウ</t>
    </rPh>
    <phoneticPr fontId="3"/>
  </si>
  <si>
    <t>妊娠または出産により退職した女性労働者</t>
    <phoneticPr fontId="3"/>
  </si>
  <si>
    <t>表１８－１</t>
    <rPh sb="0" eb="1">
      <t>ヒョウ</t>
    </rPh>
    <phoneticPr fontId="3"/>
  </si>
  <si>
    <t>育児・介護による退職者の再雇用制度の有無</t>
    <phoneticPr fontId="3"/>
  </si>
  <si>
    <t>表１８－２</t>
    <rPh sb="0" eb="1">
      <t>ヒョウ</t>
    </rPh>
    <phoneticPr fontId="3"/>
  </si>
  <si>
    <t>育児・介護による退職者の再雇用実績の有無</t>
    <phoneticPr fontId="3"/>
  </si>
  <si>
    <t>表１９－１</t>
    <rPh sb="0" eb="1">
      <t>ヒョウ</t>
    </rPh>
    <phoneticPr fontId="3"/>
  </si>
  <si>
    <t>介護休業制度の有無および利用できる期間（正規従業員）</t>
    <phoneticPr fontId="3"/>
  </si>
  <si>
    <t>表１９－２</t>
    <rPh sb="0" eb="1">
      <t>ヒョウ</t>
    </rPh>
    <phoneticPr fontId="3"/>
  </si>
  <si>
    <t>介護休業制度の有無および利用できる期間（パートタイム労働者）</t>
    <phoneticPr fontId="3"/>
  </si>
  <si>
    <t>表２０</t>
    <rPh sb="0" eb="1">
      <t>ヒョウ</t>
    </rPh>
    <phoneticPr fontId="3"/>
  </si>
  <si>
    <t>介護休業の取得状況</t>
    <phoneticPr fontId="3"/>
  </si>
  <si>
    <t>表２１－１</t>
    <rPh sb="0" eb="1">
      <t>ヒョウ</t>
    </rPh>
    <phoneticPr fontId="3"/>
  </si>
  <si>
    <t>介護休業より復職した者の取得期間別内訳（男女計）</t>
    <phoneticPr fontId="3"/>
  </si>
  <si>
    <t>表２１－２</t>
    <rPh sb="0" eb="1">
      <t>ヒョウ</t>
    </rPh>
    <phoneticPr fontId="3"/>
  </si>
  <si>
    <t>介護休業より復職した者の取得期間別内訳（男）</t>
    <phoneticPr fontId="3"/>
  </si>
  <si>
    <t>表２１－３</t>
    <rPh sb="0" eb="1">
      <t>ヒョウ</t>
    </rPh>
    <phoneticPr fontId="3"/>
  </si>
  <si>
    <t>介護休業より復職した者の取得期間別内訳（女）</t>
    <phoneticPr fontId="3"/>
  </si>
  <si>
    <t>（６）仕事と家庭の両立支援</t>
    <rPh sb="3" eb="5">
      <t>シゴト</t>
    </rPh>
    <rPh sb="6" eb="8">
      <t>カテイ</t>
    </rPh>
    <rPh sb="9" eb="13">
      <t>リョウリツシエン</t>
    </rPh>
    <phoneticPr fontId="3"/>
  </si>
  <si>
    <t>表２２</t>
    <rPh sb="0" eb="1">
      <t>ヒョウ</t>
    </rPh>
    <phoneticPr fontId="3"/>
  </si>
  <si>
    <t>育児のための勤務時間短縮等措置の制度の有無</t>
    <phoneticPr fontId="3"/>
  </si>
  <si>
    <t>表２３－１</t>
    <rPh sb="0" eb="1">
      <t>ヒョウ</t>
    </rPh>
    <phoneticPr fontId="3"/>
  </si>
  <si>
    <t>育児のための勤務時間短縮等措置の有無および利用できる期間（短時間勤務）</t>
    <phoneticPr fontId="3"/>
  </si>
  <si>
    <t>表２３－２</t>
    <rPh sb="0" eb="1">
      <t>ヒョウ</t>
    </rPh>
    <phoneticPr fontId="3"/>
  </si>
  <si>
    <t>育児のための勤務時間短縮等措置の有無および利用できる期間（フレックスタイム制利用者）</t>
    <phoneticPr fontId="3"/>
  </si>
  <si>
    <t>表２３－３</t>
    <rPh sb="0" eb="1">
      <t>ヒョウ</t>
    </rPh>
    <phoneticPr fontId="3"/>
  </si>
  <si>
    <t>育児のための勤務時間短縮等措置の有無および利用できる期間（始業・就業時刻の繰上・繰下）</t>
    <phoneticPr fontId="3"/>
  </si>
  <si>
    <t>表２３－４</t>
    <rPh sb="0" eb="1">
      <t>ヒョウ</t>
    </rPh>
    <phoneticPr fontId="3"/>
  </si>
  <si>
    <t>育児のための勤務時間短縮等措置の有無および利用できる期間（所定外労働の免除）</t>
    <phoneticPr fontId="3"/>
  </si>
  <si>
    <t>表２３－５</t>
    <rPh sb="0" eb="1">
      <t>ヒョウ</t>
    </rPh>
    <phoneticPr fontId="3"/>
  </si>
  <si>
    <t>育児のための勤務時間短縮等措置の有無および利用できる期間（在宅勤務）</t>
    <phoneticPr fontId="3"/>
  </si>
  <si>
    <t>表２３－６</t>
    <rPh sb="0" eb="1">
      <t>ヒョウ</t>
    </rPh>
    <phoneticPr fontId="3"/>
  </si>
  <si>
    <t>育児のための勤務時間短縮等措置の有無および利用できる期間（事業所内託児施設）</t>
    <phoneticPr fontId="3"/>
  </si>
  <si>
    <t>表２３－７</t>
    <rPh sb="0" eb="1">
      <t>ヒョウ</t>
    </rPh>
    <phoneticPr fontId="3"/>
  </si>
  <si>
    <t>育児のための勤務時間短縮等措置の有無および利用できる期間（費用援助）</t>
    <phoneticPr fontId="3"/>
  </si>
  <si>
    <t>表２３－８</t>
    <rPh sb="0" eb="1">
      <t>ヒョウ</t>
    </rPh>
    <phoneticPr fontId="3"/>
  </si>
  <si>
    <t>育児のための勤務時間短縮等措置の有無および利用できる期間（１歳以上の子の育休）</t>
    <phoneticPr fontId="3"/>
  </si>
  <si>
    <t>表２４－１</t>
    <rPh sb="0" eb="1">
      <t>ヒョウ</t>
    </rPh>
    <phoneticPr fontId="3"/>
  </si>
  <si>
    <t>育児のための勤務時間短縮等措置の利用状況（短時間勤務利用者）</t>
    <phoneticPr fontId="3"/>
  </si>
  <si>
    <t>表２４－２</t>
    <rPh sb="0" eb="1">
      <t>ヒョウ</t>
    </rPh>
    <phoneticPr fontId="3"/>
  </si>
  <si>
    <t>育児のための勤務時間短縮等措置の利用状況（フレックスタイム制利用者）</t>
    <phoneticPr fontId="3"/>
  </si>
  <si>
    <t>表２４－３</t>
    <rPh sb="0" eb="1">
      <t>ヒョウ</t>
    </rPh>
    <phoneticPr fontId="3"/>
  </si>
  <si>
    <t>育児のための勤務時間短縮等措置の利用状況（始業・就業時刻の繰上・繰下）</t>
    <phoneticPr fontId="3"/>
  </si>
  <si>
    <t>表２４－４</t>
    <rPh sb="0" eb="1">
      <t>ヒョウ</t>
    </rPh>
    <phoneticPr fontId="3"/>
  </si>
  <si>
    <t>育児のための勤務時間短縮等措置の利用状況（所定外労働の免除）</t>
    <phoneticPr fontId="3"/>
  </si>
  <si>
    <t>表２４－５</t>
    <rPh sb="0" eb="1">
      <t>ヒョウ</t>
    </rPh>
    <phoneticPr fontId="3"/>
  </si>
  <si>
    <t>育児のための勤務時間短縮等措置の利用状況（在宅勤務）</t>
    <phoneticPr fontId="3"/>
  </si>
  <si>
    <t>表２４－６</t>
    <rPh sb="0" eb="1">
      <t>ヒョウ</t>
    </rPh>
    <phoneticPr fontId="3"/>
  </si>
  <si>
    <t>育児のための勤務時間短縮等措置の利用状況（事業所内託児施設）</t>
    <phoneticPr fontId="3"/>
  </si>
  <si>
    <t>表２４－７</t>
    <rPh sb="0" eb="1">
      <t>ヒョウ</t>
    </rPh>
    <phoneticPr fontId="3"/>
  </si>
  <si>
    <t>育児のための勤務時間短縮等措置の利用状況（費用援助）</t>
    <phoneticPr fontId="3"/>
  </si>
  <si>
    <t>表２５</t>
    <rPh sb="0" eb="1">
      <t>ヒョウ</t>
    </rPh>
    <phoneticPr fontId="3"/>
  </si>
  <si>
    <t>勤務時間短縮制度等の課題</t>
    <phoneticPr fontId="3"/>
  </si>
  <si>
    <t>表２６</t>
    <rPh sb="0" eb="1">
      <t>ヒョウ</t>
    </rPh>
    <phoneticPr fontId="3"/>
  </si>
  <si>
    <t>子の看護休暇制度の有無、賃金の取扱い等</t>
    <phoneticPr fontId="3"/>
  </si>
  <si>
    <t>（７）男女雇用機会均等関係</t>
    <rPh sb="3" eb="5">
      <t>ダンジョ</t>
    </rPh>
    <rPh sb="5" eb="7">
      <t>コヨウ</t>
    </rPh>
    <rPh sb="7" eb="13">
      <t>キカイキントウカンケイ</t>
    </rPh>
    <phoneticPr fontId="3"/>
  </si>
  <si>
    <t>表２７－１</t>
    <rPh sb="0" eb="1">
      <t>ヒョウ</t>
    </rPh>
    <phoneticPr fontId="3"/>
  </si>
  <si>
    <t>ポジティブ・アクションの取組状況</t>
    <phoneticPr fontId="3"/>
  </si>
  <si>
    <t>表２７－２</t>
    <rPh sb="0" eb="1">
      <t>ヒョウ</t>
    </rPh>
    <phoneticPr fontId="3"/>
  </si>
  <si>
    <t>　　　　　　同上　　　　　　　　　</t>
    <phoneticPr fontId="3"/>
  </si>
  <si>
    <t>（８）高年齢者雇用関係</t>
    <rPh sb="3" eb="7">
      <t>コウネンレイシャ</t>
    </rPh>
    <rPh sb="7" eb="9">
      <t>コヨウ</t>
    </rPh>
    <rPh sb="9" eb="11">
      <t>カンケイ</t>
    </rPh>
    <phoneticPr fontId="3"/>
  </si>
  <si>
    <t>表２８－１</t>
    <rPh sb="0" eb="1">
      <t>ヒョウ</t>
    </rPh>
    <phoneticPr fontId="3"/>
  </si>
  <si>
    <t>高年齢者の採用および雇用拡大の検討状況</t>
    <phoneticPr fontId="3"/>
  </si>
  <si>
    <t>表２８－２</t>
    <rPh sb="0" eb="1">
      <t>ヒョウ</t>
    </rPh>
    <phoneticPr fontId="3"/>
  </si>
  <si>
    <t>高年齢者採用時の業務内容</t>
    <phoneticPr fontId="3"/>
  </si>
  <si>
    <t>（９）人材育成関係</t>
    <rPh sb="3" eb="9">
      <t>ジンザイイクセイカンケイ</t>
    </rPh>
    <phoneticPr fontId="3"/>
  </si>
  <si>
    <t>表２９</t>
    <rPh sb="0" eb="1">
      <t>ヒョウ</t>
    </rPh>
    <phoneticPr fontId="3"/>
  </si>
  <si>
    <t>人材育成・従業員キャリアアップ支援として実施しているもの</t>
    <phoneticPr fontId="3"/>
  </si>
  <si>
    <t>表３０－１</t>
    <rPh sb="0" eb="1">
      <t>ヒョウ</t>
    </rPh>
    <phoneticPr fontId="3"/>
  </si>
  <si>
    <t>教育訓練に関する国等の助成金活用の有無</t>
    <phoneticPr fontId="3"/>
  </si>
  <si>
    <t>表３０－２</t>
    <rPh sb="0" eb="1">
      <t>ヒョウ</t>
    </rPh>
    <phoneticPr fontId="3"/>
  </si>
  <si>
    <t>国等の助成金を活用していない事業所の活用していない理由</t>
    <phoneticPr fontId="3"/>
  </si>
  <si>
    <t>表３１－１</t>
    <rPh sb="0" eb="1">
      <t>ヒョウ</t>
    </rPh>
    <phoneticPr fontId="3"/>
  </si>
  <si>
    <t>高度教育の必要性の有無　</t>
    <phoneticPr fontId="3"/>
  </si>
  <si>
    <t>表３１－２</t>
    <rPh sb="0" eb="1">
      <t>ヒョウ</t>
    </rPh>
    <phoneticPr fontId="3"/>
  </si>
  <si>
    <t>高度教育の必要性を感じる分野</t>
    <phoneticPr fontId="3"/>
  </si>
  <si>
    <t>（１０）多様な人材の活用関係</t>
    <rPh sb="4" eb="6">
      <t>タヨウ</t>
    </rPh>
    <rPh sb="7" eb="9">
      <t>ジンザイ</t>
    </rPh>
    <rPh sb="10" eb="12">
      <t>カツヨウ</t>
    </rPh>
    <rPh sb="12" eb="14">
      <t>カンケイ</t>
    </rPh>
    <phoneticPr fontId="3"/>
  </si>
  <si>
    <t>表３２－１</t>
    <rPh sb="0" eb="1">
      <t>ヒョウ</t>
    </rPh>
    <phoneticPr fontId="3"/>
  </si>
  <si>
    <t xml:space="preserve">外国人労働者の雇用状況（在留資格の種別） </t>
    <phoneticPr fontId="3"/>
  </si>
  <si>
    <t>表３２－２</t>
    <rPh sb="0" eb="1">
      <t>ヒョウ</t>
    </rPh>
    <phoneticPr fontId="3"/>
  </si>
  <si>
    <t xml:space="preserve">外国人労働者の今後の雇用予定 </t>
    <phoneticPr fontId="3"/>
  </si>
  <si>
    <t>表３２－３</t>
    <phoneticPr fontId="3"/>
  </si>
  <si>
    <t>外国人労働者の雇用に関する課題</t>
    <phoneticPr fontId="3"/>
  </si>
  <si>
    <t>表３２－４</t>
    <phoneticPr fontId="3"/>
  </si>
  <si>
    <t>外国人労働者の雇用予定・検討における課題</t>
    <phoneticPr fontId="3"/>
  </si>
  <si>
    <t>表３２－５</t>
    <phoneticPr fontId="3"/>
  </si>
  <si>
    <t>育成就労制度の認知度</t>
    <phoneticPr fontId="3"/>
  </si>
  <si>
    <t>（１１）働き方改革関係</t>
    <rPh sb="4" eb="5">
      <t>ハタラ</t>
    </rPh>
    <rPh sb="6" eb="9">
      <t>カタカイカク</t>
    </rPh>
    <rPh sb="9" eb="11">
      <t>カンケイ</t>
    </rPh>
    <phoneticPr fontId="3"/>
  </si>
  <si>
    <t>表３３－１</t>
    <rPh sb="0" eb="1">
      <t>ヒョウ</t>
    </rPh>
    <phoneticPr fontId="3"/>
  </si>
  <si>
    <t>導入を検討している、検討したいと考える働き方</t>
    <phoneticPr fontId="3"/>
  </si>
  <si>
    <t>表３３－２</t>
    <rPh sb="0" eb="1">
      <t>ヒョウ</t>
    </rPh>
    <phoneticPr fontId="3"/>
  </si>
  <si>
    <t>多様な働き方の導入における課題</t>
    <phoneticPr fontId="3"/>
  </si>
  <si>
    <t>表３３－３</t>
    <rPh sb="0" eb="1">
      <t>ヒョウ</t>
    </rPh>
    <phoneticPr fontId="3"/>
  </si>
  <si>
    <t>テレワーク（在宅勤務）導入の有無</t>
    <phoneticPr fontId="3"/>
  </si>
  <si>
    <t>表３４－１</t>
    <rPh sb="0" eb="1">
      <t>ヒョウ</t>
    </rPh>
    <phoneticPr fontId="3"/>
  </si>
  <si>
    <t>所定労働時間、勤務地、職種・職務を限定した勤務の利用可能状況</t>
    <rPh sb="24" eb="30">
      <t>リヨウカノウジョウキョウ</t>
    </rPh>
    <phoneticPr fontId="3"/>
  </si>
  <si>
    <t>表３４－２</t>
    <phoneticPr fontId="3"/>
  </si>
  <si>
    <t>所定労働時間、勤務地、職種・職務を限定した勤務の利用状況</t>
    <rPh sb="21" eb="23">
      <t>キンム</t>
    </rPh>
    <rPh sb="24" eb="28">
      <t>リヨウジョウキョウ</t>
    </rPh>
    <phoneticPr fontId="3"/>
  </si>
  <si>
    <t>表３５－１</t>
    <phoneticPr fontId="3"/>
  </si>
  <si>
    <t>ウェルビーイング経営導入の有無</t>
    <phoneticPr fontId="3"/>
  </si>
  <si>
    <t>表３５－２</t>
    <phoneticPr fontId="3"/>
  </si>
  <si>
    <t>ウェルビーイング経営における取り組みの成果として感じるもの、期待するもの</t>
    <phoneticPr fontId="3"/>
  </si>
  <si>
    <t>表３５－３</t>
    <phoneticPr fontId="3"/>
  </si>
  <si>
    <t>ウェルビーイング経営を実施していない理由</t>
    <phoneticPr fontId="3"/>
  </si>
  <si>
    <t>表３６</t>
    <phoneticPr fontId="3"/>
  </si>
  <si>
    <t>エンゲージメント調査実施の有無</t>
    <phoneticPr fontId="3"/>
  </si>
  <si>
    <t>（１２）雇用関係</t>
    <rPh sb="4" eb="6">
      <t>コヨウ</t>
    </rPh>
    <rPh sb="6" eb="8">
      <t>カンケイ</t>
    </rPh>
    <phoneticPr fontId="3"/>
  </si>
  <si>
    <t>表３７－１</t>
    <rPh sb="0" eb="1">
      <t>ヒョウ</t>
    </rPh>
    <phoneticPr fontId="3"/>
  </si>
  <si>
    <t>公正採用選考人権啓発推進員の有無</t>
    <phoneticPr fontId="3"/>
  </si>
  <si>
    <t>表３７－２</t>
    <rPh sb="0" eb="1">
      <t>ヒョウ</t>
    </rPh>
    <phoneticPr fontId="3"/>
  </si>
  <si>
    <t>公正採用選考人権啓発推進員選任に関する研修会への参加の有無</t>
    <phoneticPr fontId="3"/>
  </si>
  <si>
    <t>表３８－１</t>
    <phoneticPr fontId="3"/>
  </si>
  <si>
    <t>賃上げ実施の有無</t>
    <rPh sb="0" eb="2">
      <t>チンア</t>
    </rPh>
    <rPh sb="3" eb="5">
      <t>ジッシ</t>
    </rPh>
    <rPh sb="6" eb="8">
      <t>ウム</t>
    </rPh>
    <phoneticPr fontId="3"/>
  </si>
  <si>
    <t>表３８－２</t>
    <phoneticPr fontId="3"/>
  </si>
  <si>
    <t>賃上げ実施事業所における賃上げ幅の昨年度比較</t>
    <rPh sb="0" eb="2">
      <t>チンア</t>
    </rPh>
    <rPh sb="3" eb="8">
      <t>ジッシジギョウショ</t>
    </rPh>
    <rPh sb="12" eb="14">
      <t>チンア</t>
    </rPh>
    <rPh sb="15" eb="16">
      <t>ハバ</t>
    </rPh>
    <rPh sb="17" eb="22">
      <t>サクネンドヒカク</t>
    </rPh>
    <phoneticPr fontId="3"/>
  </si>
  <si>
    <t>表３８－３</t>
    <rPh sb="0" eb="1">
      <t>ヒョウ</t>
    </rPh>
    <phoneticPr fontId="3"/>
  </si>
  <si>
    <t>賃上げ実施事業所における実施理由</t>
    <rPh sb="0" eb="2">
      <t>チンア</t>
    </rPh>
    <rPh sb="3" eb="8">
      <t>ジッシジギョウショ</t>
    </rPh>
    <rPh sb="12" eb="16">
      <t>ジッシリユウ</t>
    </rPh>
    <phoneticPr fontId="3"/>
  </si>
  <si>
    <t>表３８－４</t>
    <rPh sb="0" eb="1">
      <t>ヒョウ</t>
    </rPh>
    <phoneticPr fontId="3"/>
  </si>
  <si>
    <t>賃上げの課題</t>
    <rPh sb="0" eb="2">
      <t>チンア</t>
    </rPh>
    <rPh sb="4" eb="6">
      <t>カダイ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</si>
</sst>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;[Red]\-0.00\ "/>
    <numFmt numFmtId="177" formatCode="0.00_ "/>
    <numFmt numFmtId="178" formatCode="0.0%"/>
    <numFmt numFmtId="179" formatCode="0.00_);[Red]\(0.00\)"/>
    <numFmt numFmtId="180" formatCode="#,##0.00_ ;[Red]\-#,##0.00\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</font>
    <font>
      <i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0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4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6" fontId="7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right"/>
    </xf>
    <xf numFmtId="0" fontId="8" fillId="0" borderId="21" xfId="0" applyFont="1" applyBorder="1"/>
    <xf numFmtId="0" fontId="8" fillId="0" borderId="19" xfId="0" applyFont="1" applyBorder="1"/>
    <xf numFmtId="0" fontId="8" fillId="0" borderId="22" xfId="0" applyFont="1" applyBorder="1"/>
    <xf numFmtId="0" fontId="8" fillId="0" borderId="23" xfId="0" applyFont="1" applyBorder="1"/>
    <xf numFmtId="177" fontId="7" fillId="0" borderId="0" xfId="0" applyNumberFormat="1" applyFont="1"/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right"/>
    </xf>
    <xf numFmtId="178" fontId="8" fillId="0" borderId="27" xfId="0" applyNumberFormat="1" applyFont="1" applyBorder="1"/>
    <xf numFmtId="178" fontId="8" fillId="0" borderId="28" xfId="0" applyNumberFormat="1" applyFont="1" applyBorder="1"/>
    <xf numFmtId="178" fontId="8" fillId="0" borderId="29" xfId="0" applyNumberFormat="1" applyFont="1" applyBorder="1"/>
    <xf numFmtId="178" fontId="8" fillId="0" borderId="30" xfId="0" applyNumberFormat="1" applyFont="1" applyBorder="1"/>
    <xf numFmtId="0" fontId="9" fillId="0" borderId="0" xfId="0" applyFont="1"/>
    <xf numFmtId="0" fontId="4" fillId="0" borderId="31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right"/>
    </xf>
    <xf numFmtId="0" fontId="8" fillId="0" borderId="33" xfId="0" applyFont="1" applyBorder="1"/>
    <xf numFmtId="0" fontId="8" fillId="0" borderId="34" xfId="0" applyFont="1" applyBorder="1"/>
    <xf numFmtId="0" fontId="8" fillId="0" borderId="32" xfId="0" applyFont="1" applyBorder="1"/>
    <xf numFmtId="0" fontId="8" fillId="0" borderId="35" xfId="0" applyFont="1" applyBorder="1"/>
    <xf numFmtId="0" fontId="4" fillId="0" borderId="10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right"/>
    </xf>
    <xf numFmtId="178" fontId="8" fillId="0" borderId="36" xfId="0" applyNumberFormat="1" applyFont="1" applyBorder="1"/>
    <xf numFmtId="178" fontId="8" fillId="0" borderId="37" xfId="0" applyNumberFormat="1" applyFont="1" applyBorder="1"/>
    <xf numFmtId="178" fontId="8" fillId="0" borderId="38" xfId="0" applyNumberFormat="1" applyFont="1" applyBorder="1"/>
    <xf numFmtId="0" fontId="4" fillId="0" borderId="3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/>
    </xf>
    <xf numFmtId="0" fontId="8" fillId="0" borderId="12" xfId="0" applyFont="1" applyBorder="1"/>
    <xf numFmtId="0" fontId="4" fillId="0" borderId="40" xfId="0" applyFont="1" applyBorder="1" applyAlignment="1">
      <alignment horizontal="right"/>
    </xf>
    <xf numFmtId="0" fontId="10" fillId="0" borderId="3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78" fontId="8" fillId="0" borderId="40" xfId="0" applyNumberFormat="1" applyFont="1" applyBorder="1"/>
    <xf numFmtId="0" fontId="8" fillId="0" borderId="9" xfId="0" applyFont="1" applyBorder="1"/>
    <xf numFmtId="0" fontId="8" fillId="0" borderId="3" xfId="0" applyFont="1" applyBorder="1"/>
    <xf numFmtId="0" fontId="8" fillId="0" borderId="11" xfId="0" applyFont="1" applyBorder="1"/>
    <xf numFmtId="0" fontId="4" fillId="0" borderId="41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wrapText="1"/>
    </xf>
    <xf numFmtId="178" fontId="8" fillId="0" borderId="42" xfId="0" applyNumberFormat="1" applyFont="1" applyBorder="1"/>
    <xf numFmtId="178" fontId="8" fillId="0" borderId="43" xfId="0" applyNumberFormat="1" applyFont="1" applyBorder="1"/>
    <xf numFmtId="178" fontId="8" fillId="0" borderId="44" xfId="0" applyNumberFormat="1" applyFont="1" applyBorder="1"/>
    <xf numFmtId="0" fontId="4" fillId="0" borderId="11" xfId="0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8" fontId="8" fillId="0" borderId="45" xfId="0" applyNumberFormat="1" applyFont="1" applyBorder="1"/>
    <xf numFmtId="178" fontId="8" fillId="0" borderId="46" xfId="0" applyNumberFormat="1" applyFont="1" applyBorder="1"/>
    <xf numFmtId="0" fontId="4" fillId="0" borderId="31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right" wrapText="1"/>
    </xf>
    <xf numFmtId="0" fontId="8" fillId="0" borderId="48" xfId="0" applyFont="1" applyBorder="1"/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right" wrapText="1"/>
    </xf>
    <xf numFmtId="0" fontId="4" fillId="0" borderId="16" xfId="0" applyFont="1" applyBorder="1" applyAlignment="1">
      <alignment horizontal="center" vertical="center" textRotation="255"/>
    </xf>
    <xf numFmtId="178" fontId="8" fillId="0" borderId="49" xfId="0" applyNumberFormat="1" applyFont="1" applyBorder="1"/>
    <xf numFmtId="178" fontId="8" fillId="0" borderId="50" xfId="0" applyNumberFormat="1" applyFont="1" applyBorder="1"/>
    <xf numFmtId="178" fontId="8" fillId="0" borderId="51" xfId="0" applyNumberFormat="1" applyFont="1" applyBorder="1"/>
    <xf numFmtId="178" fontId="8" fillId="0" borderId="52" xfId="0" applyNumberFormat="1" applyFont="1" applyBorder="1"/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vertical="center"/>
    </xf>
    <xf numFmtId="178" fontId="8" fillId="0" borderId="0" xfId="0" applyNumberFormat="1" applyFont="1"/>
    <xf numFmtId="178" fontId="10" fillId="0" borderId="0" xfId="2" applyNumberFormat="1" applyFont="1" applyBorder="1"/>
    <xf numFmtId="178" fontId="4" fillId="0" borderId="0" xfId="0" applyNumberFormat="1" applyFont="1"/>
    <xf numFmtId="178" fontId="4" fillId="0" borderId="0" xfId="2" applyNumberFormat="1" applyFont="1"/>
    <xf numFmtId="0" fontId="4" fillId="0" borderId="0" xfId="2" applyNumberFormat="1" applyFont="1"/>
    <xf numFmtId="38" fontId="4" fillId="0" borderId="0" xfId="0" applyNumberFormat="1" applyFont="1"/>
    <xf numFmtId="177" fontId="11" fillId="0" borderId="0" xfId="0" applyNumberFormat="1" applyFont="1"/>
    <xf numFmtId="179" fontId="7" fillId="0" borderId="0" xfId="0" applyNumberFormat="1" applyFont="1"/>
    <xf numFmtId="0" fontId="4" fillId="0" borderId="4" xfId="0" applyFont="1" applyBorder="1"/>
    <xf numFmtId="0" fontId="4" fillId="0" borderId="19" xfId="0" applyFont="1" applyBorder="1"/>
    <xf numFmtId="0" fontId="4" fillId="0" borderId="22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4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center" vertical="center" justifyLastLine="1"/>
    </xf>
    <xf numFmtId="0" fontId="4" fillId="0" borderId="53" xfId="0" applyFont="1" applyBorder="1" applyAlignment="1">
      <alignment horizontal="center" vertical="center" wrapText="1"/>
    </xf>
    <xf numFmtId="178" fontId="8" fillId="0" borderId="54" xfId="0" applyNumberFormat="1" applyFont="1" applyBorder="1"/>
    <xf numFmtId="0" fontId="4" fillId="0" borderId="5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justifyLastLine="1"/>
    </xf>
    <xf numFmtId="0" fontId="4" fillId="0" borderId="0" xfId="0" applyFont="1" applyAlignment="1">
      <alignment horizontal="left"/>
    </xf>
    <xf numFmtId="0" fontId="4" fillId="0" borderId="57" xfId="0" applyFont="1" applyBorder="1" applyAlignment="1">
      <alignment horizontal="center"/>
    </xf>
    <xf numFmtId="0" fontId="4" fillId="0" borderId="56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right"/>
    </xf>
    <xf numFmtId="38" fontId="4" fillId="0" borderId="64" xfId="1" applyFont="1" applyFill="1" applyBorder="1" applyAlignment="1">
      <alignment horizontal="right"/>
    </xf>
    <xf numFmtId="38" fontId="4" fillId="0" borderId="22" xfId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4" fillId="0" borderId="65" xfId="0" applyNumberFormat="1" applyFont="1" applyBorder="1" applyAlignment="1">
      <alignment horizontal="right"/>
    </xf>
    <xf numFmtId="178" fontId="4" fillId="0" borderId="66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178" fontId="0" fillId="0" borderId="0" xfId="0" applyNumberFormat="1"/>
    <xf numFmtId="0" fontId="4" fillId="0" borderId="31" xfId="0" applyFont="1" applyBorder="1" applyAlignment="1">
      <alignment horizontal="center" vertical="center"/>
    </xf>
    <xf numFmtId="38" fontId="4" fillId="0" borderId="53" xfId="1" applyFont="1" applyFill="1" applyBorder="1" applyAlignment="1">
      <alignment horizontal="right"/>
    </xf>
    <xf numFmtId="38" fontId="4" fillId="0" borderId="67" xfId="1" applyFont="1" applyFill="1" applyBorder="1" applyAlignment="1">
      <alignment horizontal="right"/>
    </xf>
    <xf numFmtId="38" fontId="4" fillId="0" borderId="32" xfId="1" applyFont="1" applyFill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178" fontId="4" fillId="0" borderId="68" xfId="0" applyNumberFormat="1" applyFont="1" applyBorder="1" applyAlignment="1">
      <alignment horizontal="right"/>
    </xf>
    <xf numFmtId="0" fontId="4" fillId="0" borderId="5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8" fontId="4" fillId="0" borderId="69" xfId="0" applyNumberFormat="1" applyFont="1" applyBorder="1" applyAlignment="1">
      <alignment horizontal="right"/>
    </xf>
    <xf numFmtId="178" fontId="4" fillId="0" borderId="70" xfId="0" applyNumberFormat="1" applyFont="1" applyBorder="1" applyAlignment="1">
      <alignment horizontal="right"/>
    </xf>
    <xf numFmtId="178" fontId="4" fillId="0" borderId="54" xfId="0" applyNumberFormat="1" applyFont="1" applyBorder="1" applyAlignment="1">
      <alignment horizontal="right"/>
    </xf>
    <xf numFmtId="0" fontId="4" fillId="0" borderId="7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4" fillId="0" borderId="72" xfId="0" applyNumberFormat="1" applyFont="1" applyBorder="1" applyAlignment="1">
      <alignment horizontal="right"/>
    </xf>
    <xf numFmtId="0" fontId="4" fillId="0" borderId="31" xfId="0" applyFont="1" applyBorder="1" applyAlignment="1">
      <alignment vertical="center" wrapText="1"/>
    </xf>
    <xf numFmtId="38" fontId="4" fillId="0" borderId="73" xfId="1" applyFont="1" applyFill="1" applyBorder="1" applyAlignment="1">
      <alignment horizontal="right"/>
    </xf>
    <xf numFmtId="38" fontId="4" fillId="0" borderId="74" xfId="0" applyNumberFormat="1" applyFont="1" applyBorder="1"/>
    <xf numFmtId="38" fontId="4" fillId="0" borderId="75" xfId="0" applyNumberFormat="1" applyFont="1" applyBorder="1"/>
    <xf numFmtId="38" fontId="4" fillId="0" borderId="73" xfId="0" applyNumberFormat="1" applyFont="1" applyBorder="1"/>
    <xf numFmtId="178" fontId="4" fillId="0" borderId="10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vertical="center" wrapText="1"/>
    </xf>
    <xf numFmtId="38" fontId="4" fillId="0" borderId="76" xfId="1" applyFont="1" applyFill="1" applyBorder="1" applyAlignment="1">
      <alignment horizontal="right"/>
    </xf>
    <xf numFmtId="38" fontId="4" fillId="0" borderId="64" xfId="0" applyNumberFormat="1" applyFont="1" applyBorder="1"/>
    <xf numFmtId="38" fontId="4" fillId="0" borderId="4" xfId="0" applyNumberFormat="1" applyFont="1" applyBorder="1"/>
    <xf numFmtId="38" fontId="4" fillId="0" borderId="22" xfId="0" applyNumberFormat="1" applyFont="1" applyBorder="1"/>
    <xf numFmtId="178" fontId="4" fillId="0" borderId="16" xfId="0" applyNumberFormat="1" applyFont="1" applyBorder="1" applyAlignment="1">
      <alignment horizontal="center" vertical="center"/>
    </xf>
    <xf numFmtId="178" fontId="4" fillId="0" borderId="77" xfId="0" applyNumberFormat="1" applyFont="1" applyBorder="1" applyAlignment="1">
      <alignment horizontal="right"/>
    </xf>
    <xf numFmtId="178" fontId="4" fillId="0" borderId="78" xfId="0" applyNumberFormat="1" applyFont="1" applyBorder="1" applyAlignment="1">
      <alignment horizontal="right"/>
    </xf>
    <xf numFmtId="178" fontId="4" fillId="0" borderId="51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/>
    </xf>
    <xf numFmtId="38" fontId="0" fillId="0" borderId="0" xfId="0" applyNumberFormat="1"/>
    <xf numFmtId="179" fontId="11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left"/>
    </xf>
    <xf numFmtId="0" fontId="7" fillId="0" borderId="0" xfId="0" applyFont="1"/>
    <xf numFmtId="0" fontId="4" fillId="2" borderId="79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21" xfId="0" applyFont="1" applyBorder="1"/>
    <xf numFmtId="0" fontId="4" fillId="0" borderId="39" xfId="0" applyFont="1" applyBorder="1"/>
    <xf numFmtId="0" fontId="4" fillId="0" borderId="22" xfId="0" applyFont="1" applyBorder="1"/>
    <xf numFmtId="0" fontId="4" fillId="0" borderId="72" xfId="0" applyFont="1" applyBorder="1" applyAlignment="1">
      <alignment vertical="center"/>
    </xf>
    <xf numFmtId="178" fontId="4" fillId="0" borderId="42" xfId="2" applyNumberFormat="1" applyFont="1" applyFill="1" applyBorder="1"/>
    <xf numFmtId="178" fontId="4" fillId="0" borderId="84" xfId="2" applyNumberFormat="1" applyFont="1" applyFill="1" applyBorder="1"/>
    <xf numFmtId="178" fontId="4" fillId="0" borderId="26" xfId="2" applyNumberFormat="1" applyFont="1" applyFill="1" applyBorder="1"/>
    <xf numFmtId="0" fontId="4" fillId="0" borderId="24" xfId="0" applyFont="1" applyBorder="1" applyAlignment="1">
      <alignment horizontal="center" vertical="center" justifyLastLine="1"/>
    </xf>
    <xf numFmtId="0" fontId="4" fillId="0" borderId="25" xfId="0" applyFont="1" applyBorder="1" applyAlignment="1">
      <alignment horizontal="center" vertical="center" justifyLastLine="1"/>
    </xf>
    <xf numFmtId="0" fontId="4" fillId="0" borderId="24" xfId="0" applyFont="1" applyBorder="1" applyAlignment="1">
      <alignment vertical="center"/>
    </xf>
    <xf numFmtId="178" fontId="4" fillId="0" borderId="9" xfId="2" applyNumberFormat="1" applyFont="1" applyFill="1" applyBorder="1"/>
    <xf numFmtId="178" fontId="4" fillId="0" borderId="10" xfId="2" applyNumberFormat="1" applyFont="1" applyFill="1" applyBorder="1"/>
    <xf numFmtId="178" fontId="4" fillId="0" borderId="11" xfId="2" applyNumberFormat="1" applyFont="1" applyFill="1" applyBorder="1"/>
    <xf numFmtId="0" fontId="4" fillId="0" borderId="33" xfId="0" applyFont="1" applyBorder="1"/>
    <xf numFmtId="0" fontId="4" fillId="0" borderId="31" xfId="0" applyFont="1" applyBorder="1"/>
    <xf numFmtId="0" fontId="4" fillId="0" borderId="32" xfId="0" applyFont="1" applyBorder="1"/>
    <xf numFmtId="178" fontId="4" fillId="0" borderId="17" xfId="0" applyNumberFormat="1" applyFont="1" applyBorder="1" applyAlignment="1">
      <alignment horizontal="right"/>
    </xf>
    <xf numFmtId="178" fontId="4" fillId="0" borderId="15" xfId="2" applyNumberFormat="1" applyFont="1" applyFill="1" applyBorder="1"/>
    <xf numFmtId="178" fontId="4" fillId="0" borderId="16" xfId="2" applyNumberFormat="1" applyFont="1" applyFill="1" applyBorder="1"/>
    <xf numFmtId="178" fontId="4" fillId="0" borderId="17" xfId="2" applyNumberFormat="1" applyFont="1" applyFill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40" xfId="0" applyBorder="1" applyAlignment="1">
      <alignment horizontal="right"/>
    </xf>
    <xf numFmtId="0" fontId="0" fillId="0" borderId="54" xfId="0" applyBorder="1" applyAlignment="1">
      <alignment horizontal="right"/>
    </xf>
    <xf numFmtId="178" fontId="4" fillId="0" borderId="85" xfId="2" applyNumberFormat="1" applyFont="1" applyFill="1" applyBorder="1"/>
    <xf numFmtId="178" fontId="4" fillId="0" borderId="41" xfId="2" applyNumberFormat="1" applyFont="1" applyFill="1" applyBorder="1"/>
    <xf numFmtId="178" fontId="4" fillId="0" borderId="86" xfId="2" applyNumberFormat="1" applyFont="1" applyFill="1" applyBorder="1"/>
    <xf numFmtId="0" fontId="12" fillId="0" borderId="33" xfId="0" applyFont="1" applyBorder="1"/>
    <xf numFmtId="178" fontId="4" fillId="0" borderId="36" xfId="2" applyNumberFormat="1" applyFont="1" applyFill="1" applyBorder="1"/>
    <xf numFmtId="0" fontId="12" fillId="0" borderId="9" xfId="0" applyFont="1" applyBorder="1"/>
    <xf numFmtId="0" fontId="4" fillId="0" borderId="2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right" wrapText="1"/>
    </xf>
    <xf numFmtId="0" fontId="4" fillId="0" borderId="72" xfId="0" applyFont="1" applyBorder="1" applyAlignment="1">
      <alignment horizontal="right" vertical="center"/>
    </xf>
    <xf numFmtId="178" fontId="4" fillId="0" borderId="87" xfId="2" applyNumberFormat="1" applyFont="1" applyFill="1" applyBorder="1"/>
    <xf numFmtId="178" fontId="4" fillId="0" borderId="88" xfId="2" applyNumberFormat="1" applyFont="1" applyFill="1" applyBorder="1"/>
    <xf numFmtId="178" fontId="4" fillId="0" borderId="89" xfId="2" applyNumberFormat="1" applyFont="1" applyFill="1" applyBorder="1"/>
    <xf numFmtId="0" fontId="4" fillId="0" borderId="0" xfId="0" applyFont="1" applyAlignment="1">
      <alignment horizontal="left" vertical="center" wrapText="1"/>
    </xf>
    <xf numFmtId="178" fontId="4" fillId="0" borderId="0" xfId="2" applyNumberFormat="1" applyFont="1" applyFill="1" applyBorder="1"/>
    <xf numFmtId="0" fontId="4" fillId="0" borderId="0" xfId="0" applyFont="1" applyAlignment="1">
      <alignment horizontal="center" vertical="distributed" textRotation="255" justifyLastLine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8" fontId="4" fillId="0" borderId="0" xfId="2" applyNumberFormat="1" applyFont="1" applyBorder="1"/>
    <xf numFmtId="178" fontId="13" fillId="0" borderId="0" xfId="2" applyNumberFormat="1" applyFont="1" applyBorder="1"/>
    <xf numFmtId="0" fontId="10" fillId="0" borderId="22" xfId="0" applyFont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10" fillId="3" borderId="9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3" borderId="92" xfId="0" applyFont="1" applyFill="1" applyBorder="1" applyAlignment="1">
      <alignment horizontal="center" vertical="center" wrapText="1"/>
    </xf>
    <xf numFmtId="0" fontId="4" fillId="0" borderId="93" xfId="0" applyFont="1" applyBorder="1"/>
    <xf numFmtId="178" fontId="4" fillId="0" borderId="72" xfId="2" applyNumberFormat="1" applyFont="1" applyFill="1" applyBorder="1"/>
    <xf numFmtId="178" fontId="4" fillId="0" borderId="94" xfId="2" applyNumberFormat="1" applyFont="1" applyFill="1" applyBorder="1"/>
    <xf numFmtId="178" fontId="4" fillId="0" borderId="2" xfId="2" applyNumberFormat="1" applyFont="1" applyFill="1" applyBorder="1"/>
    <xf numFmtId="178" fontId="4" fillId="0" borderId="91" xfId="2" applyNumberFormat="1" applyFont="1" applyFill="1" applyBorder="1"/>
    <xf numFmtId="0" fontId="4" fillId="0" borderId="53" xfId="0" applyFont="1" applyBorder="1"/>
    <xf numFmtId="0" fontId="4" fillId="0" borderId="95" xfId="0" applyFont="1" applyBorder="1"/>
    <xf numFmtId="178" fontId="4" fillId="0" borderId="13" xfId="2" applyNumberFormat="1" applyFont="1" applyFill="1" applyBorder="1"/>
    <xf numFmtId="178" fontId="4" fillId="0" borderId="92" xfId="2" applyNumberFormat="1" applyFont="1" applyFill="1" applyBorder="1"/>
    <xf numFmtId="0" fontId="4" fillId="0" borderId="91" xfId="0" applyFont="1" applyBorder="1"/>
    <xf numFmtId="178" fontId="4" fillId="0" borderId="24" xfId="2" applyNumberFormat="1" applyFont="1" applyFill="1" applyBorder="1"/>
    <xf numFmtId="178" fontId="4" fillId="0" borderId="96" xfId="2" applyNumberFormat="1" applyFont="1" applyFill="1" applyBorder="1"/>
    <xf numFmtId="0" fontId="4" fillId="0" borderId="4" xfId="0" applyFont="1" applyBorder="1" applyAlignment="1">
      <alignment horizontal="right" vertical="center"/>
    </xf>
    <xf numFmtId="178" fontId="4" fillId="0" borderId="97" xfId="2" applyNumberFormat="1" applyFont="1" applyFill="1" applyBorder="1"/>
    <xf numFmtId="178" fontId="4" fillId="0" borderId="98" xfId="2" applyNumberFormat="1" applyFont="1" applyFill="1" applyBorder="1"/>
    <xf numFmtId="0" fontId="10" fillId="4" borderId="79" xfId="0" applyFont="1" applyFill="1" applyBorder="1" applyAlignment="1">
      <alignment horizontal="center" vertical="center" wrapText="1"/>
    </xf>
    <xf numFmtId="0" fontId="4" fillId="4" borderId="80" xfId="0" applyFont="1" applyFill="1" applyBorder="1" applyAlignment="1">
      <alignment horizontal="center" vertical="center"/>
    </xf>
    <xf numFmtId="0" fontId="7" fillId="4" borderId="8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10" fillId="4" borderId="82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9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4" borderId="8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4" fillId="0" borderId="84" xfId="2" applyNumberFormat="1" applyFont="1" applyFill="1" applyBorder="1" applyAlignment="1">
      <alignment horizontal="right"/>
    </xf>
    <xf numFmtId="178" fontId="4" fillId="0" borderId="16" xfId="2" applyNumberFormat="1" applyFont="1" applyFill="1" applyBorder="1" applyAlignment="1">
      <alignment horizontal="right" vertical="center"/>
    </xf>
    <xf numFmtId="178" fontId="4" fillId="0" borderId="17" xfId="2" applyNumberFormat="1" applyFont="1" applyFill="1" applyBorder="1" applyAlignment="1">
      <alignment horizontal="right" vertical="center"/>
    </xf>
    <xf numFmtId="178" fontId="4" fillId="0" borderId="41" xfId="2" applyNumberFormat="1" applyFont="1" applyFill="1" applyBorder="1" applyAlignment="1">
      <alignment horizontal="right"/>
    </xf>
    <xf numFmtId="179" fontId="14" fillId="0" borderId="0" xfId="0" applyNumberFormat="1" applyFont="1"/>
    <xf numFmtId="0" fontId="7" fillId="2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4" fillId="0" borderId="23" xfId="0" applyFont="1" applyBorder="1"/>
    <xf numFmtId="178" fontId="4" fillId="0" borderId="102" xfId="2" applyNumberFormat="1" applyFont="1" applyFill="1" applyBorder="1"/>
    <xf numFmtId="178" fontId="4" fillId="0" borderId="12" xfId="2" applyNumberFormat="1" applyFont="1" applyFill="1" applyBorder="1"/>
    <xf numFmtId="0" fontId="4" fillId="0" borderId="35" xfId="0" applyFont="1" applyBorder="1"/>
    <xf numFmtId="178" fontId="4" fillId="0" borderId="18" xfId="2" applyNumberFormat="1" applyFont="1" applyFill="1" applyBorder="1"/>
    <xf numFmtId="0" fontId="4" fillId="0" borderId="12" xfId="0" applyFont="1" applyBorder="1"/>
    <xf numFmtId="178" fontId="4" fillId="0" borderId="103" xfId="2" applyNumberFormat="1" applyFont="1" applyFill="1" applyBorder="1"/>
    <xf numFmtId="178" fontId="4" fillId="0" borderId="104" xfId="2" applyNumberFormat="1" applyFont="1" applyFill="1" applyBorder="1"/>
    <xf numFmtId="0" fontId="10" fillId="0" borderId="57" xfId="0" applyFont="1" applyBorder="1" applyAlignment="1">
      <alignment horizontal="center" vertical="center" wrapText="1"/>
    </xf>
    <xf numFmtId="178" fontId="4" fillId="0" borderId="105" xfId="2" applyNumberFormat="1" applyFont="1" applyFill="1" applyBorder="1"/>
    <xf numFmtId="0" fontId="8" fillId="5" borderId="23" xfId="0" applyFont="1" applyFill="1" applyBorder="1"/>
    <xf numFmtId="178" fontId="8" fillId="5" borderId="30" xfId="0" applyNumberFormat="1" applyFont="1" applyFill="1" applyBorder="1"/>
    <xf numFmtId="0" fontId="8" fillId="5" borderId="35" xfId="0" applyFont="1" applyFill="1" applyBorder="1"/>
    <xf numFmtId="178" fontId="8" fillId="5" borderId="38" xfId="0" applyNumberFormat="1" applyFont="1" applyFill="1" applyBorder="1"/>
    <xf numFmtId="0" fontId="8" fillId="5" borderId="12" xfId="0" applyFont="1" applyFill="1" applyBorder="1"/>
    <xf numFmtId="178" fontId="8" fillId="5" borderId="44" xfId="0" applyNumberFormat="1" applyFont="1" applyFill="1" applyBorder="1"/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6" xfId="0" applyFont="1" applyBorder="1" applyAlignment="1">
      <alignment horizontal="right"/>
    </xf>
    <xf numFmtId="0" fontId="4" fillId="0" borderId="76" xfId="0" applyFont="1" applyBorder="1" applyAlignment="1">
      <alignment horizontal="right"/>
    </xf>
    <xf numFmtId="178" fontId="4" fillId="0" borderId="36" xfId="0" applyNumberFormat="1" applyFont="1" applyBorder="1" applyAlignment="1">
      <alignment horizontal="right"/>
    </xf>
    <xf numFmtId="178" fontId="4" fillId="0" borderId="107" xfId="0" applyNumberFormat="1" applyFont="1" applyBorder="1" applyAlignment="1">
      <alignment horizontal="right"/>
    </xf>
    <xf numFmtId="178" fontId="4" fillId="0" borderId="40" xfId="0" applyNumberFormat="1" applyFont="1" applyBorder="1" applyAlignment="1">
      <alignment horizontal="right"/>
    </xf>
    <xf numFmtId="0" fontId="4" fillId="0" borderId="48" xfId="0" applyFont="1" applyBorder="1" applyAlignment="1">
      <alignment horizontal="right"/>
    </xf>
    <xf numFmtId="0" fontId="4" fillId="0" borderId="47" xfId="0" applyFont="1" applyBorder="1"/>
    <xf numFmtId="0" fontId="4" fillId="0" borderId="73" xfId="0" applyFont="1" applyBorder="1"/>
    <xf numFmtId="0" fontId="4" fillId="0" borderId="48" xfId="0" applyFont="1" applyBorder="1"/>
    <xf numFmtId="0" fontId="4" fillId="0" borderId="108" xfId="0" applyFont="1" applyBorder="1" applyAlignment="1">
      <alignment horizontal="right"/>
    </xf>
    <xf numFmtId="0" fontId="4" fillId="0" borderId="109" xfId="0" applyFont="1" applyBorder="1"/>
    <xf numFmtId="0" fontId="4" fillId="0" borderId="110" xfId="0" applyFont="1" applyBorder="1"/>
    <xf numFmtId="0" fontId="4" fillId="0" borderId="108" xfId="0" applyFont="1" applyBorder="1"/>
    <xf numFmtId="178" fontId="4" fillId="0" borderId="45" xfId="0" applyNumberFormat="1" applyFont="1" applyBorder="1" applyAlignment="1">
      <alignment horizontal="right"/>
    </xf>
    <xf numFmtId="178" fontId="4" fillId="0" borderId="111" xfId="0" applyNumberFormat="1" applyFont="1" applyBorder="1" applyAlignment="1">
      <alignment horizontal="right"/>
    </xf>
    <xf numFmtId="178" fontId="4" fillId="0" borderId="27" xfId="0" applyNumberFormat="1" applyFont="1" applyBorder="1" applyAlignment="1">
      <alignment horizontal="right"/>
    </xf>
    <xf numFmtId="178" fontId="4" fillId="0" borderId="112" xfId="0" applyNumberFormat="1" applyFont="1" applyBorder="1" applyAlignment="1">
      <alignment horizontal="right"/>
    </xf>
    <xf numFmtId="0" fontId="4" fillId="0" borderId="48" xfId="0" applyFont="1" applyBorder="1" applyAlignment="1">
      <alignment horizontal="right" wrapText="1"/>
    </xf>
    <xf numFmtId="178" fontId="4" fillId="0" borderId="42" xfId="0" applyNumberFormat="1" applyFont="1" applyBorder="1" applyAlignment="1">
      <alignment horizontal="right"/>
    </xf>
    <xf numFmtId="178" fontId="4" fillId="0" borderId="84" xfId="0" applyNumberFormat="1" applyFont="1" applyBorder="1" applyAlignment="1">
      <alignment horizontal="right"/>
    </xf>
    <xf numFmtId="0" fontId="4" fillId="0" borderId="106" xfId="0" applyFont="1" applyBorder="1" applyAlignment="1">
      <alignment horizontal="right" wrapText="1"/>
    </xf>
    <xf numFmtId="0" fontId="4" fillId="0" borderId="108" xfId="0" applyFont="1" applyBorder="1" applyAlignment="1">
      <alignment horizontal="right" wrapText="1"/>
    </xf>
    <xf numFmtId="0" fontId="4" fillId="0" borderId="109" xfId="0" applyFont="1" applyBorder="1" applyAlignment="1">
      <alignment horizontal="right" wrapText="1"/>
    </xf>
    <xf numFmtId="178" fontId="4" fillId="0" borderId="49" xfId="0" applyNumberFormat="1" applyFont="1" applyBorder="1" applyAlignment="1">
      <alignment horizontal="right"/>
    </xf>
    <xf numFmtId="178" fontId="4" fillId="0" borderId="113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justifyLastLine="1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180" fontId="15" fillId="0" borderId="0" xfId="0" applyNumberFormat="1" applyFont="1"/>
    <xf numFmtId="0" fontId="4" fillId="0" borderId="24" xfId="0" applyFont="1" applyBorder="1" applyAlignment="1">
      <alignment horizontal="right" vertical="center" justifyLastLine="1"/>
    </xf>
    <xf numFmtId="0" fontId="4" fillId="0" borderId="87" xfId="0" applyFont="1" applyBorder="1" applyAlignment="1">
      <alignment horizontal="right" vertical="center"/>
    </xf>
    <xf numFmtId="0" fontId="4" fillId="0" borderId="89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86" xfId="0" applyFont="1" applyBorder="1" applyAlignment="1">
      <alignment horizontal="right" vertical="center"/>
    </xf>
    <xf numFmtId="0" fontId="4" fillId="0" borderId="85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53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180" fontId="7" fillId="0" borderId="0" xfId="0" applyNumberFormat="1" applyFont="1"/>
    <xf numFmtId="0" fontId="4" fillId="2" borderId="0" xfId="0" applyFont="1" applyFill="1"/>
    <xf numFmtId="0" fontId="16" fillId="0" borderId="0" xfId="0" applyFont="1" applyAlignment="1">
      <alignment horizontal="left"/>
    </xf>
    <xf numFmtId="0" fontId="4" fillId="0" borderId="99" xfId="0" applyFont="1" applyBorder="1" applyAlignment="1">
      <alignment horizontal="left" vertical="center" wrapText="1"/>
    </xf>
    <xf numFmtId="0" fontId="8" fillId="0" borderId="115" xfId="0" applyFont="1" applyBorder="1"/>
    <xf numFmtId="0" fontId="8" fillId="0" borderId="99" xfId="0" applyFont="1" applyBorder="1"/>
    <xf numFmtId="0" fontId="8" fillId="0" borderId="0" xfId="0" applyFont="1"/>
    <xf numFmtId="178" fontId="8" fillId="0" borderId="111" xfId="0" applyNumberFormat="1" applyFont="1" applyBorder="1"/>
    <xf numFmtId="0" fontId="4" fillId="2" borderId="8" xfId="0" applyFont="1" applyFill="1" applyBorder="1" applyAlignment="1">
      <alignment horizontal="center" vertical="center"/>
    </xf>
    <xf numFmtId="178" fontId="4" fillId="0" borderId="54" xfId="2" applyNumberFormat="1" applyFont="1" applyFill="1" applyBorder="1"/>
    <xf numFmtId="178" fontId="4" fillId="0" borderId="107" xfId="2" applyNumberFormat="1" applyFont="1" applyFill="1" applyBorder="1"/>
    <xf numFmtId="178" fontId="4" fillId="0" borderId="111" xfId="2" applyNumberFormat="1" applyFont="1" applyFill="1" applyBorder="1"/>
    <xf numFmtId="178" fontId="4" fillId="0" borderId="113" xfId="2" applyNumberFormat="1" applyFont="1" applyFill="1" applyBorder="1"/>
    <xf numFmtId="0" fontId="10" fillId="0" borderId="116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38" fontId="4" fillId="0" borderId="39" xfId="1" applyFont="1" applyFill="1" applyBorder="1" applyAlignment="1">
      <alignment horizontal="right"/>
    </xf>
    <xf numFmtId="38" fontId="4" fillId="0" borderId="99" xfId="1" applyFont="1" applyFill="1" applyBorder="1" applyAlignment="1">
      <alignment horizontal="right"/>
    </xf>
    <xf numFmtId="178" fontId="4" fillId="0" borderId="118" xfId="0" applyNumberFormat="1" applyFont="1" applyBorder="1" applyAlignment="1">
      <alignment horizontal="right"/>
    </xf>
    <xf numFmtId="38" fontId="4" fillId="0" borderId="31" xfId="1" applyFont="1" applyFill="1" applyBorder="1" applyAlignment="1">
      <alignment horizontal="right"/>
    </xf>
    <xf numFmtId="38" fontId="4" fillId="0" borderId="115" xfId="1" applyFont="1" applyFill="1" applyBorder="1" applyAlignment="1">
      <alignment horizontal="right"/>
    </xf>
    <xf numFmtId="38" fontId="4" fillId="0" borderId="47" xfId="0" applyNumberFormat="1" applyFont="1" applyBorder="1"/>
    <xf numFmtId="38" fontId="4" fillId="0" borderId="119" xfId="0" applyNumberFormat="1" applyFont="1" applyBorder="1"/>
    <xf numFmtId="38" fontId="4" fillId="0" borderId="39" xfId="0" applyNumberFormat="1" applyFont="1" applyBorder="1"/>
    <xf numFmtId="38" fontId="4" fillId="0" borderId="99" xfId="0" applyNumberFormat="1" applyFont="1" applyBorder="1"/>
    <xf numFmtId="0" fontId="18" fillId="0" borderId="0" xfId="0" applyFont="1" applyAlignment="1">
      <alignment horizontal="center"/>
    </xf>
    <xf numFmtId="0" fontId="0" fillId="0" borderId="56" xfId="0" applyBorder="1"/>
    <xf numFmtId="0" fontId="0" fillId="0" borderId="101" xfId="0" applyBorder="1"/>
    <xf numFmtId="0" fontId="17" fillId="0" borderId="101" xfId="3" applyBorder="1"/>
    <xf numFmtId="0" fontId="17" fillId="0" borderId="57" xfId="3" applyBorder="1"/>
    <xf numFmtId="0" fontId="17" fillId="0" borderId="0" xfId="3" quotePrefix="1"/>
    <xf numFmtId="0" fontId="17" fillId="0" borderId="100" xfId="3" applyBorder="1"/>
    <xf numFmtId="0" fontId="0" fillId="0" borderId="57" xfId="0" applyBorder="1"/>
    <xf numFmtId="0" fontId="17" fillId="0" borderId="100" xfId="3" quotePrefix="1" applyBorder="1"/>
    <xf numFmtId="0" fontId="17" fillId="0" borderId="57" xfId="3" quotePrefix="1" applyBorder="1"/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ukuipref-my.sharepoint.com/personal/rousei_pref_fukui_lg_jp/Documents/&#21172;&#20685;&#25919;&#31574;&#35506;&#12288;OneDrive/&#9733;&#12471;&#12531;&#12539;&#21172;&#20685;&#29872;&#22659;&#65319;/23%20&#23601;&#26989;&#29872;&#22659;&#22522;&#30990;&#35519;&#26619;/&#65330;&#65303;&#12288;&#22522;&#30990;&#35519;&#26619;/09&#65306;&#22577;&#21578;/HP&#25522;&#36617;&#29992;/R6&#24046;&#12375;&#26367;&#12360;/R6&#32113;&#35336;&#34920;(&#20840;&#20307;&#29256;).xlsx" TargetMode="External"/><Relationship Id="rId1" Type="http://schemas.openxmlformats.org/officeDocument/2006/relationships/externalLinkPath" Target="https://fukuipref-my.sharepoint.com/personal/rousei_pref_fukui_lg_jp/Documents/&#21172;&#20685;&#25919;&#31574;&#35506;&#12288;OneDrive/&#9733;&#12471;&#12531;&#12539;&#21172;&#20685;&#29872;&#22659;&#65319;/23%20&#23601;&#26989;&#29872;&#22659;&#22522;&#30990;&#35519;&#26619;/&#65330;&#65303;&#12288;&#22522;&#30990;&#35519;&#26619;/09&#65306;&#22577;&#21578;/HP&#25522;&#36617;&#29992;/R6&#24046;&#12375;&#26367;&#12360;/R6&#32113;&#35336;&#34920;(&#20840;&#20307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表1"/>
      <sheetName val="表2"/>
      <sheetName val="表3‐1"/>
      <sheetName val="表3-2"/>
      <sheetName val="表3-3"/>
      <sheetName val="表4"/>
      <sheetName val="表5-1"/>
      <sheetName val="表5-2"/>
      <sheetName val="表5-3"/>
      <sheetName val="表5-4"/>
      <sheetName val="表5-5"/>
      <sheetName val="表5-6"/>
      <sheetName val="表5-7"/>
      <sheetName val="表5-8"/>
      <sheetName val="表6"/>
      <sheetName val="表7"/>
      <sheetName val="表8"/>
      <sheetName val="表9"/>
      <sheetName val="表10"/>
      <sheetName val="表11"/>
      <sheetName val="表12-1"/>
      <sheetName val="表12-2"/>
      <sheetName val="表12-3"/>
      <sheetName val="表12-4"/>
      <sheetName val="表13"/>
      <sheetName val="表14"/>
      <sheetName val="表15-1"/>
      <sheetName val="表15-2"/>
      <sheetName val="表15-3"/>
      <sheetName val="表15-4"/>
      <sheetName val="表15-5"/>
      <sheetName val="表15-6"/>
      <sheetName val="表16-1"/>
      <sheetName val="表16-2"/>
      <sheetName val="表17"/>
      <sheetName val="表18-1"/>
      <sheetName val="表18-2"/>
      <sheetName val="表19"/>
      <sheetName val="表20"/>
      <sheetName val="表21-1"/>
      <sheetName val="表21-2"/>
      <sheetName val="表21-3"/>
      <sheetName val="表22"/>
      <sheetName val="表23"/>
      <sheetName val="表24-1"/>
      <sheetName val="表24-2"/>
      <sheetName val="表24-3"/>
      <sheetName val="表24-4"/>
      <sheetName val="表24-5"/>
      <sheetName val="表24-6"/>
      <sheetName val="表24-7"/>
      <sheetName val="表25"/>
      <sheetName val="表26"/>
      <sheetName val="表27-1"/>
      <sheetName val="表27-2"/>
      <sheetName val="表28-1"/>
      <sheetName val="表28-2"/>
      <sheetName val="表29"/>
      <sheetName val="表30-1"/>
      <sheetName val="表30-2"/>
      <sheetName val="表31-1"/>
      <sheetName val="表31-2"/>
      <sheetName val="表32-1"/>
      <sheetName val="表32-2"/>
      <sheetName val="表32-3"/>
      <sheetName val="表32-4"/>
      <sheetName val="表32-5"/>
      <sheetName val="表33-1 "/>
      <sheetName val="表33-2"/>
      <sheetName val="表33-3"/>
      <sheetName val="表34-1"/>
      <sheetName val="表34-2"/>
      <sheetName val="表35-1"/>
      <sheetName val="表35-2"/>
      <sheetName val="表35-3"/>
      <sheetName val="表36"/>
      <sheetName val="表37-1"/>
      <sheetName val="表37-2"/>
      <sheetName val="表38-1"/>
      <sheetName val="表38-2"/>
      <sheetName val="表38-3"/>
      <sheetName val="表38-4"/>
    </sheetNames>
    <sheetDataSet>
      <sheetData sheetId="0"/>
      <sheetData sheetId="1">
        <row r="14">
          <cell r="D14">
            <v>45</v>
          </cell>
        </row>
        <row r="17">
          <cell r="D17">
            <v>75</v>
          </cell>
        </row>
        <row r="20">
          <cell r="D20">
            <v>24</v>
          </cell>
        </row>
        <row r="23">
          <cell r="D23">
            <v>90</v>
          </cell>
        </row>
        <row r="26">
          <cell r="D26">
            <v>8</v>
          </cell>
        </row>
        <row r="29">
          <cell r="D29">
            <v>159</v>
          </cell>
        </row>
        <row r="32">
          <cell r="D32">
            <v>87</v>
          </cell>
        </row>
        <row r="35">
          <cell r="D35">
            <v>178</v>
          </cell>
        </row>
        <row r="38">
          <cell r="D38">
            <v>53</v>
          </cell>
        </row>
        <row r="41">
          <cell r="D41">
            <v>26</v>
          </cell>
        </row>
        <row r="44">
          <cell r="D44">
            <v>31</v>
          </cell>
        </row>
        <row r="47">
          <cell r="D47">
            <v>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D14">
            <v>45</v>
          </cell>
        </row>
        <row r="16">
          <cell r="D16">
            <v>75</v>
          </cell>
        </row>
        <row r="18">
          <cell r="D18">
            <v>24</v>
          </cell>
        </row>
        <row r="20">
          <cell r="D20">
            <v>90</v>
          </cell>
        </row>
        <row r="22">
          <cell r="D22">
            <v>8</v>
          </cell>
        </row>
        <row r="24">
          <cell r="D24">
            <v>159</v>
          </cell>
        </row>
        <row r="26">
          <cell r="D26">
            <v>87</v>
          </cell>
        </row>
        <row r="28">
          <cell r="D28">
            <v>178</v>
          </cell>
        </row>
        <row r="30">
          <cell r="D30">
            <v>53</v>
          </cell>
        </row>
        <row r="32">
          <cell r="D32">
            <v>26</v>
          </cell>
        </row>
        <row r="34">
          <cell r="D34">
            <v>31</v>
          </cell>
        </row>
        <row r="36">
          <cell r="D36">
            <v>26</v>
          </cell>
        </row>
        <row r="38">
          <cell r="D38">
            <v>288</v>
          </cell>
        </row>
        <row r="40">
          <cell r="D40">
            <v>136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9">
          <cell r="D39">
            <v>136</v>
          </cell>
        </row>
      </sheetData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6A07-706E-4CF7-A8EA-567259237709}">
  <sheetPr>
    <tabColor rgb="FFFFC000"/>
    <pageSetUpPr fitToPage="1"/>
  </sheetPr>
  <dimension ref="B1:D105"/>
  <sheetViews>
    <sheetView tabSelected="1" view="pageBreakPreview" zoomScale="110" zoomScaleNormal="100" zoomScaleSheetLayoutView="110" workbookViewId="0">
      <selection activeCell="C4" sqref="C4"/>
    </sheetView>
  </sheetViews>
  <sheetFormatPr defaultRowHeight="13.2" x14ac:dyDescent="0.2"/>
  <cols>
    <col min="1" max="1" width="1.44140625" customWidth="1"/>
    <col min="2" max="2" width="3.6640625" customWidth="1"/>
    <col min="3" max="3" width="11.33203125" customWidth="1"/>
    <col min="4" max="4" width="87.6640625" customWidth="1"/>
  </cols>
  <sheetData>
    <row r="1" spans="2:4" ht="24" customHeight="1" x14ac:dyDescent="0.2">
      <c r="B1" s="399" t="s">
        <v>250</v>
      </c>
      <c r="C1" s="399"/>
      <c r="D1" s="399"/>
    </row>
    <row r="2" spans="2:4" ht="10.95" customHeight="1" x14ac:dyDescent="0.2"/>
    <row r="3" spans="2:4" ht="18" customHeight="1" x14ac:dyDescent="0.2">
      <c r="B3" s="400" t="s">
        <v>251</v>
      </c>
      <c r="C3" s="400"/>
      <c r="D3" s="401"/>
    </row>
    <row r="4" spans="2:4" ht="18" customHeight="1" x14ac:dyDescent="0.2">
      <c r="B4" s="400"/>
      <c r="C4" s="402" t="s">
        <v>252</v>
      </c>
      <c r="D4" s="403" t="s">
        <v>253</v>
      </c>
    </row>
    <row r="5" spans="2:4" ht="18" customHeight="1" x14ac:dyDescent="0.2">
      <c r="B5" s="400"/>
      <c r="C5" s="402" t="s">
        <v>254</v>
      </c>
      <c r="D5" s="403" t="s">
        <v>255</v>
      </c>
    </row>
    <row r="6" spans="2:4" ht="18" customHeight="1" x14ac:dyDescent="0.2">
      <c r="B6" s="400"/>
      <c r="C6" s="402" t="s">
        <v>256</v>
      </c>
      <c r="D6" s="403" t="s">
        <v>257</v>
      </c>
    </row>
    <row r="7" spans="2:4" ht="18" customHeight="1" x14ac:dyDescent="0.2">
      <c r="B7" s="400"/>
      <c r="C7" s="402" t="s">
        <v>258</v>
      </c>
      <c r="D7" s="403" t="s">
        <v>259</v>
      </c>
    </row>
    <row r="8" spans="2:4" ht="18" customHeight="1" x14ac:dyDescent="0.2">
      <c r="B8" s="400"/>
      <c r="C8" s="402" t="s">
        <v>260</v>
      </c>
      <c r="D8" s="403" t="s">
        <v>261</v>
      </c>
    </row>
    <row r="9" spans="2:4" ht="18" customHeight="1" x14ac:dyDescent="0.2">
      <c r="B9" s="400"/>
      <c r="C9" s="402" t="s">
        <v>262</v>
      </c>
      <c r="D9" s="403" t="s">
        <v>263</v>
      </c>
    </row>
    <row r="10" spans="2:4" ht="18" customHeight="1" x14ac:dyDescent="0.2">
      <c r="B10" s="400"/>
      <c r="C10" s="402" t="s">
        <v>264</v>
      </c>
      <c r="D10" s="403" t="s">
        <v>265</v>
      </c>
    </row>
    <row r="11" spans="2:4" ht="18" customHeight="1" x14ac:dyDescent="0.2">
      <c r="B11" s="400"/>
      <c r="C11" s="402" t="s">
        <v>266</v>
      </c>
      <c r="D11" s="403" t="s">
        <v>267</v>
      </c>
    </row>
    <row r="12" spans="2:4" ht="18" customHeight="1" x14ac:dyDescent="0.2">
      <c r="B12" s="400"/>
      <c r="C12" s="402" t="s">
        <v>268</v>
      </c>
      <c r="D12" s="403" t="s">
        <v>269</v>
      </c>
    </row>
    <row r="13" spans="2:4" ht="18" customHeight="1" x14ac:dyDescent="0.2">
      <c r="B13" s="400"/>
      <c r="C13" s="402" t="s">
        <v>270</v>
      </c>
      <c r="D13" s="403" t="s">
        <v>271</v>
      </c>
    </row>
    <row r="14" spans="2:4" ht="18" customHeight="1" x14ac:dyDescent="0.2">
      <c r="B14" s="400"/>
      <c r="C14" s="404" t="s">
        <v>272</v>
      </c>
      <c r="D14" s="404" t="s">
        <v>273</v>
      </c>
    </row>
    <row r="15" spans="2:4" ht="18" customHeight="1" x14ac:dyDescent="0.2">
      <c r="B15" s="400"/>
      <c r="C15" s="402" t="s">
        <v>274</v>
      </c>
      <c r="D15" s="403" t="s">
        <v>275</v>
      </c>
    </row>
    <row r="16" spans="2:4" ht="18" customHeight="1" x14ac:dyDescent="0.2">
      <c r="B16" s="400"/>
      <c r="C16" s="402" t="s">
        <v>276</v>
      </c>
      <c r="D16" s="403" t="s">
        <v>277</v>
      </c>
    </row>
    <row r="17" spans="2:4" ht="18" customHeight="1" x14ac:dyDescent="0.2">
      <c r="B17" s="400"/>
      <c r="C17" s="402" t="s">
        <v>278</v>
      </c>
      <c r="D17" s="403" t="s">
        <v>279</v>
      </c>
    </row>
    <row r="18" spans="2:4" ht="18" customHeight="1" x14ac:dyDescent="0.2">
      <c r="B18" s="400" t="s">
        <v>280</v>
      </c>
      <c r="C18" s="400"/>
      <c r="D18" s="401"/>
    </row>
    <row r="19" spans="2:4" ht="18" customHeight="1" x14ac:dyDescent="0.2">
      <c r="B19" s="400"/>
      <c r="C19" s="402" t="s">
        <v>281</v>
      </c>
      <c r="D19" s="403" t="s">
        <v>282</v>
      </c>
    </row>
    <row r="20" spans="2:4" ht="18" customHeight="1" x14ac:dyDescent="0.2">
      <c r="B20" s="400" t="s">
        <v>283</v>
      </c>
      <c r="C20" s="400"/>
      <c r="D20" s="401"/>
    </row>
    <row r="21" spans="2:4" ht="18" customHeight="1" x14ac:dyDescent="0.2">
      <c r="B21" s="400"/>
      <c r="C21" s="402" t="s">
        <v>284</v>
      </c>
      <c r="D21" s="403" t="s">
        <v>285</v>
      </c>
    </row>
    <row r="22" spans="2:4" ht="18" customHeight="1" x14ac:dyDescent="0.2">
      <c r="B22" s="400"/>
      <c r="C22" s="402" t="s">
        <v>286</v>
      </c>
      <c r="D22" s="403" t="s">
        <v>287</v>
      </c>
    </row>
    <row r="23" spans="2:4" ht="18" customHeight="1" x14ac:dyDescent="0.2">
      <c r="B23" s="400"/>
      <c r="C23" s="402" t="s">
        <v>288</v>
      </c>
      <c r="D23" s="403" t="s">
        <v>289</v>
      </c>
    </row>
    <row r="24" spans="2:4" ht="18" customHeight="1" x14ac:dyDescent="0.2">
      <c r="B24" s="400"/>
      <c r="C24" s="402" t="s">
        <v>290</v>
      </c>
      <c r="D24" s="403" t="s">
        <v>291</v>
      </c>
    </row>
    <row r="25" spans="2:4" ht="18" customHeight="1" x14ac:dyDescent="0.2">
      <c r="B25" s="400"/>
      <c r="C25" s="402" t="s">
        <v>292</v>
      </c>
      <c r="D25" s="403" t="s">
        <v>293</v>
      </c>
    </row>
    <row r="26" spans="2:4" ht="18" customHeight="1" x14ac:dyDescent="0.2">
      <c r="B26" s="400" t="s">
        <v>294</v>
      </c>
      <c r="C26" s="400"/>
      <c r="D26" s="401"/>
    </row>
    <row r="27" spans="2:4" ht="18" customHeight="1" x14ac:dyDescent="0.2">
      <c r="B27" s="400"/>
      <c r="C27" s="405" t="s">
        <v>295</v>
      </c>
      <c r="D27" s="402" t="s">
        <v>296</v>
      </c>
    </row>
    <row r="28" spans="2:4" ht="18" customHeight="1" x14ac:dyDescent="0.2">
      <c r="B28" s="400"/>
      <c r="C28" s="402" t="s">
        <v>297</v>
      </c>
      <c r="D28" s="403" t="s">
        <v>298</v>
      </c>
    </row>
    <row r="29" spans="2:4" ht="18" customHeight="1" x14ac:dyDescent="0.2">
      <c r="B29" s="400"/>
      <c r="C29" s="402" t="s">
        <v>299</v>
      </c>
      <c r="D29" s="403" t="s">
        <v>300</v>
      </c>
    </row>
    <row r="30" spans="2:4" ht="18" customHeight="1" x14ac:dyDescent="0.2">
      <c r="B30" s="400"/>
      <c r="C30" s="402" t="s">
        <v>301</v>
      </c>
      <c r="D30" s="403" t="s">
        <v>302</v>
      </c>
    </row>
    <row r="31" spans="2:4" ht="18" customHeight="1" x14ac:dyDescent="0.2">
      <c r="B31" s="400" t="s">
        <v>303</v>
      </c>
      <c r="C31" s="400"/>
      <c r="D31" s="401"/>
    </row>
    <row r="32" spans="2:4" ht="18" customHeight="1" x14ac:dyDescent="0.2">
      <c r="B32" s="400"/>
      <c r="C32" s="402" t="s">
        <v>304</v>
      </c>
      <c r="D32" s="403" t="s">
        <v>305</v>
      </c>
    </row>
    <row r="33" spans="2:4" ht="18" customHeight="1" x14ac:dyDescent="0.2">
      <c r="B33" s="400"/>
      <c r="C33" s="402" t="s">
        <v>306</v>
      </c>
      <c r="D33" s="403" t="s">
        <v>307</v>
      </c>
    </row>
    <row r="34" spans="2:4" ht="18" customHeight="1" x14ac:dyDescent="0.2">
      <c r="B34" s="400"/>
      <c r="C34" s="402" t="s">
        <v>308</v>
      </c>
      <c r="D34" s="403" t="s">
        <v>309</v>
      </c>
    </row>
    <row r="35" spans="2:4" ht="18" customHeight="1" x14ac:dyDescent="0.2">
      <c r="B35" s="400"/>
      <c r="C35" s="402" t="s">
        <v>310</v>
      </c>
      <c r="D35" s="403" t="s">
        <v>311</v>
      </c>
    </row>
    <row r="36" spans="2:4" ht="18" customHeight="1" x14ac:dyDescent="0.2">
      <c r="B36" s="400"/>
      <c r="C36" s="402" t="s">
        <v>312</v>
      </c>
      <c r="D36" s="403" t="s">
        <v>313</v>
      </c>
    </row>
    <row r="37" spans="2:4" ht="18" customHeight="1" x14ac:dyDescent="0.2">
      <c r="B37" s="400"/>
      <c r="C37" s="402" t="s">
        <v>314</v>
      </c>
      <c r="D37" s="403" t="s">
        <v>315</v>
      </c>
    </row>
    <row r="38" spans="2:4" ht="18" customHeight="1" x14ac:dyDescent="0.2">
      <c r="B38" s="400"/>
      <c r="C38" s="402" t="s">
        <v>316</v>
      </c>
      <c r="D38" s="403" t="s">
        <v>317</v>
      </c>
    </row>
    <row r="39" spans="2:4" ht="18" customHeight="1" x14ac:dyDescent="0.2">
      <c r="B39" s="400"/>
      <c r="C39" s="402" t="s">
        <v>318</v>
      </c>
      <c r="D39" s="403" t="s">
        <v>319</v>
      </c>
    </row>
    <row r="40" spans="2:4" ht="18" customHeight="1" x14ac:dyDescent="0.2">
      <c r="B40" s="400"/>
      <c r="C40" s="402" t="s">
        <v>320</v>
      </c>
      <c r="D40" s="403" t="s">
        <v>321</v>
      </c>
    </row>
    <row r="41" spans="2:4" ht="18" customHeight="1" x14ac:dyDescent="0.2">
      <c r="B41" s="400"/>
      <c r="C41" s="402" t="s">
        <v>322</v>
      </c>
      <c r="D41" s="403" t="s">
        <v>323</v>
      </c>
    </row>
    <row r="42" spans="2:4" ht="18" customHeight="1" x14ac:dyDescent="0.2">
      <c r="B42" s="400"/>
      <c r="C42" s="402" t="s">
        <v>324</v>
      </c>
      <c r="D42" s="403" t="s">
        <v>325</v>
      </c>
    </row>
    <row r="43" spans="2:4" ht="18" customHeight="1" x14ac:dyDescent="0.2">
      <c r="B43" s="400"/>
      <c r="C43" s="402" t="s">
        <v>326</v>
      </c>
      <c r="D43" s="403" t="s">
        <v>327</v>
      </c>
    </row>
    <row r="44" spans="2:4" ht="18" customHeight="1" x14ac:dyDescent="0.2">
      <c r="B44" s="400"/>
      <c r="C44" s="402" t="s">
        <v>328</v>
      </c>
      <c r="D44" s="403" t="s">
        <v>329</v>
      </c>
    </row>
    <row r="45" spans="2:4" ht="18" customHeight="1" x14ac:dyDescent="0.2">
      <c r="B45" s="400"/>
      <c r="C45" s="402" t="s">
        <v>330</v>
      </c>
      <c r="D45" s="403" t="s">
        <v>331</v>
      </c>
    </row>
    <row r="46" spans="2:4" ht="18" customHeight="1" x14ac:dyDescent="0.2">
      <c r="B46" s="400"/>
      <c r="C46" s="402" t="s">
        <v>332</v>
      </c>
      <c r="D46" s="403" t="s">
        <v>333</v>
      </c>
    </row>
    <row r="47" spans="2:4" ht="18" customHeight="1" x14ac:dyDescent="0.2">
      <c r="B47" s="400"/>
      <c r="C47" s="402" t="s">
        <v>334</v>
      </c>
      <c r="D47" s="403" t="s">
        <v>335</v>
      </c>
    </row>
    <row r="48" spans="2:4" ht="18" customHeight="1" x14ac:dyDescent="0.2">
      <c r="B48" s="400"/>
      <c r="C48" s="402" t="s">
        <v>336</v>
      </c>
      <c r="D48" s="403" t="s">
        <v>337</v>
      </c>
    </row>
    <row r="49" spans="2:4" ht="18" customHeight="1" x14ac:dyDescent="0.2">
      <c r="B49" s="400"/>
      <c r="C49" s="402" t="s">
        <v>338</v>
      </c>
      <c r="D49" s="403" t="s">
        <v>339</v>
      </c>
    </row>
    <row r="50" spans="2:4" ht="18" customHeight="1" x14ac:dyDescent="0.2">
      <c r="B50" s="400"/>
      <c r="C50" s="402" t="s">
        <v>340</v>
      </c>
      <c r="D50" s="403" t="s">
        <v>341</v>
      </c>
    </row>
    <row r="51" spans="2:4" ht="18" customHeight="1" x14ac:dyDescent="0.2">
      <c r="B51" s="400"/>
      <c r="C51" s="402" t="s">
        <v>342</v>
      </c>
      <c r="D51" s="403" t="s">
        <v>343</v>
      </c>
    </row>
    <row r="52" spans="2:4" ht="18" customHeight="1" x14ac:dyDescent="0.2">
      <c r="B52" s="400" t="s">
        <v>344</v>
      </c>
      <c r="C52" s="400"/>
      <c r="D52" s="401"/>
    </row>
    <row r="53" spans="2:4" ht="18" customHeight="1" x14ac:dyDescent="0.2">
      <c r="B53" s="400"/>
      <c r="C53" s="402" t="s">
        <v>345</v>
      </c>
      <c r="D53" s="403" t="s">
        <v>346</v>
      </c>
    </row>
    <row r="54" spans="2:4" ht="18" customHeight="1" x14ac:dyDescent="0.2">
      <c r="B54" s="400"/>
      <c r="C54" s="402" t="s">
        <v>347</v>
      </c>
      <c r="D54" s="403" t="s">
        <v>348</v>
      </c>
    </row>
    <row r="55" spans="2:4" ht="18" customHeight="1" x14ac:dyDescent="0.2">
      <c r="B55" s="400"/>
      <c r="C55" s="402" t="s">
        <v>349</v>
      </c>
      <c r="D55" s="403" t="s">
        <v>350</v>
      </c>
    </row>
    <row r="56" spans="2:4" ht="18" customHeight="1" x14ac:dyDescent="0.2">
      <c r="B56" s="400"/>
      <c r="C56" s="402" t="s">
        <v>351</v>
      </c>
      <c r="D56" s="403" t="s">
        <v>352</v>
      </c>
    </row>
    <row r="57" spans="2:4" ht="18" customHeight="1" x14ac:dyDescent="0.2">
      <c r="B57" s="400"/>
      <c r="C57" s="402" t="s">
        <v>353</v>
      </c>
      <c r="D57" s="403" t="s">
        <v>354</v>
      </c>
    </row>
    <row r="58" spans="2:4" ht="18" customHeight="1" x14ac:dyDescent="0.2">
      <c r="B58" s="400"/>
      <c r="C58" s="402" t="s">
        <v>355</v>
      </c>
      <c r="D58" s="403" t="s">
        <v>356</v>
      </c>
    </row>
    <row r="59" spans="2:4" ht="18" customHeight="1" x14ac:dyDescent="0.2">
      <c r="B59" s="400"/>
      <c r="C59" s="402" t="s">
        <v>357</v>
      </c>
      <c r="D59" s="403" t="s">
        <v>358</v>
      </c>
    </row>
    <row r="60" spans="2:4" ht="18" customHeight="1" x14ac:dyDescent="0.2">
      <c r="B60" s="400"/>
      <c r="C60" s="402" t="s">
        <v>359</v>
      </c>
      <c r="D60" s="403" t="s">
        <v>360</v>
      </c>
    </row>
    <row r="61" spans="2:4" ht="18" customHeight="1" x14ac:dyDescent="0.2">
      <c r="B61" s="400"/>
      <c r="C61" s="402" t="s">
        <v>361</v>
      </c>
      <c r="D61" s="403" t="s">
        <v>362</v>
      </c>
    </row>
    <row r="62" spans="2:4" ht="18" customHeight="1" x14ac:dyDescent="0.2">
      <c r="B62" s="400"/>
      <c r="C62" s="402" t="s">
        <v>363</v>
      </c>
      <c r="D62" s="403" t="s">
        <v>364</v>
      </c>
    </row>
    <row r="63" spans="2:4" ht="18" customHeight="1" x14ac:dyDescent="0.2">
      <c r="B63" s="400"/>
      <c r="C63" s="402" t="s">
        <v>365</v>
      </c>
      <c r="D63" s="403" t="s">
        <v>366</v>
      </c>
    </row>
    <row r="64" spans="2:4" ht="18" customHeight="1" x14ac:dyDescent="0.2">
      <c r="B64" s="400"/>
      <c r="C64" s="402" t="s">
        <v>367</v>
      </c>
      <c r="D64" s="403" t="s">
        <v>368</v>
      </c>
    </row>
    <row r="65" spans="2:4" ht="18" customHeight="1" x14ac:dyDescent="0.2">
      <c r="B65" s="400"/>
      <c r="C65" s="402" t="s">
        <v>369</v>
      </c>
      <c r="D65" s="403" t="s">
        <v>370</v>
      </c>
    </row>
    <row r="66" spans="2:4" ht="18" customHeight="1" x14ac:dyDescent="0.2">
      <c r="B66" s="400"/>
      <c r="C66" s="402" t="s">
        <v>371</v>
      </c>
      <c r="D66" s="403" t="s">
        <v>372</v>
      </c>
    </row>
    <row r="67" spans="2:4" ht="18" customHeight="1" x14ac:dyDescent="0.2">
      <c r="B67" s="400"/>
      <c r="C67" s="402" t="s">
        <v>373</v>
      </c>
      <c r="D67" s="403" t="s">
        <v>374</v>
      </c>
    </row>
    <row r="68" spans="2:4" ht="18" customHeight="1" x14ac:dyDescent="0.2">
      <c r="B68" s="400"/>
      <c r="C68" s="402" t="s">
        <v>375</v>
      </c>
      <c r="D68" s="403" t="s">
        <v>376</v>
      </c>
    </row>
    <row r="69" spans="2:4" ht="18" customHeight="1" x14ac:dyDescent="0.2">
      <c r="B69" s="400"/>
      <c r="C69" s="402" t="s">
        <v>377</v>
      </c>
      <c r="D69" s="403" t="s">
        <v>378</v>
      </c>
    </row>
    <row r="70" spans="2:4" ht="18" customHeight="1" x14ac:dyDescent="0.2">
      <c r="B70" s="400"/>
      <c r="C70" s="402" t="s">
        <v>379</v>
      </c>
      <c r="D70" s="403" t="s">
        <v>380</v>
      </c>
    </row>
    <row r="71" spans="2:4" ht="18" customHeight="1" x14ac:dyDescent="0.2">
      <c r="B71" s="400" t="s">
        <v>381</v>
      </c>
      <c r="C71" s="400"/>
      <c r="D71" s="401"/>
    </row>
    <row r="72" spans="2:4" ht="18" customHeight="1" x14ac:dyDescent="0.2">
      <c r="B72" s="400"/>
      <c r="C72" s="402" t="s">
        <v>382</v>
      </c>
      <c r="D72" s="403" t="s">
        <v>383</v>
      </c>
    </row>
    <row r="73" spans="2:4" ht="18" customHeight="1" x14ac:dyDescent="0.2">
      <c r="B73" s="400"/>
      <c r="C73" s="402" t="s">
        <v>384</v>
      </c>
      <c r="D73" s="403" t="s">
        <v>385</v>
      </c>
    </row>
    <row r="74" spans="2:4" ht="18" customHeight="1" x14ac:dyDescent="0.2">
      <c r="B74" s="400" t="s">
        <v>386</v>
      </c>
      <c r="C74" s="400"/>
      <c r="D74" s="401"/>
    </row>
    <row r="75" spans="2:4" ht="18" customHeight="1" x14ac:dyDescent="0.2">
      <c r="B75" s="400"/>
      <c r="C75" s="402" t="s">
        <v>387</v>
      </c>
      <c r="D75" s="403" t="s">
        <v>388</v>
      </c>
    </row>
    <row r="76" spans="2:4" ht="18" customHeight="1" x14ac:dyDescent="0.2">
      <c r="B76" s="400"/>
      <c r="C76" s="402" t="s">
        <v>389</v>
      </c>
      <c r="D76" s="403" t="s">
        <v>390</v>
      </c>
    </row>
    <row r="77" spans="2:4" ht="18" customHeight="1" x14ac:dyDescent="0.2">
      <c r="B77" s="400" t="s">
        <v>391</v>
      </c>
      <c r="C77" s="400"/>
      <c r="D77" s="401"/>
    </row>
    <row r="78" spans="2:4" ht="18" customHeight="1" x14ac:dyDescent="0.2">
      <c r="B78" s="400"/>
      <c r="C78" s="402" t="s">
        <v>392</v>
      </c>
      <c r="D78" s="403" t="s">
        <v>393</v>
      </c>
    </row>
    <row r="79" spans="2:4" ht="18" customHeight="1" x14ac:dyDescent="0.2">
      <c r="B79" s="400"/>
      <c r="C79" s="402" t="s">
        <v>394</v>
      </c>
      <c r="D79" s="403" t="s">
        <v>395</v>
      </c>
    </row>
    <row r="80" spans="2:4" ht="18" customHeight="1" x14ac:dyDescent="0.2">
      <c r="B80" s="400"/>
      <c r="C80" s="402" t="s">
        <v>396</v>
      </c>
      <c r="D80" s="403" t="s">
        <v>397</v>
      </c>
    </row>
    <row r="81" spans="2:4" ht="18" customHeight="1" x14ac:dyDescent="0.2">
      <c r="B81" s="400"/>
      <c r="C81" s="402" t="s">
        <v>398</v>
      </c>
      <c r="D81" s="403" t="s">
        <v>399</v>
      </c>
    </row>
    <row r="82" spans="2:4" ht="18" customHeight="1" x14ac:dyDescent="0.2">
      <c r="B82" s="400"/>
      <c r="C82" s="402" t="s">
        <v>400</v>
      </c>
      <c r="D82" s="403" t="s">
        <v>401</v>
      </c>
    </row>
    <row r="83" spans="2:4" ht="18" customHeight="1" x14ac:dyDescent="0.2">
      <c r="B83" s="400" t="s">
        <v>402</v>
      </c>
      <c r="C83" s="400"/>
      <c r="D83" s="406"/>
    </row>
    <row r="84" spans="2:4" ht="18" customHeight="1" x14ac:dyDescent="0.2">
      <c r="B84" s="400"/>
      <c r="C84" s="402" t="s">
        <v>403</v>
      </c>
      <c r="D84" s="403" t="s">
        <v>404</v>
      </c>
    </row>
    <row r="85" spans="2:4" ht="18" customHeight="1" x14ac:dyDescent="0.2">
      <c r="B85" s="400"/>
      <c r="C85" s="402" t="s">
        <v>405</v>
      </c>
      <c r="D85" s="403" t="s">
        <v>406</v>
      </c>
    </row>
    <row r="86" spans="2:4" ht="18" customHeight="1" x14ac:dyDescent="0.2">
      <c r="B86" s="400"/>
      <c r="C86" s="407" t="s">
        <v>407</v>
      </c>
      <c r="D86" s="408" t="s">
        <v>408</v>
      </c>
    </row>
    <row r="87" spans="2:4" ht="18" customHeight="1" x14ac:dyDescent="0.2">
      <c r="B87" s="400"/>
      <c r="C87" s="407" t="s">
        <v>409</v>
      </c>
      <c r="D87" s="408" t="s">
        <v>410</v>
      </c>
    </row>
    <row r="88" spans="2:4" ht="18" customHeight="1" x14ac:dyDescent="0.2">
      <c r="B88" s="400"/>
      <c r="C88" s="407" t="s">
        <v>411</v>
      </c>
      <c r="D88" s="408" t="s">
        <v>412</v>
      </c>
    </row>
    <row r="89" spans="2:4" ht="18" customHeight="1" x14ac:dyDescent="0.2">
      <c r="B89" s="400" t="s">
        <v>413</v>
      </c>
      <c r="C89" s="400"/>
      <c r="D89" s="406"/>
    </row>
    <row r="90" spans="2:4" ht="18" customHeight="1" x14ac:dyDescent="0.2">
      <c r="B90" s="400"/>
      <c r="C90" s="402" t="s">
        <v>414</v>
      </c>
      <c r="D90" s="403" t="s">
        <v>415</v>
      </c>
    </row>
    <row r="91" spans="2:4" ht="18" customHeight="1" x14ac:dyDescent="0.2">
      <c r="B91" s="400"/>
      <c r="C91" s="402" t="s">
        <v>416</v>
      </c>
      <c r="D91" s="403" t="s">
        <v>417</v>
      </c>
    </row>
    <row r="92" spans="2:4" ht="18" customHeight="1" x14ac:dyDescent="0.2">
      <c r="B92" s="400"/>
      <c r="C92" s="402" t="s">
        <v>418</v>
      </c>
      <c r="D92" s="403" t="s">
        <v>419</v>
      </c>
    </row>
    <row r="93" spans="2:4" ht="18" customHeight="1" x14ac:dyDescent="0.2">
      <c r="B93" s="400"/>
      <c r="C93" s="402" t="s">
        <v>420</v>
      </c>
      <c r="D93" s="403" t="s">
        <v>421</v>
      </c>
    </row>
    <row r="94" spans="2:4" ht="18" customHeight="1" x14ac:dyDescent="0.2">
      <c r="B94" s="400"/>
      <c r="C94" s="407" t="s">
        <v>422</v>
      </c>
      <c r="D94" s="408" t="s">
        <v>423</v>
      </c>
    </row>
    <row r="95" spans="2:4" ht="18" customHeight="1" x14ac:dyDescent="0.2">
      <c r="B95" s="400"/>
      <c r="C95" s="407" t="s">
        <v>424</v>
      </c>
      <c r="D95" s="408" t="s">
        <v>425</v>
      </c>
    </row>
    <row r="96" spans="2:4" ht="18" customHeight="1" x14ac:dyDescent="0.2">
      <c r="B96" s="400"/>
      <c r="C96" s="407" t="s">
        <v>426</v>
      </c>
      <c r="D96" s="408" t="s">
        <v>427</v>
      </c>
    </row>
    <row r="97" spans="2:4" ht="18" customHeight="1" x14ac:dyDescent="0.2">
      <c r="B97" s="400"/>
      <c r="C97" s="407" t="s">
        <v>428</v>
      </c>
      <c r="D97" s="408" t="s">
        <v>429</v>
      </c>
    </row>
    <row r="98" spans="2:4" ht="18" customHeight="1" x14ac:dyDescent="0.2">
      <c r="B98" s="400"/>
      <c r="C98" s="407" t="s">
        <v>430</v>
      </c>
      <c r="D98" s="408" t="s">
        <v>431</v>
      </c>
    </row>
    <row r="99" spans="2:4" ht="18" customHeight="1" x14ac:dyDescent="0.2">
      <c r="B99" s="400" t="s">
        <v>432</v>
      </c>
      <c r="C99" s="400"/>
      <c r="D99" s="406"/>
    </row>
    <row r="100" spans="2:4" ht="18" customHeight="1" x14ac:dyDescent="0.2">
      <c r="B100" s="400"/>
      <c r="C100" s="402" t="s">
        <v>433</v>
      </c>
      <c r="D100" s="403" t="s">
        <v>434</v>
      </c>
    </row>
    <row r="101" spans="2:4" ht="18" customHeight="1" x14ac:dyDescent="0.2">
      <c r="B101" s="400"/>
      <c r="C101" s="402" t="s">
        <v>435</v>
      </c>
      <c r="D101" s="403" t="s">
        <v>436</v>
      </c>
    </row>
    <row r="102" spans="2:4" ht="18" customHeight="1" x14ac:dyDescent="0.2">
      <c r="B102" s="400"/>
      <c r="C102" s="402" t="s">
        <v>437</v>
      </c>
      <c r="D102" s="403" t="s">
        <v>438</v>
      </c>
    </row>
    <row r="103" spans="2:4" ht="18" customHeight="1" x14ac:dyDescent="0.2">
      <c r="B103" s="400"/>
      <c r="C103" s="402" t="s">
        <v>439</v>
      </c>
      <c r="D103" s="403" t="s">
        <v>440</v>
      </c>
    </row>
    <row r="104" spans="2:4" ht="18" customHeight="1" x14ac:dyDescent="0.2">
      <c r="B104" s="400"/>
      <c r="C104" s="402" t="s">
        <v>441</v>
      </c>
      <c r="D104" s="403" t="s">
        <v>442</v>
      </c>
    </row>
    <row r="105" spans="2:4" ht="18" customHeight="1" x14ac:dyDescent="0.2">
      <c r="B105" s="400"/>
      <c r="C105" s="402" t="s">
        <v>443</v>
      </c>
      <c r="D105" s="403" t="s">
        <v>444</v>
      </c>
    </row>
  </sheetData>
  <mergeCells count="1">
    <mergeCell ref="B1:D1"/>
  </mergeCells>
  <phoneticPr fontId="3"/>
  <hyperlinks>
    <hyperlink ref="C4" location="表1!A1" display="表１" xr:uid="{17B3675A-D40B-4D17-84AF-F00FC2E520F3}"/>
    <hyperlink ref="C4:D4" location="表1!A1" display="表１" xr:uid="{CDDE9608-1C96-4E7F-9F77-360E1FF9B2D6}"/>
    <hyperlink ref="C5:D5" location="表2!A1" display="表２" xr:uid="{B2E81CAC-9FEA-411C-9A0E-B47465DE3224}"/>
    <hyperlink ref="C6:D6" location="表3‐1!A1" display="表３－１" xr:uid="{C33D51B4-9DA7-4496-B342-19813D0BC3AC}"/>
    <hyperlink ref="C7:D7" location="'表3-2'!A1" display="表３－２" xr:uid="{480EF1AE-26C7-4353-87EA-C6B06FA8AEC4}"/>
    <hyperlink ref="C8:D8" location="'表3-3'!A1" display="表３－３" xr:uid="{F5CD4095-DB93-42F7-97BC-510F7A4DE8CF}"/>
    <hyperlink ref="C9:D9" location="表4!A1" display="表４" xr:uid="{1C0ADD72-1BFE-429F-A53C-15673F948385}"/>
    <hyperlink ref="C10:D10" location="'表5-1'!A1" display="表５－１" xr:uid="{196476C2-FA50-4843-8859-8936A6A85200}"/>
    <hyperlink ref="C11:D11" location="'表5-2'!A1" display="表５－２" xr:uid="{0F780B82-862D-44EC-8E1A-74474DBFDFA3}"/>
    <hyperlink ref="C16:D16" location="'表5-3'!A1" display="表５－３" xr:uid="{F0C59C99-CEB5-488F-AF17-AE5873704458}"/>
    <hyperlink ref="C19:D19" location="表6!A1" display="表６" xr:uid="{B09313A1-D403-4C01-B729-FA73601077BE}"/>
    <hyperlink ref="C21:D21" location="表7!A1" display="表７" xr:uid="{38529CB8-EDB1-4A7B-91C1-1B37ED449A19}"/>
    <hyperlink ref="C22:D22" location="表8!A1" display="表８" xr:uid="{812A6377-416B-4410-8C41-4A76787EDF82}"/>
    <hyperlink ref="C23:D23" location="表9!A1" display="表９" xr:uid="{1815B592-AD04-4E68-8D64-A2327F2FFDEB}"/>
    <hyperlink ref="C24:D24" location="表10!Print_Area" display="表１０" xr:uid="{006E721E-8D2E-4DA0-8D65-827840E5ADB2}"/>
    <hyperlink ref="C25:D25" location="表11!Print_Area" display="表１１" xr:uid="{6A031C91-E826-493A-9379-8B4EC5AE596B}"/>
    <hyperlink ref="C28:D28" location="'表12-1'!A1" display="表１２－１" xr:uid="{2B9ACE4F-4C34-449E-9B5D-D05D2E438286}"/>
    <hyperlink ref="C32:D32" location="表13!A1" display="表１３－１" xr:uid="{AE307E41-CA30-4812-8FAF-58D765E05996}"/>
    <hyperlink ref="C33:D33" location="表13!A1" display="表１３－２" xr:uid="{11B614D0-32CD-4E24-A615-8CC176BA4FB2}"/>
    <hyperlink ref="C34:D34" location="表14!A1" display="表１４" xr:uid="{123C148D-E7E6-40FA-A8CF-A9ABCACEBDA6}"/>
    <hyperlink ref="C35:D35" location="'表15-1'!A1" display="表１５－１" xr:uid="{47204339-E923-4652-92FB-F5BC297F5446}"/>
    <hyperlink ref="C36:D36" location="'表15-2'!A1" display="表１５－２" xr:uid="{4EFA3FDE-756F-4EFC-84BE-209EE83E3B7E}"/>
    <hyperlink ref="C37:D37" location="'表15-3'!A1" display="表１５－３" xr:uid="{9C8B103C-F6B8-40F5-8795-E1D2B776C027}"/>
    <hyperlink ref="C41:D41" location="'表16-1'!A1" display="表１６－１" xr:uid="{B4E29B15-316A-42CA-9B6E-09120F226839}"/>
    <hyperlink ref="C42:D42" location="'表16-2'!A1" display="表１６－２" xr:uid="{4FD1DA81-58FB-4871-BBF6-B9C15ADCC261}"/>
    <hyperlink ref="C43:D43" location="表17!A1" display="表１７" xr:uid="{DB9A5A80-8E9F-4BFD-AB1D-C7AE9B94BF4F}"/>
    <hyperlink ref="C44:D44" location="'表18-1'!A1" display="表１８－１" xr:uid="{8EC27DA4-47AF-4304-8E9C-7228ADA962B5}"/>
    <hyperlink ref="C45:D45" location="'表18-2'!A1" display="表１８－２" xr:uid="{CA5D6ADF-9D09-447F-972C-D342670857A6}"/>
    <hyperlink ref="C46:D47" location="表20!A1" display="表２０－１" xr:uid="{2EC18D55-C6FD-4486-AACA-D1A2584EB730}"/>
    <hyperlink ref="C48:D48" location="表20!A1" display="表２０" xr:uid="{933F0B6D-96E3-4C07-BAC6-6FA7AD72B53A}"/>
    <hyperlink ref="C49:D49" location="'表21-1'!A1" display="表２１－１" xr:uid="{C2B88794-A4A3-452A-B412-1FE44526627B}"/>
    <hyperlink ref="C50:D50" location="'表21-2'!A1" display="表２１－２" xr:uid="{7FE10057-8B05-49E8-A74F-80D576CCD476}"/>
    <hyperlink ref="C51:D51" location="'表21-3'!A1" display="表２１－３" xr:uid="{CB2C1CB6-6E32-4D60-ABBC-807B928B63D8}"/>
    <hyperlink ref="C53:D53" location="表22!A1" display="表２２" xr:uid="{F30CEFD4-D273-4392-8449-48D4AF8CF718}"/>
    <hyperlink ref="C54:D54" location="表23!A1" display="表２３－１" xr:uid="{E5335E5D-694B-46DB-AF96-C1B4DFA7E5C5}"/>
    <hyperlink ref="C55:D61" location="表24!A1" display="表２４－２" xr:uid="{D4DB784E-FB9E-4B2B-BC7D-8931F3F41574}"/>
    <hyperlink ref="C62:D62" location="'表24-1'!A1" display="表２４－１" xr:uid="{D130169B-989D-4499-A77E-2DA841AA7CC7}"/>
    <hyperlink ref="C63:D63" location="'表24-2'!A1" display="表２４－２" xr:uid="{FC102E85-90EC-439E-BF2F-5370D7AEF3A4}"/>
    <hyperlink ref="C64:D64" location="'表24-3'!Print_Area" display="表２４－３" xr:uid="{B4696A2A-887B-4035-A4B3-72B7FB9D64E5}"/>
    <hyperlink ref="C65:D65" location="'表24-4'!A1" display="表２４－４" xr:uid="{E3FF8BF4-118F-4F04-8174-48B1467D7148}"/>
    <hyperlink ref="C66:D66" location="'表24-5'!A1" display="表２４－５" xr:uid="{CF29530E-D8CB-4024-BF16-3AFB4A445065}"/>
    <hyperlink ref="C67:D67" location="'表24-6'!A1" display="表２４－６" xr:uid="{3BE82D8A-7F2F-4AE6-84DD-D9E36363515C}"/>
    <hyperlink ref="C68:D68" location="'表24-7'!A1" display="表２４－７" xr:uid="{EBCC2F6F-930D-471C-9ADB-7F689F6BA003}"/>
    <hyperlink ref="C69:D69" location="表25!A1" display="表２５" xr:uid="{501B9411-FB0C-4B1C-8F57-6D42BC96E8B9}"/>
    <hyperlink ref="C70:D70" location="表26!A1" display="表２６" xr:uid="{A6627A57-0D62-4B4B-8307-B636F6D0088D}"/>
    <hyperlink ref="C72:D72" location="'表27-1'!A1" display="表２７－１" xr:uid="{24C98FE4-64B6-4CF1-8A71-E6EFBCFBD68E}"/>
    <hyperlink ref="C73:D73" location="'表27-2'!A1" display="表２７－２" xr:uid="{3A5FA7D1-EE6B-42D3-A390-7A4195804902}"/>
    <hyperlink ref="C75:D75" location="'表28-1'!A1" display="表２８－１" xr:uid="{BEEFA008-83D0-462D-A13D-3DD15B547EBE}"/>
    <hyperlink ref="C76:D76" location="'表28-2'!A1" display="表２８－２" xr:uid="{9742FB50-D411-4083-825E-26529B784817}"/>
    <hyperlink ref="C78:D78" location="表29!A1" display="表２９" xr:uid="{BBF12054-36FC-4BC0-9457-680BE786DAC1}"/>
    <hyperlink ref="C79:D79" location="'表30-1'!A1" display="表３０－１" xr:uid="{98C294CF-6756-4D86-9888-057D02C75EA9}"/>
    <hyperlink ref="C80:D80" location="'表30-2'!A1" display="表３０－２" xr:uid="{F74C30CF-8822-46F9-8B22-E1D590F02248}"/>
    <hyperlink ref="C81:D81" location="'表31-1'!A1" display="表３１－１" xr:uid="{3ED0D45B-8731-4E19-AD0F-4B71065438D4}"/>
    <hyperlink ref="C82:D82" location="'表31-2'!A1" display="表３１－２" xr:uid="{896773E9-945D-4F8A-B771-10BCA37860F1}"/>
    <hyperlink ref="C84:D84" location="'表32-1'!A1" display="表３２－１" xr:uid="{93DE5734-2C46-47BD-BCD3-5ABDA949DC11}"/>
    <hyperlink ref="C85:D85" location="'表32-2'!A1" display="表３２－２" xr:uid="{D5D3A40F-CFA5-4D54-BAC7-540A0158EF4C}"/>
    <hyperlink ref="C90:D90" location="'表33-1'!A1" display="表３３－１" xr:uid="{C8B0297D-EFBD-40B0-A75D-6F520AA65884}"/>
    <hyperlink ref="C91:D91" location="'表33-2'!A1" display="表３３－２" xr:uid="{4E3B39DC-4F2F-4239-9A15-AC7A075F6C2C}"/>
    <hyperlink ref="C92:D92" location="'表33-3'!A1" display="表３３－３" xr:uid="{869BBE6B-ADA0-42CA-8E99-DED6A1D5B0DA}"/>
    <hyperlink ref="C93:D93" location="'表33-4'!A1" display="表３３－４" xr:uid="{10DCD9CA-8171-4739-AC6F-0AAE961BA4F7}"/>
    <hyperlink ref="C100:D100" location="'表34-1'!A1" display="表３４－１" xr:uid="{416E728E-9CEF-4C2F-B1A5-B3C0D6319FDB}"/>
    <hyperlink ref="C101:D101" location="'表34-2'!A1" display="表３４－２" xr:uid="{815F0EF0-9297-4152-A58D-5F04A1AD0951}"/>
    <hyperlink ref="C102:D102" location="表35!A1" display="表３５" xr:uid="{F70A1707-B450-47AF-936A-1C5AA1970367}"/>
    <hyperlink ref="C103:D103" location="表36!A1" display="表３６" xr:uid="{FFA62A64-35DF-49A8-9E47-596A4A703CA2}"/>
    <hyperlink ref="C28" location="'表12-2'!A1" display="表１２－２" xr:uid="{623DA787-2265-4371-A708-887CDE5140EC}"/>
    <hyperlink ref="C32" location="表13!A1" display="表１３－１" xr:uid="{BC165464-C7F8-4C1A-9275-92E7861D1F6E}"/>
    <hyperlink ref="C33" location="表13!A1" display="表１３－２" xr:uid="{3BCABCD8-D109-4B5F-B1C9-6422CFFE25B3}"/>
    <hyperlink ref="C34" location="表14!A1" display="表１４" xr:uid="{06D97B97-2DFD-471C-86E9-089352A06C31}"/>
    <hyperlink ref="C35" location="'表15-1'!A1" display="表１５－１" xr:uid="{24EF03D8-B500-419E-BF4E-1C5789AE9011}"/>
    <hyperlink ref="C36" location="'表15-2'!A1" display="表１５－２" xr:uid="{87FAED36-CAE7-4E79-B64A-71B94843ED8B}"/>
    <hyperlink ref="C37" location="'表15-3'!A1" display="表１５－３" xr:uid="{CF9611B6-EF5A-492D-A14B-01761D9356A2}"/>
    <hyperlink ref="C41" location="'表16-1'!A1" display="表１６－１" xr:uid="{D96CF481-102E-4CD3-9F7D-CE31A9C97FDD}"/>
    <hyperlink ref="C42" location="'表16-2'!A1" display="表１６－２" xr:uid="{862C2813-D895-4E89-A71F-8AB933D586BD}"/>
    <hyperlink ref="C46:D46" location="表19!A1" display="表１９－１" xr:uid="{88FDC42D-D938-493D-9539-D60B2AFE2855}"/>
    <hyperlink ref="C47:D47" location="表19!A1" display="表１９－２" xr:uid="{337FFF08-92EE-4AC8-B538-BA91D8158162}"/>
    <hyperlink ref="C55:D55" location="表23!A60" display="表２３－２" xr:uid="{64489A5F-2074-4AE6-A8CB-4E1A35C5674C}"/>
    <hyperlink ref="C56:D56" location="表23!A118" display="表２３－３" xr:uid="{A7E36662-0D7F-45A5-A18F-968318DFC4B3}"/>
    <hyperlink ref="C57:D57" location="表23!A176" display="表２３－４" xr:uid="{12BEF2A7-4522-4829-A4EF-E14BFE7FFE9D}"/>
    <hyperlink ref="C58:D58" location="表23!A234" display="表２３－５" xr:uid="{00C1DF3F-B383-4754-BCB9-DE6C226F72AE}"/>
    <hyperlink ref="C59:D59" location="表23!A292" display="表２３－６" xr:uid="{666F91F3-F54A-412A-BCDB-D4FFEDA0A085}"/>
    <hyperlink ref="C60:D60" location="表23!A350" display="表２３－７" xr:uid="{EEAC684A-AF5D-4B36-BC70-5B5B99784332}"/>
    <hyperlink ref="C61:D61" location="表23!A408" display="表２３－８" xr:uid="{6DA144EA-14CA-48B4-8CF2-32068661FD69}"/>
    <hyperlink ref="D102" location="'表38-1'!A1" display="賃上げ実施の有無" xr:uid="{9B65778B-105B-4115-854A-36D4573F3AAE}"/>
    <hyperlink ref="C102" location="'表38-1'!A1" display="表３５－１" xr:uid="{815F4F15-DFE6-473A-8588-0A02B65762A7}"/>
    <hyperlink ref="C103" location="'表38-2'!A1" display="表３５－２" xr:uid="{44BE1C6E-CAE7-4A80-BDFA-21500FF1B345}"/>
    <hyperlink ref="D103" location="'表38-2'!A1" display="賃上げ実施事業所における賃上げ幅の昨年度比較" xr:uid="{0C1AAA91-3FF4-43A8-B4D8-B0E3F1345D9E}"/>
    <hyperlink ref="C104:D104" location="表37!A1" display="表３７" xr:uid="{05ED6E5F-C598-4855-824A-5B4BF093F664}"/>
    <hyperlink ref="C105:D105" location="表38!A1" display="表３８" xr:uid="{895CF2FB-1456-45C1-9728-AA7661C77586}"/>
    <hyperlink ref="D104" location="'表38-3'!A1" display="賃上げ実施事業所における実施理由" xr:uid="{7F8CD4A2-0F2E-4271-93E3-9BAF4571CC9A}"/>
    <hyperlink ref="C104" location="'表38-3'!A1" display="表３５－３" xr:uid="{43EDDC88-73E6-4FB2-92D6-940A0F1E4E3E}"/>
    <hyperlink ref="C105" location="'表38-4'!A1" display="表３５－４" xr:uid="{932F86C8-AFA3-4585-8D26-022DBFC305FB}"/>
    <hyperlink ref="D105" location="'表38-4'!A1" display="賃上げの課題" xr:uid="{0478DE12-6C54-483A-8CDE-88BB467D1D12}"/>
    <hyperlink ref="D35" location="'表15-1'!A1" display="育児休業を開始した者(開始予定の者も含む)の取得期間別内訳（男女計）" xr:uid="{31198E6B-171D-4DA3-98B9-B10A5F4BB079}"/>
    <hyperlink ref="C38:C40" location="'表15-3'!A1" display="表１５－３" xr:uid="{F72288E1-7893-4CFA-9557-17623828DA39}"/>
    <hyperlink ref="C38:D38" location="'表15-4'!A1" display="表１５－４" xr:uid="{52C386C6-AF75-4DCF-B114-485752500289}"/>
    <hyperlink ref="C39:D39" location="'表15-5'!A1" display="表１５－５" xr:uid="{B037D93E-2E38-474A-A291-E5E17A7693E8}"/>
    <hyperlink ref="C40:D40" location="'表15-6'!A1" display="表１５－６" xr:uid="{29A2F340-2012-47EE-96B9-1FC25B58158D}"/>
    <hyperlink ref="C29:C30" location="表12!A1" display="表１２" xr:uid="{93C1D1D9-70B7-4AAB-8580-90D656C84423}"/>
    <hyperlink ref="D29:D30" location="表12!A1" display="表１２" xr:uid="{8571A532-98EB-4EE5-B677-DE124B5F1638}"/>
    <hyperlink ref="C29:D29" location="'表12-2'!A1" display="表１２－２" xr:uid="{0D150B5F-7839-4D96-8E9F-F92373F76F30}"/>
    <hyperlink ref="C30:D30" location="'表12-3'!A1" display="表１２－３" xr:uid="{A8DB4FC4-2541-4DB3-A3A9-21339D866DCF}"/>
    <hyperlink ref="C12:D12" location="'表5-1'!A1" display="表５－１" xr:uid="{6434D017-E175-4124-B527-548E47D1BEEF}"/>
    <hyperlink ref="C13:D13" location="'表5-2'!A1" display="表５－２" xr:uid="{D6FDB802-6289-41A8-944F-A171E26162AB}"/>
    <hyperlink ref="C14:D14" location="'表5-2'!A1" display="表５－２" xr:uid="{E732BA68-3E87-4326-90F9-F4EBDE61940C}"/>
    <hyperlink ref="C15:D15" location="'表5-2'!A1" display="表５－２" xr:uid="{5C75CEC0-6D08-4271-A79B-CB152785FC22}"/>
    <hyperlink ref="C17" location="'表5-8'!A1" display="表５－８" xr:uid="{D74B455F-4896-43A0-8232-C9BA07354B6E}"/>
    <hyperlink ref="D17" location="'表5-8'!A1" display="平均勤続年数の状況" xr:uid="{03B36CEA-3D11-4860-9F26-B417C44D76C3}"/>
    <hyperlink ref="C12" location="'表5-3'!A1" display="表５－３" xr:uid="{6BFD5B25-882F-425C-915D-8FD305A93E6D}"/>
    <hyperlink ref="D12" location="'表5-3'!A1" display="新たに管理職となった女性の状況" xr:uid="{6821BF8F-4388-4C2B-9EA1-7543B819CEC6}"/>
    <hyperlink ref="C13" location="'表5-4'!A1" display="表５－４" xr:uid="{912CE2F7-D383-4C3E-BB86-ACBACC4BEFB1}"/>
    <hyperlink ref="D13" location="'表5-4'!A1" display="新たにリーダーとなった女性の状況" xr:uid="{A250ACCD-95A0-46CB-A7A3-7133C328F576}"/>
    <hyperlink ref="C15" location="'表5-6'!A1" display="表５－５" xr:uid="{1DF3630A-2BAD-466C-A94F-CB157E466634}"/>
    <hyperlink ref="D15" location="'表5-6'!A1" display="女性管理職およびリーダーを増やすための方法" xr:uid="{FB739F65-8DC1-4E2D-9924-8790E24C4659}"/>
    <hyperlink ref="C16" location="'表5-7'!A1" display="表５－６" xr:uid="{102A0375-C35D-45F6-ACAF-B10F21F71F1D}"/>
    <hyperlink ref="D16" location="'表5-7'!A1" display="女性管理職およびリーダーが少ない理由" xr:uid="{9E7A3D13-68DE-419E-ACC4-69A1F2B2699D}"/>
    <hyperlink ref="D14" location="'表5-5'!A1" display="'表5-5'!A1" xr:uid="{0B81D23D-ED90-4357-817A-B8BBE4B3EDCE}"/>
    <hyperlink ref="C14" location="'表5-5'!A1" display="'表5-5'!A1" xr:uid="{6153A388-D101-4367-B752-7BAB60D20A44}"/>
    <hyperlink ref="C86" location="'表32-3'!A1" display="'表32-3'!A1" xr:uid="{68B3EE83-5C9C-4D0C-B94A-B2697FB5236F}"/>
    <hyperlink ref="D86" location="'表32-3'!A1" display="'表32-3'!A1" xr:uid="{F83637C0-EEF4-4517-B871-89F99B6C4DA6}"/>
    <hyperlink ref="C87" location="'表32-４'!A1" display="'表32-４'!A1" xr:uid="{2109C3F3-7DA3-479E-8E3F-318F0134B8B3}"/>
    <hyperlink ref="D87" location="'表32-４'!A1" display="'表32-４'!A1" xr:uid="{78E1D2D5-60C6-4757-8EEC-52BE3D972518}"/>
    <hyperlink ref="C88" location="'表32-5'!A1" display="'表32-5'!A1" xr:uid="{C2C006F4-C929-47FA-8B0B-74F9EC963D1A}"/>
    <hyperlink ref="D88" location="'表32-5'!A1" display="'表32-5'!A1" xr:uid="{E294A16F-B949-4C30-A963-A7C6899DA563}"/>
    <hyperlink ref="C90" location="'表33-1 '!A1" display="表３３－１" xr:uid="{43A6AAC0-2056-4E07-A952-C86AD42B3ED8}"/>
    <hyperlink ref="D90" location="'表33-1 '!A1" display="テレワーク（在宅勤務）導入の有無" xr:uid="{47F2A6F2-3A24-4ADF-B21F-5529EBD06527}"/>
    <hyperlink ref="C91" location="'表33-2'!A1" display="表３３－２" xr:uid="{EB7DBF58-D797-40F7-BFD3-B3562EF4EE8D}"/>
    <hyperlink ref="D91" location="'表33-2'!A1" display="テレワーク（在宅勤務）導入の成果、成果として期待するもの" xr:uid="{BDB47B79-338E-42C8-808F-F71786D3496C}"/>
    <hyperlink ref="C92" location="'表33-3'!A1" display="表３３－３" xr:uid="{ABCF4447-4BD8-4728-9F06-EBAA94155010}"/>
    <hyperlink ref="D92" location="'表33-3'!A1" display="テレワーク（在宅勤務）を導入したがやめた、導入していない理由" xr:uid="{73FEEAD6-D7DA-4BA6-BD32-24A23402521B}"/>
    <hyperlink ref="C93" location="'表34-1'!A1" display="表３３－４" xr:uid="{9DFA98B4-1831-47AA-AA13-D6D7CFB2BC8F}"/>
    <hyperlink ref="D93" location="'表34-1'!A1" display="導入を検討している、検討したいと考える働き方" xr:uid="{ECCC950C-D27A-450E-B16C-6A37375F9C5E}"/>
    <hyperlink ref="C94" location="'表34-2'!A1" display="'表34-2'!A1" xr:uid="{523638CC-ED3A-47FD-BC10-B2FAA0B66916}"/>
    <hyperlink ref="D94" location="'表34-2'!A1" display="'表34-2'!A1" xr:uid="{18D79666-7C1B-4830-940C-DE511B7EB7D2}"/>
    <hyperlink ref="C95" location="'表35-1'!A1" display="'表35-1'!A1" xr:uid="{5A2D62A8-9AEA-4214-A952-31940BEB176E}"/>
    <hyperlink ref="C96" location="'表35-2'!A1" display="'表35-2'!A1" xr:uid="{9FBB6A94-6494-45BF-92BC-00A0D853570E}"/>
    <hyperlink ref="C97" location="'表35-3'!A1" display="'表35-3'!A1" xr:uid="{1B0A5147-7502-443E-A576-28A80BAD000C}"/>
    <hyperlink ref="C98" location="表36!A1" display="表36!A1" xr:uid="{4A793161-F6A3-459F-B04A-2F4FA5A0DF04}"/>
    <hyperlink ref="D95" location="'表35-1'!A1" display="'表35-1'!A1" xr:uid="{E45CF7FC-FA81-4534-870F-676D71C00D68}"/>
    <hyperlink ref="D96" location="'表35-2'!A1" display="'表35-2'!A1" xr:uid="{13B42537-FB4C-4F6F-8ADF-D80039D6D5C1}"/>
    <hyperlink ref="D97" location="'表35-3'!A1" display="'表35-3'!A1" xr:uid="{E44C8E8C-FC0B-4818-B6FD-A8471B5BA9BC}"/>
    <hyperlink ref="D98" location="表36!A1" display="表36!A1" xr:uid="{31DA7D26-F6FD-4E3E-9B03-75B5A0B41237}"/>
    <hyperlink ref="C100" location="'表37-1'!A1" display="表３４－１" xr:uid="{FC5947B3-5F90-473C-AB9B-D2797E6ED36D}"/>
    <hyperlink ref="D100" location="'表37-1'!A1" display="公正採用選考人権啓発推進員の有無" xr:uid="{23D8CDA0-19E6-4640-81DC-112DC6D35893}"/>
    <hyperlink ref="C101" location="'表37-2'!A1" display="表３４－２" xr:uid="{95B6FB90-1522-4A09-9DDF-43D11DBCF501}"/>
    <hyperlink ref="D101" location="'表37-2'!A1" display="公正採用選考人権啓発推進員選任に関する研修会への参加の有無" xr:uid="{EF8B05C9-9EE8-4AE6-9BD9-EFB70EE8DC8C}"/>
    <hyperlink ref="C27" location="'表12-1'!A1" display="表１２－１" xr:uid="{BE92AFA5-27BE-4FAF-A74A-70E08B1956CA}"/>
    <hyperlink ref="D27" location="'表12-1'!A1" display="無期転換ルールに該当する非正規従業員の人数" xr:uid="{330564F7-0E31-4F55-9DAA-D31F7F772C97}"/>
    <hyperlink ref="D28" location="'表12-2'!A1" display="非正規従業員の正規従業員への転換実績（パートタイム労働者）" xr:uid="{1DC6821F-CF26-4A96-B0EB-8B498DD15A7E}"/>
    <hyperlink ref="D29" location="'表12-3'!A1" display="非正規従業員の正規従業員への転換実績（派遣労働者）" xr:uid="{9589F8A8-490B-49FA-8C15-9D5384C02E9B}"/>
    <hyperlink ref="C29" location="'表12-3'!A1" display="表１２－３" xr:uid="{C88E7758-881C-45D9-8C91-9286562B385D}"/>
    <hyperlink ref="D30" location="'表12-4'!A1" display="非正規従業員の正規従業員への転換実績（その他）" xr:uid="{BFDE7C8E-BDF5-41A9-90A0-892867BAF94B}"/>
    <hyperlink ref="C30" location="'表12-4'!A1" display="表１２－４" xr:uid="{775A8DE8-6668-48B2-82F6-6AFE439966B7}"/>
  </hyperlinks>
  <pageMargins left="0.7" right="0.7" top="0.75" bottom="0.75" header="0.3" footer="0.3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9AC90-51B7-49F8-993B-F212B2CE5283}">
  <sheetPr>
    <tabColor rgb="FF92D050"/>
  </sheetPr>
  <dimension ref="A2:Q97"/>
  <sheetViews>
    <sheetView view="pageBreakPreview" zoomScale="90" zoomScaleNormal="100" zoomScaleSheetLayoutView="90" workbookViewId="0"/>
  </sheetViews>
  <sheetFormatPr defaultColWidth="9" defaultRowHeight="13.2" outlineLevelCol="1" x14ac:dyDescent="0.2"/>
  <cols>
    <col min="1" max="1" width="8.6640625" style="176" customWidth="1"/>
    <col min="2" max="2" width="4.6640625" style="176" customWidth="1"/>
    <col min="3" max="3" width="11.44140625" style="2" customWidth="1"/>
    <col min="4" max="4" width="11" style="2" customWidth="1"/>
    <col min="5" max="5" width="14.44140625" style="2" customWidth="1"/>
    <col min="6" max="8" width="14.44140625" style="2" customWidth="1" outlineLevel="1"/>
    <col min="9" max="9" width="14.33203125" style="2" customWidth="1" outlineLevel="1"/>
    <col min="10" max="12" width="14.44140625" style="2" customWidth="1" outlineLevel="1"/>
    <col min="13" max="14" width="14.44140625" style="2" customWidth="1"/>
    <col min="15" max="20" width="8.6640625" style="2" customWidth="1"/>
    <col min="21" max="40" width="4.6640625" style="2" customWidth="1"/>
    <col min="41" max="16384" width="9" style="2"/>
  </cols>
  <sheetData>
    <row r="2" spans="2:17" ht="17.100000000000001" customHeight="1" x14ac:dyDescent="0.2">
      <c r="B2" s="1" t="s">
        <v>126</v>
      </c>
    </row>
    <row r="3" spans="2:17" ht="18" customHeight="1" x14ac:dyDescent="0.2">
      <c r="B3" s="2"/>
    </row>
    <row r="4" spans="2:17" ht="15" customHeight="1" x14ac:dyDescent="0.2">
      <c r="B4" s="2"/>
      <c r="J4" s="175" t="s">
        <v>1</v>
      </c>
      <c r="K4" s="175"/>
      <c r="L4" s="175"/>
    </row>
    <row r="5" spans="2:17" ht="15" customHeight="1" x14ac:dyDescent="0.2">
      <c r="B5" s="2"/>
      <c r="J5" s="175" t="s">
        <v>2</v>
      </c>
      <c r="K5" s="175"/>
      <c r="L5" s="175"/>
    </row>
    <row r="6" spans="2:17" ht="15" customHeight="1" x14ac:dyDescent="0.2">
      <c r="B6" s="2"/>
      <c r="J6" s="175" t="s">
        <v>116</v>
      </c>
      <c r="K6" s="175"/>
      <c r="L6" s="175"/>
    </row>
    <row r="7" spans="2:17" ht="15" customHeight="1" x14ac:dyDescent="0.2">
      <c r="B7" s="2"/>
      <c r="J7" s="175" t="s">
        <v>117</v>
      </c>
      <c r="K7" s="175"/>
      <c r="L7" s="175"/>
    </row>
    <row r="8" spans="2:17" ht="13.8" thickBot="1" x14ac:dyDescent="0.25">
      <c r="N8" s="5" t="s">
        <v>95</v>
      </c>
    </row>
    <row r="9" spans="2:17" ht="15" customHeight="1" x14ac:dyDescent="0.2">
      <c r="B9" s="120"/>
      <c r="C9" s="120"/>
      <c r="D9" s="232" t="s">
        <v>75</v>
      </c>
      <c r="E9" s="233" t="s">
        <v>127</v>
      </c>
      <c r="F9" s="178"/>
      <c r="G9" s="178"/>
      <c r="H9" s="178"/>
      <c r="I9" s="178"/>
      <c r="J9" s="179"/>
      <c r="K9" s="179"/>
      <c r="L9" s="179"/>
      <c r="M9" s="233" t="s">
        <v>128</v>
      </c>
      <c r="N9" s="234" t="s">
        <v>98</v>
      </c>
    </row>
    <row r="10" spans="2:17" ht="15" customHeight="1" x14ac:dyDescent="0.2">
      <c r="B10" s="120"/>
      <c r="C10" s="120"/>
      <c r="D10" s="235"/>
      <c r="E10" s="236"/>
      <c r="F10" s="60" t="s">
        <v>120</v>
      </c>
      <c r="G10" s="60" t="s">
        <v>121</v>
      </c>
      <c r="H10" s="60" t="s">
        <v>129</v>
      </c>
      <c r="I10" s="60" t="s">
        <v>123</v>
      </c>
      <c r="J10" s="60" t="s">
        <v>124</v>
      </c>
      <c r="K10" s="237" t="s">
        <v>125</v>
      </c>
      <c r="L10" s="301" t="s">
        <v>104</v>
      </c>
      <c r="M10" s="236"/>
      <c r="N10" s="238"/>
    </row>
    <row r="11" spans="2:17" ht="10.5" customHeight="1" x14ac:dyDescent="0.2">
      <c r="B11" s="120"/>
      <c r="C11" s="120"/>
      <c r="D11" s="235"/>
      <c r="E11" s="236"/>
      <c r="F11" s="239"/>
      <c r="G11" s="239"/>
      <c r="H11" s="239"/>
      <c r="I11" s="239"/>
      <c r="J11" s="239"/>
      <c r="K11" s="240"/>
      <c r="L11" s="301"/>
      <c r="M11" s="236"/>
      <c r="N11" s="238"/>
    </row>
    <row r="12" spans="2:17" ht="68.25" customHeight="1" x14ac:dyDescent="0.2">
      <c r="B12" s="120"/>
      <c r="C12" s="120"/>
      <c r="D12" s="241"/>
      <c r="E12" s="242"/>
      <c r="F12" s="61"/>
      <c r="G12" s="61"/>
      <c r="H12" s="61"/>
      <c r="I12" s="61"/>
      <c r="J12" s="61"/>
      <c r="K12" s="243"/>
      <c r="L12" s="301"/>
      <c r="M12" s="242"/>
      <c r="N12" s="244"/>
      <c r="Q12" s="27"/>
    </row>
    <row r="13" spans="2:17" ht="19.2" customHeight="1" x14ac:dyDescent="0.2">
      <c r="B13" s="104" t="s">
        <v>39</v>
      </c>
      <c r="C13" s="105"/>
      <c r="D13" s="183">
        <f t="shared" ref="D13:N13" si="0">D16+D19+D22+D25+D28+D31</f>
        <v>35</v>
      </c>
      <c r="E13" s="184">
        <f t="shared" si="0"/>
        <v>28</v>
      </c>
      <c r="F13" s="185">
        <f t="shared" si="0"/>
        <v>15</v>
      </c>
      <c r="G13" s="185">
        <f t="shared" si="0"/>
        <v>7</v>
      </c>
      <c r="H13" s="185">
        <f t="shared" si="0"/>
        <v>15</v>
      </c>
      <c r="I13" s="185">
        <f t="shared" si="0"/>
        <v>16</v>
      </c>
      <c r="J13" s="185">
        <f t="shared" si="0"/>
        <v>11</v>
      </c>
      <c r="K13" s="97">
        <f t="shared" si="0"/>
        <v>6</v>
      </c>
      <c r="L13" s="97">
        <f t="shared" si="0"/>
        <v>0</v>
      </c>
      <c r="M13" s="245">
        <f t="shared" si="0"/>
        <v>6</v>
      </c>
      <c r="N13" s="245">
        <f t="shared" si="0"/>
        <v>1</v>
      </c>
      <c r="Q13" s="96"/>
    </row>
    <row r="14" spans="2:17" ht="19.2" customHeight="1" x14ac:dyDescent="0.2">
      <c r="B14" s="106"/>
      <c r="C14" s="107"/>
      <c r="D14" s="187"/>
      <c r="E14" s="188">
        <f>E13/$D13</f>
        <v>0.8</v>
      </c>
      <c r="F14" s="189">
        <f>F13/$D13</f>
        <v>0.42857142857142855</v>
      </c>
      <c r="G14" s="189">
        <f t="shared" ref="G14:L14" si="1">G13/$D13</f>
        <v>0.2</v>
      </c>
      <c r="H14" s="189">
        <f t="shared" si="1"/>
        <v>0.42857142857142855</v>
      </c>
      <c r="I14" s="189">
        <f t="shared" si="1"/>
        <v>0.45714285714285713</v>
      </c>
      <c r="J14" s="189">
        <f t="shared" si="1"/>
        <v>0.31428571428571428</v>
      </c>
      <c r="K14" s="246">
        <f t="shared" si="1"/>
        <v>0.17142857142857143</v>
      </c>
      <c r="L14" s="246">
        <f t="shared" si="1"/>
        <v>0</v>
      </c>
      <c r="M14" s="247">
        <f>M13/$D13</f>
        <v>0.17142857142857143</v>
      </c>
      <c r="N14" s="247">
        <f>N13/$D13</f>
        <v>2.8571428571428571E-2</v>
      </c>
      <c r="P14" s="91"/>
      <c r="Q14" s="96"/>
    </row>
    <row r="15" spans="2:17" ht="19.2" customHeight="1" thickBot="1" x14ac:dyDescent="0.25">
      <c r="B15" s="191"/>
      <c r="C15" s="192"/>
      <c r="D15" s="193"/>
      <c r="E15" s="194"/>
      <c r="F15" s="195">
        <f>F13/$E13</f>
        <v>0.5357142857142857</v>
      </c>
      <c r="G15" s="195">
        <f t="shared" ref="G15:L15" si="2">G13/$E13</f>
        <v>0.25</v>
      </c>
      <c r="H15" s="195">
        <f t="shared" si="2"/>
        <v>0.5357142857142857</v>
      </c>
      <c r="I15" s="195">
        <f t="shared" si="2"/>
        <v>0.5714285714285714</v>
      </c>
      <c r="J15" s="195">
        <f t="shared" si="2"/>
        <v>0.39285714285714285</v>
      </c>
      <c r="K15" s="248">
        <f t="shared" si="2"/>
        <v>0.21428571428571427</v>
      </c>
      <c r="L15" s="248">
        <f t="shared" si="2"/>
        <v>0</v>
      </c>
      <c r="M15" s="249"/>
      <c r="N15" s="249"/>
      <c r="P15" s="91"/>
    </row>
    <row r="16" spans="2:17" ht="19.2" customHeight="1" thickTop="1" x14ac:dyDescent="0.2">
      <c r="B16" s="44" t="s">
        <v>64</v>
      </c>
      <c r="C16" s="45" t="s">
        <v>41</v>
      </c>
      <c r="D16" s="46">
        <f>'表32-2'!I17</f>
        <v>4</v>
      </c>
      <c r="E16" s="197">
        <v>4</v>
      </c>
      <c r="F16" s="198">
        <v>3</v>
      </c>
      <c r="G16" s="198">
        <v>0</v>
      </c>
      <c r="H16" s="198">
        <v>2</v>
      </c>
      <c r="I16" s="198">
        <v>4</v>
      </c>
      <c r="J16" s="198">
        <v>2</v>
      </c>
      <c r="K16" s="250">
        <v>2</v>
      </c>
      <c r="L16" s="199">
        <v>0</v>
      </c>
      <c r="M16" s="251">
        <v>0</v>
      </c>
      <c r="N16" s="251">
        <v>0</v>
      </c>
      <c r="Q16" s="96"/>
    </row>
    <row r="17" spans="2:17" ht="19.2" customHeight="1" x14ac:dyDescent="0.2">
      <c r="B17" s="51"/>
      <c r="C17" s="16"/>
      <c r="D17" s="38"/>
      <c r="E17" s="188">
        <f>E16/$D16</f>
        <v>1</v>
      </c>
      <c r="F17" s="189">
        <f>F16/$D16</f>
        <v>0.75</v>
      </c>
      <c r="G17" s="189">
        <f t="shared" ref="G17:L17" si="3">G16/$D16</f>
        <v>0</v>
      </c>
      <c r="H17" s="189">
        <f t="shared" si="3"/>
        <v>0.5</v>
      </c>
      <c r="I17" s="189">
        <f t="shared" si="3"/>
        <v>1</v>
      </c>
      <c r="J17" s="189">
        <f t="shared" si="3"/>
        <v>0.5</v>
      </c>
      <c r="K17" s="246">
        <f t="shared" si="3"/>
        <v>0.5</v>
      </c>
      <c r="L17" s="246">
        <f t="shared" si="3"/>
        <v>0</v>
      </c>
      <c r="M17" s="247">
        <f>M16/$D16</f>
        <v>0</v>
      </c>
      <c r="N17" s="247">
        <f>N16/$D16</f>
        <v>0</v>
      </c>
      <c r="P17" s="91"/>
      <c r="Q17" s="96"/>
    </row>
    <row r="18" spans="2:17" ht="19.2" customHeight="1" x14ac:dyDescent="0.2">
      <c r="B18" s="51"/>
      <c r="C18" s="24"/>
      <c r="D18" s="200"/>
      <c r="E18" s="201"/>
      <c r="F18" s="202">
        <f t="shared" ref="F18:L18" si="4">F16/$E16</f>
        <v>0.75</v>
      </c>
      <c r="G18" s="202">
        <f t="shared" si="4"/>
        <v>0</v>
      </c>
      <c r="H18" s="202">
        <f t="shared" si="4"/>
        <v>0.5</v>
      </c>
      <c r="I18" s="202">
        <f t="shared" si="4"/>
        <v>1</v>
      </c>
      <c r="J18" s="202">
        <f t="shared" si="4"/>
        <v>0.5</v>
      </c>
      <c r="K18" s="252">
        <f t="shared" si="4"/>
        <v>0.5</v>
      </c>
      <c r="L18" s="252">
        <f t="shared" si="4"/>
        <v>0</v>
      </c>
      <c r="M18" s="253"/>
      <c r="N18" s="253"/>
      <c r="P18" s="91"/>
    </row>
    <row r="19" spans="2:17" ht="19.2" customHeight="1" x14ac:dyDescent="0.2">
      <c r="B19" s="51"/>
      <c r="C19" s="56" t="s">
        <v>42</v>
      </c>
      <c r="D19" s="57">
        <f>'表32-2'!I20</f>
        <v>7</v>
      </c>
      <c r="E19" s="204">
        <v>6</v>
      </c>
      <c r="F19" s="205">
        <v>3</v>
      </c>
      <c r="G19" s="205">
        <v>3</v>
      </c>
      <c r="H19" s="205">
        <v>6</v>
      </c>
      <c r="I19" s="205">
        <v>1</v>
      </c>
      <c r="J19" s="205">
        <v>2</v>
      </c>
      <c r="K19" s="6">
        <v>1</v>
      </c>
      <c r="L19" s="206">
        <v>0</v>
      </c>
      <c r="M19" s="254">
        <v>1</v>
      </c>
      <c r="N19" s="254">
        <v>0</v>
      </c>
      <c r="Q19" s="96"/>
    </row>
    <row r="20" spans="2:17" ht="19.2" customHeight="1" x14ac:dyDescent="0.2">
      <c r="B20" s="51"/>
      <c r="C20" s="16"/>
      <c r="D20" s="38"/>
      <c r="E20" s="188">
        <f>E19/$D19</f>
        <v>0.8571428571428571</v>
      </c>
      <c r="F20" s="189">
        <f>F19/$D19</f>
        <v>0.42857142857142855</v>
      </c>
      <c r="G20" s="189">
        <f t="shared" ref="G20:L20" si="5">G19/$D19</f>
        <v>0.42857142857142855</v>
      </c>
      <c r="H20" s="189">
        <f t="shared" si="5"/>
        <v>0.8571428571428571</v>
      </c>
      <c r="I20" s="189">
        <f t="shared" si="5"/>
        <v>0.14285714285714285</v>
      </c>
      <c r="J20" s="189">
        <f t="shared" si="5"/>
        <v>0.2857142857142857</v>
      </c>
      <c r="K20" s="246">
        <f t="shared" si="5"/>
        <v>0.14285714285714285</v>
      </c>
      <c r="L20" s="246">
        <f t="shared" si="5"/>
        <v>0</v>
      </c>
      <c r="M20" s="247">
        <f>M19/$D19</f>
        <v>0.14285714285714285</v>
      </c>
      <c r="N20" s="247">
        <f>N19/$D19</f>
        <v>0</v>
      </c>
      <c r="P20" s="91"/>
      <c r="Q20" s="96"/>
    </row>
    <row r="21" spans="2:17" ht="19.2" customHeight="1" x14ac:dyDescent="0.2">
      <c r="B21" s="51"/>
      <c r="C21" s="24"/>
      <c r="D21" s="207"/>
      <c r="E21" s="201"/>
      <c r="F21" s="202">
        <f>F19/$E19</f>
        <v>0.5</v>
      </c>
      <c r="G21" s="202">
        <f t="shared" ref="G21:L21" si="6">G19/$E19</f>
        <v>0.5</v>
      </c>
      <c r="H21" s="202">
        <f t="shared" si="6"/>
        <v>1</v>
      </c>
      <c r="I21" s="202">
        <f t="shared" si="6"/>
        <v>0.16666666666666666</v>
      </c>
      <c r="J21" s="202">
        <f t="shared" si="6"/>
        <v>0.33333333333333331</v>
      </c>
      <c r="K21" s="252">
        <f t="shared" si="6"/>
        <v>0.16666666666666666</v>
      </c>
      <c r="L21" s="252">
        <f t="shared" si="6"/>
        <v>0</v>
      </c>
      <c r="M21" s="253"/>
      <c r="N21" s="253"/>
      <c r="P21" s="91"/>
    </row>
    <row r="22" spans="2:17" ht="19.2" customHeight="1" x14ac:dyDescent="0.2">
      <c r="B22" s="51"/>
      <c r="C22" s="56" t="s">
        <v>65</v>
      </c>
      <c r="D22" s="71">
        <f>'表32-2'!I23</f>
        <v>1</v>
      </c>
      <c r="E22" s="204">
        <v>1</v>
      </c>
      <c r="F22" s="205">
        <v>0</v>
      </c>
      <c r="G22" s="205">
        <v>1</v>
      </c>
      <c r="H22" s="205">
        <v>0</v>
      </c>
      <c r="I22" s="205">
        <v>1</v>
      </c>
      <c r="J22" s="205">
        <v>0</v>
      </c>
      <c r="K22" s="6">
        <v>0</v>
      </c>
      <c r="L22" s="206">
        <v>0</v>
      </c>
      <c r="M22" s="254">
        <v>0</v>
      </c>
      <c r="N22" s="254">
        <v>0</v>
      </c>
      <c r="Q22" s="96"/>
    </row>
    <row r="23" spans="2:17" ht="19.2" customHeight="1" x14ac:dyDescent="0.2">
      <c r="B23" s="51"/>
      <c r="C23" s="16"/>
      <c r="D23" s="38"/>
      <c r="E23" s="188">
        <f>E22/$D22</f>
        <v>1</v>
      </c>
      <c r="F23" s="189">
        <f>F22/$D22</f>
        <v>0</v>
      </c>
      <c r="G23" s="189">
        <f t="shared" ref="G23:L23" si="7">G22/$D22</f>
        <v>1</v>
      </c>
      <c r="H23" s="189">
        <f t="shared" si="7"/>
        <v>0</v>
      </c>
      <c r="I23" s="189">
        <f t="shared" si="7"/>
        <v>1</v>
      </c>
      <c r="J23" s="189">
        <f t="shared" si="7"/>
        <v>0</v>
      </c>
      <c r="K23" s="246">
        <f t="shared" si="7"/>
        <v>0</v>
      </c>
      <c r="L23" s="246">
        <f t="shared" si="7"/>
        <v>0</v>
      </c>
      <c r="M23" s="247">
        <f>M22/$D22</f>
        <v>0</v>
      </c>
      <c r="N23" s="247">
        <f>N22/$D22</f>
        <v>0</v>
      </c>
      <c r="P23" s="91"/>
      <c r="Q23" s="96"/>
    </row>
    <row r="24" spans="2:17" ht="19.2" customHeight="1" x14ac:dyDescent="0.2">
      <c r="B24" s="51"/>
      <c r="C24" s="24"/>
      <c r="D24" s="207"/>
      <c r="E24" s="201"/>
      <c r="F24" s="202">
        <f>IF(F22,F22/$E22,0)</f>
        <v>0</v>
      </c>
      <c r="G24" s="202">
        <f t="shared" ref="G24:J24" si="8">IF(G22,G22/$E22,0)</f>
        <v>1</v>
      </c>
      <c r="H24" s="202">
        <f t="shared" si="8"/>
        <v>0</v>
      </c>
      <c r="I24" s="202">
        <f t="shared" si="8"/>
        <v>1</v>
      </c>
      <c r="J24" s="202">
        <f t="shared" si="8"/>
        <v>0</v>
      </c>
      <c r="K24" s="252">
        <f>IF(K22,K22/$E22,0)</f>
        <v>0</v>
      </c>
      <c r="L24" s="252">
        <f>IF(L22,L22/$E22,0)</f>
        <v>0</v>
      </c>
      <c r="M24" s="253"/>
      <c r="N24" s="253"/>
      <c r="P24" s="91"/>
    </row>
    <row r="25" spans="2:17" ht="19.2" customHeight="1" x14ac:dyDescent="0.2">
      <c r="B25" s="51"/>
      <c r="C25" s="56" t="s">
        <v>44</v>
      </c>
      <c r="D25" s="71">
        <f>'表32-2'!I26</f>
        <v>8</v>
      </c>
      <c r="E25" s="204">
        <v>7</v>
      </c>
      <c r="F25" s="205">
        <v>4</v>
      </c>
      <c r="G25" s="205">
        <v>2</v>
      </c>
      <c r="H25" s="205">
        <v>4</v>
      </c>
      <c r="I25" s="205">
        <v>4</v>
      </c>
      <c r="J25" s="205">
        <v>1</v>
      </c>
      <c r="K25" s="6">
        <v>0</v>
      </c>
      <c r="L25" s="206">
        <v>0</v>
      </c>
      <c r="M25" s="254">
        <v>1</v>
      </c>
      <c r="N25" s="254">
        <v>0</v>
      </c>
      <c r="Q25" s="96"/>
    </row>
    <row r="26" spans="2:17" ht="19.2" customHeight="1" x14ac:dyDescent="0.2">
      <c r="B26" s="51"/>
      <c r="C26" s="16"/>
      <c r="D26" s="38"/>
      <c r="E26" s="188">
        <f>E25/$D25</f>
        <v>0.875</v>
      </c>
      <c r="F26" s="189">
        <f>F25/$D25</f>
        <v>0.5</v>
      </c>
      <c r="G26" s="189">
        <f t="shared" ref="G26:L26" si="9">G25/$D25</f>
        <v>0.25</v>
      </c>
      <c r="H26" s="189">
        <f t="shared" si="9"/>
        <v>0.5</v>
      </c>
      <c r="I26" s="189">
        <f t="shared" si="9"/>
        <v>0.5</v>
      </c>
      <c r="J26" s="189">
        <f t="shared" si="9"/>
        <v>0.125</v>
      </c>
      <c r="K26" s="246">
        <f t="shared" si="9"/>
        <v>0</v>
      </c>
      <c r="L26" s="246">
        <f t="shared" si="9"/>
        <v>0</v>
      </c>
      <c r="M26" s="247">
        <f>M25/$D25</f>
        <v>0.125</v>
      </c>
      <c r="N26" s="247">
        <f>N25/$D25</f>
        <v>0</v>
      </c>
      <c r="P26" s="91"/>
      <c r="Q26" s="96"/>
    </row>
    <row r="27" spans="2:17" ht="19.2" customHeight="1" x14ac:dyDescent="0.2">
      <c r="B27" s="51"/>
      <c r="C27" s="24"/>
      <c r="D27" s="207"/>
      <c r="E27" s="201"/>
      <c r="F27" s="202">
        <f>F25/$E25</f>
        <v>0.5714285714285714</v>
      </c>
      <c r="G27" s="202">
        <f t="shared" ref="G27:L27" si="10">G25/$E25</f>
        <v>0.2857142857142857</v>
      </c>
      <c r="H27" s="202">
        <f t="shared" si="10"/>
        <v>0.5714285714285714</v>
      </c>
      <c r="I27" s="202">
        <f t="shared" si="10"/>
        <v>0.5714285714285714</v>
      </c>
      <c r="J27" s="202">
        <f t="shared" si="10"/>
        <v>0.14285714285714285</v>
      </c>
      <c r="K27" s="252">
        <f t="shared" si="10"/>
        <v>0</v>
      </c>
      <c r="L27" s="252">
        <f t="shared" si="10"/>
        <v>0</v>
      </c>
      <c r="M27" s="253"/>
      <c r="N27" s="253"/>
      <c r="P27" s="91"/>
    </row>
    <row r="28" spans="2:17" ht="19.2" customHeight="1" x14ac:dyDescent="0.2">
      <c r="B28" s="51"/>
      <c r="C28" s="56" t="s">
        <v>45</v>
      </c>
      <c r="D28" s="71">
        <f>'表32-2'!I29</f>
        <v>0</v>
      </c>
      <c r="E28" s="204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97">
        <v>0</v>
      </c>
      <c r="L28" s="186">
        <v>0</v>
      </c>
      <c r="M28" s="245">
        <v>0</v>
      </c>
      <c r="N28" s="245">
        <v>0</v>
      </c>
      <c r="Q28" s="96"/>
    </row>
    <row r="29" spans="2:17" ht="19.2" customHeight="1" x14ac:dyDescent="0.2">
      <c r="B29" s="51"/>
      <c r="C29" s="16"/>
      <c r="D29" s="38"/>
      <c r="E29" s="302">
        <f>IFERROR(E28/$D28,0)</f>
        <v>0</v>
      </c>
      <c r="F29" s="246">
        <f t="shared" ref="F29:N29" si="11">IFERROR(F28/$D28,0)</f>
        <v>0</v>
      </c>
      <c r="G29" s="246">
        <f t="shared" si="11"/>
        <v>0</v>
      </c>
      <c r="H29" s="246">
        <f t="shared" si="11"/>
        <v>0</v>
      </c>
      <c r="I29" s="246">
        <f t="shared" si="11"/>
        <v>0</v>
      </c>
      <c r="J29" s="246">
        <f t="shared" si="11"/>
        <v>0</v>
      </c>
      <c r="K29" s="246">
        <f t="shared" si="11"/>
        <v>0</v>
      </c>
      <c r="L29" s="190">
        <f t="shared" si="11"/>
        <v>0</v>
      </c>
      <c r="M29" s="188">
        <f t="shared" si="11"/>
        <v>0</v>
      </c>
      <c r="N29" s="188">
        <f t="shared" si="11"/>
        <v>0</v>
      </c>
      <c r="P29" s="91"/>
      <c r="Q29" s="96"/>
    </row>
    <row r="30" spans="2:17" ht="19.2" customHeight="1" x14ac:dyDescent="0.2">
      <c r="B30" s="51"/>
      <c r="C30" s="24"/>
      <c r="D30" s="207"/>
      <c r="E30" s="201"/>
      <c r="F30" s="202">
        <f>IFERROR(F28/$E28,0)</f>
        <v>0</v>
      </c>
      <c r="G30" s="202">
        <f t="shared" ref="G30:L30" si="12">IFERROR(G28/$E28,0)</f>
        <v>0</v>
      </c>
      <c r="H30" s="202">
        <f t="shared" si="12"/>
        <v>0</v>
      </c>
      <c r="I30" s="202">
        <f t="shared" si="12"/>
        <v>0</v>
      </c>
      <c r="J30" s="202">
        <f t="shared" si="12"/>
        <v>0</v>
      </c>
      <c r="K30" s="252">
        <f t="shared" si="12"/>
        <v>0</v>
      </c>
      <c r="L30" s="252">
        <f t="shared" si="12"/>
        <v>0</v>
      </c>
      <c r="M30" s="253"/>
      <c r="N30" s="253"/>
      <c r="P30" s="91"/>
    </row>
    <row r="31" spans="2:17" ht="19.2" customHeight="1" x14ac:dyDescent="0.2">
      <c r="B31" s="51"/>
      <c r="C31" s="56" t="s">
        <v>46</v>
      </c>
      <c r="D31" s="71">
        <f>'表32-2'!I32</f>
        <v>15</v>
      </c>
      <c r="E31" s="204">
        <v>10</v>
      </c>
      <c r="F31" s="205">
        <v>5</v>
      </c>
      <c r="G31" s="205">
        <v>1</v>
      </c>
      <c r="H31" s="205">
        <v>3</v>
      </c>
      <c r="I31" s="205">
        <v>6</v>
      </c>
      <c r="J31" s="205">
        <v>6</v>
      </c>
      <c r="K31" s="6">
        <v>3</v>
      </c>
      <c r="L31" s="206">
        <v>0</v>
      </c>
      <c r="M31" s="254">
        <v>4</v>
      </c>
      <c r="N31" s="254">
        <v>1</v>
      </c>
      <c r="Q31" s="96"/>
    </row>
    <row r="32" spans="2:17" ht="19.2" customHeight="1" x14ac:dyDescent="0.2">
      <c r="B32" s="51"/>
      <c r="C32" s="16"/>
      <c r="D32" s="38"/>
      <c r="E32" s="188">
        <f>E31/$D31</f>
        <v>0.66666666666666663</v>
      </c>
      <c r="F32" s="189">
        <f>F31/$D31</f>
        <v>0.33333333333333331</v>
      </c>
      <c r="G32" s="189">
        <f t="shared" ref="G32:L32" si="13">G31/$D31</f>
        <v>6.6666666666666666E-2</v>
      </c>
      <c r="H32" s="189">
        <f t="shared" si="13"/>
        <v>0.2</v>
      </c>
      <c r="I32" s="189">
        <f t="shared" si="13"/>
        <v>0.4</v>
      </c>
      <c r="J32" s="189">
        <f t="shared" si="13"/>
        <v>0.4</v>
      </c>
      <c r="K32" s="246">
        <f t="shared" si="13"/>
        <v>0.2</v>
      </c>
      <c r="L32" s="246">
        <f t="shared" si="13"/>
        <v>0</v>
      </c>
      <c r="M32" s="247">
        <f>M31/$D31</f>
        <v>0.26666666666666666</v>
      </c>
      <c r="N32" s="247">
        <f>N31/$D31</f>
        <v>6.6666666666666666E-2</v>
      </c>
      <c r="P32" s="91"/>
      <c r="Q32" s="96"/>
    </row>
    <row r="33" spans="2:17" ht="19.2" customHeight="1" thickBot="1" x14ac:dyDescent="0.25">
      <c r="B33" s="66"/>
      <c r="C33" s="67"/>
      <c r="D33" s="208"/>
      <c r="E33" s="209"/>
      <c r="F33" s="210">
        <f>F31/$E31</f>
        <v>0.5</v>
      </c>
      <c r="G33" s="210">
        <f t="shared" ref="G33:L33" si="14">G31/$E31</f>
        <v>0.1</v>
      </c>
      <c r="H33" s="210">
        <f t="shared" si="14"/>
        <v>0.3</v>
      </c>
      <c r="I33" s="210">
        <f t="shared" si="14"/>
        <v>0.6</v>
      </c>
      <c r="J33" s="210">
        <f t="shared" si="14"/>
        <v>0.6</v>
      </c>
      <c r="K33" s="255">
        <f t="shared" si="14"/>
        <v>0.3</v>
      </c>
      <c r="L33" s="255">
        <f t="shared" si="14"/>
        <v>0</v>
      </c>
      <c r="M33" s="256"/>
      <c r="N33" s="256"/>
      <c r="P33" s="91"/>
    </row>
    <row r="34" spans="2:17" ht="19.2" customHeight="1" thickTop="1" x14ac:dyDescent="0.2">
      <c r="B34" s="44" t="s">
        <v>82</v>
      </c>
      <c r="C34" s="45" t="s">
        <v>83</v>
      </c>
      <c r="D34" s="71">
        <f>'表32-2'!I35</f>
        <v>5</v>
      </c>
      <c r="E34" s="204">
        <v>5</v>
      </c>
      <c r="F34" s="205">
        <v>3</v>
      </c>
      <c r="G34" s="205">
        <v>0</v>
      </c>
      <c r="H34" s="205">
        <v>2</v>
      </c>
      <c r="I34" s="205">
        <v>2</v>
      </c>
      <c r="J34" s="205">
        <v>3</v>
      </c>
      <c r="K34" s="6">
        <v>2</v>
      </c>
      <c r="L34" s="206">
        <v>0</v>
      </c>
      <c r="M34" s="254">
        <v>0</v>
      </c>
      <c r="N34" s="254">
        <v>0</v>
      </c>
      <c r="Q34" s="96"/>
    </row>
    <row r="35" spans="2:17" ht="19.2" customHeight="1" x14ac:dyDescent="0.2">
      <c r="B35" s="51"/>
      <c r="C35" s="16"/>
      <c r="D35" s="38"/>
      <c r="E35" s="188">
        <f>E34/$D34</f>
        <v>1</v>
      </c>
      <c r="F35" s="189">
        <f>F34/$D34</f>
        <v>0.6</v>
      </c>
      <c r="G35" s="189">
        <f t="shared" ref="G35:L35" si="15">G34/$D34</f>
        <v>0</v>
      </c>
      <c r="H35" s="189">
        <f t="shared" si="15"/>
        <v>0.4</v>
      </c>
      <c r="I35" s="189">
        <f t="shared" si="15"/>
        <v>0.4</v>
      </c>
      <c r="J35" s="189">
        <f t="shared" si="15"/>
        <v>0.6</v>
      </c>
      <c r="K35" s="246">
        <f t="shared" si="15"/>
        <v>0.4</v>
      </c>
      <c r="L35" s="246">
        <f t="shared" si="15"/>
        <v>0</v>
      </c>
      <c r="M35" s="247">
        <f>M34/$D34</f>
        <v>0</v>
      </c>
      <c r="N35" s="247">
        <f>N34/$D34</f>
        <v>0</v>
      </c>
      <c r="P35" s="91"/>
      <c r="Q35" s="96"/>
    </row>
    <row r="36" spans="2:17" ht="19.2" customHeight="1" x14ac:dyDescent="0.2">
      <c r="B36" s="51"/>
      <c r="C36" s="24"/>
      <c r="D36" s="207"/>
      <c r="E36" s="201"/>
      <c r="F36" s="202">
        <f>F34/$E34</f>
        <v>0.6</v>
      </c>
      <c r="G36" s="202">
        <f t="shared" ref="G36:L36" si="16">G34/$E34</f>
        <v>0</v>
      </c>
      <c r="H36" s="202">
        <f t="shared" si="16"/>
        <v>0.4</v>
      </c>
      <c r="I36" s="202">
        <f t="shared" si="16"/>
        <v>0.4</v>
      </c>
      <c r="J36" s="202">
        <f t="shared" si="16"/>
        <v>0.6</v>
      </c>
      <c r="K36" s="252">
        <f t="shared" si="16"/>
        <v>0.4</v>
      </c>
      <c r="L36" s="252">
        <f t="shared" si="16"/>
        <v>0</v>
      </c>
      <c r="M36" s="253"/>
      <c r="N36" s="253"/>
      <c r="P36" s="91"/>
    </row>
    <row r="37" spans="2:17" ht="19.2" customHeight="1" x14ac:dyDescent="0.2">
      <c r="B37" s="51"/>
      <c r="C37" s="56" t="s">
        <v>84</v>
      </c>
      <c r="D37" s="71">
        <f>'表32-2'!I38</f>
        <v>16</v>
      </c>
      <c r="E37" s="204">
        <v>13</v>
      </c>
      <c r="F37" s="205">
        <v>8</v>
      </c>
      <c r="G37" s="205">
        <v>3</v>
      </c>
      <c r="H37" s="205">
        <v>5</v>
      </c>
      <c r="I37" s="205">
        <v>10</v>
      </c>
      <c r="J37" s="205">
        <v>2</v>
      </c>
      <c r="K37" s="6">
        <v>2</v>
      </c>
      <c r="L37" s="206">
        <v>0</v>
      </c>
      <c r="M37" s="254">
        <v>2</v>
      </c>
      <c r="N37" s="254">
        <v>1</v>
      </c>
      <c r="Q37" s="96"/>
    </row>
    <row r="38" spans="2:17" ht="19.2" customHeight="1" x14ac:dyDescent="0.2">
      <c r="B38" s="51"/>
      <c r="C38" s="16"/>
      <c r="D38" s="38"/>
      <c r="E38" s="188">
        <f>E37/$D37</f>
        <v>0.8125</v>
      </c>
      <c r="F38" s="189">
        <f>F37/$D37</f>
        <v>0.5</v>
      </c>
      <c r="G38" s="189">
        <f t="shared" ref="G38:L38" si="17">G37/$D37</f>
        <v>0.1875</v>
      </c>
      <c r="H38" s="189">
        <f t="shared" si="17"/>
        <v>0.3125</v>
      </c>
      <c r="I38" s="189">
        <f t="shared" si="17"/>
        <v>0.625</v>
      </c>
      <c r="J38" s="189">
        <f t="shared" si="17"/>
        <v>0.125</v>
      </c>
      <c r="K38" s="246">
        <f t="shared" si="17"/>
        <v>0.125</v>
      </c>
      <c r="L38" s="246">
        <f t="shared" si="17"/>
        <v>0</v>
      </c>
      <c r="M38" s="247">
        <f>M37/$D37</f>
        <v>0.125</v>
      </c>
      <c r="N38" s="247">
        <f>N37/$D37</f>
        <v>6.25E-2</v>
      </c>
      <c r="P38" s="91"/>
      <c r="Q38" s="96"/>
    </row>
    <row r="39" spans="2:17" ht="19.2" customHeight="1" x14ac:dyDescent="0.2">
      <c r="B39" s="51"/>
      <c r="C39" s="24"/>
      <c r="D39" s="207"/>
      <c r="E39" s="201"/>
      <c r="F39" s="202">
        <f>F37/$E37</f>
        <v>0.61538461538461542</v>
      </c>
      <c r="G39" s="202">
        <f t="shared" ref="G39:L39" si="18">G37/$E37</f>
        <v>0.23076923076923078</v>
      </c>
      <c r="H39" s="202">
        <f t="shared" si="18"/>
        <v>0.38461538461538464</v>
      </c>
      <c r="I39" s="202">
        <f t="shared" si="18"/>
        <v>0.76923076923076927</v>
      </c>
      <c r="J39" s="202">
        <f t="shared" si="18"/>
        <v>0.15384615384615385</v>
      </c>
      <c r="K39" s="252">
        <f t="shared" si="18"/>
        <v>0.15384615384615385</v>
      </c>
      <c r="L39" s="252">
        <f t="shared" si="18"/>
        <v>0</v>
      </c>
      <c r="M39" s="253"/>
      <c r="N39" s="253"/>
      <c r="P39" s="91"/>
    </row>
    <row r="40" spans="2:17" ht="19.2" customHeight="1" x14ac:dyDescent="0.2">
      <c r="B40" s="51"/>
      <c r="C40" s="56" t="s">
        <v>85</v>
      </c>
      <c r="D40" s="71">
        <f>'表32-2'!I41</f>
        <v>4</v>
      </c>
      <c r="E40" s="184">
        <v>2</v>
      </c>
      <c r="F40" s="185">
        <v>0</v>
      </c>
      <c r="G40" s="185">
        <v>0</v>
      </c>
      <c r="H40" s="185">
        <v>1</v>
      </c>
      <c r="I40" s="185">
        <v>0</v>
      </c>
      <c r="J40" s="185">
        <v>1</v>
      </c>
      <c r="K40" s="97">
        <v>1</v>
      </c>
      <c r="L40" s="186">
        <v>0</v>
      </c>
      <c r="M40" s="245">
        <v>2</v>
      </c>
      <c r="N40" s="245">
        <v>0</v>
      </c>
      <c r="Q40" s="96"/>
    </row>
    <row r="41" spans="2:17" ht="19.2" customHeight="1" x14ac:dyDescent="0.2">
      <c r="B41" s="51"/>
      <c r="C41" s="16"/>
      <c r="D41" s="38"/>
      <c r="E41" s="188">
        <f>E40/$D40</f>
        <v>0.5</v>
      </c>
      <c r="F41" s="189">
        <f>F40/$D40</f>
        <v>0</v>
      </c>
      <c r="G41" s="189">
        <f t="shared" ref="G41:L41" si="19">G40/$D40</f>
        <v>0</v>
      </c>
      <c r="H41" s="189">
        <f t="shared" si="19"/>
        <v>0.25</v>
      </c>
      <c r="I41" s="189">
        <f t="shared" si="19"/>
        <v>0</v>
      </c>
      <c r="J41" s="189">
        <f t="shared" si="19"/>
        <v>0.25</v>
      </c>
      <c r="K41" s="246">
        <f t="shared" si="19"/>
        <v>0.25</v>
      </c>
      <c r="L41" s="246">
        <f t="shared" si="19"/>
        <v>0</v>
      </c>
      <c r="M41" s="247">
        <f>M40/$D40</f>
        <v>0.5</v>
      </c>
      <c r="N41" s="247">
        <f>N40/$D40</f>
        <v>0</v>
      </c>
      <c r="P41" s="91"/>
      <c r="Q41" s="96"/>
    </row>
    <row r="42" spans="2:17" ht="19.2" customHeight="1" x14ac:dyDescent="0.2">
      <c r="B42" s="51"/>
      <c r="C42" s="24"/>
      <c r="D42" s="207"/>
      <c r="E42" s="201"/>
      <c r="F42" s="202">
        <f>F40/$E40</f>
        <v>0</v>
      </c>
      <c r="G42" s="202">
        <f t="shared" ref="G42:L42" si="20">G40/$E40</f>
        <v>0</v>
      </c>
      <c r="H42" s="202">
        <f t="shared" si="20"/>
        <v>0.5</v>
      </c>
      <c r="I42" s="202">
        <f t="shared" si="20"/>
        <v>0</v>
      </c>
      <c r="J42" s="202">
        <f t="shared" si="20"/>
        <v>0.5</v>
      </c>
      <c r="K42" s="252">
        <f t="shared" si="20"/>
        <v>0.5</v>
      </c>
      <c r="L42" s="252">
        <f t="shared" si="20"/>
        <v>0</v>
      </c>
      <c r="M42" s="253"/>
      <c r="N42" s="253"/>
      <c r="P42" s="91"/>
    </row>
    <row r="43" spans="2:17" ht="19.2" customHeight="1" x14ac:dyDescent="0.2">
      <c r="B43" s="51"/>
      <c r="C43" s="56" t="s">
        <v>86</v>
      </c>
      <c r="D43" s="71">
        <f>'表32-2'!I44</f>
        <v>3</v>
      </c>
      <c r="E43" s="184">
        <v>3</v>
      </c>
      <c r="F43" s="185">
        <v>1</v>
      </c>
      <c r="G43" s="185">
        <v>1</v>
      </c>
      <c r="H43" s="185">
        <v>2</v>
      </c>
      <c r="I43" s="185">
        <v>1</v>
      </c>
      <c r="J43" s="185">
        <v>2</v>
      </c>
      <c r="K43" s="97">
        <v>0</v>
      </c>
      <c r="L43" s="186">
        <v>0</v>
      </c>
      <c r="M43" s="245">
        <v>0</v>
      </c>
      <c r="N43" s="245">
        <v>0</v>
      </c>
      <c r="Q43" s="96"/>
    </row>
    <row r="44" spans="2:17" ht="19.2" customHeight="1" x14ac:dyDescent="0.2">
      <c r="B44" s="51"/>
      <c r="C44" s="16"/>
      <c r="D44" s="38"/>
      <c r="E44" s="188">
        <f>E43/$D43</f>
        <v>1</v>
      </c>
      <c r="F44" s="189">
        <f>F43/$D43</f>
        <v>0.33333333333333331</v>
      </c>
      <c r="G44" s="189">
        <f t="shared" ref="G44:L44" si="21">G43/$D43</f>
        <v>0.33333333333333331</v>
      </c>
      <c r="H44" s="189">
        <f t="shared" si="21"/>
        <v>0.66666666666666663</v>
      </c>
      <c r="I44" s="189">
        <f t="shared" si="21"/>
        <v>0.33333333333333331</v>
      </c>
      <c r="J44" s="189">
        <f t="shared" si="21"/>
        <v>0.66666666666666663</v>
      </c>
      <c r="K44" s="246">
        <f t="shared" si="21"/>
        <v>0</v>
      </c>
      <c r="L44" s="246">
        <f t="shared" si="21"/>
        <v>0</v>
      </c>
      <c r="M44" s="247">
        <f>M43/$D43</f>
        <v>0</v>
      </c>
      <c r="N44" s="247">
        <f>N43/$D43</f>
        <v>0</v>
      </c>
      <c r="P44" s="91"/>
      <c r="Q44" s="96"/>
    </row>
    <row r="45" spans="2:17" ht="19.2" customHeight="1" x14ac:dyDescent="0.2">
      <c r="B45" s="51"/>
      <c r="C45" s="24"/>
      <c r="D45" s="207"/>
      <c r="E45" s="201"/>
      <c r="F45" s="202">
        <f>F43/$E43</f>
        <v>0.33333333333333331</v>
      </c>
      <c r="G45" s="202">
        <f t="shared" ref="G45:L45" si="22">G43/$E43</f>
        <v>0.33333333333333331</v>
      </c>
      <c r="H45" s="202">
        <f t="shared" si="22"/>
        <v>0.66666666666666663</v>
      </c>
      <c r="I45" s="202">
        <f t="shared" si="22"/>
        <v>0.33333333333333331</v>
      </c>
      <c r="J45" s="202">
        <f t="shared" si="22"/>
        <v>0.66666666666666663</v>
      </c>
      <c r="K45" s="252">
        <f t="shared" si="22"/>
        <v>0</v>
      </c>
      <c r="L45" s="252">
        <f t="shared" si="22"/>
        <v>0</v>
      </c>
      <c r="M45" s="253"/>
      <c r="N45" s="253"/>
      <c r="P45" s="91"/>
    </row>
    <row r="46" spans="2:17" ht="19.2" customHeight="1" x14ac:dyDescent="0.2">
      <c r="B46" s="51"/>
      <c r="C46" s="56" t="s">
        <v>87</v>
      </c>
      <c r="D46" s="71">
        <f>'表32-2'!I47</f>
        <v>5</v>
      </c>
      <c r="E46" s="184">
        <v>3</v>
      </c>
      <c r="F46" s="185">
        <v>1</v>
      </c>
      <c r="G46" s="185">
        <v>2</v>
      </c>
      <c r="H46" s="185">
        <v>3</v>
      </c>
      <c r="I46" s="185">
        <v>2</v>
      </c>
      <c r="J46" s="185">
        <v>2</v>
      </c>
      <c r="K46" s="97">
        <v>0</v>
      </c>
      <c r="L46" s="186">
        <v>0</v>
      </c>
      <c r="M46" s="245">
        <v>2</v>
      </c>
      <c r="N46" s="245">
        <v>0</v>
      </c>
      <c r="Q46" s="96"/>
    </row>
    <row r="47" spans="2:17" ht="19.2" customHeight="1" x14ac:dyDescent="0.2">
      <c r="B47" s="51"/>
      <c r="C47" s="16"/>
      <c r="D47" s="38"/>
      <c r="E47" s="188">
        <f>E46/$D46</f>
        <v>0.6</v>
      </c>
      <c r="F47" s="189">
        <f>F46/$D46</f>
        <v>0.2</v>
      </c>
      <c r="G47" s="189">
        <f t="shared" ref="G47:L47" si="23">G46/$D46</f>
        <v>0.4</v>
      </c>
      <c r="H47" s="189">
        <f t="shared" si="23"/>
        <v>0.6</v>
      </c>
      <c r="I47" s="189">
        <f t="shared" si="23"/>
        <v>0.4</v>
      </c>
      <c r="J47" s="189">
        <f t="shared" si="23"/>
        <v>0.4</v>
      </c>
      <c r="K47" s="246">
        <f t="shared" si="23"/>
        <v>0</v>
      </c>
      <c r="L47" s="246">
        <f t="shared" si="23"/>
        <v>0</v>
      </c>
      <c r="M47" s="247">
        <f>M46/$D46</f>
        <v>0.4</v>
      </c>
      <c r="N47" s="247">
        <f>N46/$D46</f>
        <v>0</v>
      </c>
      <c r="P47" s="91"/>
      <c r="Q47" s="96"/>
    </row>
    <row r="48" spans="2:17" ht="19.2" customHeight="1" x14ac:dyDescent="0.2">
      <c r="B48" s="51"/>
      <c r="C48" s="24"/>
      <c r="D48" s="207"/>
      <c r="E48" s="201"/>
      <c r="F48" s="202">
        <f>F46/$E46</f>
        <v>0.33333333333333331</v>
      </c>
      <c r="G48" s="202">
        <f t="shared" ref="G48:L48" si="24">G46/$E46</f>
        <v>0.66666666666666663</v>
      </c>
      <c r="H48" s="202">
        <f t="shared" si="24"/>
        <v>1</v>
      </c>
      <c r="I48" s="202">
        <f t="shared" si="24"/>
        <v>0.66666666666666663</v>
      </c>
      <c r="J48" s="202">
        <f t="shared" si="24"/>
        <v>0.66666666666666663</v>
      </c>
      <c r="K48" s="252">
        <f t="shared" si="24"/>
        <v>0</v>
      </c>
      <c r="L48" s="252">
        <f t="shared" si="24"/>
        <v>0</v>
      </c>
      <c r="M48" s="253"/>
      <c r="N48" s="253"/>
      <c r="P48" s="91"/>
    </row>
    <row r="49" spans="2:17" ht="19.2" customHeight="1" x14ac:dyDescent="0.2">
      <c r="B49" s="51"/>
      <c r="C49" s="56" t="s">
        <v>88</v>
      </c>
      <c r="D49" s="71">
        <f>'表32-2'!I50</f>
        <v>2</v>
      </c>
      <c r="E49" s="184">
        <v>2</v>
      </c>
      <c r="F49" s="185">
        <v>2</v>
      </c>
      <c r="G49" s="185">
        <v>1</v>
      </c>
      <c r="H49" s="185">
        <v>2</v>
      </c>
      <c r="I49" s="185">
        <v>1</v>
      </c>
      <c r="J49" s="185">
        <v>1</v>
      </c>
      <c r="K49" s="97">
        <v>1</v>
      </c>
      <c r="L49" s="186">
        <v>0</v>
      </c>
      <c r="M49" s="245">
        <v>0</v>
      </c>
      <c r="N49" s="245">
        <v>0</v>
      </c>
      <c r="Q49" s="96"/>
    </row>
    <row r="50" spans="2:17" ht="19.2" customHeight="1" x14ac:dyDescent="0.2">
      <c r="B50" s="51"/>
      <c r="C50" s="16"/>
      <c r="D50" s="38"/>
      <c r="E50" s="188">
        <f>E49/$D49</f>
        <v>1</v>
      </c>
      <c r="F50" s="189">
        <f>F49/$D49</f>
        <v>1</v>
      </c>
      <c r="G50" s="189">
        <f t="shared" ref="G50:L50" si="25">G49/$D49</f>
        <v>0.5</v>
      </c>
      <c r="H50" s="189">
        <f t="shared" si="25"/>
        <v>1</v>
      </c>
      <c r="I50" s="189">
        <f t="shared" si="25"/>
        <v>0.5</v>
      </c>
      <c r="J50" s="189">
        <f t="shared" si="25"/>
        <v>0.5</v>
      </c>
      <c r="K50" s="246">
        <f t="shared" si="25"/>
        <v>0.5</v>
      </c>
      <c r="L50" s="246">
        <f t="shared" si="25"/>
        <v>0</v>
      </c>
      <c r="M50" s="247">
        <f>M49/$D49</f>
        <v>0</v>
      </c>
      <c r="N50" s="247">
        <f>N49/$D49</f>
        <v>0</v>
      </c>
      <c r="P50" s="91"/>
      <c r="Q50" s="96"/>
    </row>
    <row r="51" spans="2:17" ht="19.2" customHeight="1" thickBot="1" x14ac:dyDescent="0.25">
      <c r="B51" s="51"/>
      <c r="C51" s="67"/>
      <c r="D51" s="208"/>
      <c r="E51" s="209"/>
      <c r="F51" s="210">
        <f>F49/$E49</f>
        <v>1</v>
      </c>
      <c r="G51" s="210">
        <f t="shared" ref="G51:L51" si="26">G49/$E49</f>
        <v>0.5</v>
      </c>
      <c r="H51" s="210">
        <f t="shared" si="26"/>
        <v>1</v>
      </c>
      <c r="I51" s="210">
        <f t="shared" si="26"/>
        <v>0.5</v>
      </c>
      <c r="J51" s="210">
        <f t="shared" si="26"/>
        <v>0.5</v>
      </c>
      <c r="K51" s="255">
        <f t="shared" si="26"/>
        <v>0.5</v>
      </c>
      <c r="L51" s="255">
        <f t="shared" si="26"/>
        <v>0</v>
      </c>
      <c r="M51" s="256"/>
      <c r="N51" s="256"/>
      <c r="P51" s="91"/>
    </row>
    <row r="52" spans="2:17" ht="19.2" customHeight="1" thickTop="1" x14ac:dyDescent="0.2">
      <c r="B52" s="51"/>
      <c r="C52" s="80" t="s">
        <v>89</v>
      </c>
      <c r="D52" s="215">
        <f t="shared" ref="D52:N52" si="27">D37+D40+D43+D46</f>
        <v>28</v>
      </c>
      <c r="E52" s="204">
        <f t="shared" si="27"/>
        <v>21</v>
      </c>
      <c r="F52" s="205">
        <f t="shared" si="27"/>
        <v>10</v>
      </c>
      <c r="G52" s="205">
        <f t="shared" si="27"/>
        <v>6</v>
      </c>
      <c r="H52" s="205">
        <f t="shared" si="27"/>
        <v>11</v>
      </c>
      <c r="I52" s="205">
        <f t="shared" si="27"/>
        <v>13</v>
      </c>
      <c r="J52" s="205">
        <f t="shared" si="27"/>
        <v>7</v>
      </c>
      <c r="K52" s="6">
        <f t="shared" si="27"/>
        <v>3</v>
      </c>
      <c r="L52" s="6">
        <f t="shared" si="27"/>
        <v>0</v>
      </c>
      <c r="M52" s="254">
        <f t="shared" si="27"/>
        <v>6</v>
      </c>
      <c r="N52" s="254">
        <f t="shared" si="27"/>
        <v>1</v>
      </c>
      <c r="Q52" s="96"/>
    </row>
    <row r="53" spans="2:17" ht="19.2" customHeight="1" x14ac:dyDescent="0.2">
      <c r="B53" s="51"/>
      <c r="C53" s="216" t="s">
        <v>90</v>
      </c>
      <c r="D53" s="217"/>
      <c r="E53" s="188">
        <f>E52/$D52</f>
        <v>0.75</v>
      </c>
      <c r="F53" s="189">
        <f>F52/$D52</f>
        <v>0.35714285714285715</v>
      </c>
      <c r="G53" s="189">
        <f t="shared" ref="G53:L53" si="28">G52/$D52</f>
        <v>0.21428571428571427</v>
      </c>
      <c r="H53" s="189">
        <f t="shared" si="28"/>
        <v>0.39285714285714285</v>
      </c>
      <c r="I53" s="189">
        <f t="shared" si="28"/>
        <v>0.4642857142857143</v>
      </c>
      <c r="J53" s="189">
        <f t="shared" si="28"/>
        <v>0.25</v>
      </c>
      <c r="K53" s="246">
        <f t="shared" si="28"/>
        <v>0.10714285714285714</v>
      </c>
      <c r="L53" s="246">
        <f t="shared" si="28"/>
        <v>0</v>
      </c>
      <c r="M53" s="247">
        <f>M52/$D52</f>
        <v>0.21428571428571427</v>
      </c>
      <c r="N53" s="247">
        <f>N52/$D52</f>
        <v>3.5714285714285712E-2</v>
      </c>
      <c r="P53" s="91"/>
      <c r="Q53" s="96"/>
    </row>
    <row r="54" spans="2:17" ht="19.2" customHeight="1" x14ac:dyDescent="0.2">
      <c r="B54" s="51"/>
      <c r="C54" s="79"/>
      <c r="D54" s="218"/>
      <c r="E54" s="201"/>
      <c r="F54" s="202">
        <f>F52/$E52</f>
        <v>0.47619047619047616</v>
      </c>
      <c r="G54" s="202">
        <f t="shared" ref="G54:L54" si="29">G52/$E52</f>
        <v>0.2857142857142857</v>
      </c>
      <c r="H54" s="202">
        <f t="shared" si="29"/>
        <v>0.52380952380952384</v>
      </c>
      <c r="I54" s="202">
        <f t="shared" si="29"/>
        <v>0.61904761904761907</v>
      </c>
      <c r="J54" s="202">
        <f t="shared" si="29"/>
        <v>0.33333333333333331</v>
      </c>
      <c r="K54" s="252">
        <f t="shared" si="29"/>
        <v>0.14285714285714285</v>
      </c>
      <c r="L54" s="252">
        <f t="shared" si="29"/>
        <v>0</v>
      </c>
      <c r="M54" s="253"/>
      <c r="N54" s="253"/>
      <c r="P54" s="91"/>
    </row>
    <row r="55" spans="2:17" ht="19.2" customHeight="1" x14ac:dyDescent="0.2">
      <c r="B55" s="51"/>
      <c r="C55" s="219" t="s">
        <v>89</v>
      </c>
      <c r="D55" s="257">
        <f>SUM(D40:D49)</f>
        <v>14</v>
      </c>
      <c r="E55" s="184">
        <f t="shared" ref="E55:N55" si="30">E40+E43+E46+E49</f>
        <v>10</v>
      </c>
      <c r="F55" s="185">
        <f t="shared" si="30"/>
        <v>4</v>
      </c>
      <c r="G55" s="185">
        <f t="shared" si="30"/>
        <v>4</v>
      </c>
      <c r="H55" s="185">
        <f t="shared" si="30"/>
        <v>8</v>
      </c>
      <c r="I55" s="185">
        <f t="shared" si="30"/>
        <v>4</v>
      </c>
      <c r="J55" s="185">
        <f t="shared" si="30"/>
        <v>6</v>
      </c>
      <c r="K55" s="97">
        <f t="shared" si="30"/>
        <v>2</v>
      </c>
      <c r="L55" s="97">
        <f t="shared" si="30"/>
        <v>0</v>
      </c>
      <c r="M55" s="245">
        <f t="shared" si="30"/>
        <v>4</v>
      </c>
      <c r="N55" s="245">
        <f t="shared" si="30"/>
        <v>0</v>
      </c>
      <c r="Q55" s="96"/>
    </row>
    <row r="56" spans="2:17" ht="19.2" customHeight="1" x14ac:dyDescent="0.2">
      <c r="B56" s="51"/>
      <c r="C56" s="216" t="s">
        <v>91</v>
      </c>
      <c r="D56" s="221"/>
      <c r="E56" s="188">
        <f>E55/$D55</f>
        <v>0.7142857142857143</v>
      </c>
      <c r="F56" s="189">
        <f>F55/$D55</f>
        <v>0.2857142857142857</v>
      </c>
      <c r="G56" s="189">
        <f t="shared" ref="G56:L56" si="31">G55/$D55</f>
        <v>0.2857142857142857</v>
      </c>
      <c r="H56" s="189">
        <f t="shared" si="31"/>
        <v>0.5714285714285714</v>
      </c>
      <c r="I56" s="189">
        <f t="shared" si="31"/>
        <v>0.2857142857142857</v>
      </c>
      <c r="J56" s="189">
        <f t="shared" si="31"/>
        <v>0.42857142857142855</v>
      </c>
      <c r="K56" s="246">
        <f t="shared" si="31"/>
        <v>0.14285714285714285</v>
      </c>
      <c r="L56" s="246">
        <f t="shared" si="31"/>
        <v>0</v>
      </c>
      <c r="M56" s="247">
        <f>M55/$D55</f>
        <v>0.2857142857142857</v>
      </c>
      <c r="N56" s="247">
        <f>N55/$D55</f>
        <v>0</v>
      </c>
      <c r="P56" s="91"/>
      <c r="Q56" s="96"/>
    </row>
    <row r="57" spans="2:17" ht="19.2" customHeight="1" thickBot="1" x14ac:dyDescent="0.25">
      <c r="B57" s="82"/>
      <c r="C57" s="79"/>
      <c r="D57" s="218"/>
      <c r="E57" s="222"/>
      <c r="F57" s="223">
        <f>F55/$E55</f>
        <v>0.4</v>
      </c>
      <c r="G57" s="223">
        <f t="shared" ref="G57:L57" si="32">G55/$E55</f>
        <v>0.4</v>
      </c>
      <c r="H57" s="223">
        <f t="shared" si="32"/>
        <v>0.8</v>
      </c>
      <c r="I57" s="223">
        <f t="shared" si="32"/>
        <v>0.4</v>
      </c>
      <c r="J57" s="223">
        <f t="shared" si="32"/>
        <v>0.6</v>
      </c>
      <c r="K57" s="258">
        <f t="shared" si="32"/>
        <v>0.2</v>
      </c>
      <c r="L57" s="258">
        <f t="shared" si="32"/>
        <v>0</v>
      </c>
      <c r="M57" s="259"/>
      <c r="N57" s="259"/>
      <c r="P57" s="91"/>
    </row>
    <row r="58" spans="2:17" ht="19.2" customHeight="1" x14ac:dyDescent="0.2">
      <c r="B58" s="87"/>
      <c r="C58" s="225" t="s">
        <v>105</v>
      </c>
      <c r="D58" s="225"/>
      <c r="E58" s="225"/>
      <c r="F58" s="225"/>
      <c r="G58" s="226"/>
      <c r="H58" s="226"/>
      <c r="I58" s="226"/>
      <c r="J58" s="226"/>
      <c r="K58" s="226"/>
      <c r="L58" s="226"/>
      <c r="M58" s="226"/>
      <c r="N58" s="226"/>
      <c r="P58" s="91"/>
    </row>
    <row r="59" spans="2:17" x14ac:dyDescent="0.2">
      <c r="B59" s="227"/>
      <c r="C59" s="228"/>
      <c r="D59" s="229"/>
      <c r="E59" s="230"/>
      <c r="F59" s="231"/>
      <c r="G59" s="231"/>
      <c r="I59" s="231"/>
      <c r="J59" s="231"/>
      <c r="K59" s="231"/>
      <c r="L59" s="231"/>
      <c r="M59" s="231"/>
      <c r="N59" s="231"/>
    </row>
    <row r="60" spans="2:17" x14ac:dyDescent="0.2">
      <c r="B60" s="2"/>
      <c r="C60" s="228"/>
    </row>
    <row r="61" spans="2:17" x14ac:dyDescent="0.2">
      <c r="B61" s="91"/>
      <c r="E61" s="92"/>
      <c r="F61" s="92"/>
      <c r="G61" s="92"/>
      <c r="H61" s="92"/>
      <c r="I61" s="92"/>
      <c r="J61" s="92"/>
      <c r="K61" s="92"/>
      <c r="L61" s="92"/>
      <c r="M61" s="92"/>
      <c r="N61" s="92"/>
    </row>
    <row r="62" spans="2:17" x14ac:dyDescent="0.2">
      <c r="B62" s="91"/>
      <c r="E62" s="92"/>
      <c r="F62" s="92"/>
      <c r="G62" s="92"/>
      <c r="H62" s="92"/>
      <c r="I62" s="92"/>
      <c r="J62" s="92"/>
      <c r="K62" s="92"/>
      <c r="L62" s="92"/>
      <c r="M62" s="92"/>
      <c r="N62" s="92"/>
    </row>
    <row r="63" spans="2:17" ht="9.75" customHeight="1" x14ac:dyDescent="0.2">
      <c r="E63" s="92"/>
      <c r="F63" s="92"/>
      <c r="G63" s="92"/>
      <c r="H63" s="92"/>
      <c r="I63" s="92"/>
      <c r="J63" s="92"/>
      <c r="K63" s="92"/>
      <c r="L63" s="92"/>
      <c r="M63" s="92"/>
      <c r="N63" s="92"/>
    </row>
    <row r="64" spans="2:17" x14ac:dyDescent="0.2">
      <c r="B64" s="2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</row>
    <row r="65" spans="2:14" x14ac:dyDescent="0.2">
      <c r="B65" s="2"/>
      <c r="C65" s="176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</row>
    <row r="66" spans="2:14" ht="13.5" customHeight="1" x14ac:dyDescent="0.2">
      <c r="B66" s="2"/>
      <c r="C66" s="176"/>
    </row>
    <row r="67" spans="2:14" ht="13.5" customHeight="1" x14ac:dyDescent="0.2">
      <c r="B67" s="96"/>
      <c r="C67" s="17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</row>
    <row r="68" spans="2:14" ht="11.25" customHeight="1" x14ac:dyDescent="0.2">
      <c r="C68" s="17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</row>
    <row r="69" spans="2:14" x14ac:dyDescent="0.2">
      <c r="C69" s="17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</row>
    <row r="70" spans="2:14" x14ac:dyDescent="0.2">
      <c r="C70" s="17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</row>
    <row r="71" spans="2:14" x14ac:dyDescent="0.2">
      <c r="C71" s="17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</row>
    <row r="72" spans="2:14" x14ac:dyDescent="0.2">
      <c r="C72" s="17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</row>
    <row r="73" spans="2:14" x14ac:dyDescent="0.2">
      <c r="C73" s="176"/>
      <c r="D73" s="176"/>
      <c r="F73" s="91"/>
      <c r="M73" s="91"/>
    </row>
    <row r="74" spans="2:14" x14ac:dyDescent="0.2">
      <c r="C74" s="176"/>
      <c r="D74" s="176"/>
    </row>
    <row r="75" spans="2:14" x14ac:dyDescent="0.2">
      <c r="C75" s="176"/>
      <c r="D75" s="176"/>
    </row>
    <row r="76" spans="2:14" x14ac:dyDescent="0.2">
      <c r="C76" s="176"/>
      <c r="D76" s="176"/>
    </row>
    <row r="77" spans="2:14" x14ac:dyDescent="0.2">
      <c r="C77" s="176"/>
      <c r="D77" s="176"/>
    </row>
    <row r="78" spans="2:14" x14ac:dyDescent="0.2">
      <c r="C78" s="176"/>
      <c r="D78" s="176"/>
    </row>
    <row r="79" spans="2:14" x14ac:dyDescent="0.2">
      <c r="C79" s="176"/>
      <c r="D79" s="176"/>
    </row>
    <row r="80" spans="2:14" x14ac:dyDescent="0.2">
      <c r="C80" s="176"/>
      <c r="D80" s="176"/>
    </row>
    <row r="81" spans="1:4" x14ac:dyDescent="0.2">
      <c r="C81" s="176"/>
      <c r="D81" s="176"/>
    </row>
    <row r="82" spans="1:4" x14ac:dyDescent="0.2">
      <c r="C82" s="176"/>
      <c r="D82" s="176"/>
    </row>
    <row r="83" spans="1:4" x14ac:dyDescent="0.2">
      <c r="C83" s="176"/>
      <c r="D83" s="176"/>
    </row>
    <row r="84" spans="1:4" x14ac:dyDescent="0.2">
      <c r="C84" s="176"/>
      <c r="D84" s="176"/>
    </row>
    <row r="85" spans="1:4" x14ac:dyDescent="0.2">
      <c r="C85" s="176"/>
      <c r="D85" s="176"/>
    </row>
    <row r="86" spans="1:4" x14ac:dyDescent="0.2">
      <c r="C86" s="176"/>
      <c r="D86" s="176"/>
    </row>
    <row r="87" spans="1:4" x14ac:dyDescent="0.2">
      <c r="C87" s="176"/>
      <c r="D87" s="176"/>
    </row>
    <row r="88" spans="1:4" x14ac:dyDescent="0.2">
      <c r="C88" s="176"/>
      <c r="D88" s="176"/>
    </row>
    <row r="89" spans="1:4" x14ac:dyDescent="0.2">
      <c r="C89" s="176"/>
      <c r="D89" s="176"/>
    </row>
    <row r="90" spans="1:4" x14ac:dyDescent="0.2">
      <c r="C90" s="176"/>
      <c r="D90" s="176"/>
    </row>
    <row r="91" spans="1:4" x14ac:dyDescent="0.2">
      <c r="C91" s="176"/>
      <c r="D91" s="176"/>
    </row>
    <row r="92" spans="1:4" x14ac:dyDescent="0.2">
      <c r="C92" s="176"/>
      <c r="D92" s="176"/>
    </row>
    <row r="93" spans="1:4" x14ac:dyDescent="0.2">
      <c r="C93" s="176"/>
      <c r="D93" s="176"/>
    </row>
    <row r="94" spans="1:4" x14ac:dyDescent="0.2">
      <c r="C94" s="176"/>
      <c r="D94" s="176"/>
    </row>
    <row r="95" spans="1:4" x14ac:dyDescent="0.2">
      <c r="C95" s="176"/>
      <c r="D95" s="176"/>
    </row>
    <row r="96" spans="1:4" x14ac:dyDescent="0.2">
      <c r="A96" s="2"/>
      <c r="B96" s="2"/>
      <c r="C96" s="176"/>
      <c r="D96" s="176"/>
    </row>
    <row r="97" spans="1:4" x14ac:dyDescent="0.2">
      <c r="A97" s="2" t="e">
        <f>SUM(#REF!)</f>
        <v>#REF!</v>
      </c>
      <c r="B97" s="2" t="e">
        <f>SUM(#REF!)</f>
        <v>#REF!</v>
      </c>
      <c r="C97" s="176"/>
      <c r="D97" s="176"/>
    </row>
  </sheetData>
  <mergeCells count="28">
    <mergeCell ref="C58:F58"/>
    <mergeCell ref="B34:B57"/>
    <mergeCell ref="C34:C36"/>
    <mergeCell ref="C37:C39"/>
    <mergeCell ref="C40:C42"/>
    <mergeCell ref="C43:C45"/>
    <mergeCell ref="C46:C48"/>
    <mergeCell ref="C49:C51"/>
    <mergeCell ref="K10:K12"/>
    <mergeCell ref="L10:L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M9:M12"/>
    <mergeCell ref="N9:N12"/>
    <mergeCell ref="F10:F12"/>
    <mergeCell ref="G10:G12"/>
    <mergeCell ref="H10:H12"/>
    <mergeCell ref="I10:I12"/>
    <mergeCell ref="J10:J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EC97-5EC1-41CC-91E1-1BCD0856D1AC}">
  <sheetPr>
    <tabColor rgb="FF92D050"/>
  </sheetPr>
  <dimension ref="A2:K97"/>
  <sheetViews>
    <sheetView view="pageBreakPreview" zoomScaleNormal="100" zoomScaleSheetLayoutView="100" workbookViewId="0"/>
  </sheetViews>
  <sheetFormatPr defaultColWidth="9" defaultRowHeight="13.2" x14ac:dyDescent="0.2"/>
  <cols>
    <col min="1" max="1" width="8.6640625" style="176" customWidth="1"/>
    <col min="2" max="2" width="4.6640625" style="176" customWidth="1"/>
    <col min="3" max="3" width="11.44140625" style="2" customWidth="1"/>
    <col min="4" max="8" width="16.6640625" style="2" customWidth="1"/>
    <col min="9" max="14" width="8.6640625" style="2" customWidth="1"/>
    <col min="15" max="34" width="4.6640625" style="2" customWidth="1"/>
    <col min="35" max="16384" width="9" style="2"/>
  </cols>
  <sheetData>
    <row r="2" spans="2:11" ht="17.100000000000001" customHeight="1" x14ac:dyDescent="0.2">
      <c r="B2" s="174" t="s">
        <v>130</v>
      </c>
    </row>
    <row r="3" spans="2:11" ht="18" customHeight="1" x14ac:dyDescent="0.2">
      <c r="B3" s="2"/>
    </row>
    <row r="4" spans="2:11" ht="15" customHeight="1" x14ac:dyDescent="0.2">
      <c r="B4" s="2"/>
      <c r="F4" s="175" t="s">
        <v>1</v>
      </c>
    </row>
    <row r="5" spans="2:11" ht="15" customHeight="1" x14ac:dyDescent="0.2">
      <c r="B5" s="2"/>
      <c r="F5" s="175" t="s">
        <v>2</v>
      </c>
    </row>
    <row r="6" spans="2:11" ht="15" customHeight="1" x14ac:dyDescent="0.2">
      <c r="B6" s="2"/>
      <c r="F6" s="175" t="s">
        <v>131</v>
      </c>
    </row>
    <row r="7" spans="2:11" ht="15" customHeight="1" x14ac:dyDescent="0.2">
      <c r="B7" s="2"/>
      <c r="F7" s="175" t="s">
        <v>132</v>
      </c>
    </row>
    <row r="8" spans="2:11" ht="13.8" thickBot="1" x14ac:dyDescent="0.25">
      <c r="H8" s="5" t="s">
        <v>4</v>
      </c>
    </row>
    <row r="9" spans="2:11" ht="15" customHeight="1" x14ac:dyDescent="0.2">
      <c r="B9" s="120"/>
      <c r="C9" s="120"/>
      <c r="D9" s="99" t="s">
        <v>75</v>
      </c>
      <c r="E9" s="177" t="s">
        <v>133</v>
      </c>
      <c r="F9" s="178"/>
      <c r="G9" s="179"/>
      <c r="H9" s="178"/>
    </row>
    <row r="10" spans="2:11" ht="15" customHeight="1" x14ac:dyDescent="0.2">
      <c r="B10" s="120"/>
      <c r="C10" s="120"/>
      <c r="D10" s="17"/>
      <c r="E10" s="181"/>
      <c r="F10" s="56" t="s">
        <v>134</v>
      </c>
      <c r="G10" s="8" t="s">
        <v>135</v>
      </c>
      <c r="H10" s="56" t="s">
        <v>13</v>
      </c>
    </row>
    <row r="11" spans="2:11" ht="10.5" customHeight="1" x14ac:dyDescent="0.2">
      <c r="B11" s="120"/>
      <c r="C11" s="120"/>
      <c r="D11" s="17"/>
      <c r="E11" s="181"/>
      <c r="F11" s="16"/>
      <c r="G11" s="13"/>
      <c r="H11" s="16"/>
    </row>
    <row r="12" spans="2:11" ht="68.25" customHeight="1" x14ac:dyDescent="0.2">
      <c r="B12" s="120"/>
      <c r="C12" s="120"/>
      <c r="D12" s="25"/>
      <c r="E12" s="182"/>
      <c r="F12" s="24"/>
      <c r="G12" s="21"/>
      <c r="H12" s="24"/>
      <c r="K12" s="27"/>
    </row>
    <row r="13" spans="2:11" ht="18.899999999999999" customHeight="1" x14ac:dyDescent="0.2">
      <c r="B13" s="104" t="s">
        <v>39</v>
      </c>
      <c r="C13" s="105"/>
      <c r="D13" s="183">
        <f t="shared" ref="D13:H13" si="0">D16+D19+D22+D25+D28+D31</f>
        <v>401</v>
      </c>
      <c r="E13" s="184">
        <f>E16+E19+E22+E25+E28+E31</f>
        <v>41</v>
      </c>
      <c r="F13" s="185">
        <f>F16+F19+F22+F25+F28+F31</f>
        <v>22</v>
      </c>
      <c r="G13" s="185">
        <f t="shared" si="0"/>
        <v>17</v>
      </c>
      <c r="H13" s="185">
        <f t="shared" si="0"/>
        <v>2</v>
      </c>
      <c r="K13" s="96"/>
    </row>
    <row r="14" spans="2:11" ht="18.899999999999999" customHeight="1" x14ac:dyDescent="0.2">
      <c r="B14" s="106"/>
      <c r="C14" s="107"/>
      <c r="D14" s="187"/>
      <c r="E14" s="188">
        <f>E13/D13</f>
        <v>0.10224438902743142</v>
      </c>
      <c r="F14" s="189">
        <f>F13/D13</f>
        <v>5.4862842892768077E-2</v>
      </c>
      <c r="G14" s="189">
        <f>G13/D13</f>
        <v>4.2394014962593519E-2</v>
      </c>
      <c r="H14" s="189">
        <f>H13/D13</f>
        <v>4.9875311720698253E-3</v>
      </c>
      <c r="J14" s="91"/>
      <c r="K14" s="96"/>
    </row>
    <row r="15" spans="2:11" ht="18.899999999999999" customHeight="1" thickBot="1" x14ac:dyDescent="0.25">
      <c r="B15" s="191"/>
      <c r="C15" s="192"/>
      <c r="D15" s="193"/>
      <c r="E15" s="194"/>
      <c r="F15" s="195">
        <f>F13/$E13</f>
        <v>0.53658536585365857</v>
      </c>
      <c r="G15" s="195">
        <f t="shared" ref="G15" si="1">G13/$E13</f>
        <v>0.41463414634146339</v>
      </c>
      <c r="H15" s="195">
        <f>H13/$E13</f>
        <v>4.878048780487805E-2</v>
      </c>
      <c r="J15" s="91"/>
    </row>
    <row r="16" spans="2:11" ht="18.899999999999999" customHeight="1" thickTop="1" x14ac:dyDescent="0.2">
      <c r="B16" s="44" t="s">
        <v>64</v>
      </c>
      <c r="C16" s="45" t="s">
        <v>41</v>
      </c>
      <c r="D16" s="46">
        <f>[1]表1!D14</f>
        <v>45</v>
      </c>
      <c r="E16" s="197">
        <v>6</v>
      </c>
      <c r="F16" s="198">
        <v>1</v>
      </c>
      <c r="G16" s="198">
        <v>5</v>
      </c>
      <c r="H16" s="198">
        <v>0</v>
      </c>
      <c r="K16" s="96"/>
    </row>
    <row r="17" spans="2:11" ht="18.899999999999999" customHeight="1" x14ac:dyDescent="0.2">
      <c r="B17" s="51"/>
      <c r="C17" s="16"/>
      <c r="D17" s="38"/>
      <c r="E17" s="188">
        <f>E16/D16</f>
        <v>0.13333333333333333</v>
      </c>
      <c r="F17" s="189">
        <f>F16/D16</f>
        <v>2.2222222222222223E-2</v>
      </c>
      <c r="G17" s="189">
        <f>G16/D16</f>
        <v>0.1111111111111111</v>
      </c>
      <c r="H17" s="189">
        <f>H16/D16</f>
        <v>0</v>
      </c>
      <c r="J17" s="91"/>
      <c r="K17" s="96"/>
    </row>
    <row r="18" spans="2:11" ht="18.899999999999999" customHeight="1" x14ac:dyDescent="0.2">
      <c r="B18" s="51"/>
      <c r="C18" s="24"/>
      <c r="D18" s="200"/>
      <c r="E18" s="201"/>
      <c r="F18" s="202">
        <f>F16/$E16</f>
        <v>0.16666666666666666</v>
      </c>
      <c r="G18" s="202">
        <f t="shared" ref="G18:H18" si="2">G16/$E16</f>
        <v>0.83333333333333337</v>
      </c>
      <c r="H18" s="202">
        <f t="shared" si="2"/>
        <v>0</v>
      </c>
      <c r="J18" s="91"/>
    </row>
    <row r="19" spans="2:11" ht="18.899999999999999" customHeight="1" x14ac:dyDescent="0.2">
      <c r="B19" s="51"/>
      <c r="C19" s="56" t="s">
        <v>42</v>
      </c>
      <c r="D19" s="57">
        <f>[1]表1!D17</f>
        <v>75</v>
      </c>
      <c r="E19" s="204">
        <v>18</v>
      </c>
      <c r="F19" s="205">
        <v>14</v>
      </c>
      <c r="G19" s="205">
        <v>2</v>
      </c>
      <c r="H19" s="205">
        <v>2</v>
      </c>
      <c r="K19" s="96"/>
    </row>
    <row r="20" spans="2:11" ht="18.899999999999999" customHeight="1" x14ac:dyDescent="0.2">
      <c r="B20" s="51"/>
      <c r="C20" s="16"/>
      <c r="D20" s="38"/>
      <c r="E20" s="188">
        <f>E19/D19</f>
        <v>0.24</v>
      </c>
      <c r="F20" s="189">
        <f>F19/D19</f>
        <v>0.18666666666666668</v>
      </c>
      <c r="G20" s="189">
        <f>G19/D19</f>
        <v>2.6666666666666668E-2</v>
      </c>
      <c r="H20" s="189">
        <f>H19/D19</f>
        <v>2.6666666666666668E-2</v>
      </c>
      <c r="J20" s="91"/>
      <c r="K20" s="96"/>
    </row>
    <row r="21" spans="2:11" ht="18.899999999999999" customHeight="1" x14ac:dyDescent="0.2">
      <c r="B21" s="51"/>
      <c r="C21" s="24"/>
      <c r="D21" s="207"/>
      <c r="E21" s="201"/>
      <c r="F21" s="202">
        <f>F19/$E19</f>
        <v>0.77777777777777779</v>
      </c>
      <c r="G21" s="202">
        <f t="shared" ref="G21:H21" si="3">G19/$E19</f>
        <v>0.1111111111111111</v>
      </c>
      <c r="H21" s="202">
        <f t="shared" si="3"/>
        <v>0.1111111111111111</v>
      </c>
      <c r="J21" s="91"/>
    </row>
    <row r="22" spans="2:11" ht="18.899999999999999" customHeight="1" x14ac:dyDescent="0.2">
      <c r="B22" s="51"/>
      <c r="C22" s="56" t="s">
        <v>65</v>
      </c>
      <c r="D22" s="71">
        <f>[1]表1!D20</f>
        <v>24</v>
      </c>
      <c r="E22" s="204">
        <v>0</v>
      </c>
      <c r="F22" s="205">
        <v>0</v>
      </c>
      <c r="G22" s="205">
        <v>0</v>
      </c>
      <c r="H22" s="205">
        <v>0</v>
      </c>
      <c r="K22" s="96"/>
    </row>
    <row r="23" spans="2:11" ht="18.899999999999999" customHeight="1" x14ac:dyDescent="0.2">
      <c r="B23" s="51"/>
      <c r="C23" s="16"/>
      <c r="D23" s="38"/>
      <c r="E23" s="188">
        <f>E22/D22</f>
        <v>0</v>
      </c>
      <c r="F23" s="189">
        <f>F22/D22</f>
        <v>0</v>
      </c>
      <c r="G23" s="189">
        <f>G22/D22</f>
        <v>0</v>
      </c>
      <c r="H23" s="189">
        <f>H22/D22</f>
        <v>0</v>
      </c>
      <c r="J23" s="91"/>
      <c r="K23" s="96"/>
    </row>
    <row r="24" spans="2:11" ht="18.899999999999999" customHeight="1" x14ac:dyDescent="0.2">
      <c r="B24" s="51"/>
      <c r="C24" s="24"/>
      <c r="D24" s="207"/>
      <c r="E24" s="201"/>
      <c r="F24" s="202">
        <f>IFERROR(F22/$E22,0)</f>
        <v>0</v>
      </c>
      <c r="G24" s="202">
        <f t="shared" ref="G24:H24" si="4">IFERROR(G22/$E22,0)</f>
        <v>0</v>
      </c>
      <c r="H24" s="202">
        <f t="shared" si="4"/>
        <v>0</v>
      </c>
      <c r="J24" s="91"/>
    </row>
    <row r="25" spans="2:11" ht="18.899999999999999" customHeight="1" x14ac:dyDescent="0.2">
      <c r="B25" s="51"/>
      <c r="C25" s="56" t="s">
        <v>44</v>
      </c>
      <c r="D25" s="71">
        <f>[1]表1!D23</f>
        <v>90</v>
      </c>
      <c r="E25" s="204">
        <v>5</v>
      </c>
      <c r="F25" s="205">
        <v>2</v>
      </c>
      <c r="G25" s="205">
        <v>3</v>
      </c>
      <c r="H25" s="205">
        <v>0</v>
      </c>
      <c r="K25" s="96"/>
    </row>
    <row r="26" spans="2:11" ht="18.899999999999999" customHeight="1" x14ac:dyDescent="0.2">
      <c r="B26" s="51"/>
      <c r="C26" s="16"/>
      <c r="D26" s="38"/>
      <c r="E26" s="188">
        <f>E25/D25</f>
        <v>5.5555555555555552E-2</v>
      </c>
      <c r="F26" s="189">
        <f>F25/D25</f>
        <v>2.2222222222222223E-2</v>
      </c>
      <c r="G26" s="189">
        <f>G25/D25</f>
        <v>3.3333333333333333E-2</v>
      </c>
      <c r="H26" s="189">
        <f>H25/D25</f>
        <v>0</v>
      </c>
      <c r="J26" s="91"/>
      <c r="K26" s="96"/>
    </row>
    <row r="27" spans="2:11" ht="18.899999999999999" customHeight="1" x14ac:dyDescent="0.2">
      <c r="B27" s="51"/>
      <c r="C27" s="24"/>
      <c r="D27" s="207"/>
      <c r="E27" s="201"/>
      <c r="F27" s="202">
        <f>F25/$E25</f>
        <v>0.4</v>
      </c>
      <c r="G27" s="202">
        <f t="shared" ref="G27:H27" si="5">G25/$E25</f>
        <v>0.6</v>
      </c>
      <c r="H27" s="202">
        <f t="shared" si="5"/>
        <v>0</v>
      </c>
      <c r="J27" s="91"/>
    </row>
    <row r="28" spans="2:11" ht="18.899999999999999" customHeight="1" x14ac:dyDescent="0.2">
      <c r="B28" s="51"/>
      <c r="C28" s="56" t="s">
        <v>45</v>
      </c>
      <c r="D28" s="71">
        <f>[1]表1!D26</f>
        <v>8</v>
      </c>
      <c r="E28" s="204">
        <v>1</v>
      </c>
      <c r="F28" s="185">
        <v>0</v>
      </c>
      <c r="G28" s="185">
        <v>1</v>
      </c>
      <c r="H28" s="185">
        <v>0</v>
      </c>
      <c r="K28" s="96"/>
    </row>
    <row r="29" spans="2:11" ht="18.899999999999999" customHeight="1" x14ac:dyDescent="0.2">
      <c r="B29" s="51"/>
      <c r="C29" s="16"/>
      <c r="D29" s="38"/>
      <c r="E29" s="188">
        <f>E28/D28</f>
        <v>0.125</v>
      </c>
      <c r="F29" s="189">
        <f>F28/D28</f>
        <v>0</v>
      </c>
      <c r="G29" s="189">
        <f>G28/D28</f>
        <v>0.125</v>
      </c>
      <c r="H29" s="189">
        <f>H28/D28</f>
        <v>0</v>
      </c>
      <c r="J29" s="91"/>
      <c r="K29" s="96"/>
    </row>
    <row r="30" spans="2:11" ht="18.899999999999999" customHeight="1" x14ac:dyDescent="0.2">
      <c r="B30" s="51"/>
      <c r="C30" s="24"/>
      <c r="D30" s="207"/>
      <c r="E30" s="201"/>
      <c r="F30" s="202">
        <f>IFERROR(F28/$E28,0)</f>
        <v>0</v>
      </c>
      <c r="G30" s="202">
        <f t="shared" ref="G30:H30" si="6">IFERROR(G28/$E28,0)</f>
        <v>1</v>
      </c>
      <c r="H30" s="202">
        <f t="shared" si="6"/>
        <v>0</v>
      </c>
      <c r="J30" s="91"/>
    </row>
    <row r="31" spans="2:11" ht="18.899999999999999" customHeight="1" x14ac:dyDescent="0.2">
      <c r="B31" s="51"/>
      <c r="C31" s="56" t="s">
        <v>46</v>
      </c>
      <c r="D31" s="71">
        <f>[1]表1!D29</f>
        <v>159</v>
      </c>
      <c r="E31" s="204">
        <v>11</v>
      </c>
      <c r="F31" s="205">
        <v>5</v>
      </c>
      <c r="G31" s="205">
        <v>6</v>
      </c>
      <c r="H31" s="205">
        <v>0</v>
      </c>
      <c r="K31" s="96"/>
    </row>
    <row r="32" spans="2:11" ht="18.899999999999999" customHeight="1" x14ac:dyDescent="0.2">
      <c r="B32" s="51"/>
      <c r="C32" s="16"/>
      <c r="D32" s="38"/>
      <c r="E32" s="188">
        <f>E31/D31</f>
        <v>6.9182389937106917E-2</v>
      </c>
      <c r="F32" s="189">
        <f>F31/D31</f>
        <v>3.1446540880503145E-2</v>
      </c>
      <c r="G32" s="189">
        <f>G31/D31</f>
        <v>3.7735849056603772E-2</v>
      </c>
      <c r="H32" s="189">
        <f>H31/D31</f>
        <v>0</v>
      </c>
      <c r="J32" s="91"/>
      <c r="K32" s="96"/>
    </row>
    <row r="33" spans="2:11" ht="18.899999999999999" customHeight="1" thickBot="1" x14ac:dyDescent="0.25">
      <c r="B33" s="66"/>
      <c r="C33" s="67"/>
      <c r="D33" s="208"/>
      <c r="E33" s="209"/>
      <c r="F33" s="210">
        <f>F31/$E31</f>
        <v>0.45454545454545453</v>
      </c>
      <c r="G33" s="210">
        <f t="shared" ref="G33:H33" si="7">G31/$E31</f>
        <v>0.54545454545454541</v>
      </c>
      <c r="H33" s="210">
        <f t="shared" si="7"/>
        <v>0</v>
      </c>
      <c r="J33" s="91"/>
    </row>
    <row r="34" spans="2:11" ht="18.899999999999999" customHeight="1" thickTop="1" x14ac:dyDescent="0.2">
      <c r="B34" s="44" t="s">
        <v>82</v>
      </c>
      <c r="C34" s="45" t="s">
        <v>83</v>
      </c>
      <c r="D34" s="71">
        <f>[1]表1!D32</f>
        <v>87</v>
      </c>
      <c r="E34" s="212">
        <v>4</v>
      </c>
      <c r="F34" s="205">
        <v>2</v>
      </c>
      <c r="G34" s="205">
        <v>2</v>
      </c>
      <c r="H34" s="205">
        <v>0</v>
      </c>
      <c r="K34" s="96"/>
    </row>
    <row r="35" spans="2:11" ht="18.899999999999999" customHeight="1" x14ac:dyDescent="0.2">
      <c r="B35" s="51"/>
      <c r="C35" s="16"/>
      <c r="D35" s="38"/>
      <c r="E35" s="188">
        <f>E34/D34</f>
        <v>4.5977011494252873E-2</v>
      </c>
      <c r="F35" s="189">
        <f>F34/D34</f>
        <v>2.2988505747126436E-2</v>
      </c>
      <c r="G35" s="189">
        <f>G34/D34</f>
        <v>2.2988505747126436E-2</v>
      </c>
      <c r="H35" s="189">
        <f>H34/D34</f>
        <v>0</v>
      </c>
      <c r="J35" s="91"/>
      <c r="K35" s="96"/>
    </row>
    <row r="36" spans="2:11" ht="18.899999999999999" customHeight="1" x14ac:dyDescent="0.2">
      <c r="B36" s="51"/>
      <c r="C36" s="24"/>
      <c r="D36" s="207"/>
      <c r="E36" s="213"/>
      <c r="F36" s="202">
        <f>F34/$E34</f>
        <v>0.5</v>
      </c>
      <c r="G36" s="202">
        <f t="shared" ref="G36:H36" si="8">G34/$E34</f>
        <v>0.5</v>
      </c>
      <c r="H36" s="202">
        <f t="shared" si="8"/>
        <v>0</v>
      </c>
      <c r="J36" s="91"/>
    </row>
    <row r="37" spans="2:11" ht="18.899999999999999" customHeight="1" x14ac:dyDescent="0.2">
      <c r="B37" s="51"/>
      <c r="C37" s="56" t="s">
        <v>84</v>
      </c>
      <c r="D37" s="71">
        <f>[1]表1!D35</f>
        <v>178</v>
      </c>
      <c r="E37" s="214">
        <v>12</v>
      </c>
      <c r="F37" s="205">
        <v>7</v>
      </c>
      <c r="G37" s="205">
        <v>4</v>
      </c>
      <c r="H37" s="205">
        <v>1</v>
      </c>
      <c r="K37" s="96"/>
    </row>
    <row r="38" spans="2:11" ht="18.899999999999999" customHeight="1" x14ac:dyDescent="0.2">
      <c r="B38" s="51"/>
      <c r="C38" s="16"/>
      <c r="D38" s="38"/>
      <c r="E38" s="188">
        <f>E37/D37</f>
        <v>6.741573033707865E-2</v>
      </c>
      <c r="F38" s="189">
        <f>F37/D37</f>
        <v>3.9325842696629212E-2</v>
      </c>
      <c r="G38" s="189">
        <f>G37/D37</f>
        <v>2.247191011235955E-2</v>
      </c>
      <c r="H38" s="189">
        <f>H37/D37</f>
        <v>5.6179775280898875E-3</v>
      </c>
      <c r="J38" s="91"/>
      <c r="K38" s="96"/>
    </row>
    <row r="39" spans="2:11" ht="18.899999999999999" customHeight="1" x14ac:dyDescent="0.2">
      <c r="B39" s="51"/>
      <c r="C39" s="24"/>
      <c r="D39" s="207"/>
      <c r="E39" s="201"/>
      <c r="F39" s="202">
        <f>F37/$E37</f>
        <v>0.58333333333333337</v>
      </c>
      <c r="G39" s="202">
        <f t="shared" ref="G39:H39" si="9">G37/$E37</f>
        <v>0.33333333333333331</v>
      </c>
      <c r="H39" s="202">
        <f t="shared" si="9"/>
        <v>8.3333333333333329E-2</v>
      </c>
      <c r="J39" s="91"/>
    </row>
    <row r="40" spans="2:11" ht="18.899999999999999" customHeight="1" x14ac:dyDescent="0.2">
      <c r="B40" s="51"/>
      <c r="C40" s="56" t="s">
        <v>85</v>
      </c>
      <c r="D40" s="71">
        <f>[1]表1!D38</f>
        <v>53</v>
      </c>
      <c r="E40" s="214">
        <v>7</v>
      </c>
      <c r="F40" s="185">
        <v>1</v>
      </c>
      <c r="G40" s="185">
        <v>6</v>
      </c>
      <c r="H40" s="185">
        <v>0</v>
      </c>
      <c r="K40" s="96"/>
    </row>
    <row r="41" spans="2:11" ht="18.899999999999999" customHeight="1" x14ac:dyDescent="0.2">
      <c r="B41" s="51"/>
      <c r="C41" s="16"/>
      <c r="D41" s="38"/>
      <c r="E41" s="188">
        <f>E40/D40</f>
        <v>0.13207547169811321</v>
      </c>
      <c r="F41" s="189">
        <f>F40/D40</f>
        <v>1.8867924528301886E-2</v>
      </c>
      <c r="G41" s="189">
        <f>G40/D40</f>
        <v>0.11320754716981132</v>
      </c>
      <c r="H41" s="189">
        <f>H40/D40</f>
        <v>0</v>
      </c>
      <c r="J41" s="91"/>
      <c r="K41" s="96"/>
    </row>
    <row r="42" spans="2:11" ht="18.899999999999999" customHeight="1" x14ac:dyDescent="0.2">
      <c r="B42" s="51"/>
      <c r="C42" s="24"/>
      <c r="D42" s="207"/>
      <c r="E42" s="201"/>
      <c r="F42" s="202">
        <f>F40/$E40</f>
        <v>0.14285714285714285</v>
      </c>
      <c r="G42" s="202">
        <f t="shared" ref="G42:H42" si="10">G40/$E40</f>
        <v>0.8571428571428571</v>
      </c>
      <c r="H42" s="202">
        <f t="shared" si="10"/>
        <v>0</v>
      </c>
      <c r="J42" s="91"/>
    </row>
    <row r="43" spans="2:11" ht="18.899999999999999" customHeight="1" x14ac:dyDescent="0.2">
      <c r="B43" s="51"/>
      <c r="C43" s="56" t="s">
        <v>86</v>
      </c>
      <c r="D43" s="71">
        <f>[1]表1!D41</f>
        <v>26</v>
      </c>
      <c r="E43" s="214">
        <f>'表31-1'!E33+'表31-1'!F33</f>
        <v>6</v>
      </c>
      <c r="F43" s="185">
        <v>3</v>
      </c>
      <c r="G43" s="185">
        <v>3</v>
      </c>
      <c r="H43" s="185">
        <v>0</v>
      </c>
      <c r="K43" s="96"/>
    </row>
    <row r="44" spans="2:11" ht="18.899999999999999" customHeight="1" x14ac:dyDescent="0.2">
      <c r="B44" s="51"/>
      <c r="C44" s="16"/>
      <c r="D44" s="38"/>
      <c r="E44" s="188">
        <f>E43/D43</f>
        <v>0.23076923076923078</v>
      </c>
      <c r="F44" s="189">
        <f>F43/D43</f>
        <v>0.11538461538461539</v>
      </c>
      <c r="G44" s="189">
        <f>G43/D43</f>
        <v>0.11538461538461539</v>
      </c>
      <c r="H44" s="189">
        <f>H43/D43</f>
        <v>0</v>
      </c>
      <c r="J44" s="91"/>
      <c r="K44" s="96"/>
    </row>
    <row r="45" spans="2:11" ht="18.899999999999999" customHeight="1" x14ac:dyDescent="0.2">
      <c r="B45" s="51"/>
      <c r="C45" s="24"/>
      <c r="D45" s="207"/>
      <c r="E45" s="201"/>
      <c r="F45" s="202">
        <f>F43/$E43</f>
        <v>0.5</v>
      </c>
      <c r="G45" s="202">
        <f t="shared" ref="G45:H45" si="11">G43/$E43</f>
        <v>0.5</v>
      </c>
      <c r="H45" s="202">
        <f t="shared" si="11"/>
        <v>0</v>
      </c>
      <c r="J45" s="91"/>
    </row>
    <row r="46" spans="2:11" ht="18.899999999999999" customHeight="1" x14ac:dyDescent="0.2">
      <c r="B46" s="51"/>
      <c r="C46" s="56" t="s">
        <v>87</v>
      </c>
      <c r="D46" s="71">
        <f>[1]表1!D44</f>
        <v>31</v>
      </c>
      <c r="E46" s="214">
        <v>6</v>
      </c>
      <c r="F46" s="185">
        <v>6</v>
      </c>
      <c r="G46" s="185">
        <v>0</v>
      </c>
      <c r="H46" s="185">
        <v>0</v>
      </c>
      <c r="K46" s="96"/>
    </row>
    <row r="47" spans="2:11" ht="18.899999999999999" customHeight="1" x14ac:dyDescent="0.2">
      <c r="B47" s="51"/>
      <c r="C47" s="16"/>
      <c r="D47" s="38"/>
      <c r="E47" s="188">
        <f>E46/D46</f>
        <v>0.19354838709677419</v>
      </c>
      <c r="F47" s="189">
        <f>F46/D46</f>
        <v>0.19354838709677419</v>
      </c>
      <c r="G47" s="189">
        <f>G46/D46</f>
        <v>0</v>
      </c>
      <c r="H47" s="189">
        <f>H46/D46</f>
        <v>0</v>
      </c>
      <c r="J47" s="91"/>
      <c r="K47" s="96"/>
    </row>
    <row r="48" spans="2:11" ht="18.899999999999999" customHeight="1" x14ac:dyDescent="0.2">
      <c r="B48" s="51"/>
      <c r="C48" s="24"/>
      <c r="D48" s="207"/>
      <c r="E48" s="201"/>
      <c r="F48" s="202">
        <f>F46/$E46</f>
        <v>1</v>
      </c>
      <c r="G48" s="202">
        <f t="shared" ref="G48:H48" si="12">G46/$E46</f>
        <v>0</v>
      </c>
      <c r="H48" s="202">
        <f t="shared" si="12"/>
        <v>0</v>
      </c>
      <c r="J48" s="91"/>
    </row>
    <row r="49" spans="2:11" ht="18.899999999999999" customHeight="1" x14ac:dyDescent="0.2">
      <c r="B49" s="51"/>
      <c r="C49" s="56" t="s">
        <v>88</v>
      </c>
      <c r="D49" s="71">
        <f>[1]表1!D47</f>
        <v>26</v>
      </c>
      <c r="E49" s="214">
        <v>6</v>
      </c>
      <c r="F49" s="185">
        <v>3</v>
      </c>
      <c r="G49" s="185">
        <v>2</v>
      </c>
      <c r="H49" s="185">
        <v>1</v>
      </c>
      <c r="K49" s="96"/>
    </row>
    <row r="50" spans="2:11" ht="18.899999999999999" customHeight="1" x14ac:dyDescent="0.2">
      <c r="B50" s="51"/>
      <c r="C50" s="16"/>
      <c r="D50" s="38"/>
      <c r="E50" s="188">
        <f>E49/D49</f>
        <v>0.23076923076923078</v>
      </c>
      <c r="F50" s="189">
        <f>F49/D49</f>
        <v>0.11538461538461539</v>
      </c>
      <c r="G50" s="189">
        <f>G49/D49</f>
        <v>7.6923076923076927E-2</v>
      </c>
      <c r="H50" s="189">
        <f>H49/D49</f>
        <v>3.8461538461538464E-2</v>
      </c>
      <c r="J50" s="91"/>
      <c r="K50" s="96"/>
    </row>
    <row r="51" spans="2:11" ht="18.899999999999999" customHeight="1" thickBot="1" x14ac:dyDescent="0.25">
      <c r="B51" s="51"/>
      <c r="C51" s="67"/>
      <c r="D51" s="208"/>
      <c r="E51" s="209"/>
      <c r="F51" s="210">
        <f>F49/$E49</f>
        <v>0.5</v>
      </c>
      <c r="G51" s="210">
        <f t="shared" ref="G51:H51" si="13">G49/$E49</f>
        <v>0.33333333333333331</v>
      </c>
      <c r="H51" s="210">
        <f t="shared" si="13"/>
        <v>0.16666666666666666</v>
      </c>
      <c r="J51" s="91"/>
    </row>
    <row r="52" spans="2:11" ht="18.899999999999999" customHeight="1" thickTop="1" x14ac:dyDescent="0.2">
      <c r="B52" s="51"/>
      <c r="C52" s="80" t="s">
        <v>89</v>
      </c>
      <c r="D52" s="215">
        <f t="shared" ref="D52:H52" si="14">D37+D40+D43+D46</f>
        <v>288</v>
      </c>
      <c r="E52" s="204">
        <f t="shared" si="14"/>
        <v>31</v>
      </c>
      <c r="F52" s="205">
        <f t="shared" si="14"/>
        <v>17</v>
      </c>
      <c r="G52" s="205">
        <f t="shared" si="14"/>
        <v>13</v>
      </c>
      <c r="H52" s="205">
        <f t="shared" si="14"/>
        <v>1</v>
      </c>
      <c r="K52" s="96"/>
    </row>
    <row r="53" spans="2:11" ht="18.899999999999999" customHeight="1" x14ac:dyDescent="0.2">
      <c r="B53" s="51"/>
      <c r="C53" s="216" t="s">
        <v>90</v>
      </c>
      <c r="D53" s="217"/>
      <c r="E53" s="188">
        <f>E52/D52</f>
        <v>0.1076388888888889</v>
      </c>
      <c r="F53" s="189">
        <f>F52/D52</f>
        <v>5.9027777777777776E-2</v>
      </c>
      <c r="G53" s="189">
        <f>G52/D52</f>
        <v>4.5138888888888888E-2</v>
      </c>
      <c r="H53" s="189">
        <f>H52/D52</f>
        <v>3.472222222222222E-3</v>
      </c>
      <c r="J53" s="91"/>
      <c r="K53" s="96"/>
    </row>
    <row r="54" spans="2:11" ht="18.899999999999999" customHeight="1" x14ac:dyDescent="0.2">
      <c r="B54" s="51"/>
      <c r="C54" s="79"/>
      <c r="D54" s="218"/>
      <c r="E54" s="201"/>
      <c r="F54" s="202">
        <f>F52/$E52</f>
        <v>0.54838709677419351</v>
      </c>
      <c r="G54" s="202">
        <f t="shared" ref="G54:H54" si="15">G52/$E52</f>
        <v>0.41935483870967744</v>
      </c>
      <c r="H54" s="202">
        <f t="shared" si="15"/>
        <v>3.2258064516129031E-2</v>
      </c>
      <c r="J54" s="91"/>
    </row>
    <row r="55" spans="2:11" ht="18.899999999999999" customHeight="1" x14ac:dyDescent="0.2">
      <c r="B55" s="51"/>
      <c r="C55" s="219" t="s">
        <v>89</v>
      </c>
      <c r="D55" s="220">
        <f>SUM(D40:D49)</f>
        <v>136</v>
      </c>
      <c r="E55" s="184">
        <f t="shared" ref="E55:H55" si="16">E40+E43+E46+E49</f>
        <v>25</v>
      </c>
      <c r="F55" s="185">
        <f t="shared" si="16"/>
        <v>13</v>
      </c>
      <c r="G55" s="185">
        <f t="shared" si="16"/>
        <v>11</v>
      </c>
      <c r="H55" s="185">
        <f t="shared" si="16"/>
        <v>1</v>
      </c>
      <c r="K55" s="96"/>
    </row>
    <row r="56" spans="2:11" ht="18.899999999999999" customHeight="1" x14ac:dyDescent="0.2">
      <c r="B56" s="51"/>
      <c r="C56" s="216" t="s">
        <v>91</v>
      </c>
      <c r="D56" s="221"/>
      <c r="E56" s="188">
        <f>E55/D55</f>
        <v>0.18382352941176472</v>
      </c>
      <c r="F56" s="189">
        <f>F55/D55</f>
        <v>9.5588235294117641E-2</v>
      </c>
      <c r="G56" s="189">
        <f>G55/D55</f>
        <v>8.0882352941176475E-2</v>
      </c>
      <c r="H56" s="189">
        <f>H55/D55</f>
        <v>7.3529411764705881E-3</v>
      </c>
      <c r="J56" s="91"/>
      <c r="K56" s="96"/>
    </row>
    <row r="57" spans="2:11" ht="18.899999999999999" customHeight="1" thickBot="1" x14ac:dyDescent="0.25">
      <c r="B57" s="82"/>
      <c r="C57" s="79"/>
      <c r="D57" s="218"/>
      <c r="E57" s="222"/>
      <c r="F57" s="223">
        <f>F55/$E55</f>
        <v>0.52</v>
      </c>
      <c r="G57" s="223">
        <f t="shared" ref="G57:H57" si="17">G55/$E55</f>
        <v>0.44</v>
      </c>
      <c r="H57" s="223">
        <f t="shared" si="17"/>
        <v>0.04</v>
      </c>
      <c r="J57" s="91"/>
    </row>
    <row r="58" spans="2:11" ht="18.899999999999999" customHeight="1" x14ac:dyDescent="0.2">
      <c r="B58" s="87"/>
      <c r="C58" s="225"/>
      <c r="D58" s="225"/>
      <c r="E58" s="225"/>
      <c r="F58" s="225"/>
      <c r="G58" s="226"/>
      <c r="H58" s="226"/>
      <c r="J58" s="91"/>
    </row>
    <row r="59" spans="2:11" x14ac:dyDescent="0.2">
      <c r="B59" s="227"/>
      <c r="C59" s="228"/>
      <c r="D59" s="229"/>
      <c r="E59" s="230"/>
      <c r="F59" s="231"/>
      <c r="G59" s="231"/>
      <c r="H59" s="231"/>
    </row>
    <row r="60" spans="2:11" x14ac:dyDescent="0.2">
      <c r="B60" s="2"/>
      <c r="C60" s="228"/>
    </row>
    <row r="61" spans="2:11" x14ac:dyDescent="0.2">
      <c r="B61" s="91"/>
      <c r="E61" s="92"/>
      <c r="F61" s="92"/>
      <c r="G61" s="92"/>
      <c r="H61" s="92"/>
    </row>
    <row r="62" spans="2:11" x14ac:dyDescent="0.2">
      <c r="B62" s="91"/>
      <c r="E62" s="92"/>
      <c r="F62" s="92"/>
      <c r="G62" s="92"/>
      <c r="H62" s="92"/>
    </row>
    <row r="63" spans="2:11" ht="9.75" customHeight="1" x14ac:dyDescent="0.2">
      <c r="E63" s="92"/>
      <c r="F63" s="92"/>
      <c r="G63" s="92"/>
      <c r="H63" s="92"/>
    </row>
    <row r="64" spans="2:11" x14ac:dyDescent="0.2">
      <c r="B64" s="2"/>
      <c r="D64" s="93"/>
      <c r="E64" s="93"/>
      <c r="F64" s="93"/>
      <c r="G64" s="93"/>
      <c r="H64" s="93"/>
    </row>
    <row r="65" spans="2:8" x14ac:dyDescent="0.2">
      <c r="B65" s="2"/>
      <c r="C65" s="176"/>
      <c r="D65" s="94"/>
      <c r="E65" s="94"/>
      <c r="F65" s="94"/>
      <c r="G65" s="94"/>
      <c r="H65" s="94"/>
    </row>
    <row r="66" spans="2:8" ht="13.5" customHeight="1" x14ac:dyDescent="0.2">
      <c r="B66" s="2"/>
      <c r="C66" s="176"/>
    </row>
    <row r="67" spans="2:8" ht="13.5" customHeight="1" x14ac:dyDescent="0.2">
      <c r="B67" s="96"/>
      <c r="C67" s="176"/>
      <c r="D67" s="96"/>
      <c r="E67" s="96"/>
      <c r="F67" s="96"/>
      <c r="G67" s="96"/>
      <c r="H67" s="96"/>
    </row>
    <row r="68" spans="2:8" ht="11.25" customHeight="1" x14ac:dyDescent="0.2">
      <c r="C68" s="176"/>
      <c r="D68" s="96"/>
      <c r="E68" s="96"/>
      <c r="F68" s="96"/>
      <c r="G68" s="96"/>
      <c r="H68" s="96"/>
    </row>
    <row r="69" spans="2:8" x14ac:dyDescent="0.2">
      <c r="C69" s="176"/>
      <c r="D69" s="96"/>
      <c r="E69" s="96"/>
      <c r="F69" s="96"/>
      <c r="G69" s="96"/>
      <c r="H69" s="96"/>
    </row>
    <row r="70" spans="2:8" x14ac:dyDescent="0.2">
      <c r="C70" s="176"/>
      <c r="D70" s="96"/>
      <c r="E70" s="96"/>
      <c r="F70" s="96"/>
      <c r="G70" s="96"/>
      <c r="H70" s="96"/>
    </row>
    <row r="71" spans="2:8" x14ac:dyDescent="0.2">
      <c r="C71" s="176"/>
      <c r="D71" s="96"/>
      <c r="E71" s="96"/>
      <c r="F71" s="96"/>
      <c r="G71" s="96"/>
      <c r="H71" s="96"/>
    </row>
    <row r="72" spans="2:8" x14ac:dyDescent="0.2">
      <c r="C72" s="176"/>
      <c r="D72" s="96"/>
      <c r="E72" s="96"/>
      <c r="F72" s="96"/>
      <c r="G72" s="96"/>
      <c r="H72" s="96"/>
    </row>
    <row r="73" spans="2:8" x14ac:dyDescent="0.2">
      <c r="C73" s="176"/>
      <c r="D73" s="176"/>
      <c r="F73" s="91"/>
      <c r="H73" s="91"/>
    </row>
    <row r="74" spans="2:8" x14ac:dyDescent="0.2">
      <c r="C74" s="176"/>
      <c r="D74" s="176"/>
    </row>
    <row r="75" spans="2:8" x14ac:dyDescent="0.2">
      <c r="C75" s="176"/>
      <c r="D75" s="176"/>
    </row>
    <row r="76" spans="2:8" x14ac:dyDescent="0.2">
      <c r="C76" s="176"/>
      <c r="D76" s="176"/>
    </row>
    <row r="77" spans="2:8" x14ac:dyDescent="0.2">
      <c r="C77" s="176"/>
      <c r="D77" s="176"/>
    </row>
    <row r="78" spans="2:8" x14ac:dyDescent="0.2">
      <c r="C78" s="176"/>
      <c r="D78" s="176"/>
    </row>
    <row r="79" spans="2:8" x14ac:dyDescent="0.2">
      <c r="C79" s="176"/>
      <c r="D79" s="176"/>
    </row>
    <row r="80" spans="2:8" x14ac:dyDescent="0.2">
      <c r="C80" s="176"/>
      <c r="D80" s="176"/>
    </row>
    <row r="81" spans="1:4" x14ac:dyDescent="0.2">
      <c r="C81" s="176"/>
      <c r="D81" s="176"/>
    </row>
    <row r="82" spans="1:4" x14ac:dyDescent="0.2">
      <c r="C82" s="176"/>
      <c r="D82" s="176"/>
    </row>
    <row r="83" spans="1:4" x14ac:dyDescent="0.2">
      <c r="C83" s="176"/>
      <c r="D83" s="176"/>
    </row>
    <row r="84" spans="1:4" x14ac:dyDescent="0.2">
      <c r="C84" s="176"/>
      <c r="D84" s="176"/>
    </row>
    <row r="85" spans="1:4" x14ac:dyDescent="0.2">
      <c r="C85" s="176"/>
      <c r="D85" s="176"/>
    </row>
    <row r="86" spans="1:4" x14ac:dyDescent="0.2">
      <c r="C86" s="176"/>
      <c r="D86" s="176"/>
    </row>
    <row r="87" spans="1:4" x14ac:dyDescent="0.2">
      <c r="C87" s="176"/>
      <c r="D87" s="176"/>
    </row>
    <row r="88" spans="1:4" x14ac:dyDescent="0.2">
      <c r="C88" s="176"/>
      <c r="D88" s="176"/>
    </row>
    <row r="89" spans="1:4" x14ac:dyDescent="0.2">
      <c r="C89" s="176"/>
      <c r="D89" s="176"/>
    </row>
    <row r="90" spans="1:4" x14ac:dyDescent="0.2">
      <c r="C90" s="176"/>
      <c r="D90" s="176"/>
    </row>
    <row r="91" spans="1:4" x14ac:dyDescent="0.2">
      <c r="C91" s="176"/>
      <c r="D91" s="176"/>
    </row>
    <row r="92" spans="1:4" x14ac:dyDescent="0.2">
      <c r="C92" s="176"/>
      <c r="D92" s="176"/>
    </row>
    <row r="93" spans="1:4" x14ac:dyDescent="0.2">
      <c r="C93" s="176"/>
      <c r="D93" s="176"/>
    </row>
    <row r="94" spans="1:4" x14ac:dyDescent="0.2">
      <c r="C94" s="176"/>
      <c r="D94" s="176"/>
    </row>
    <row r="95" spans="1:4" x14ac:dyDescent="0.2">
      <c r="C95" s="176"/>
      <c r="D95" s="176"/>
    </row>
    <row r="96" spans="1:4" x14ac:dyDescent="0.2">
      <c r="A96" s="2"/>
      <c r="B96" s="2"/>
      <c r="C96" s="176"/>
      <c r="D96" s="176"/>
    </row>
    <row r="97" spans="1:4" x14ac:dyDescent="0.2">
      <c r="A97" s="2" t="e">
        <f>SUM(#REF!)</f>
        <v>#REF!</v>
      </c>
      <c r="B97" s="2" t="e">
        <f>SUM(#REF!)</f>
        <v>#REF!</v>
      </c>
      <c r="C97" s="176"/>
      <c r="D97" s="176"/>
    </row>
  </sheetData>
  <mergeCells count="22">
    <mergeCell ref="C58:F58"/>
    <mergeCell ref="B34:B57"/>
    <mergeCell ref="C34:C36"/>
    <mergeCell ref="C37:C39"/>
    <mergeCell ref="C40:C42"/>
    <mergeCell ref="C43:C45"/>
    <mergeCell ref="C46:C48"/>
    <mergeCell ref="C49:C51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F10:F12"/>
    <mergeCell ref="G10:G12"/>
    <mergeCell ref="H10:H12"/>
  </mergeCells>
  <phoneticPr fontId="3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A6AF-BF80-4394-8C39-65BF461A77A5}">
  <sheetPr>
    <tabColor rgb="FF92D050"/>
    <pageSetUpPr fitToPage="1"/>
  </sheetPr>
  <dimension ref="B2:W58"/>
  <sheetViews>
    <sheetView view="pageBreakPreview" zoomScale="80" zoomScaleNormal="100" zoomScaleSheetLayoutView="80" workbookViewId="0"/>
  </sheetViews>
  <sheetFormatPr defaultColWidth="9" defaultRowHeight="13.2" x14ac:dyDescent="0.2"/>
  <cols>
    <col min="1" max="1" width="4.6640625" style="2" customWidth="1"/>
    <col min="2" max="2" width="3.109375" style="2" customWidth="1"/>
    <col min="3" max="3" width="15.6640625" style="2" customWidth="1"/>
    <col min="4" max="4" width="9.6640625" style="2" customWidth="1"/>
    <col min="5" max="16" width="14.109375" style="2" customWidth="1"/>
    <col min="17" max="17" width="17.88671875" style="2" customWidth="1"/>
    <col min="18" max="18" width="13.109375" style="2" customWidth="1"/>
    <col min="19" max="20" width="10.33203125" style="2" customWidth="1"/>
    <col min="21" max="21" width="9.6640625" style="2" customWidth="1"/>
    <col min="22" max="22" width="10" style="2" customWidth="1"/>
    <col min="23" max="23" width="7.6640625" style="2" customWidth="1"/>
    <col min="24" max="16384" width="9" style="2"/>
  </cols>
  <sheetData>
    <row r="2" spans="2:23" ht="14.4" x14ac:dyDescent="0.2">
      <c r="B2" s="1" t="s">
        <v>136</v>
      </c>
    </row>
    <row r="3" spans="2:23" ht="14.4" x14ac:dyDescent="0.2">
      <c r="B3" s="1"/>
    </row>
    <row r="4" spans="2:23" ht="14.4" x14ac:dyDescent="0.2">
      <c r="B4" s="1"/>
      <c r="G4" s="3"/>
      <c r="H4" s="3"/>
      <c r="I4" s="3"/>
      <c r="J4" s="3"/>
      <c r="K4" s="3"/>
      <c r="L4" s="3"/>
      <c r="M4" s="3"/>
      <c r="O4" s="3" t="s">
        <v>1</v>
      </c>
      <c r="P4" s="3"/>
    </row>
    <row r="5" spans="2:23" ht="14.4" x14ac:dyDescent="0.2">
      <c r="B5" s="1"/>
      <c r="G5" s="3"/>
      <c r="H5" s="3"/>
      <c r="I5" s="3"/>
      <c r="J5" s="3"/>
      <c r="K5" s="3"/>
      <c r="L5" s="3"/>
      <c r="M5" s="3"/>
      <c r="O5" s="3" t="s">
        <v>2</v>
      </c>
      <c r="P5" s="3"/>
    </row>
    <row r="6" spans="2:23" ht="14.4" x14ac:dyDescent="0.2">
      <c r="B6" s="1"/>
    </row>
    <row r="7" spans="2:23" ht="13.8" thickBot="1" x14ac:dyDescent="0.25">
      <c r="B7" s="4"/>
      <c r="C7" s="4"/>
      <c r="D7" s="4"/>
      <c r="E7" s="2" t="s">
        <v>3</v>
      </c>
      <c r="P7" s="5" t="s">
        <v>4</v>
      </c>
      <c r="Q7" s="5"/>
    </row>
    <row r="8" spans="2:23" ht="13.2" customHeight="1" x14ac:dyDescent="0.2">
      <c r="B8" s="6"/>
      <c r="C8" s="7"/>
      <c r="D8" s="8" t="s">
        <v>5</v>
      </c>
      <c r="E8" s="9" t="s">
        <v>137</v>
      </c>
      <c r="F8" s="10" t="s">
        <v>138</v>
      </c>
      <c r="G8" s="10" t="s">
        <v>139</v>
      </c>
      <c r="H8" s="10" t="s">
        <v>140</v>
      </c>
      <c r="I8" s="10" t="s">
        <v>141</v>
      </c>
      <c r="J8" s="10" t="s">
        <v>142</v>
      </c>
      <c r="K8" s="10" t="s">
        <v>143</v>
      </c>
      <c r="L8" s="10" t="s">
        <v>144</v>
      </c>
      <c r="M8" s="10" t="s">
        <v>145</v>
      </c>
      <c r="N8" s="10" t="s">
        <v>146</v>
      </c>
      <c r="O8" s="10" t="s">
        <v>104</v>
      </c>
      <c r="P8" s="11" t="s">
        <v>147</v>
      </c>
      <c r="Q8" s="12" t="s">
        <v>13</v>
      </c>
    </row>
    <row r="9" spans="2:23" x14ac:dyDescent="0.2">
      <c r="B9" s="6"/>
      <c r="C9" s="7"/>
      <c r="D9" s="13"/>
      <c r="E9" s="14"/>
      <c r="F9" s="15"/>
      <c r="G9" s="16"/>
      <c r="H9" s="16"/>
      <c r="I9" s="16"/>
      <c r="J9" s="16"/>
      <c r="K9" s="16"/>
      <c r="L9" s="16"/>
      <c r="M9" s="16"/>
      <c r="N9" s="16"/>
      <c r="O9" s="16"/>
      <c r="P9" s="17"/>
      <c r="Q9" s="18"/>
    </row>
    <row r="10" spans="2:23" ht="41.25" customHeight="1" x14ac:dyDescent="0.2">
      <c r="B10" s="19"/>
      <c r="C10" s="20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5"/>
      <c r="Q10" s="26"/>
      <c r="R10" s="2" t="s">
        <v>14</v>
      </c>
      <c r="S10" s="27"/>
      <c r="T10" s="27"/>
    </row>
    <row r="11" spans="2:23" ht="21" customHeight="1" x14ac:dyDescent="0.2">
      <c r="B11" s="28" t="s">
        <v>15</v>
      </c>
      <c r="C11" s="29"/>
      <c r="D11" s="30">
        <f t="shared" ref="D11:Q11" si="0">D13+D15+D17+D19+D21+D23</f>
        <v>330</v>
      </c>
      <c r="E11" s="31">
        <f t="shared" si="0"/>
        <v>69</v>
      </c>
      <c r="F11" s="32">
        <f t="shared" si="0"/>
        <v>20</v>
      </c>
      <c r="G11" s="32">
        <f t="shared" si="0"/>
        <v>116</v>
      </c>
      <c r="H11" s="32">
        <f t="shared" si="0"/>
        <v>8</v>
      </c>
      <c r="I11" s="32">
        <f t="shared" si="0"/>
        <v>40</v>
      </c>
      <c r="J11" s="32">
        <f t="shared" si="0"/>
        <v>78</v>
      </c>
      <c r="K11" s="32">
        <f t="shared" si="0"/>
        <v>25</v>
      </c>
      <c r="L11" s="32">
        <f t="shared" si="0"/>
        <v>29</v>
      </c>
      <c r="M11" s="32">
        <f t="shared" si="0"/>
        <v>73</v>
      </c>
      <c r="N11" s="32">
        <f t="shared" si="0"/>
        <v>33</v>
      </c>
      <c r="O11" s="32">
        <f t="shared" si="0"/>
        <v>32</v>
      </c>
      <c r="P11" s="33">
        <f t="shared" si="0"/>
        <v>2</v>
      </c>
      <c r="Q11" s="34">
        <f t="shared" si="0"/>
        <v>71</v>
      </c>
      <c r="R11" s="2">
        <f>SUM(R13:R23)</f>
        <v>401</v>
      </c>
      <c r="S11" s="35"/>
      <c r="T11" s="35"/>
      <c r="U11" s="35"/>
      <c r="V11" s="35"/>
      <c r="W11" s="35"/>
    </row>
    <row r="12" spans="2:23" ht="21" customHeight="1" thickBot="1" x14ac:dyDescent="0.25">
      <c r="B12" s="36"/>
      <c r="C12" s="37"/>
      <c r="D12" s="38"/>
      <c r="E12" s="39">
        <f>E11/$D11</f>
        <v>0.20909090909090908</v>
      </c>
      <c r="F12" s="40">
        <f t="shared" ref="F12:Q12" si="1">F11/$D11</f>
        <v>6.0606060606060608E-2</v>
      </c>
      <c r="G12" s="40">
        <f t="shared" si="1"/>
        <v>0.3515151515151515</v>
      </c>
      <c r="H12" s="40">
        <f t="shared" si="1"/>
        <v>2.4242424242424242E-2</v>
      </c>
      <c r="I12" s="40">
        <f t="shared" si="1"/>
        <v>0.12121212121212122</v>
      </c>
      <c r="J12" s="40">
        <f t="shared" si="1"/>
        <v>0.23636363636363636</v>
      </c>
      <c r="K12" s="40">
        <f t="shared" si="1"/>
        <v>7.575757575757576E-2</v>
      </c>
      <c r="L12" s="40">
        <f t="shared" si="1"/>
        <v>8.7878787878787876E-2</v>
      </c>
      <c r="M12" s="40">
        <f t="shared" si="1"/>
        <v>0.22121212121212122</v>
      </c>
      <c r="N12" s="40">
        <f t="shared" si="1"/>
        <v>0.1</v>
      </c>
      <c r="O12" s="40">
        <f t="shared" si="1"/>
        <v>9.696969696969697E-2</v>
      </c>
      <c r="P12" s="41">
        <f t="shared" si="1"/>
        <v>6.0606060606060606E-3</v>
      </c>
      <c r="Q12" s="42">
        <f t="shared" si="1"/>
        <v>0.21515151515151515</v>
      </c>
      <c r="S12" s="43"/>
      <c r="T12" s="43"/>
      <c r="U12" s="43"/>
      <c r="V12" s="43"/>
      <c r="W12" s="43"/>
    </row>
    <row r="13" spans="2:23" ht="21" customHeight="1" thickTop="1" x14ac:dyDescent="0.2">
      <c r="B13" s="44" t="s">
        <v>16</v>
      </c>
      <c r="C13" s="45" t="s">
        <v>17</v>
      </c>
      <c r="D13" s="46">
        <f>R13-Q13</f>
        <v>36</v>
      </c>
      <c r="E13" s="47">
        <v>8</v>
      </c>
      <c r="F13" s="48">
        <v>4</v>
      </c>
      <c r="G13" s="48">
        <v>12</v>
      </c>
      <c r="H13" s="48">
        <v>0</v>
      </c>
      <c r="I13" s="48">
        <v>2</v>
      </c>
      <c r="J13" s="48">
        <v>5</v>
      </c>
      <c r="K13" s="48">
        <v>1</v>
      </c>
      <c r="L13" s="48">
        <v>3</v>
      </c>
      <c r="M13" s="48">
        <v>5</v>
      </c>
      <c r="N13" s="48">
        <v>3</v>
      </c>
      <c r="O13" s="48">
        <v>7</v>
      </c>
      <c r="P13" s="49">
        <v>0</v>
      </c>
      <c r="Q13" s="50">
        <v>9</v>
      </c>
      <c r="R13" s="2">
        <f>'[1]表5-1'!D14</f>
        <v>45</v>
      </c>
      <c r="S13" s="35"/>
      <c r="T13" s="35"/>
      <c r="U13" s="35"/>
      <c r="V13" s="35"/>
      <c r="W13" s="35"/>
    </row>
    <row r="14" spans="2:23" ht="21" customHeight="1" x14ac:dyDescent="0.2">
      <c r="B14" s="51"/>
      <c r="C14" s="24"/>
      <c r="D14" s="52"/>
      <c r="E14" s="53">
        <f>E13/$D13</f>
        <v>0.22222222222222221</v>
      </c>
      <c r="F14" s="54">
        <f t="shared" ref="F14:Q14" si="2">F13/$D13</f>
        <v>0.1111111111111111</v>
      </c>
      <c r="G14" s="54">
        <f t="shared" si="2"/>
        <v>0.33333333333333331</v>
      </c>
      <c r="H14" s="54">
        <f t="shared" si="2"/>
        <v>0</v>
      </c>
      <c r="I14" s="54">
        <f t="shared" si="2"/>
        <v>5.5555555555555552E-2</v>
      </c>
      <c r="J14" s="54">
        <f t="shared" si="2"/>
        <v>0.1388888888888889</v>
      </c>
      <c r="K14" s="54">
        <f t="shared" si="2"/>
        <v>2.7777777777777776E-2</v>
      </c>
      <c r="L14" s="54">
        <f t="shared" si="2"/>
        <v>8.3333333333333329E-2</v>
      </c>
      <c r="M14" s="54">
        <f t="shared" si="2"/>
        <v>0.1388888888888889</v>
      </c>
      <c r="N14" s="54">
        <f t="shared" si="2"/>
        <v>8.3333333333333329E-2</v>
      </c>
      <c r="O14" s="54">
        <f t="shared" si="2"/>
        <v>0.19444444444444445</v>
      </c>
      <c r="P14" s="41">
        <f t="shared" si="2"/>
        <v>0</v>
      </c>
      <c r="Q14" s="55">
        <f t="shared" si="2"/>
        <v>0.25</v>
      </c>
      <c r="S14" s="43"/>
      <c r="T14" s="43"/>
      <c r="U14" s="43"/>
      <c r="V14" s="43"/>
      <c r="W14" s="43"/>
    </row>
    <row r="15" spans="2:23" ht="21" customHeight="1" x14ac:dyDescent="0.2">
      <c r="B15" s="51"/>
      <c r="C15" s="56" t="s">
        <v>18</v>
      </c>
      <c r="D15" s="57">
        <f>R15-Q15</f>
        <v>65</v>
      </c>
      <c r="E15" s="31">
        <v>13</v>
      </c>
      <c r="F15" s="32">
        <v>5</v>
      </c>
      <c r="G15" s="32">
        <v>24</v>
      </c>
      <c r="H15" s="32">
        <v>0</v>
      </c>
      <c r="I15" s="32">
        <v>7</v>
      </c>
      <c r="J15" s="32">
        <v>15</v>
      </c>
      <c r="K15" s="32">
        <v>5</v>
      </c>
      <c r="L15" s="32">
        <v>7</v>
      </c>
      <c r="M15" s="32">
        <v>11</v>
      </c>
      <c r="N15" s="32">
        <v>6</v>
      </c>
      <c r="O15" s="32">
        <v>3</v>
      </c>
      <c r="P15" s="33">
        <v>2</v>
      </c>
      <c r="Q15" s="58">
        <v>10</v>
      </c>
      <c r="R15" s="2">
        <f>'[1]表5-1'!D16</f>
        <v>75</v>
      </c>
      <c r="S15" s="35"/>
      <c r="T15" s="35"/>
      <c r="U15" s="35"/>
      <c r="V15" s="35"/>
      <c r="W15" s="35"/>
    </row>
    <row r="16" spans="2:23" ht="21" customHeight="1" x14ac:dyDescent="0.2">
      <c r="B16" s="51"/>
      <c r="C16" s="24"/>
      <c r="D16" s="59"/>
      <c r="E16" s="53">
        <f>E15/$D15</f>
        <v>0.2</v>
      </c>
      <c r="F16" s="54">
        <f t="shared" ref="F16:J16" si="3">F15/$D15</f>
        <v>7.6923076923076927E-2</v>
      </c>
      <c r="G16" s="54">
        <f t="shared" si="3"/>
        <v>0.36923076923076925</v>
      </c>
      <c r="H16" s="54">
        <f t="shared" si="3"/>
        <v>0</v>
      </c>
      <c r="I16" s="54">
        <f t="shared" si="3"/>
        <v>0.1076923076923077</v>
      </c>
      <c r="J16" s="54">
        <f t="shared" si="3"/>
        <v>0.23076923076923078</v>
      </c>
      <c r="K16" s="54">
        <f>K15/$D15</f>
        <v>7.6923076923076927E-2</v>
      </c>
      <c r="L16" s="54">
        <f t="shared" ref="L16:Q16" si="4">L15/$D15</f>
        <v>0.1076923076923077</v>
      </c>
      <c r="M16" s="54">
        <f t="shared" si="4"/>
        <v>0.16923076923076924</v>
      </c>
      <c r="N16" s="54">
        <f t="shared" si="4"/>
        <v>9.2307692307692313E-2</v>
      </c>
      <c r="O16" s="54">
        <f t="shared" si="4"/>
        <v>4.6153846153846156E-2</v>
      </c>
      <c r="P16" s="41">
        <f t="shared" si="4"/>
        <v>3.0769230769230771E-2</v>
      </c>
      <c r="Q16" s="55">
        <f t="shared" si="4"/>
        <v>0.15384615384615385</v>
      </c>
      <c r="S16" s="43"/>
      <c r="T16" s="43"/>
      <c r="U16" s="43"/>
      <c r="V16" s="43"/>
      <c r="W16" s="43"/>
    </row>
    <row r="17" spans="2:23" ht="21" customHeight="1" x14ac:dyDescent="0.2">
      <c r="B17" s="51"/>
      <c r="C17" s="60" t="s">
        <v>19</v>
      </c>
      <c r="D17" s="57">
        <f>R17-Q17</f>
        <v>19</v>
      </c>
      <c r="E17" s="31">
        <v>4</v>
      </c>
      <c r="F17" s="32">
        <v>0</v>
      </c>
      <c r="G17" s="32">
        <v>5</v>
      </c>
      <c r="H17" s="32">
        <v>0</v>
      </c>
      <c r="I17" s="32">
        <v>1</v>
      </c>
      <c r="J17" s="32">
        <v>3</v>
      </c>
      <c r="K17" s="32">
        <v>3</v>
      </c>
      <c r="L17" s="32">
        <v>2</v>
      </c>
      <c r="M17" s="32">
        <v>0</v>
      </c>
      <c r="N17" s="32">
        <v>2</v>
      </c>
      <c r="O17" s="32">
        <v>4</v>
      </c>
      <c r="P17" s="33">
        <v>0</v>
      </c>
      <c r="Q17" s="58">
        <v>5</v>
      </c>
      <c r="R17" s="2">
        <f>'[1]表5-1'!D18</f>
        <v>24</v>
      </c>
      <c r="S17" s="35"/>
      <c r="T17" s="35"/>
      <c r="U17" s="35"/>
      <c r="V17" s="35"/>
      <c r="W17" s="35"/>
    </row>
    <row r="18" spans="2:23" ht="21" customHeight="1" x14ac:dyDescent="0.2">
      <c r="B18" s="51"/>
      <c r="C18" s="61"/>
      <c r="D18" s="59"/>
      <c r="E18" s="53">
        <f>E17/$D17</f>
        <v>0.21052631578947367</v>
      </c>
      <c r="F18" s="54">
        <f t="shared" ref="F18:Q18" si="5">F17/$D17</f>
        <v>0</v>
      </c>
      <c r="G18" s="54">
        <f t="shared" si="5"/>
        <v>0.26315789473684209</v>
      </c>
      <c r="H18" s="54">
        <f t="shared" si="5"/>
        <v>0</v>
      </c>
      <c r="I18" s="54">
        <f t="shared" si="5"/>
        <v>5.2631578947368418E-2</v>
      </c>
      <c r="J18" s="54">
        <f t="shared" si="5"/>
        <v>0.15789473684210525</v>
      </c>
      <c r="K18" s="54">
        <f t="shared" si="5"/>
        <v>0.15789473684210525</v>
      </c>
      <c r="L18" s="54">
        <f t="shared" si="5"/>
        <v>0.10526315789473684</v>
      </c>
      <c r="M18" s="54">
        <f t="shared" si="5"/>
        <v>0</v>
      </c>
      <c r="N18" s="54">
        <f t="shared" si="5"/>
        <v>0.10526315789473684</v>
      </c>
      <c r="O18" s="54">
        <f t="shared" si="5"/>
        <v>0.21052631578947367</v>
      </c>
      <c r="P18" s="41">
        <f t="shared" si="5"/>
        <v>0</v>
      </c>
      <c r="Q18" s="55">
        <f t="shared" si="5"/>
        <v>0.26315789473684209</v>
      </c>
      <c r="S18" s="43"/>
      <c r="T18" s="43"/>
      <c r="U18" s="43"/>
      <c r="V18" s="43"/>
      <c r="W18" s="43"/>
    </row>
    <row r="19" spans="2:23" ht="21" customHeight="1" x14ac:dyDescent="0.2">
      <c r="B19" s="51"/>
      <c r="C19" s="56" t="s">
        <v>20</v>
      </c>
      <c r="D19" s="57">
        <f>R19-Q19</f>
        <v>77</v>
      </c>
      <c r="E19" s="31">
        <v>13</v>
      </c>
      <c r="F19" s="32">
        <v>6</v>
      </c>
      <c r="G19" s="32">
        <v>22</v>
      </c>
      <c r="H19" s="32">
        <v>5</v>
      </c>
      <c r="I19" s="32">
        <v>14</v>
      </c>
      <c r="J19" s="32">
        <v>18</v>
      </c>
      <c r="K19" s="32">
        <v>5</v>
      </c>
      <c r="L19" s="32">
        <v>9</v>
      </c>
      <c r="M19" s="32">
        <v>20</v>
      </c>
      <c r="N19" s="32">
        <v>9</v>
      </c>
      <c r="O19" s="32">
        <v>7</v>
      </c>
      <c r="P19" s="33">
        <v>0</v>
      </c>
      <c r="Q19" s="58">
        <v>13</v>
      </c>
      <c r="R19" s="2">
        <f>'[1]表5-1'!D20</f>
        <v>90</v>
      </c>
      <c r="S19" s="35"/>
      <c r="T19" s="35"/>
      <c r="U19" s="35"/>
      <c r="V19" s="35"/>
      <c r="W19" s="35"/>
    </row>
    <row r="20" spans="2:23" ht="21" customHeight="1" x14ac:dyDescent="0.2">
      <c r="B20" s="51"/>
      <c r="C20" s="24"/>
      <c r="D20" s="59"/>
      <c r="E20" s="53">
        <f>E19/$D19</f>
        <v>0.16883116883116883</v>
      </c>
      <c r="F20" s="54">
        <f t="shared" ref="F20:Q20" si="6">F19/$D19</f>
        <v>7.792207792207792E-2</v>
      </c>
      <c r="G20" s="54">
        <f t="shared" si="6"/>
        <v>0.2857142857142857</v>
      </c>
      <c r="H20" s="54">
        <f t="shared" si="6"/>
        <v>6.4935064935064929E-2</v>
      </c>
      <c r="I20" s="54">
        <f t="shared" si="6"/>
        <v>0.18181818181818182</v>
      </c>
      <c r="J20" s="54">
        <f t="shared" si="6"/>
        <v>0.23376623376623376</v>
      </c>
      <c r="K20" s="54">
        <f t="shared" si="6"/>
        <v>6.4935064935064929E-2</v>
      </c>
      <c r="L20" s="54">
        <f t="shared" si="6"/>
        <v>0.11688311688311688</v>
      </c>
      <c r="M20" s="54">
        <f t="shared" si="6"/>
        <v>0.25974025974025972</v>
      </c>
      <c r="N20" s="54">
        <f t="shared" si="6"/>
        <v>0.11688311688311688</v>
      </c>
      <c r="O20" s="54">
        <f t="shared" si="6"/>
        <v>9.0909090909090912E-2</v>
      </c>
      <c r="P20" s="41">
        <f t="shared" si="6"/>
        <v>0</v>
      </c>
      <c r="Q20" s="55">
        <f t="shared" si="6"/>
        <v>0.16883116883116883</v>
      </c>
      <c r="S20" s="43"/>
      <c r="T20" s="43"/>
      <c r="U20" s="43"/>
      <c r="V20" s="43"/>
      <c r="W20" s="43"/>
    </row>
    <row r="21" spans="2:23" ht="21" customHeight="1" x14ac:dyDescent="0.2">
      <c r="B21" s="51"/>
      <c r="C21" s="56" t="s">
        <v>21</v>
      </c>
      <c r="D21" s="57">
        <f>R21-Q21</f>
        <v>7</v>
      </c>
      <c r="E21" s="31">
        <v>3</v>
      </c>
      <c r="F21" s="32">
        <v>1</v>
      </c>
      <c r="G21" s="32">
        <v>3</v>
      </c>
      <c r="H21" s="32">
        <v>0</v>
      </c>
      <c r="I21" s="32">
        <v>0</v>
      </c>
      <c r="J21" s="32">
        <v>3</v>
      </c>
      <c r="K21" s="32">
        <v>0</v>
      </c>
      <c r="L21" s="32">
        <v>0</v>
      </c>
      <c r="M21" s="32">
        <v>1</v>
      </c>
      <c r="N21" s="32">
        <v>1</v>
      </c>
      <c r="O21" s="32">
        <v>0</v>
      </c>
      <c r="P21" s="33">
        <v>0</v>
      </c>
      <c r="Q21" s="58">
        <v>1</v>
      </c>
      <c r="R21" s="2">
        <f>'[1]表5-1'!D22</f>
        <v>8</v>
      </c>
      <c r="S21" s="35"/>
      <c r="T21" s="35"/>
      <c r="U21" s="35"/>
      <c r="V21" s="35"/>
      <c r="W21" s="35"/>
    </row>
    <row r="22" spans="2:23" ht="21" customHeight="1" x14ac:dyDescent="0.2">
      <c r="B22" s="51"/>
      <c r="C22" s="24"/>
      <c r="D22" s="59"/>
      <c r="E22" s="53">
        <f>E21/$D21</f>
        <v>0.42857142857142855</v>
      </c>
      <c r="F22" s="54">
        <f t="shared" ref="F22:Q22" si="7">F21/$D21</f>
        <v>0.14285714285714285</v>
      </c>
      <c r="G22" s="54">
        <f t="shared" si="7"/>
        <v>0.42857142857142855</v>
      </c>
      <c r="H22" s="54">
        <f t="shared" si="7"/>
        <v>0</v>
      </c>
      <c r="I22" s="54">
        <f t="shared" si="7"/>
        <v>0</v>
      </c>
      <c r="J22" s="54">
        <f t="shared" si="7"/>
        <v>0.42857142857142855</v>
      </c>
      <c r="K22" s="54">
        <f t="shared" si="7"/>
        <v>0</v>
      </c>
      <c r="L22" s="54">
        <f t="shared" si="7"/>
        <v>0</v>
      </c>
      <c r="M22" s="54">
        <f t="shared" si="7"/>
        <v>0.14285714285714285</v>
      </c>
      <c r="N22" s="54">
        <f t="shared" si="7"/>
        <v>0.14285714285714285</v>
      </c>
      <c r="O22" s="54">
        <f t="shared" si="7"/>
        <v>0</v>
      </c>
      <c r="P22" s="62">
        <f t="shared" si="7"/>
        <v>0</v>
      </c>
      <c r="Q22" s="55">
        <f t="shared" si="7"/>
        <v>0.14285714285714285</v>
      </c>
      <c r="S22" s="43"/>
      <c r="T22" s="43"/>
      <c r="U22" s="43"/>
      <c r="V22" s="43"/>
      <c r="W22" s="43"/>
    </row>
    <row r="23" spans="2:23" ht="21" customHeight="1" x14ac:dyDescent="0.2">
      <c r="B23" s="51"/>
      <c r="C23" s="56" t="s">
        <v>22</v>
      </c>
      <c r="D23" s="57">
        <f>R23-Q23</f>
        <v>126</v>
      </c>
      <c r="E23" s="63">
        <v>28</v>
      </c>
      <c r="F23" s="64">
        <v>4</v>
      </c>
      <c r="G23" s="64">
        <v>50</v>
      </c>
      <c r="H23" s="64">
        <v>3</v>
      </c>
      <c r="I23" s="64">
        <v>16</v>
      </c>
      <c r="J23" s="64">
        <v>34</v>
      </c>
      <c r="K23" s="64">
        <v>11</v>
      </c>
      <c r="L23" s="64">
        <v>8</v>
      </c>
      <c r="M23" s="64">
        <v>36</v>
      </c>
      <c r="N23" s="64">
        <v>12</v>
      </c>
      <c r="O23" s="64">
        <v>11</v>
      </c>
      <c r="P23" s="65">
        <v>0</v>
      </c>
      <c r="Q23" s="58">
        <v>33</v>
      </c>
      <c r="R23" s="2">
        <f>'[1]表5-1'!D24</f>
        <v>159</v>
      </c>
      <c r="S23" s="35"/>
      <c r="T23" s="35"/>
      <c r="U23" s="35"/>
      <c r="V23" s="35"/>
      <c r="W23" s="35"/>
    </row>
    <row r="24" spans="2:23" ht="21" customHeight="1" thickBot="1" x14ac:dyDescent="0.25">
      <c r="B24" s="66"/>
      <c r="C24" s="67"/>
      <c r="D24" s="52"/>
      <c r="E24" s="68">
        <f>E23/$D23</f>
        <v>0.22222222222222221</v>
      </c>
      <c r="F24" s="69">
        <f t="shared" ref="F24:Q24" si="8">F23/$D23</f>
        <v>3.1746031746031744E-2</v>
      </c>
      <c r="G24" s="69">
        <f t="shared" si="8"/>
        <v>0.3968253968253968</v>
      </c>
      <c r="H24" s="69">
        <f t="shared" si="8"/>
        <v>2.3809523809523808E-2</v>
      </c>
      <c r="I24" s="69">
        <f t="shared" si="8"/>
        <v>0.12698412698412698</v>
      </c>
      <c r="J24" s="69">
        <f t="shared" si="8"/>
        <v>0.26984126984126983</v>
      </c>
      <c r="K24" s="69">
        <f t="shared" si="8"/>
        <v>8.7301587301587297E-2</v>
      </c>
      <c r="L24" s="69">
        <f t="shared" si="8"/>
        <v>6.3492063492063489E-2</v>
      </c>
      <c r="M24" s="69">
        <f t="shared" si="8"/>
        <v>0.2857142857142857</v>
      </c>
      <c r="N24" s="69">
        <f t="shared" si="8"/>
        <v>9.5238095238095233E-2</v>
      </c>
      <c r="O24" s="69">
        <f t="shared" si="8"/>
        <v>8.7301587301587297E-2</v>
      </c>
      <c r="P24" s="41">
        <f t="shared" si="8"/>
        <v>0</v>
      </c>
      <c r="Q24" s="70">
        <f t="shared" si="8"/>
        <v>0.26190476190476192</v>
      </c>
      <c r="S24" s="43"/>
      <c r="T24" s="43"/>
      <c r="U24" s="43"/>
      <c r="V24" s="43"/>
      <c r="W24" s="43"/>
    </row>
    <row r="25" spans="2:23" ht="21" customHeight="1" thickTop="1" x14ac:dyDescent="0.2">
      <c r="B25" s="44" t="s">
        <v>23</v>
      </c>
      <c r="C25" s="45" t="s">
        <v>24</v>
      </c>
      <c r="D25" s="46">
        <f>R25-Q25</f>
        <v>65</v>
      </c>
      <c r="E25" s="47">
        <v>8</v>
      </c>
      <c r="F25" s="48">
        <v>2</v>
      </c>
      <c r="G25" s="48">
        <v>21</v>
      </c>
      <c r="H25" s="48">
        <v>2</v>
      </c>
      <c r="I25" s="48">
        <v>10</v>
      </c>
      <c r="J25" s="48">
        <v>13</v>
      </c>
      <c r="K25" s="48">
        <v>3</v>
      </c>
      <c r="L25" s="48">
        <v>8</v>
      </c>
      <c r="M25" s="48">
        <v>16</v>
      </c>
      <c r="N25" s="48">
        <v>4</v>
      </c>
      <c r="O25" s="48">
        <v>9</v>
      </c>
      <c r="P25" s="49">
        <v>0</v>
      </c>
      <c r="Q25" s="58">
        <v>22</v>
      </c>
      <c r="R25" s="2">
        <f>'[1]表5-1'!D26</f>
        <v>87</v>
      </c>
      <c r="S25" s="35"/>
      <c r="T25" s="35"/>
      <c r="U25" s="35"/>
      <c r="V25" s="35"/>
      <c r="W25" s="35"/>
    </row>
    <row r="26" spans="2:23" ht="21" customHeight="1" x14ac:dyDescent="0.2">
      <c r="B26" s="51"/>
      <c r="C26" s="24"/>
      <c r="D26" s="59"/>
      <c r="E26" s="53">
        <f>E25/$D25</f>
        <v>0.12307692307692308</v>
      </c>
      <c r="F26" s="54">
        <f t="shared" ref="F26:Q26" si="9">F25/$D25</f>
        <v>3.0769230769230771E-2</v>
      </c>
      <c r="G26" s="54">
        <f t="shared" si="9"/>
        <v>0.32307692307692309</v>
      </c>
      <c r="H26" s="54">
        <f t="shared" si="9"/>
        <v>3.0769230769230771E-2</v>
      </c>
      <c r="I26" s="54">
        <f t="shared" si="9"/>
        <v>0.15384615384615385</v>
      </c>
      <c r="J26" s="54">
        <f t="shared" si="9"/>
        <v>0.2</v>
      </c>
      <c r="K26" s="54">
        <f t="shared" si="9"/>
        <v>4.6153846153846156E-2</v>
      </c>
      <c r="L26" s="54">
        <f t="shared" si="9"/>
        <v>0.12307692307692308</v>
      </c>
      <c r="M26" s="54">
        <f t="shared" si="9"/>
        <v>0.24615384615384617</v>
      </c>
      <c r="N26" s="54">
        <f t="shared" si="9"/>
        <v>6.1538461538461542E-2</v>
      </c>
      <c r="O26" s="54">
        <f t="shared" si="9"/>
        <v>0.13846153846153847</v>
      </c>
      <c r="P26" s="62">
        <f t="shared" si="9"/>
        <v>0</v>
      </c>
      <c r="Q26" s="55">
        <f t="shared" si="9"/>
        <v>0.33846153846153848</v>
      </c>
      <c r="S26" s="43"/>
      <c r="T26" s="43"/>
      <c r="U26" s="43"/>
      <c r="V26" s="43"/>
      <c r="W26" s="43"/>
    </row>
    <row r="27" spans="2:23" ht="21" customHeight="1" x14ac:dyDescent="0.2">
      <c r="B27" s="51"/>
      <c r="C27" s="56" t="s">
        <v>25</v>
      </c>
      <c r="D27" s="71">
        <f>R27-Q27</f>
        <v>145</v>
      </c>
      <c r="E27" s="63">
        <v>29</v>
      </c>
      <c r="F27" s="64">
        <v>8</v>
      </c>
      <c r="G27" s="64">
        <v>47</v>
      </c>
      <c r="H27" s="64">
        <v>4</v>
      </c>
      <c r="I27" s="64">
        <v>15</v>
      </c>
      <c r="J27" s="64">
        <v>33</v>
      </c>
      <c r="K27" s="64">
        <v>13</v>
      </c>
      <c r="L27" s="64">
        <v>14</v>
      </c>
      <c r="M27" s="64">
        <v>31</v>
      </c>
      <c r="N27" s="64">
        <v>8</v>
      </c>
      <c r="O27" s="64">
        <v>20</v>
      </c>
      <c r="P27" s="65">
        <v>2</v>
      </c>
      <c r="Q27" s="58">
        <v>33</v>
      </c>
      <c r="R27" s="2">
        <f>'[1]表5-1'!D28</f>
        <v>178</v>
      </c>
      <c r="S27" s="35"/>
      <c r="T27" s="35"/>
      <c r="U27" s="35"/>
      <c r="V27" s="35"/>
      <c r="W27" s="35"/>
    </row>
    <row r="28" spans="2:23" ht="21" customHeight="1" x14ac:dyDescent="0.2">
      <c r="B28" s="51"/>
      <c r="C28" s="24"/>
      <c r="D28" s="59"/>
      <c r="E28" s="53">
        <f>E27/$D27</f>
        <v>0.2</v>
      </c>
      <c r="F28" s="54">
        <f t="shared" ref="F28:Q28" si="10">F27/$D27</f>
        <v>5.5172413793103448E-2</v>
      </c>
      <c r="G28" s="54">
        <f t="shared" si="10"/>
        <v>0.32413793103448274</v>
      </c>
      <c r="H28" s="54">
        <f t="shared" si="10"/>
        <v>2.7586206896551724E-2</v>
      </c>
      <c r="I28" s="54">
        <f t="shared" si="10"/>
        <v>0.10344827586206896</v>
      </c>
      <c r="J28" s="54">
        <f t="shared" si="10"/>
        <v>0.22758620689655173</v>
      </c>
      <c r="K28" s="54">
        <f t="shared" si="10"/>
        <v>8.9655172413793102E-2</v>
      </c>
      <c r="L28" s="54">
        <f t="shared" si="10"/>
        <v>9.6551724137931033E-2</v>
      </c>
      <c r="M28" s="54">
        <f t="shared" si="10"/>
        <v>0.21379310344827587</v>
      </c>
      <c r="N28" s="54">
        <f t="shared" si="10"/>
        <v>5.5172413793103448E-2</v>
      </c>
      <c r="O28" s="54">
        <f t="shared" si="10"/>
        <v>0.13793103448275862</v>
      </c>
      <c r="P28" s="62">
        <f t="shared" si="10"/>
        <v>1.3793103448275862E-2</v>
      </c>
      <c r="Q28" s="55">
        <f t="shared" si="10"/>
        <v>0.22758620689655173</v>
      </c>
      <c r="S28" s="43"/>
      <c r="T28" s="43"/>
      <c r="U28" s="43"/>
      <c r="V28" s="43"/>
      <c r="W28" s="43"/>
    </row>
    <row r="29" spans="2:23" ht="21" customHeight="1" x14ac:dyDescent="0.2">
      <c r="B29" s="51"/>
      <c r="C29" s="56" t="s">
        <v>26</v>
      </c>
      <c r="D29" s="71">
        <f>R29-Q29</f>
        <v>46</v>
      </c>
      <c r="E29" s="63">
        <v>13</v>
      </c>
      <c r="F29" s="64">
        <v>4</v>
      </c>
      <c r="G29" s="64">
        <v>14</v>
      </c>
      <c r="H29" s="64">
        <v>1</v>
      </c>
      <c r="I29" s="64">
        <v>5</v>
      </c>
      <c r="J29" s="64">
        <v>13</v>
      </c>
      <c r="K29" s="64">
        <v>3</v>
      </c>
      <c r="L29" s="64">
        <v>5</v>
      </c>
      <c r="M29" s="64">
        <v>11</v>
      </c>
      <c r="N29" s="64">
        <v>4</v>
      </c>
      <c r="O29" s="64">
        <v>1</v>
      </c>
      <c r="P29" s="65">
        <v>0</v>
      </c>
      <c r="Q29" s="58">
        <v>7</v>
      </c>
      <c r="R29" s="2">
        <f>'[1]表5-1'!D30</f>
        <v>53</v>
      </c>
      <c r="S29" s="35"/>
      <c r="T29" s="35"/>
      <c r="U29" s="35"/>
      <c r="V29" s="35"/>
      <c r="W29" s="35"/>
    </row>
    <row r="30" spans="2:23" ht="21" customHeight="1" x14ac:dyDescent="0.2">
      <c r="B30" s="51"/>
      <c r="C30" s="72"/>
      <c r="D30" s="59"/>
      <c r="E30" s="53">
        <f>E29/$D29</f>
        <v>0.28260869565217389</v>
      </c>
      <c r="F30" s="54">
        <f t="shared" ref="F30:Q30" si="11">F29/$D29</f>
        <v>8.6956521739130432E-2</v>
      </c>
      <c r="G30" s="54">
        <f t="shared" si="11"/>
        <v>0.30434782608695654</v>
      </c>
      <c r="H30" s="54">
        <f t="shared" si="11"/>
        <v>2.1739130434782608E-2</v>
      </c>
      <c r="I30" s="54">
        <f t="shared" si="11"/>
        <v>0.10869565217391304</v>
      </c>
      <c r="J30" s="54">
        <f t="shared" si="11"/>
        <v>0.28260869565217389</v>
      </c>
      <c r="K30" s="54">
        <f t="shared" si="11"/>
        <v>6.5217391304347824E-2</v>
      </c>
      <c r="L30" s="54">
        <f t="shared" si="11"/>
        <v>0.10869565217391304</v>
      </c>
      <c r="M30" s="54">
        <f t="shared" si="11"/>
        <v>0.2391304347826087</v>
      </c>
      <c r="N30" s="54">
        <f t="shared" si="11"/>
        <v>8.6956521739130432E-2</v>
      </c>
      <c r="O30" s="54">
        <f t="shared" si="11"/>
        <v>2.1739130434782608E-2</v>
      </c>
      <c r="P30" s="62">
        <f t="shared" si="11"/>
        <v>0</v>
      </c>
      <c r="Q30" s="55">
        <f t="shared" si="11"/>
        <v>0.15217391304347827</v>
      </c>
      <c r="S30" s="43"/>
      <c r="T30" s="43"/>
      <c r="U30" s="43"/>
      <c r="V30" s="43"/>
      <c r="W30" s="43"/>
    </row>
    <row r="31" spans="2:23" ht="21" customHeight="1" x14ac:dyDescent="0.2">
      <c r="B31" s="51"/>
      <c r="C31" s="56" t="s">
        <v>27</v>
      </c>
      <c r="D31" s="71">
        <f>R31-Q31</f>
        <v>24</v>
      </c>
      <c r="E31" s="63">
        <v>3</v>
      </c>
      <c r="F31" s="64">
        <v>2</v>
      </c>
      <c r="G31" s="64">
        <v>11</v>
      </c>
      <c r="H31" s="64">
        <v>1</v>
      </c>
      <c r="I31" s="64">
        <v>4</v>
      </c>
      <c r="J31" s="64">
        <v>8</v>
      </c>
      <c r="K31" s="64">
        <v>2</v>
      </c>
      <c r="L31" s="64">
        <v>2</v>
      </c>
      <c r="M31" s="64">
        <v>5</v>
      </c>
      <c r="N31" s="64">
        <v>3</v>
      </c>
      <c r="O31" s="64">
        <v>0</v>
      </c>
      <c r="P31" s="65">
        <v>0</v>
      </c>
      <c r="Q31" s="58">
        <v>2</v>
      </c>
      <c r="R31" s="2">
        <f>'[1]表5-1'!D32</f>
        <v>26</v>
      </c>
      <c r="S31" s="35"/>
      <c r="T31" s="35"/>
      <c r="U31" s="35"/>
      <c r="V31" s="35"/>
      <c r="W31" s="35"/>
    </row>
    <row r="32" spans="2:23" ht="21" customHeight="1" x14ac:dyDescent="0.2">
      <c r="B32" s="51"/>
      <c r="C32" s="72"/>
      <c r="D32" s="59"/>
      <c r="E32" s="53">
        <f>E31/$D31</f>
        <v>0.125</v>
      </c>
      <c r="F32" s="54">
        <f t="shared" ref="F32:Q32" si="12">F31/$D31</f>
        <v>8.3333333333333329E-2</v>
      </c>
      <c r="G32" s="54">
        <f t="shared" si="12"/>
        <v>0.45833333333333331</v>
      </c>
      <c r="H32" s="54">
        <f t="shared" si="12"/>
        <v>4.1666666666666664E-2</v>
      </c>
      <c r="I32" s="54">
        <f t="shared" si="12"/>
        <v>0.16666666666666666</v>
      </c>
      <c r="J32" s="54">
        <f t="shared" si="12"/>
        <v>0.33333333333333331</v>
      </c>
      <c r="K32" s="54">
        <f t="shared" si="12"/>
        <v>8.3333333333333329E-2</v>
      </c>
      <c r="L32" s="54">
        <f t="shared" si="12"/>
        <v>8.3333333333333329E-2</v>
      </c>
      <c r="M32" s="54">
        <f t="shared" si="12"/>
        <v>0.20833333333333334</v>
      </c>
      <c r="N32" s="54">
        <f t="shared" si="12"/>
        <v>0.125</v>
      </c>
      <c r="O32" s="54">
        <f t="shared" si="12"/>
        <v>0</v>
      </c>
      <c r="P32" s="62">
        <f t="shared" si="12"/>
        <v>0</v>
      </c>
      <c r="Q32" s="55">
        <f t="shared" si="12"/>
        <v>8.3333333333333329E-2</v>
      </c>
      <c r="S32" s="43"/>
      <c r="T32" s="43"/>
      <c r="U32" s="43"/>
      <c r="V32" s="43"/>
      <c r="W32" s="43"/>
    </row>
    <row r="33" spans="2:23" ht="21" customHeight="1" x14ac:dyDescent="0.2">
      <c r="B33" s="51"/>
      <c r="C33" s="56" t="s">
        <v>28</v>
      </c>
      <c r="D33" s="71">
        <f>R33-Q33</f>
        <v>26</v>
      </c>
      <c r="E33" s="63">
        <v>9</v>
      </c>
      <c r="F33" s="64">
        <v>2</v>
      </c>
      <c r="G33" s="64">
        <v>11</v>
      </c>
      <c r="H33" s="64">
        <v>0</v>
      </c>
      <c r="I33" s="64">
        <v>4</v>
      </c>
      <c r="J33" s="64">
        <v>7</v>
      </c>
      <c r="K33" s="64">
        <v>1</v>
      </c>
      <c r="L33" s="64">
        <v>0</v>
      </c>
      <c r="M33" s="64">
        <v>9</v>
      </c>
      <c r="N33" s="64">
        <v>7</v>
      </c>
      <c r="O33" s="64">
        <v>1</v>
      </c>
      <c r="P33" s="65">
        <v>0</v>
      </c>
      <c r="Q33" s="58">
        <v>5</v>
      </c>
      <c r="R33" s="2">
        <f>'[1]表5-1'!D34</f>
        <v>31</v>
      </c>
      <c r="S33" s="35"/>
      <c r="T33" s="35"/>
      <c r="U33" s="35"/>
      <c r="V33" s="35"/>
      <c r="W33" s="35"/>
    </row>
    <row r="34" spans="2:23" ht="21" customHeight="1" x14ac:dyDescent="0.2">
      <c r="B34" s="51"/>
      <c r="C34" s="72"/>
      <c r="D34" s="59"/>
      <c r="E34" s="53">
        <f>E33/$D33</f>
        <v>0.34615384615384615</v>
      </c>
      <c r="F34" s="54">
        <f t="shared" ref="F34:Q34" si="13">F33/$D33</f>
        <v>7.6923076923076927E-2</v>
      </c>
      <c r="G34" s="54">
        <f t="shared" si="13"/>
        <v>0.42307692307692307</v>
      </c>
      <c r="H34" s="54">
        <f t="shared" si="13"/>
        <v>0</v>
      </c>
      <c r="I34" s="54">
        <f t="shared" si="13"/>
        <v>0.15384615384615385</v>
      </c>
      <c r="J34" s="54">
        <f t="shared" si="13"/>
        <v>0.26923076923076922</v>
      </c>
      <c r="K34" s="54">
        <f t="shared" si="13"/>
        <v>3.8461538461538464E-2</v>
      </c>
      <c r="L34" s="54">
        <f t="shared" si="13"/>
        <v>0</v>
      </c>
      <c r="M34" s="54">
        <f t="shared" si="13"/>
        <v>0.34615384615384615</v>
      </c>
      <c r="N34" s="54">
        <f t="shared" si="13"/>
        <v>0.26923076923076922</v>
      </c>
      <c r="O34" s="54">
        <f t="shared" si="13"/>
        <v>3.8461538461538464E-2</v>
      </c>
      <c r="P34" s="62">
        <f t="shared" si="13"/>
        <v>0</v>
      </c>
      <c r="Q34" s="55">
        <f t="shared" si="13"/>
        <v>0.19230769230769232</v>
      </c>
      <c r="S34" s="43"/>
      <c r="T34" s="43"/>
      <c r="U34" s="43"/>
      <c r="V34" s="43"/>
      <c r="W34" s="43"/>
    </row>
    <row r="35" spans="2:23" ht="21" customHeight="1" x14ac:dyDescent="0.2">
      <c r="B35" s="51"/>
      <c r="C35" s="56" t="s">
        <v>29</v>
      </c>
      <c r="D35" s="71">
        <f>R35-Q35</f>
        <v>24</v>
      </c>
      <c r="E35" s="63">
        <v>7</v>
      </c>
      <c r="F35" s="64">
        <v>2</v>
      </c>
      <c r="G35" s="64">
        <v>12</v>
      </c>
      <c r="H35" s="64">
        <v>0</v>
      </c>
      <c r="I35" s="64">
        <v>2</v>
      </c>
      <c r="J35" s="64">
        <v>4</v>
      </c>
      <c r="K35" s="64">
        <v>3</v>
      </c>
      <c r="L35" s="64">
        <v>0</v>
      </c>
      <c r="M35" s="64">
        <v>1</v>
      </c>
      <c r="N35" s="64">
        <v>7</v>
      </c>
      <c r="O35" s="64">
        <v>1</v>
      </c>
      <c r="P35" s="65">
        <v>0</v>
      </c>
      <c r="Q35" s="58">
        <v>2</v>
      </c>
      <c r="R35" s="2">
        <f>'[1]表5-1'!D36</f>
        <v>26</v>
      </c>
      <c r="S35" s="35"/>
      <c r="T35" s="35"/>
      <c r="U35" s="35"/>
      <c r="V35" s="35"/>
      <c r="W35" s="35"/>
    </row>
    <row r="36" spans="2:23" ht="21" customHeight="1" thickBot="1" x14ac:dyDescent="0.25">
      <c r="B36" s="51"/>
      <c r="C36" s="73"/>
      <c r="D36" s="52"/>
      <c r="E36" s="74">
        <f>E35/$D35</f>
        <v>0.29166666666666669</v>
      </c>
      <c r="F36" s="75">
        <f t="shared" ref="F36:Q36" si="14">F35/$D35</f>
        <v>8.3333333333333329E-2</v>
      </c>
      <c r="G36" s="75">
        <f t="shared" si="14"/>
        <v>0.5</v>
      </c>
      <c r="H36" s="75">
        <f t="shared" si="14"/>
        <v>0</v>
      </c>
      <c r="I36" s="75">
        <f t="shared" si="14"/>
        <v>8.3333333333333329E-2</v>
      </c>
      <c r="J36" s="75">
        <f t="shared" si="14"/>
        <v>0.16666666666666666</v>
      </c>
      <c r="K36" s="75">
        <f t="shared" si="14"/>
        <v>0.125</v>
      </c>
      <c r="L36" s="75">
        <f t="shared" si="14"/>
        <v>0</v>
      </c>
      <c r="M36" s="75">
        <f t="shared" si="14"/>
        <v>4.1666666666666664E-2</v>
      </c>
      <c r="N36" s="75">
        <f t="shared" si="14"/>
        <v>0.29166666666666669</v>
      </c>
      <c r="O36" s="75">
        <f t="shared" si="14"/>
        <v>4.1666666666666664E-2</v>
      </c>
      <c r="P36" s="41">
        <f t="shared" si="14"/>
        <v>0</v>
      </c>
      <c r="Q36" s="55">
        <f t="shared" si="14"/>
        <v>8.3333333333333329E-2</v>
      </c>
      <c r="S36" s="43"/>
      <c r="T36" s="43"/>
      <c r="U36" s="43"/>
      <c r="V36" s="43"/>
      <c r="W36" s="43"/>
    </row>
    <row r="37" spans="2:23" ht="21" customHeight="1" thickTop="1" x14ac:dyDescent="0.2">
      <c r="B37" s="51"/>
      <c r="C37" s="76" t="s">
        <v>30</v>
      </c>
      <c r="D37" s="77">
        <f>D27+D29+D31+D33</f>
        <v>241</v>
      </c>
      <c r="E37" s="78">
        <f t="shared" ref="E37:Q37" si="15">E27+E29+E31+E33</f>
        <v>54</v>
      </c>
      <c r="F37" s="48">
        <f t="shared" si="15"/>
        <v>16</v>
      </c>
      <c r="G37" s="48">
        <f t="shared" si="15"/>
        <v>83</v>
      </c>
      <c r="H37" s="48">
        <f t="shared" si="15"/>
        <v>6</v>
      </c>
      <c r="I37" s="48">
        <f t="shared" si="15"/>
        <v>28</v>
      </c>
      <c r="J37" s="48">
        <f t="shared" si="15"/>
        <v>61</v>
      </c>
      <c r="K37" s="48">
        <f t="shared" si="15"/>
        <v>19</v>
      </c>
      <c r="L37" s="48">
        <f t="shared" si="15"/>
        <v>21</v>
      </c>
      <c r="M37" s="48">
        <f t="shared" si="15"/>
        <v>56</v>
      </c>
      <c r="N37" s="48">
        <f t="shared" si="15"/>
        <v>22</v>
      </c>
      <c r="O37" s="48">
        <f t="shared" si="15"/>
        <v>22</v>
      </c>
      <c r="P37" s="49">
        <f t="shared" si="15"/>
        <v>2</v>
      </c>
      <c r="Q37" s="50">
        <f t="shared" si="15"/>
        <v>47</v>
      </c>
      <c r="R37" s="2">
        <f>'[1]表5-1'!D38</f>
        <v>288</v>
      </c>
      <c r="S37" s="35"/>
      <c r="T37" s="35"/>
      <c r="U37" s="35"/>
      <c r="V37" s="35"/>
      <c r="W37" s="35"/>
    </row>
    <row r="38" spans="2:23" ht="21" customHeight="1" x14ac:dyDescent="0.2">
      <c r="B38" s="51"/>
      <c r="C38" s="79" t="s">
        <v>31</v>
      </c>
      <c r="D38" s="59"/>
      <c r="E38" s="53">
        <f>E37/$D37</f>
        <v>0.22406639004149378</v>
      </c>
      <c r="F38" s="54">
        <f t="shared" ref="F38:P38" si="16">F37/$D37</f>
        <v>6.6390041493775934E-2</v>
      </c>
      <c r="G38" s="54">
        <f t="shared" si="16"/>
        <v>0.34439834024896265</v>
      </c>
      <c r="H38" s="54">
        <f t="shared" si="16"/>
        <v>2.4896265560165973E-2</v>
      </c>
      <c r="I38" s="54">
        <f t="shared" si="16"/>
        <v>0.11618257261410789</v>
      </c>
      <c r="J38" s="54">
        <f t="shared" si="16"/>
        <v>0.25311203319502074</v>
      </c>
      <c r="K38" s="54">
        <f t="shared" si="16"/>
        <v>7.8838174273858919E-2</v>
      </c>
      <c r="L38" s="54">
        <f t="shared" si="16"/>
        <v>8.7136929460580909E-2</v>
      </c>
      <c r="M38" s="54">
        <f t="shared" si="16"/>
        <v>0.23236514522821577</v>
      </c>
      <c r="N38" s="54">
        <f t="shared" si="16"/>
        <v>9.1286307053941904E-2</v>
      </c>
      <c r="O38" s="54">
        <f t="shared" si="16"/>
        <v>9.1286307053941904E-2</v>
      </c>
      <c r="P38" s="62">
        <f t="shared" si="16"/>
        <v>8.2987551867219917E-3</v>
      </c>
      <c r="Q38" s="55">
        <f>Q37/$D37</f>
        <v>0.19502074688796681</v>
      </c>
      <c r="S38" s="43"/>
      <c r="T38" s="43"/>
      <c r="U38" s="43"/>
      <c r="V38" s="43"/>
      <c r="W38" s="43"/>
    </row>
    <row r="39" spans="2:23" ht="21" customHeight="1" x14ac:dyDescent="0.2">
      <c r="B39" s="51"/>
      <c r="C39" s="80" t="s">
        <v>30</v>
      </c>
      <c r="D39" s="81">
        <f>D29+D31+D33+D35</f>
        <v>120</v>
      </c>
      <c r="E39" s="63">
        <f t="shared" ref="E39:Q39" si="17">E29+E31+E33+E35</f>
        <v>32</v>
      </c>
      <c r="F39" s="64">
        <f t="shared" si="17"/>
        <v>10</v>
      </c>
      <c r="G39" s="64">
        <f t="shared" si="17"/>
        <v>48</v>
      </c>
      <c r="H39" s="64">
        <f t="shared" si="17"/>
        <v>2</v>
      </c>
      <c r="I39" s="64">
        <f t="shared" si="17"/>
        <v>15</v>
      </c>
      <c r="J39" s="64">
        <f t="shared" si="17"/>
        <v>32</v>
      </c>
      <c r="K39" s="64">
        <f t="shared" si="17"/>
        <v>9</v>
      </c>
      <c r="L39" s="64">
        <f t="shared" si="17"/>
        <v>7</v>
      </c>
      <c r="M39" s="64">
        <f t="shared" si="17"/>
        <v>26</v>
      </c>
      <c r="N39" s="64">
        <f t="shared" si="17"/>
        <v>21</v>
      </c>
      <c r="O39" s="64">
        <f t="shared" si="17"/>
        <v>3</v>
      </c>
      <c r="P39" s="65">
        <f t="shared" si="17"/>
        <v>0</v>
      </c>
      <c r="Q39" s="58">
        <f t="shared" si="17"/>
        <v>16</v>
      </c>
      <c r="R39" s="2">
        <f>'[1]表5-1'!D40</f>
        <v>136</v>
      </c>
      <c r="S39" s="35"/>
      <c r="T39" s="35"/>
      <c r="U39" s="35"/>
      <c r="V39" s="35"/>
      <c r="W39" s="35"/>
    </row>
    <row r="40" spans="2:23" ht="21" customHeight="1" thickBot="1" x14ac:dyDescent="0.25">
      <c r="B40" s="82"/>
      <c r="C40" s="79" t="s">
        <v>32</v>
      </c>
      <c r="D40" s="59"/>
      <c r="E40" s="83">
        <f>E39/$D39</f>
        <v>0.26666666666666666</v>
      </c>
      <c r="F40" s="84">
        <f t="shared" ref="F40:Q40" si="18">F39/$D39</f>
        <v>8.3333333333333329E-2</v>
      </c>
      <c r="G40" s="84">
        <f t="shared" si="18"/>
        <v>0.4</v>
      </c>
      <c r="H40" s="84">
        <f t="shared" si="18"/>
        <v>1.6666666666666666E-2</v>
      </c>
      <c r="I40" s="84">
        <f t="shared" si="18"/>
        <v>0.125</v>
      </c>
      <c r="J40" s="84">
        <f t="shared" si="18"/>
        <v>0.26666666666666666</v>
      </c>
      <c r="K40" s="84">
        <f t="shared" si="18"/>
        <v>7.4999999999999997E-2</v>
      </c>
      <c r="L40" s="84">
        <f t="shared" si="18"/>
        <v>5.8333333333333334E-2</v>
      </c>
      <c r="M40" s="84">
        <f t="shared" si="18"/>
        <v>0.21666666666666667</v>
      </c>
      <c r="N40" s="84">
        <f t="shared" si="18"/>
        <v>0.17499999999999999</v>
      </c>
      <c r="O40" s="84">
        <f t="shared" si="18"/>
        <v>2.5000000000000001E-2</v>
      </c>
      <c r="P40" s="85">
        <f t="shared" si="18"/>
        <v>0</v>
      </c>
      <c r="Q40" s="86">
        <f t="shared" si="18"/>
        <v>0.13333333333333333</v>
      </c>
      <c r="S40" s="43"/>
      <c r="T40" s="43"/>
      <c r="U40" s="43"/>
      <c r="V40" s="43"/>
      <c r="W40" s="43"/>
    </row>
    <row r="41" spans="2:23" ht="21" customHeight="1" x14ac:dyDescent="0.2">
      <c r="B41" s="87"/>
      <c r="C41" s="88"/>
      <c r="D41" s="5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S41" s="43"/>
      <c r="T41" s="43"/>
      <c r="U41" s="43"/>
      <c r="V41" s="43"/>
      <c r="W41" s="43"/>
    </row>
    <row r="42" spans="2:23" ht="21" customHeight="1" x14ac:dyDescent="0.2">
      <c r="C42" s="91"/>
      <c r="S42" s="43"/>
      <c r="T42" s="43"/>
      <c r="U42" s="43"/>
      <c r="V42" s="43"/>
      <c r="W42" s="43"/>
    </row>
    <row r="43" spans="2:23" ht="21" customHeight="1" x14ac:dyDescent="0.2">
      <c r="B43"/>
      <c r="C43" s="91"/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S43" s="43"/>
      <c r="T43" s="43"/>
      <c r="U43" s="43"/>
      <c r="V43" s="43"/>
      <c r="W43" s="43"/>
    </row>
    <row r="44" spans="2:23" x14ac:dyDescent="0.2">
      <c r="B44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</row>
    <row r="45" spans="2:23" s="91" customFormat="1" x14ac:dyDescent="0.2">
      <c r="B45"/>
      <c r="C45" s="2"/>
      <c r="D45" s="2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</row>
    <row r="46" spans="2:23" s="91" customFormat="1" x14ac:dyDescent="0.2">
      <c r="B46"/>
      <c r="C46" s="2"/>
      <c r="D46" s="2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23" x14ac:dyDescent="0.2">
      <c r="B47"/>
    </row>
    <row r="48" spans="2:23" x14ac:dyDescent="0.2">
      <c r="B48" s="95"/>
      <c r="D48" s="35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4:17" ht="14.25" customHeight="1" x14ac:dyDescent="0.2">
      <c r="D49" s="35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4:17" x14ac:dyDescent="0.2">
      <c r="D50" s="3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4:17" ht="13.5" customHeight="1" x14ac:dyDescent="0.2">
      <c r="D51" s="35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4:17" x14ac:dyDescent="0.2">
      <c r="D52" s="35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5" spans="4:17" ht="13.5" customHeight="1" x14ac:dyDescent="0.2"/>
    <row r="58" spans="4:17" ht="13.5" customHeight="1" x14ac:dyDescent="0.2"/>
  </sheetData>
  <mergeCells count="29">
    <mergeCell ref="B25:B40"/>
    <mergeCell ref="C25:C26"/>
    <mergeCell ref="C27:C28"/>
    <mergeCell ref="C29:C30"/>
    <mergeCell ref="C31:C32"/>
    <mergeCell ref="C33:C34"/>
    <mergeCell ref="C35:C36"/>
    <mergeCell ref="P8:P10"/>
    <mergeCell ref="Q8:Q10"/>
    <mergeCell ref="B11:C12"/>
    <mergeCell ref="B13:B24"/>
    <mergeCell ref="C13:C14"/>
    <mergeCell ref="C15:C16"/>
    <mergeCell ref="C17:C18"/>
    <mergeCell ref="C19:C20"/>
    <mergeCell ref="C21:C22"/>
    <mergeCell ref="C23:C24"/>
    <mergeCell ref="J8:J10"/>
    <mergeCell ref="K8:K10"/>
    <mergeCell ref="L8:L10"/>
    <mergeCell ref="M8:M10"/>
    <mergeCell ref="N8:N10"/>
    <mergeCell ref="O8:O10"/>
    <mergeCell ref="D8:D10"/>
    <mergeCell ref="E8:E10"/>
    <mergeCell ref="F8:F10"/>
    <mergeCell ref="G8:G10"/>
    <mergeCell ref="H8:H10"/>
    <mergeCell ref="I8:I1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5C4E-BFD6-48F1-B427-18BB6829A974}">
  <sheetPr>
    <tabColor rgb="FF92D050"/>
    <pageSetUpPr fitToPage="1"/>
  </sheetPr>
  <dimension ref="B2:U58"/>
  <sheetViews>
    <sheetView view="pageBreakPreview" zoomScaleNormal="100" zoomScaleSheetLayoutView="100" workbookViewId="0"/>
  </sheetViews>
  <sheetFormatPr defaultColWidth="9" defaultRowHeight="13.2" x14ac:dyDescent="0.2"/>
  <cols>
    <col min="1" max="1" width="4.6640625" style="2" customWidth="1"/>
    <col min="2" max="2" width="3.109375" style="2" customWidth="1"/>
    <col min="3" max="3" width="15.6640625" style="2" customWidth="1"/>
    <col min="4" max="4" width="9.6640625" style="2" customWidth="1"/>
    <col min="5" max="14" width="16.77734375" style="2" customWidth="1"/>
    <col min="15" max="15" width="17.88671875" style="2" customWidth="1"/>
    <col min="16" max="16" width="13.109375" style="2" customWidth="1"/>
    <col min="17" max="18" width="10.33203125" style="2" customWidth="1"/>
    <col min="19" max="19" width="9.6640625" style="2" customWidth="1"/>
    <col min="20" max="20" width="10" style="2" customWidth="1"/>
    <col min="21" max="21" width="7.6640625" style="2" customWidth="1"/>
    <col min="22" max="16384" width="9" style="2"/>
  </cols>
  <sheetData>
    <row r="2" spans="2:21" ht="14.4" x14ac:dyDescent="0.2">
      <c r="B2" s="1" t="s">
        <v>148</v>
      </c>
    </row>
    <row r="3" spans="2:21" ht="14.4" x14ac:dyDescent="0.2">
      <c r="B3" s="1"/>
    </row>
    <row r="4" spans="2:21" ht="14.4" x14ac:dyDescent="0.2">
      <c r="B4" s="1"/>
      <c r="G4" s="3"/>
      <c r="H4" s="3"/>
      <c r="I4" s="3"/>
      <c r="J4" s="3"/>
      <c r="K4" s="3"/>
      <c r="L4" s="3"/>
      <c r="M4" s="3" t="s">
        <v>1</v>
      </c>
      <c r="N4" s="3"/>
    </row>
    <row r="5" spans="2:21" ht="14.4" x14ac:dyDescent="0.2">
      <c r="B5" s="1"/>
      <c r="G5" s="3"/>
      <c r="H5" s="3"/>
      <c r="I5" s="3"/>
      <c r="J5" s="3"/>
      <c r="K5" s="3"/>
      <c r="L5" s="3"/>
      <c r="M5" s="3" t="s">
        <v>2</v>
      </c>
      <c r="N5" s="3"/>
    </row>
    <row r="6" spans="2:21" ht="14.4" x14ac:dyDescent="0.2">
      <c r="B6" s="1"/>
    </row>
    <row r="7" spans="2:21" ht="13.8" thickBot="1" x14ac:dyDescent="0.25">
      <c r="B7" s="4"/>
      <c r="C7" s="4"/>
      <c r="D7" s="4"/>
      <c r="E7" s="2" t="s">
        <v>3</v>
      </c>
      <c r="N7" s="5" t="s">
        <v>4</v>
      </c>
      <c r="O7" s="5"/>
    </row>
    <row r="8" spans="2:21" ht="13.2" customHeight="1" x14ac:dyDescent="0.2">
      <c r="B8" s="6"/>
      <c r="C8" s="7"/>
      <c r="D8" s="8" t="s">
        <v>5</v>
      </c>
      <c r="E8" s="9" t="s">
        <v>149</v>
      </c>
      <c r="F8" s="10" t="s">
        <v>150</v>
      </c>
      <c r="G8" s="10" t="s">
        <v>151</v>
      </c>
      <c r="H8" s="10" t="s">
        <v>152</v>
      </c>
      <c r="I8" s="10" t="s">
        <v>153</v>
      </c>
      <c r="J8" s="10" t="s">
        <v>154</v>
      </c>
      <c r="K8" s="10" t="s">
        <v>155</v>
      </c>
      <c r="L8" s="10" t="s">
        <v>156</v>
      </c>
      <c r="M8" s="10" t="s">
        <v>104</v>
      </c>
      <c r="N8" s="11" t="s">
        <v>147</v>
      </c>
      <c r="O8" s="12" t="s">
        <v>13</v>
      </c>
    </row>
    <row r="9" spans="2:21" x14ac:dyDescent="0.2">
      <c r="B9" s="6"/>
      <c r="C9" s="7"/>
      <c r="D9" s="13"/>
      <c r="E9" s="14"/>
      <c r="F9" s="15"/>
      <c r="G9" s="16"/>
      <c r="H9" s="16"/>
      <c r="I9" s="16"/>
      <c r="J9" s="16"/>
      <c r="K9" s="16"/>
      <c r="L9" s="16"/>
      <c r="M9" s="16"/>
      <c r="N9" s="17"/>
      <c r="O9" s="18"/>
    </row>
    <row r="10" spans="2:21" ht="41.25" customHeight="1" x14ac:dyDescent="0.2">
      <c r="B10" s="19"/>
      <c r="C10" s="20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5"/>
      <c r="O10" s="26"/>
      <c r="P10" s="2" t="s">
        <v>14</v>
      </c>
      <c r="Q10" s="27"/>
      <c r="R10" s="27"/>
    </row>
    <row r="11" spans="2:21" ht="21" customHeight="1" x14ac:dyDescent="0.2">
      <c r="B11" s="28" t="s">
        <v>15</v>
      </c>
      <c r="C11" s="29"/>
      <c r="D11" s="30">
        <f t="shared" ref="D11:O11" si="0">D13+D15+D17+D19+D21+D23</f>
        <v>372</v>
      </c>
      <c r="E11" s="31">
        <f t="shared" si="0"/>
        <v>143</v>
      </c>
      <c r="F11" s="32">
        <f t="shared" si="0"/>
        <v>192</v>
      </c>
      <c r="G11" s="32">
        <f t="shared" si="0"/>
        <v>65</v>
      </c>
      <c r="H11" s="32">
        <f t="shared" si="0"/>
        <v>47</v>
      </c>
      <c r="I11" s="32">
        <f t="shared" si="0"/>
        <v>125</v>
      </c>
      <c r="J11" s="32">
        <f t="shared" si="0"/>
        <v>110</v>
      </c>
      <c r="K11" s="32">
        <f t="shared" si="0"/>
        <v>78</v>
      </c>
      <c r="L11" s="32">
        <f t="shared" si="0"/>
        <v>40</v>
      </c>
      <c r="M11" s="32">
        <f t="shared" si="0"/>
        <v>19</v>
      </c>
      <c r="N11" s="33">
        <f t="shared" si="0"/>
        <v>3</v>
      </c>
      <c r="O11" s="303">
        <f t="shared" si="0"/>
        <v>29</v>
      </c>
      <c r="P11" s="2">
        <f>SUM(P13:P23)</f>
        <v>401</v>
      </c>
      <c r="Q11" s="35"/>
      <c r="R11" s="35"/>
      <c r="S11" s="35"/>
      <c r="T11" s="35"/>
      <c r="U11" s="35"/>
    </row>
    <row r="12" spans="2:21" ht="21" customHeight="1" thickBot="1" x14ac:dyDescent="0.25">
      <c r="B12" s="36"/>
      <c r="C12" s="37"/>
      <c r="D12" s="38"/>
      <c r="E12" s="39">
        <f>E11/$D11</f>
        <v>0.38440860215053763</v>
      </c>
      <c r="F12" s="40">
        <f t="shared" ref="F12:O12" si="1">F11/$D11</f>
        <v>0.5161290322580645</v>
      </c>
      <c r="G12" s="40">
        <f t="shared" si="1"/>
        <v>0.17473118279569894</v>
      </c>
      <c r="H12" s="40">
        <f t="shared" si="1"/>
        <v>0.12634408602150538</v>
      </c>
      <c r="I12" s="40">
        <f t="shared" si="1"/>
        <v>0.33602150537634407</v>
      </c>
      <c r="J12" s="40">
        <f t="shared" si="1"/>
        <v>0.29569892473118281</v>
      </c>
      <c r="K12" s="40">
        <f t="shared" si="1"/>
        <v>0.20967741935483872</v>
      </c>
      <c r="L12" s="40">
        <f t="shared" si="1"/>
        <v>0.10752688172043011</v>
      </c>
      <c r="M12" s="40">
        <f t="shared" si="1"/>
        <v>5.1075268817204304E-2</v>
      </c>
      <c r="N12" s="41">
        <f t="shared" si="1"/>
        <v>8.0645161290322578E-3</v>
      </c>
      <c r="O12" s="304">
        <f t="shared" si="1"/>
        <v>7.7956989247311828E-2</v>
      </c>
      <c r="Q12" s="43"/>
      <c r="R12" s="43"/>
      <c r="S12" s="43"/>
      <c r="T12" s="43"/>
      <c r="U12" s="43"/>
    </row>
    <row r="13" spans="2:21" ht="21" customHeight="1" thickTop="1" x14ac:dyDescent="0.2">
      <c r="B13" s="44" t="s">
        <v>16</v>
      </c>
      <c r="C13" s="45" t="s">
        <v>17</v>
      </c>
      <c r="D13" s="46">
        <f>P13-O13</f>
        <v>42</v>
      </c>
      <c r="E13" s="47">
        <v>14</v>
      </c>
      <c r="F13" s="48">
        <v>20</v>
      </c>
      <c r="G13" s="48">
        <v>3</v>
      </c>
      <c r="H13" s="48">
        <v>7</v>
      </c>
      <c r="I13" s="48">
        <v>17</v>
      </c>
      <c r="J13" s="48">
        <v>9</v>
      </c>
      <c r="K13" s="48">
        <v>7</v>
      </c>
      <c r="L13" s="48">
        <v>4</v>
      </c>
      <c r="M13" s="48">
        <v>1</v>
      </c>
      <c r="N13" s="49">
        <v>0</v>
      </c>
      <c r="O13" s="305">
        <v>3</v>
      </c>
      <c r="P13" s="2">
        <f>'[1]表5-1'!D14</f>
        <v>45</v>
      </c>
      <c r="Q13" s="35"/>
      <c r="R13" s="35"/>
      <c r="S13" s="35"/>
      <c r="T13" s="35"/>
      <c r="U13" s="35"/>
    </row>
    <row r="14" spans="2:21" ht="21" customHeight="1" x14ac:dyDescent="0.2">
      <c r="B14" s="51"/>
      <c r="C14" s="24"/>
      <c r="D14" s="52"/>
      <c r="E14" s="53">
        <f>E13/$D13</f>
        <v>0.33333333333333331</v>
      </c>
      <c r="F14" s="54">
        <f t="shared" ref="F14:O14" si="2">F13/$D13</f>
        <v>0.47619047619047616</v>
      </c>
      <c r="G14" s="54">
        <f t="shared" si="2"/>
        <v>7.1428571428571425E-2</v>
      </c>
      <c r="H14" s="54">
        <f t="shared" si="2"/>
        <v>0.16666666666666666</v>
      </c>
      <c r="I14" s="54">
        <f t="shared" si="2"/>
        <v>0.40476190476190477</v>
      </c>
      <c r="J14" s="54">
        <f t="shared" si="2"/>
        <v>0.21428571428571427</v>
      </c>
      <c r="K14" s="54">
        <f t="shared" si="2"/>
        <v>0.16666666666666666</v>
      </c>
      <c r="L14" s="54">
        <f t="shared" si="2"/>
        <v>9.5238095238095233E-2</v>
      </c>
      <c r="M14" s="54">
        <f t="shared" si="2"/>
        <v>2.3809523809523808E-2</v>
      </c>
      <c r="N14" s="41">
        <f t="shared" si="2"/>
        <v>0</v>
      </c>
      <c r="O14" s="306">
        <f t="shared" si="2"/>
        <v>7.1428571428571425E-2</v>
      </c>
      <c r="Q14" s="43"/>
      <c r="R14" s="43"/>
      <c r="S14" s="43"/>
      <c r="T14" s="43"/>
      <c r="U14" s="43"/>
    </row>
    <row r="15" spans="2:21" ht="21" customHeight="1" x14ac:dyDescent="0.2">
      <c r="B15" s="51"/>
      <c r="C15" s="56" t="s">
        <v>18</v>
      </c>
      <c r="D15" s="57">
        <f>P15-O15</f>
        <v>74</v>
      </c>
      <c r="E15" s="31">
        <v>29</v>
      </c>
      <c r="F15" s="32">
        <v>46</v>
      </c>
      <c r="G15" s="32">
        <v>9</v>
      </c>
      <c r="H15" s="32">
        <v>6</v>
      </c>
      <c r="I15" s="32">
        <v>46</v>
      </c>
      <c r="J15" s="32">
        <v>26</v>
      </c>
      <c r="K15" s="32">
        <v>15</v>
      </c>
      <c r="L15" s="32">
        <v>4</v>
      </c>
      <c r="M15" s="32">
        <v>3</v>
      </c>
      <c r="N15" s="33">
        <v>1</v>
      </c>
      <c r="O15" s="307">
        <v>1</v>
      </c>
      <c r="P15" s="2">
        <f>'[1]表5-1'!D16</f>
        <v>75</v>
      </c>
      <c r="Q15" s="35"/>
      <c r="R15" s="35"/>
      <c r="S15" s="35"/>
      <c r="T15" s="35"/>
      <c r="U15" s="35"/>
    </row>
    <row r="16" spans="2:21" ht="21" customHeight="1" x14ac:dyDescent="0.2">
      <c r="B16" s="51"/>
      <c r="C16" s="24"/>
      <c r="D16" s="59"/>
      <c r="E16" s="53">
        <f>E15/$D15</f>
        <v>0.39189189189189189</v>
      </c>
      <c r="F16" s="54">
        <f t="shared" ref="F16:J16" si="3">F15/$D15</f>
        <v>0.6216216216216216</v>
      </c>
      <c r="G16" s="54">
        <f t="shared" si="3"/>
        <v>0.12162162162162163</v>
      </c>
      <c r="H16" s="54">
        <f t="shared" si="3"/>
        <v>8.1081081081081086E-2</v>
      </c>
      <c r="I16" s="54">
        <f t="shared" si="3"/>
        <v>0.6216216216216216</v>
      </c>
      <c r="J16" s="54">
        <f t="shared" si="3"/>
        <v>0.35135135135135137</v>
      </c>
      <c r="K16" s="54">
        <f>K15/$D15</f>
        <v>0.20270270270270271</v>
      </c>
      <c r="L16" s="54">
        <f t="shared" ref="L16:O16" si="4">L15/$D15</f>
        <v>5.4054054054054057E-2</v>
      </c>
      <c r="M16" s="54">
        <f t="shared" si="4"/>
        <v>4.0540540540540543E-2</v>
      </c>
      <c r="N16" s="41">
        <f t="shared" si="4"/>
        <v>1.3513513513513514E-2</v>
      </c>
      <c r="O16" s="306">
        <f t="shared" si="4"/>
        <v>1.3513513513513514E-2</v>
      </c>
      <c r="Q16" s="43"/>
      <c r="R16" s="43"/>
      <c r="S16" s="43"/>
      <c r="T16" s="43"/>
      <c r="U16" s="43"/>
    </row>
    <row r="17" spans="2:21" ht="21" customHeight="1" x14ac:dyDescent="0.2">
      <c r="B17" s="51"/>
      <c r="C17" s="60" t="s">
        <v>19</v>
      </c>
      <c r="D17" s="57">
        <f>P17-O17</f>
        <v>23</v>
      </c>
      <c r="E17" s="31">
        <v>7</v>
      </c>
      <c r="F17" s="32">
        <v>10</v>
      </c>
      <c r="G17" s="32">
        <v>3</v>
      </c>
      <c r="H17" s="32">
        <v>5</v>
      </c>
      <c r="I17" s="32">
        <v>2</v>
      </c>
      <c r="J17" s="32">
        <v>3</v>
      </c>
      <c r="K17" s="32">
        <v>4</v>
      </c>
      <c r="L17" s="32">
        <v>2</v>
      </c>
      <c r="M17" s="32">
        <v>3</v>
      </c>
      <c r="N17" s="33">
        <v>0</v>
      </c>
      <c r="O17" s="307">
        <v>1</v>
      </c>
      <c r="P17" s="2">
        <f>'[1]表5-1'!D18</f>
        <v>24</v>
      </c>
      <c r="Q17" s="35"/>
      <c r="R17" s="35"/>
      <c r="S17" s="35"/>
      <c r="T17" s="35"/>
      <c r="U17" s="35"/>
    </row>
    <row r="18" spans="2:21" ht="21" customHeight="1" x14ac:dyDescent="0.2">
      <c r="B18" s="51"/>
      <c r="C18" s="61"/>
      <c r="D18" s="59"/>
      <c r="E18" s="53">
        <f>E17/$D17</f>
        <v>0.30434782608695654</v>
      </c>
      <c r="F18" s="54">
        <f t="shared" ref="F18:O18" si="5">F17/$D17</f>
        <v>0.43478260869565216</v>
      </c>
      <c r="G18" s="54">
        <f t="shared" si="5"/>
        <v>0.13043478260869565</v>
      </c>
      <c r="H18" s="54">
        <f t="shared" si="5"/>
        <v>0.21739130434782608</v>
      </c>
      <c r="I18" s="54">
        <f t="shared" si="5"/>
        <v>8.6956521739130432E-2</v>
      </c>
      <c r="J18" s="54">
        <f t="shared" si="5"/>
        <v>0.13043478260869565</v>
      </c>
      <c r="K18" s="54">
        <f t="shared" si="5"/>
        <v>0.17391304347826086</v>
      </c>
      <c r="L18" s="54">
        <f t="shared" si="5"/>
        <v>8.6956521739130432E-2</v>
      </c>
      <c r="M18" s="54">
        <f t="shared" si="5"/>
        <v>0.13043478260869565</v>
      </c>
      <c r="N18" s="41">
        <f t="shared" si="5"/>
        <v>0</v>
      </c>
      <c r="O18" s="306">
        <f t="shared" si="5"/>
        <v>4.3478260869565216E-2</v>
      </c>
      <c r="Q18" s="43"/>
      <c r="R18" s="43"/>
      <c r="S18" s="43"/>
      <c r="T18" s="43"/>
      <c r="U18" s="43"/>
    </row>
    <row r="19" spans="2:21" ht="21" customHeight="1" x14ac:dyDescent="0.2">
      <c r="B19" s="51"/>
      <c r="C19" s="56" t="s">
        <v>20</v>
      </c>
      <c r="D19" s="57">
        <f>P19-O19</f>
        <v>85</v>
      </c>
      <c r="E19" s="31">
        <v>28</v>
      </c>
      <c r="F19" s="32">
        <v>39</v>
      </c>
      <c r="G19" s="32">
        <v>21</v>
      </c>
      <c r="H19" s="32">
        <v>17</v>
      </c>
      <c r="I19" s="32">
        <v>27</v>
      </c>
      <c r="J19" s="32">
        <v>28</v>
      </c>
      <c r="K19" s="32">
        <v>27</v>
      </c>
      <c r="L19" s="32">
        <v>11</v>
      </c>
      <c r="M19" s="32">
        <v>4</v>
      </c>
      <c r="N19" s="33">
        <v>1</v>
      </c>
      <c r="O19" s="307">
        <v>5</v>
      </c>
      <c r="P19" s="2">
        <f>'[1]表5-1'!D20</f>
        <v>90</v>
      </c>
      <c r="Q19" s="35"/>
      <c r="R19" s="35"/>
      <c r="S19" s="35"/>
      <c r="T19" s="35"/>
      <c r="U19" s="35"/>
    </row>
    <row r="20" spans="2:21" ht="21" customHeight="1" x14ac:dyDescent="0.2">
      <c r="B20" s="51"/>
      <c r="C20" s="24"/>
      <c r="D20" s="59"/>
      <c r="E20" s="53">
        <f>E19/$D19</f>
        <v>0.32941176470588235</v>
      </c>
      <c r="F20" s="54">
        <f t="shared" ref="F20:O20" si="6">F19/$D19</f>
        <v>0.45882352941176469</v>
      </c>
      <c r="G20" s="54">
        <f t="shared" si="6"/>
        <v>0.24705882352941178</v>
      </c>
      <c r="H20" s="54">
        <f t="shared" si="6"/>
        <v>0.2</v>
      </c>
      <c r="I20" s="54">
        <f t="shared" si="6"/>
        <v>0.31764705882352939</v>
      </c>
      <c r="J20" s="54">
        <f t="shared" si="6"/>
        <v>0.32941176470588235</v>
      </c>
      <c r="K20" s="54">
        <f t="shared" si="6"/>
        <v>0.31764705882352939</v>
      </c>
      <c r="L20" s="54">
        <f t="shared" si="6"/>
        <v>0.12941176470588237</v>
      </c>
      <c r="M20" s="54">
        <f t="shared" si="6"/>
        <v>4.7058823529411764E-2</v>
      </c>
      <c r="N20" s="41">
        <f t="shared" si="6"/>
        <v>1.1764705882352941E-2</v>
      </c>
      <c r="O20" s="306">
        <f t="shared" si="6"/>
        <v>5.8823529411764705E-2</v>
      </c>
      <c r="Q20" s="43"/>
      <c r="R20" s="43"/>
      <c r="S20" s="43"/>
      <c r="T20" s="43"/>
      <c r="U20" s="43"/>
    </row>
    <row r="21" spans="2:21" ht="21" customHeight="1" x14ac:dyDescent="0.2">
      <c r="B21" s="51"/>
      <c r="C21" s="56" t="s">
        <v>21</v>
      </c>
      <c r="D21" s="57">
        <f>P21-O21</f>
        <v>8</v>
      </c>
      <c r="E21" s="31">
        <v>3</v>
      </c>
      <c r="F21" s="32">
        <v>5</v>
      </c>
      <c r="G21" s="32">
        <v>2</v>
      </c>
      <c r="H21" s="32">
        <v>2</v>
      </c>
      <c r="I21" s="32">
        <v>2</v>
      </c>
      <c r="J21" s="32">
        <v>1</v>
      </c>
      <c r="K21" s="32">
        <v>0</v>
      </c>
      <c r="L21" s="32">
        <v>1</v>
      </c>
      <c r="M21" s="32">
        <v>0</v>
      </c>
      <c r="N21" s="33">
        <v>0</v>
      </c>
      <c r="O21" s="307">
        <v>0</v>
      </c>
      <c r="P21" s="2">
        <f>'[1]表5-1'!D22</f>
        <v>8</v>
      </c>
      <c r="Q21" s="35"/>
      <c r="R21" s="35"/>
      <c r="S21" s="35"/>
      <c r="T21" s="35"/>
      <c r="U21" s="35"/>
    </row>
    <row r="22" spans="2:21" ht="21" customHeight="1" x14ac:dyDescent="0.2">
      <c r="B22" s="51"/>
      <c r="C22" s="24"/>
      <c r="D22" s="59"/>
      <c r="E22" s="53">
        <f>E21/$D21</f>
        <v>0.375</v>
      </c>
      <c r="F22" s="54">
        <f t="shared" ref="F22:O22" si="7">F21/$D21</f>
        <v>0.625</v>
      </c>
      <c r="G22" s="54">
        <f t="shared" si="7"/>
        <v>0.25</v>
      </c>
      <c r="H22" s="54">
        <f t="shared" si="7"/>
        <v>0.25</v>
      </c>
      <c r="I22" s="54">
        <f t="shared" si="7"/>
        <v>0.25</v>
      </c>
      <c r="J22" s="54">
        <f t="shared" si="7"/>
        <v>0.125</v>
      </c>
      <c r="K22" s="54">
        <f t="shared" si="7"/>
        <v>0</v>
      </c>
      <c r="L22" s="54">
        <f t="shared" si="7"/>
        <v>0.125</v>
      </c>
      <c r="M22" s="54">
        <f t="shared" si="7"/>
        <v>0</v>
      </c>
      <c r="N22" s="62">
        <f t="shared" si="7"/>
        <v>0</v>
      </c>
      <c r="O22" s="306">
        <f t="shared" si="7"/>
        <v>0</v>
      </c>
      <c r="Q22" s="43"/>
      <c r="R22" s="43"/>
      <c r="S22" s="43"/>
      <c r="T22" s="43"/>
      <c r="U22" s="43"/>
    </row>
    <row r="23" spans="2:21" ht="21" customHeight="1" x14ac:dyDescent="0.2">
      <c r="B23" s="51"/>
      <c r="C23" s="56" t="s">
        <v>22</v>
      </c>
      <c r="D23" s="57">
        <f>P23-O23</f>
        <v>140</v>
      </c>
      <c r="E23" s="63">
        <v>62</v>
      </c>
      <c r="F23" s="64">
        <v>72</v>
      </c>
      <c r="G23" s="64">
        <v>27</v>
      </c>
      <c r="H23" s="64">
        <v>10</v>
      </c>
      <c r="I23" s="64">
        <v>31</v>
      </c>
      <c r="J23" s="64">
        <v>43</v>
      </c>
      <c r="K23" s="64">
        <v>25</v>
      </c>
      <c r="L23" s="64">
        <v>18</v>
      </c>
      <c r="M23" s="64">
        <v>8</v>
      </c>
      <c r="N23" s="65">
        <v>1</v>
      </c>
      <c r="O23" s="307">
        <v>19</v>
      </c>
      <c r="P23" s="2">
        <f>'[1]表5-1'!D24</f>
        <v>159</v>
      </c>
      <c r="Q23" s="35"/>
      <c r="R23" s="35"/>
      <c r="S23" s="35"/>
      <c r="T23" s="35"/>
      <c r="U23" s="35"/>
    </row>
    <row r="24" spans="2:21" ht="21" customHeight="1" thickBot="1" x14ac:dyDescent="0.25">
      <c r="B24" s="66"/>
      <c r="C24" s="67"/>
      <c r="D24" s="52"/>
      <c r="E24" s="68">
        <f>E23/$D23</f>
        <v>0.44285714285714284</v>
      </c>
      <c r="F24" s="69">
        <f t="shared" ref="F24:O24" si="8">F23/$D23</f>
        <v>0.51428571428571423</v>
      </c>
      <c r="G24" s="69">
        <f t="shared" si="8"/>
        <v>0.19285714285714287</v>
      </c>
      <c r="H24" s="69">
        <f t="shared" si="8"/>
        <v>7.1428571428571425E-2</v>
      </c>
      <c r="I24" s="69">
        <f t="shared" si="8"/>
        <v>0.22142857142857142</v>
      </c>
      <c r="J24" s="69">
        <f t="shared" si="8"/>
        <v>0.30714285714285716</v>
      </c>
      <c r="K24" s="69">
        <f t="shared" si="8"/>
        <v>0.17857142857142858</v>
      </c>
      <c r="L24" s="69">
        <f t="shared" si="8"/>
        <v>0.12857142857142856</v>
      </c>
      <c r="M24" s="69">
        <f t="shared" si="8"/>
        <v>5.7142857142857141E-2</v>
      </c>
      <c r="N24" s="41">
        <f t="shared" si="8"/>
        <v>7.1428571428571426E-3</v>
      </c>
      <c r="O24" s="308">
        <f t="shared" si="8"/>
        <v>0.1357142857142857</v>
      </c>
      <c r="Q24" s="43"/>
      <c r="R24" s="43"/>
      <c r="S24" s="43"/>
      <c r="T24" s="43"/>
      <c r="U24" s="43"/>
    </row>
    <row r="25" spans="2:21" ht="21" customHeight="1" thickTop="1" x14ac:dyDescent="0.2">
      <c r="B25" s="44" t="s">
        <v>23</v>
      </c>
      <c r="C25" s="45" t="s">
        <v>24</v>
      </c>
      <c r="D25" s="46">
        <f>P25-O25</f>
        <v>78</v>
      </c>
      <c r="E25" s="47">
        <v>23</v>
      </c>
      <c r="F25" s="48">
        <v>27</v>
      </c>
      <c r="G25" s="48">
        <v>9</v>
      </c>
      <c r="H25" s="48">
        <v>11</v>
      </c>
      <c r="I25" s="48">
        <v>28</v>
      </c>
      <c r="J25" s="48">
        <v>16</v>
      </c>
      <c r="K25" s="48">
        <v>15</v>
      </c>
      <c r="L25" s="48">
        <v>14</v>
      </c>
      <c r="M25" s="48">
        <v>5</v>
      </c>
      <c r="N25" s="49">
        <v>1</v>
      </c>
      <c r="O25" s="58">
        <v>9</v>
      </c>
      <c r="P25" s="2">
        <f>'[1]表5-1'!D26</f>
        <v>87</v>
      </c>
      <c r="Q25" s="35"/>
      <c r="R25" s="35"/>
      <c r="S25" s="35"/>
      <c r="T25" s="35"/>
      <c r="U25" s="35"/>
    </row>
    <row r="26" spans="2:21" ht="21" customHeight="1" x14ac:dyDescent="0.2">
      <c r="B26" s="51"/>
      <c r="C26" s="24"/>
      <c r="D26" s="59"/>
      <c r="E26" s="53">
        <f>E25/$D25</f>
        <v>0.29487179487179488</v>
      </c>
      <c r="F26" s="54">
        <f t="shared" ref="F26:O26" si="9">F25/$D25</f>
        <v>0.34615384615384615</v>
      </c>
      <c r="G26" s="54">
        <f t="shared" si="9"/>
        <v>0.11538461538461539</v>
      </c>
      <c r="H26" s="54">
        <f t="shared" si="9"/>
        <v>0.14102564102564102</v>
      </c>
      <c r="I26" s="54">
        <f t="shared" si="9"/>
        <v>0.35897435897435898</v>
      </c>
      <c r="J26" s="54">
        <f t="shared" si="9"/>
        <v>0.20512820512820512</v>
      </c>
      <c r="K26" s="54">
        <f t="shared" si="9"/>
        <v>0.19230769230769232</v>
      </c>
      <c r="L26" s="54">
        <f t="shared" si="9"/>
        <v>0.17948717948717949</v>
      </c>
      <c r="M26" s="54">
        <f t="shared" si="9"/>
        <v>6.4102564102564097E-2</v>
      </c>
      <c r="N26" s="62">
        <f t="shared" si="9"/>
        <v>1.282051282051282E-2</v>
      </c>
      <c r="O26" s="55">
        <f t="shared" si="9"/>
        <v>0.11538461538461539</v>
      </c>
      <c r="Q26" s="43"/>
      <c r="R26" s="43"/>
      <c r="S26" s="43"/>
      <c r="T26" s="43"/>
      <c r="U26" s="43"/>
    </row>
    <row r="27" spans="2:21" ht="21" customHeight="1" x14ac:dyDescent="0.2">
      <c r="B27" s="51"/>
      <c r="C27" s="56" t="s">
        <v>25</v>
      </c>
      <c r="D27" s="71">
        <f>P27-O27</f>
        <v>162</v>
      </c>
      <c r="E27" s="63">
        <v>53</v>
      </c>
      <c r="F27" s="64">
        <v>81</v>
      </c>
      <c r="G27" s="64">
        <v>31</v>
      </c>
      <c r="H27" s="64">
        <v>27</v>
      </c>
      <c r="I27" s="64">
        <v>54</v>
      </c>
      <c r="J27" s="64">
        <v>42</v>
      </c>
      <c r="K27" s="64">
        <v>41</v>
      </c>
      <c r="L27" s="64">
        <v>15</v>
      </c>
      <c r="M27" s="64">
        <v>13</v>
      </c>
      <c r="N27" s="65">
        <v>2</v>
      </c>
      <c r="O27" s="58">
        <v>16</v>
      </c>
      <c r="P27" s="2">
        <f>'[1]表5-1'!D28</f>
        <v>178</v>
      </c>
      <c r="Q27" s="35"/>
      <c r="R27" s="35"/>
      <c r="S27" s="35"/>
      <c r="T27" s="35"/>
      <c r="U27" s="35"/>
    </row>
    <row r="28" spans="2:21" ht="21" customHeight="1" x14ac:dyDescent="0.2">
      <c r="B28" s="51"/>
      <c r="C28" s="24"/>
      <c r="D28" s="59"/>
      <c r="E28" s="53">
        <f>E27/$D27</f>
        <v>0.3271604938271605</v>
      </c>
      <c r="F28" s="54">
        <f t="shared" ref="F28:O28" si="10">F27/$D27</f>
        <v>0.5</v>
      </c>
      <c r="G28" s="54">
        <f t="shared" si="10"/>
        <v>0.19135802469135801</v>
      </c>
      <c r="H28" s="54">
        <f t="shared" si="10"/>
        <v>0.16666666666666666</v>
      </c>
      <c r="I28" s="54">
        <f t="shared" si="10"/>
        <v>0.33333333333333331</v>
      </c>
      <c r="J28" s="54">
        <f t="shared" si="10"/>
        <v>0.25925925925925924</v>
      </c>
      <c r="K28" s="54">
        <f t="shared" si="10"/>
        <v>0.25308641975308643</v>
      </c>
      <c r="L28" s="54">
        <f t="shared" si="10"/>
        <v>9.2592592592592587E-2</v>
      </c>
      <c r="M28" s="54">
        <f t="shared" si="10"/>
        <v>8.0246913580246909E-2</v>
      </c>
      <c r="N28" s="62">
        <f t="shared" si="10"/>
        <v>1.2345679012345678E-2</v>
      </c>
      <c r="O28" s="55">
        <f t="shared" si="10"/>
        <v>9.8765432098765427E-2</v>
      </c>
      <c r="Q28" s="43"/>
      <c r="R28" s="43"/>
      <c r="S28" s="43"/>
      <c r="T28" s="43"/>
      <c r="U28" s="43"/>
    </row>
    <row r="29" spans="2:21" ht="21" customHeight="1" x14ac:dyDescent="0.2">
      <c r="B29" s="51"/>
      <c r="C29" s="56" t="s">
        <v>26</v>
      </c>
      <c r="D29" s="71">
        <f>P29-O29</f>
        <v>52</v>
      </c>
      <c r="E29" s="63">
        <v>27</v>
      </c>
      <c r="F29" s="64">
        <v>33</v>
      </c>
      <c r="G29" s="64">
        <v>10</v>
      </c>
      <c r="H29" s="64">
        <v>6</v>
      </c>
      <c r="I29" s="64">
        <v>13</v>
      </c>
      <c r="J29" s="64">
        <v>20</v>
      </c>
      <c r="K29" s="64">
        <v>10</v>
      </c>
      <c r="L29" s="64">
        <v>7</v>
      </c>
      <c r="M29" s="64">
        <v>1</v>
      </c>
      <c r="N29" s="65">
        <v>0</v>
      </c>
      <c r="O29" s="58">
        <v>1</v>
      </c>
      <c r="P29" s="2">
        <f>'[1]表5-1'!D30</f>
        <v>53</v>
      </c>
      <c r="Q29" s="35"/>
      <c r="R29" s="35"/>
      <c r="S29" s="35"/>
      <c r="T29" s="35"/>
      <c r="U29" s="35"/>
    </row>
    <row r="30" spans="2:21" ht="21" customHeight="1" x14ac:dyDescent="0.2">
      <c r="B30" s="51"/>
      <c r="C30" s="72"/>
      <c r="D30" s="59"/>
      <c r="E30" s="53">
        <f>E29/$D29</f>
        <v>0.51923076923076927</v>
      </c>
      <c r="F30" s="54">
        <f t="shared" ref="F30:O30" si="11">F29/$D29</f>
        <v>0.63461538461538458</v>
      </c>
      <c r="G30" s="54">
        <f t="shared" si="11"/>
        <v>0.19230769230769232</v>
      </c>
      <c r="H30" s="54">
        <f t="shared" si="11"/>
        <v>0.11538461538461539</v>
      </c>
      <c r="I30" s="54">
        <f t="shared" si="11"/>
        <v>0.25</v>
      </c>
      <c r="J30" s="54">
        <f t="shared" si="11"/>
        <v>0.38461538461538464</v>
      </c>
      <c r="K30" s="54">
        <f t="shared" si="11"/>
        <v>0.19230769230769232</v>
      </c>
      <c r="L30" s="54">
        <f t="shared" si="11"/>
        <v>0.13461538461538461</v>
      </c>
      <c r="M30" s="54">
        <f t="shared" si="11"/>
        <v>1.9230769230769232E-2</v>
      </c>
      <c r="N30" s="62">
        <f t="shared" si="11"/>
        <v>0</v>
      </c>
      <c r="O30" s="55">
        <f t="shared" si="11"/>
        <v>1.9230769230769232E-2</v>
      </c>
      <c r="Q30" s="43"/>
      <c r="R30" s="43"/>
      <c r="S30" s="43"/>
      <c r="T30" s="43"/>
      <c r="U30" s="43"/>
    </row>
    <row r="31" spans="2:21" ht="21" customHeight="1" x14ac:dyDescent="0.2">
      <c r="B31" s="51"/>
      <c r="C31" s="56" t="s">
        <v>27</v>
      </c>
      <c r="D31" s="71">
        <f>P31-O31</f>
        <v>26</v>
      </c>
      <c r="E31" s="63">
        <v>10</v>
      </c>
      <c r="F31" s="64">
        <v>12</v>
      </c>
      <c r="G31" s="64">
        <v>5</v>
      </c>
      <c r="H31" s="64">
        <v>1</v>
      </c>
      <c r="I31" s="64">
        <v>10</v>
      </c>
      <c r="J31" s="64">
        <v>11</v>
      </c>
      <c r="K31" s="64">
        <v>6</v>
      </c>
      <c r="L31" s="64">
        <v>2</v>
      </c>
      <c r="M31" s="64">
        <v>0</v>
      </c>
      <c r="N31" s="65">
        <v>0</v>
      </c>
      <c r="O31" s="58">
        <v>0</v>
      </c>
      <c r="P31" s="2">
        <f>'[1]表5-1'!D32</f>
        <v>26</v>
      </c>
      <c r="Q31" s="35"/>
      <c r="R31" s="35"/>
      <c r="S31" s="35"/>
      <c r="T31" s="35"/>
      <c r="U31" s="35"/>
    </row>
    <row r="32" spans="2:21" ht="21" customHeight="1" x14ac:dyDescent="0.2">
      <c r="B32" s="51"/>
      <c r="C32" s="72"/>
      <c r="D32" s="59"/>
      <c r="E32" s="53">
        <f>E31/$D31</f>
        <v>0.38461538461538464</v>
      </c>
      <c r="F32" s="54">
        <f t="shared" ref="F32:O32" si="12">F31/$D31</f>
        <v>0.46153846153846156</v>
      </c>
      <c r="G32" s="54">
        <f t="shared" si="12"/>
        <v>0.19230769230769232</v>
      </c>
      <c r="H32" s="54">
        <f t="shared" si="12"/>
        <v>3.8461538461538464E-2</v>
      </c>
      <c r="I32" s="54">
        <f t="shared" si="12"/>
        <v>0.38461538461538464</v>
      </c>
      <c r="J32" s="54">
        <f t="shared" si="12"/>
        <v>0.42307692307692307</v>
      </c>
      <c r="K32" s="54">
        <f t="shared" si="12"/>
        <v>0.23076923076923078</v>
      </c>
      <c r="L32" s="54">
        <f t="shared" si="12"/>
        <v>7.6923076923076927E-2</v>
      </c>
      <c r="M32" s="54">
        <f t="shared" si="12"/>
        <v>0</v>
      </c>
      <c r="N32" s="62">
        <f t="shared" si="12"/>
        <v>0</v>
      </c>
      <c r="O32" s="55">
        <f t="shared" si="12"/>
        <v>0</v>
      </c>
      <c r="Q32" s="43"/>
      <c r="R32" s="43"/>
      <c r="S32" s="43"/>
      <c r="T32" s="43"/>
      <c r="U32" s="43"/>
    </row>
    <row r="33" spans="2:21" ht="21" customHeight="1" x14ac:dyDescent="0.2">
      <c r="B33" s="51"/>
      <c r="C33" s="56" t="s">
        <v>28</v>
      </c>
      <c r="D33" s="71">
        <f>P33-O33</f>
        <v>29</v>
      </c>
      <c r="E33" s="63">
        <v>18</v>
      </c>
      <c r="F33" s="64">
        <v>21</v>
      </c>
      <c r="G33" s="64">
        <v>4</v>
      </c>
      <c r="H33" s="64">
        <v>1</v>
      </c>
      <c r="I33" s="64">
        <v>14</v>
      </c>
      <c r="J33" s="64">
        <v>16</v>
      </c>
      <c r="K33" s="64">
        <v>5</v>
      </c>
      <c r="L33" s="64">
        <v>2</v>
      </c>
      <c r="M33" s="64">
        <v>0</v>
      </c>
      <c r="N33" s="65">
        <v>0</v>
      </c>
      <c r="O33" s="58">
        <v>2</v>
      </c>
      <c r="P33" s="2">
        <f>'[1]表5-1'!D34</f>
        <v>31</v>
      </c>
      <c r="Q33" s="35"/>
      <c r="R33" s="35"/>
      <c r="S33" s="35"/>
      <c r="T33" s="35"/>
      <c r="U33" s="35"/>
    </row>
    <row r="34" spans="2:21" ht="21" customHeight="1" x14ac:dyDescent="0.2">
      <c r="B34" s="51"/>
      <c r="C34" s="72"/>
      <c r="D34" s="59"/>
      <c r="E34" s="53">
        <f>E33/$D33</f>
        <v>0.62068965517241381</v>
      </c>
      <c r="F34" s="54">
        <f t="shared" ref="F34:O34" si="13">F33/$D33</f>
        <v>0.72413793103448276</v>
      </c>
      <c r="G34" s="54">
        <f t="shared" si="13"/>
        <v>0.13793103448275862</v>
      </c>
      <c r="H34" s="54">
        <f t="shared" si="13"/>
        <v>3.4482758620689655E-2</v>
      </c>
      <c r="I34" s="54">
        <f t="shared" si="13"/>
        <v>0.48275862068965519</v>
      </c>
      <c r="J34" s="54">
        <f t="shared" si="13"/>
        <v>0.55172413793103448</v>
      </c>
      <c r="K34" s="54">
        <f t="shared" si="13"/>
        <v>0.17241379310344829</v>
      </c>
      <c r="L34" s="54">
        <f t="shared" si="13"/>
        <v>6.8965517241379309E-2</v>
      </c>
      <c r="M34" s="54">
        <f t="shared" si="13"/>
        <v>0</v>
      </c>
      <c r="N34" s="62">
        <f t="shared" si="13"/>
        <v>0</v>
      </c>
      <c r="O34" s="55">
        <f t="shared" si="13"/>
        <v>6.8965517241379309E-2</v>
      </c>
      <c r="Q34" s="43"/>
      <c r="R34" s="43"/>
      <c r="S34" s="43"/>
      <c r="T34" s="43"/>
      <c r="U34" s="43"/>
    </row>
    <row r="35" spans="2:21" ht="21" customHeight="1" x14ac:dyDescent="0.2">
      <c r="B35" s="51"/>
      <c r="C35" s="56" t="s">
        <v>29</v>
      </c>
      <c r="D35" s="71">
        <f>P35-O35</f>
        <v>25</v>
      </c>
      <c r="E35" s="63">
        <v>12</v>
      </c>
      <c r="F35" s="64">
        <v>18</v>
      </c>
      <c r="G35" s="64">
        <v>6</v>
      </c>
      <c r="H35" s="64">
        <v>1</v>
      </c>
      <c r="I35" s="64">
        <v>6</v>
      </c>
      <c r="J35" s="64">
        <v>5</v>
      </c>
      <c r="K35" s="64">
        <v>1</v>
      </c>
      <c r="L35" s="64">
        <v>0</v>
      </c>
      <c r="M35" s="64">
        <v>0</v>
      </c>
      <c r="N35" s="65">
        <v>0</v>
      </c>
      <c r="O35" s="58">
        <v>1</v>
      </c>
      <c r="P35" s="2">
        <f>'[1]表5-1'!D36</f>
        <v>26</v>
      </c>
      <c r="Q35" s="35"/>
      <c r="R35" s="35"/>
      <c r="S35" s="35"/>
      <c r="T35" s="35"/>
      <c r="U35" s="35"/>
    </row>
    <row r="36" spans="2:21" ht="21" customHeight="1" thickBot="1" x14ac:dyDescent="0.25">
      <c r="B36" s="51"/>
      <c r="C36" s="73"/>
      <c r="D36" s="52"/>
      <c r="E36" s="74">
        <f>E35/$D35</f>
        <v>0.48</v>
      </c>
      <c r="F36" s="75">
        <f t="shared" ref="F36:O36" si="14">F35/$D35</f>
        <v>0.72</v>
      </c>
      <c r="G36" s="75">
        <f t="shared" si="14"/>
        <v>0.24</v>
      </c>
      <c r="H36" s="75">
        <f t="shared" si="14"/>
        <v>0.04</v>
      </c>
      <c r="I36" s="75">
        <f t="shared" si="14"/>
        <v>0.24</v>
      </c>
      <c r="J36" s="75">
        <f t="shared" si="14"/>
        <v>0.2</v>
      </c>
      <c r="K36" s="75">
        <f t="shared" si="14"/>
        <v>0.04</v>
      </c>
      <c r="L36" s="75">
        <f t="shared" si="14"/>
        <v>0</v>
      </c>
      <c r="M36" s="75">
        <f t="shared" si="14"/>
        <v>0</v>
      </c>
      <c r="N36" s="41">
        <f t="shared" si="14"/>
        <v>0</v>
      </c>
      <c r="O36" s="55">
        <f t="shared" si="14"/>
        <v>0.04</v>
      </c>
      <c r="Q36" s="43"/>
      <c r="R36" s="43"/>
      <c r="S36" s="43"/>
      <c r="T36" s="43"/>
      <c r="U36" s="43"/>
    </row>
    <row r="37" spans="2:21" ht="21" customHeight="1" thickTop="1" x14ac:dyDescent="0.2">
      <c r="B37" s="51"/>
      <c r="C37" s="76" t="s">
        <v>30</v>
      </c>
      <c r="D37" s="77">
        <f>D27+D29+D31+D33</f>
        <v>269</v>
      </c>
      <c r="E37" s="78">
        <f t="shared" ref="E37:O37" si="15">E27+E29+E31+E33</f>
        <v>108</v>
      </c>
      <c r="F37" s="48">
        <f t="shared" si="15"/>
        <v>147</v>
      </c>
      <c r="G37" s="48">
        <f t="shared" si="15"/>
        <v>50</v>
      </c>
      <c r="H37" s="48">
        <f t="shared" si="15"/>
        <v>35</v>
      </c>
      <c r="I37" s="48">
        <f t="shared" si="15"/>
        <v>91</v>
      </c>
      <c r="J37" s="48">
        <f t="shared" si="15"/>
        <v>89</v>
      </c>
      <c r="K37" s="48">
        <f t="shared" si="15"/>
        <v>62</v>
      </c>
      <c r="L37" s="48">
        <f t="shared" si="15"/>
        <v>26</v>
      </c>
      <c r="M37" s="48">
        <f t="shared" si="15"/>
        <v>14</v>
      </c>
      <c r="N37" s="49">
        <f t="shared" si="15"/>
        <v>2</v>
      </c>
      <c r="O37" s="50">
        <f t="shared" si="15"/>
        <v>19</v>
      </c>
      <c r="P37" s="2">
        <f>'[1]表5-1'!D38</f>
        <v>288</v>
      </c>
      <c r="Q37" s="35"/>
      <c r="R37" s="35"/>
      <c r="S37" s="35"/>
      <c r="T37" s="35"/>
      <c r="U37" s="35"/>
    </row>
    <row r="38" spans="2:21" ht="21" customHeight="1" x14ac:dyDescent="0.2">
      <c r="B38" s="51"/>
      <c r="C38" s="79" t="s">
        <v>31</v>
      </c>
      <c r="D38" s="59"/>
      <c r="E38" s="53">
        <f>E37/$D37</f>
        <v>0.40148698884758366</v>
      </c>
      <c r="F38" s="54">
        <f t="shared" ref="F38:N38" si="16">F37/$D37</f>
        <v>0.54646840148698883</v>
      </c>
      <c r="G38" s="54">
        <f t="shared" si="16"/>
        <v>0.18587360594795538</v>
      </c>
      <c r="H38" s="54">
        <f t="shared" si="16"/>
        <v>0.13011152416356878</v>
      </c>
      <c r="I38" s="54">
        <f t="shared" si="16"/>
        <v>0.33828996282527879</v>
      </c>
      <c r="J38" s="54">
        <f t="shared" si="16"/>
        <v>0.33085501858736061</v>
      </c>
      <c r="K38" s="54">
        <f t="shared" si="16"/>
        <v>0.23048327137546468</v>
      </c>
      <c r="L38" s="54">
        <f t="shared" si="16"/>
        <v>9.6654275092936809E-2</v>
      </c>
      <c r="M38" s="54">
        <f t="shared" si="16"/>
        <v>5.204460966542751E-2</v>
      </c>
      <c r="N38" s="62">
        <f t="shared" si="16"/>
        <v>7.4349442379182153E-3</v>
      </c>
      <c r="O38" s="55">
        <f>O37/$D37</f>
        <v>7.0631970260223054E-2</v>
      </c>
      <c r="Q38" s="43"/>
      <c r="R38" s="43"/>
      <c r="S38" s="43"/>
      <c r="T38" s="43"/>
      <c r="U38" s="43"/>
    </row>
    <row r="39" spans="2:21" ht="21" customHeight="1" x14ac:dyDescent="0.2">
      <c r="B39" s="51"/>
      <c r="C39" s="80" t="s">
        <v>30</v>
      </c>
      <c r="D39" s="81">
        <f>D29+D31+D33+D35</f>
        <v>132</v>
      </c>
      <c r="E39" s="63">
        <f t="shared" ref="E39:O39" si="17">E29+E31+E33+E35</f>
        <v>67</v>
      </c>
      <c r="F39" s="64">
        <f t="shared" si="17"/>
        <v>84</v>
      </c>
      <c r="G39" s="64">
        <f t="shared" si="17"/>
        <v>25</v>
      </c>
      <c r="H39" s="64">
        <f t="shared" si="17"/>
        <v>9</v>
      </c>
      <c r="I39" s="64">
        <f t="shared" si="17"/>
        <v>43</v>
      </c>
      <c r="J39" s="64">
        <f t="shared" si="17"/>
        <v>52</v>
      </c>
      <c r="K39" s="64">
        <f t="shared" si="17"/>
        <v>22</v>
      </c>
      <c r="L39" s="64">
        <f t="shared" si="17"/>
        <v>11</v>
      </c>
      <c r="M39" s="64">
        <f t="shared" si="17"/>
        <v>1</v>
      </c>
      <c r="N39" s="65">
        <f t="shared" si="17"/>
        <v>0</v>
      </c>
      <c r="O39" s="58">
        <f t="shared" si="17"/>
        <v>4</v>
      </c>
      <c r="P39" s="2">
        <f>'[1]表5-1'!D40</f>
        <v>136</v>
      </c>
      <c r="Q39" s="35"/>
      <c r="R39" s="35"/>
      <c r="S39" s="35"/>
      <c r="T39" s="35"/>
      <c r="U39" s="35"/>
    </row>
    <row r="40" spans="2:21" ht="21" customHeight="1" thickBot="1" x14ac:dyDescent="0.25">
      <c r="B40" s="82"/>
      <c r="C40" s="79" t="s">
        <v>32</v>
      </c>
      <c r="D40" s="59"/>
      <c r="E40" s="83">
        <f>E39/$D39</f>
        <v>0.50757575757575757</v>
      </c>
      <c r="F40" s="84">
        <f t="shared" ref="F40:O40" si="18">F39/$D39</f>
        <v>0.63636363636363635</v>
      </c>
      <c r="G40" s="84">
        <f t="shared" si="18"/>
        <v>0.18939393939393939</v>
      </c>
      <c r="H40" s="84">
        <f t="shared" si="18"/>
        <v>6.8181818181818177E-2</v>
      </c>
      <c r="I40" s="84">
        <f t="shared" si="18"/>
        <v>0.32575757575757575</v>
      </c>
      <c r="J40" s="84">
        <f t="shared" si="18"/>
        <v>0.39393939393939392</v>
      </c>
      <c r="K40" s="84">
        <f t="shared" si="18"/>
        <v>0.16666666666666666</v>
      </c>
      <c r="L40" s="84">
        <f t="shared" si="18"/>
        <v>8.3333333333333329E-2</v>
      </c>
      <c r="M40" s="84">
        <f t="shared" si="18"/>
        <v>7.575757575757576E-3</v>
      </c>
      <c r="N40" s="85">
        <f t="shared" si="18"/>
        <v>0</v>
      </c>
      <c r="O40" s="86">
        <f t="shared" si="18"/>
        <v>3.0303030303030304E-2</v>
      </c>
      <c r="Q40" s="43"/>
      <c r="R40" s="43"/>
      <c r="S40" s="43"/>
      <c r="T40" s="43"/>
      <c r="U40" s="43"/>
    </row>
    <row r="41" spans="2:21" ht="21" customHeight="1" x14ac:dyDescent="0.2">
      <c r="B41" s="87"/>
      <c r="C41" s="88"/>
      <c r="D41" s="5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Q41" s="43"/>
      <c r="R41" s="43"/>
      <c r="S41" s="43"/>
      <c r="T41" s="43"/>
      <c r="U41" s="43"/>
    </row>
    <row r="42" spans="2:21" ht="21" customHeight="1" x14ac:dyDescent="0.2">
      <c r="C42" s="91"/>
      <c r="Q42" s="43"/>
      <c r="R42" s="43"/>
      <c r="S42" s="43"/>
      <c r="T42" s="43"/>
      <c r="U42" s="43"/>
    </row>
    <row r="43" spans="2:21" ht="21" customHeight="1" x14ac:dyDescent="0.2">
      <c r="B43"/>
      <c r="C43" s="91"/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Q43" s="43"/>
      <c r="R43" s="43"/>
      <c r="S43" s="43"/>
      <c r="T43" s="43"/>
      <c r="U43" s="43"/>
    </row>
    <row r="44" spans="2:21" x14ac:dyDescent="0.2">
      <c r="B44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</row>
    <row r="45" spans="2:21" s="91" customFormat="1" x14ac:dyDescent="0.2">
      <c r="B45"/>
      <c r="C45" s="2"/>
      <c r="D45" s="2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</row>
    <row r="46" spans="2:21" s="91" customFormat="1" x14ac:dyDescent="0.2">
      <c r="B46"/>
      <c r="C46" s="2"/>
      <c r="D46" s="2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spans="2:21" x14ac:dyDescent="0.2">
      <c r="B47"/>
    </row>
    <row r="48" spans="2:21" x14ac:dyDescent="0.2">
      <c r="B48" s="95"/>
      <c r="D48" s="35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</row>
    <row r="49" spans="4:15" ht="14.25" customHeight="1" x14ac:dyDescent="0.2">
      <c r="D49" s="35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</row>
    <row r="50" spans="4:15" x14ac:dyDescent="0.2">
      <c r="D50" s="3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</row>
    <row r="51" spans="4:15" ht="13.5" customHeight="1" x14ac:dyDescent="0.2">
      <c r="D51" s="35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</row>
    <row r="52" spans="4:15" x14ac:dyDescent="0.2">
      <c r="D52" s="35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</row>
    <row r="55" spans="4:15" ht="13.5" customHeight="1" x14ac:dyDescent="0.2"/>
    <row r="58" spans="4:15" ht="13.5" customHeight="1" x14ac:dyDescent="0.2"/>
  </sheetData>
  <mergeCells count="27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J8:J10"/>
    <mergeCell ref="K8:K10"/>
    <mergeCell ref="L8:L10"/>
    <mergeCell ref="M8:M10"/>
    <mergeCell ref="N8:N10"/>
    <mergeCell ref="O8:O10"/>
    <mergeCell ref="D8:D10"/>
    <mergeCell ref="E8:E10"/>
    <mergeCell ref="F8:F10"/>
    <mergeCell ref="G8:G10"/>
    <mergeCell ref="H8:H10"/>
    <mergeCell ref="I8:I1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6A895-014F-4295-A227-919A053412A8}">
  <sheetPr>
    <tabColor rgb="FF92D050"/>
    <pageSetUpPr fitToPage="1"/>
  </sheetPr>
  <dimension ref="B2:N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2"/>
    <col min="2" max="2" width="4.33203125" style="2" customWidth="1"/>
    <col min="3" max="3" width="16.6640625" style="2" customWidth="1"/>
    <col min="4" max="4" width="17.88671875" style="2" customWidth="1"/>
    <col min="5" max="8" width="19" style="2" customWidth="1"/>
    <col min="9" max="9" width="17.88671875" style="2" customWidth="1"/>
    <col min="10" max="11" width="8.33203125" style="2" customWidth="1"/>
    <col min="12" max="12" width="8.88671875" style="2" customWidth="1"/>
    <col min="13" max="14" width="8.33203125" style="2" customWidth="1"/>
    <col min="15" max="16384" width="9" style="2"/>
  </cols>
  <sheetData>
    <row r="2" spans="2:13" x14ac:dyDescent="0.2">
      <c r="B2" s="2" t="s">
        <v>157</v>
      </c>
    </row>
    <row r="4" spans="2:13" x14ac:dyDescent="0.2">
      <c r="H4" s="3" t="s">
        <v>1</v>
      </c>
    </row>
    <row r="5" spans="2:13" x14ac:dyDescent="0.2">
      <c r="H5" s="3" t="s">
        <v>2</v>
      </c>
    </row>
    <row r="6" spans="2:13" ht="10.5" customHeight="1" x14ac:dyDescent="0.2"/>
    <row r="7" spans="2:13" ht="13.8" thickBot="1" x14ac:dyDescent="0.25">
      <c r="E7" s="2" t="s">
        <v>3</v>
      </c>
      <c r="I7" s="5" t="s">
        <v>4</v>
      </c>
      <c r="M7" s="5"/>
    </row>
    <row r="8" spans="2:13" ht="7.5" customHeight="1" x14ac:dyDescent="0.2">
      <c r="B8" s="97"/>
      <c r="C8" s="98"/>
      <c r="D8" s="99" t="s">
        <v>36</v>
      </c>
      <c r="E8" s="9" t="s">
        <v>158</v>
      </c>
      <c r="F8" s="10" t="s">
        <v>159</v>
      </c>
      <c r="G8" s="10" t="s">
        <v>160</v>
      </c>
      <c r="H8" s="10" t="s">
        <v>161</v>
      </c>
      <c r="I8" s="11" t="s">
        <v>13</v>
      </c>
    </row>
    <row r="9" spans="2:13" ht="7.5" customHeight="1" x14ac:dyDescent="0.2">
      <c r="B9" s="6"/>
      <c r="C9" s="7"/>
      <c r="D9" s="17"/>
      <c r="E9" s="100"/>
      <c r="F9" s="101"/>
      <c r="G9" s="101"/>
      <c r="H9" s="16"/>
      <c r="I9" s="17"/>
    </row>
    <row r="10" spans="2:13" ht="66.75" customHeight="1" x14ac:dyDescent="0.2">
      <c r="B10" s="19"/>
      <c r="C10" s="20"/>
      <c r="D10" s="25"/>
      <c r="E10" s="102"/>
      <c r="F10" s="103"/>
      <c r="G10" s="103"/>
      <c r="H10" s="24"/>
      <c r="I10" s="25"/>
      <c r="L10" s="27"/>
    </row>
    <row r="11" spans="2:13" ht="20.100000000000001" customHeight="1" x14ac:dyDescent="0.2">
      <c r="B11" s="104" t="s">
        <v>39</v>
      </c>
      <c r="C11" s="105"/>
      <c r="D11" s="30">
        <f t="shared" ref="D11:I11" si="0">D13+D15+D17+D19+D21+D23</f>
        <v>401</v>
      </c>
      <c r="E11" s="31">
        <f t="shared" si="0"/>
        <v>59</v>
      </c>
      <c r="F11" s="32">
        <f t="shared" si="0"/>
        <v>2</v>
      </c>
      <c r="G11" s="32">
        <f t="shared" si="0"/>
        <v>14</v>
      </c>
      <c r="H11" s="32">
        <f t="shared" si="0"/>
        <v>320</v>
      </c>
      <c r="I11" s="33">
        <f t="shared" si="0"/>
        <v>6</v>
      </c>
      <c r="L11" s="96"/>
    </row>
    <row r="12" spans="2:13" ht="20.100000000000001" customHeight="1" thickBot="1" x14ac:dyDescent="0.25">
      <c r="B12" s="106"/>
      <c r="C12" s="107"/>
      <c r="D12" s="38"/>
      <c r="E12" s="39">
        <f>E11/D11</f>
        <v>0.14713216957605985</v>
      </c>
      <c r="F12" s="40">
        <f>F11/$D$11</f>
        <v>4.9875311720698253E-3</v>
      </c>
      <c r="G12" s="40">
        <f>G11/$D$11</f>
        <v>3.4912718204488775E-2</v>
      </c>
      <c r="H12" s="40">
        <f>H11/D11</f>
        <v>0.79800498753117211</v>
      </c>
      <c r="I12" s="41">
        <f>I11/D11</f>
        <v>1.4962593516209476E-2</v>
      </c>
      <c r="J12" s="91"/>
      <c r="K12" s="91"/>
      <c r="L12" s="96"/>
    </row>
    <row r="13" spans="2:13" ht="20.100000000000001" customHeight="1" thickTop="1" x14ac:dyDescent="0.2">
      <c r="B13" s="44" t="s">
        <v>40</v>
      </c>
      <c r="C13" s="108" t="s">
        <v>41</v>
      </c>
      <c r="D13" s="46">
        <f>'[1]表5-1'!D14</f>
        <v>45</v>
      </c>
      <c r="E13" s="47">
        <v>6</v>
      </c>
      <c r="F13" s="48">
        <v>0</v>
      </c>
      <c r="G13" s="48">
        <v>0</v>
      </c>
      <c r="H13" s="48">
        <v>39</v>
      </c>
      <c r="I13" s="49">
        <v>0</v>
      </c>
      <c r="L13" s="96"/>
    </row>
    <row r="14" spans="2:13" ht="20.100000000000001" customHeight="1" x14ac:dyDescent="0.2">
      <c r="B14" s="51"/>
      <c r="C14" s="13"/>
      <c r="D14" s="52"/>
      <c r="E14" s="53">
        <f>E13/D13</f>
        <v>0.13333333333333333</v>
      </c>
      <c r="F14" s="54">
        <f>F13/$D$13</f>
        <v>0</v>
      </c>
      <c r="G14" s="54">
        <f>G13/$D$13</f>
        <v>0</v>
      </c>
      <c r="H14" s="54">
        <f>H13/D13</f>
        <v>0.8666666666666667</v>
      </c>
      <c r="I14" s="62">
        <f>I13/D13</f>
        <v>0</v>
      </c>
      <c r="K14" s="91"/>
      <c r="L14" s="96"/>
    </row>
    <row r="15" spans="2:13" ht="20.100000000000001" customHeight="1" x14ac:dyDescent="0.2">
      <c r="B15" s="51"/>
      <c r="C15" s="8" t="s">
        <v>42</v>
      </c>
      <c r="D15" s="57">
        <f>'[1]表5-1'!D16</f>
        <v>75</v>
      </c>
      <c r="E15" s="31">
        <v>15</v>
      </c>
      <c r="F15" s="32">
        <v>0</v>
      </c>
      <c r="G15" s="32">
        <v>2</v>
      </c>
      <c r="H15" s="32">
        <v>57</v>
      </c>
      <c r="I15" s="33">
        <v>1</v>
      </c>
      <c r="L15" s="96"/>
    </row>
    <row r="16" spans="2:13" ht="20.100000000000001" customHeight="1" x14ac:dyDescent="0.2">
      <c r="B16" s="51"/>
      <c r="C16" s="13"/>
      <c r="D16" s="59"/>
      <c r="E16" s="53">
        <f>E15/D15</f>
        <v>0.2</v>
      </c>
      <c r="F16" s="54">
        <f>F15/$D$15</f>
        <v>0</v>
      </c>
      <c r="G16" s="54">
        <f>G15/$D$15</f>
        <v>2.6666666666666668E-2</v>
      </c>
      <c r="H16" s="54">
        <f>H15/D15</f>
        <v>0.76</v>
      </c>
      <c r="I16" s="62">
        <f>I15/D15</f>
        <v>1.3333333333333334E-2</v>
      </c>
      <c r="K16" s="91"/>
      <c r="L16" s="96"/>
    </row>
    <row r="17" spans="2:12" ht="20.100000000000001" customHeight="1" x14ac:dyDescent="0.2">
      <c r="B17" s="51"/>
      <c r="C17" s="8" t="s">
        <v>43</v>
      </c>
      <c r="D17" s="57">
        <f>'[1]表5-1'!D18</f>
        <v>24</v>
      </c>
      <c r="E17" s="31">
        <v>3</v>
      </c>
      <c r="F17" s="32">
        <v>1</v>
      </c>
      <c r="G17" s="32">
        <v>0</v>
      </c>
      <c r="H17" s="32">
        <v>20</v>
      </c>
      <c r="I17" s="33">
        <v>0</v>
      </c>
      <c r="L17" s="96"/>
    </row>
    <row r="18" spans="2:12" ht="20.100000000000001" customHeight="1" x14ac:dyDescent="0.2">
      <c r="B18" s="51"/>
      <c r="C18" s="13"/>
      <c r="D18" s="59"/>
      <c r="E18" s="53">
        <f>E17/D17</f>
        <v>0.125</v>
      </c>
      <c r="F18" s="54">
        <f>F17/$D$17</f>
        <v>4.1666666666666664E-2</v>
      </c>
      <c r="G18" s="54">
        <f>G17/$D$17</f>
        <v>0</v>
      </c>
      <c r="H18" s="54">
        <f>H17/D17</f>
        <v>0.83333333333333337</v>
      </c>
      <c r="I18" s="62">
        <f>I17/D17</f>
        <v>0</v>
      </c>
      <c r="K18" s="91"/>
      <c r="L18" s="96"/>
    </row>
    <row r="19" spans="2:12" ht="20.100000000000001" customHeight="1" x14ac:dyDescent="0.2">
      <c r="B19" s="51"/>
      <c r="C19" s="8" t="s">
        <v>44</v>
      </c>
      <c r="D19" s="57">
        <f>'[1]表5-1'!D20</f>
        <v>90</v>
      </c>
      <c r="E19" s="31">
        <v>14</v>
      </c>
      <c r="F19" s="32">
        <v>0</v>
      </c>
      <c r="G19" s="32">
        <v>4</v>
      </c>
      <c r="H19" s="32">
        <v>71</v>
      </c>
      <c r="I19" s="33">
        <v>1</v>
      </c>
      <c r="L19" s="96"/>
    </row>
    <row r="20" spans="2:12" ht="20.100000000000001" customHeight="1" x14ac:dyDescent="0.2">
      <c r="B20" s="51"/>
      <c r="C20" s="13"/>
      <c r="D20" s="59"/>
      <c r="E20" s="53">
        <f>E19/D19</f>
        <v>0.15555555555555556</v>
      </c>
      <c r="F20" s="54">
        <f>F19/$D$19</f>
        <v>0</v>
      </c>
      <c r="G20" s="54">
        <f>G19/$D$19</f>
        <v>4.4444444444444446E-2</v>
      </c>
      <c r="H20" s="54">
        <f>H19/D19</f>
        <v>0.78888888888888886</v>
      </c>
      <c r="I20" s="62">
        <f>I19/D19</f>
        <v>1.1111111111111112E-2</v>
      </c>
      <c r="K20" s="91"/>
      <c r="L20" s="96"/>
    </row>
    <row r="21" spans="2:12" ht="20.100000000000001" customHeight="1" x14ac:dyDescent="0.2">
      <c r="B21" s="51"/>
      <c r="C21" s="8" t="s">
        <v>45</v>
      </c>
      <c r="D21" s="57">
        <f>'[1]表5-1'!D22</f>
        <v>8</v>
      </c>
      <c r="E21" s="31">
        <v>3</v>
      </c>
      <c r="F21" s="32">
        <v>0</v>
      </c>
      <c r="G21" s="32">
        <v>0</v>
      </c>
      <c r="H21" s="32">
        <v>5</v>
      </c>
      <c r="I21" s="33">
        <v>0</v>
      </c>
      <c r="L21" s="96"/>
    </row>
    <row r="22" spans="2:12" ht="20.100000000000001" customHeight="1" x14ac:dyDescent="0.2">
      <c r="B22" s="51"/>
      <c r="C22" s="13"/>
      <c r="D22" s="59"/>
      <c r="E22" s="53">
        <f>E21/D21</f>
        <v>0.375</v>
      </c>
      <c r="F22" s="54">
        <f>F21/$D$21</f>
        <v>0</v>
      </c>
      <c r="G22" s="54">
        <f>G21/$D$21</f>
        <v>0</v>
      </c>
      <c r="H22" s="54">
        <f>H21/D21</f>
        <v>0.625</v>
      </c>
      <c r="I22" s="62">
        <f>I21/D21</f>
        <v>0</v>
      </c>
      <c r="K22" s="91"/>
      <c r="L22" s="96"/>
    </row>
    <row r="23" spans="2:12" ht="20.100000000000001" customHeight="1" x14ac:dyDescent="0.2">
      <c r="B23" s="51"/>
      <c r="C23" s="8" t="s">
        <v>46</v>
      </c>
      <c r="D23" s="57">
        <f>'[1]表5-1'!D24</f>
        <v>159</v>
      </c>
      <c r="E23" s="63">
        <v>18</v>
      </c>
      <c r="F23" s="64">
        <v>1</v>
      </c>
      <c r="G23" s="64">
        <v>8</v>
      </c>
      <c r="H23" s="64">
        <v>128</v>
      </c>
      <c r="I23" s="33">
        <v>4</v>
      </c>
      <c r="L23" s="96"/>
    </row>
    <row r="24" spans="2:12" ht="20.100000000000001" customHeight="1" thickBot="1" x14ac:dyDescent="0.25">
      <c r="B24" s="51"/>
      <c r="C24" s="13"/>
      <c r="D24" s="52"/>
      <c r="E24" s="68">
        <f>E23/D23</f>
        <v>0.11320754716981132</v>
      </c>
      <c r="F24" s="69">
        <f>F23/$D$23</f>
        <v>6.2893081761006293E-3</v>
      </c>
      <c r="G24" s="69">
        <f>G23/$D$23</f>
        <v>5.0314465408805034E-2</v>
      </c>
      <c r="H24" s="69">
        <f>H23/D23</f>
        <v>0.80503144654088055</v>
      </c>
      <c r="I24" s="109">
        <f>I23/D23</f>
        <v>2.5157232704402517E-2</v>
      </c>
      <c r="K24" s="91"/>
      <c r="L24" s="96"/>
    </row>
    <row r="25" spans="2:12" ht="20.100000000000001" customHeight="1" thickTop="1" x14ac:dyDescent="0.2">
      <c r="B25" s="44" t="s">
        <v>47</v>
      </c>
      <c r="C25" s="110" t="s">
        <v>48</v>
      </c>
      <c r="D25" s="46">
        <f>'[1]表5-1'!D26</f>
        <v>87</v>
      </c>
      <c r="E25" s="47">
        <v>5</v>
      </c>
      <c r="F25" s="48">
        <v>0</v>
      </c>
      <c r="G25" s="48">
        <v>4</v>
      </c>
      <c r="H25" s="48">
        <v>77</v>
      </c>
      <c r="I25" s="65">
        <v>1</v>
      </c>
      <c r="L25" s="96"/>
    </row>
    <row r="26" spans="2:12" ht="20.100000000000001" customHeight="1" x14ac:dyDescent="0.2">
      <c r="B26" s="51"/>
      <c r="C26" s="111"/>
      <c r="D26" s="59"/>
      <c r="E26" s="53">
        <f>E25/D25</f>
        <v>5.7471264367816091E-2</v>
      </c>
      <c r="F26" s="54">
        <f>F25/$D$25</f>
        <v>0</v>
      </c>
      <c r="G26" s="54">
        <f>G25/$D$25</f>
        <v>4.5977011494252873E-2</v>
      </c>
      <c r="H26" s="54">
        <f>H25/D25</f>
        <v>0.88505747126436785</v>
      </c>
      <c r="I26" s="62">
        <f>I25/D25</f>
        <v>1.1494252873563218E-2</v>
      </c>
      <c r="K26" s="91"/>
      <c r="L26" s="96"/>
    </row>
    <row r="27" spans="2:12" ht="20.100000000000001" customHeight="1" x14ac:dyDescent="0.2">
      <c r="B27" s="51"/>
      <c r="C27" s="111" t="s">
        <v>49</v>
      </c>
      <c r="D27" s="71">
        <f>'[1]表5-1'!D28</f>
        <v>178</v>
      </c>
      <c r="E27" s="63">
        <v>19</v>
      </c>
      <c r="F27" s="64">
        <v>1</v>
      </c>
      <c r="G27" s="64">
        <v>4</v>
      </c>
      <c r="H27" s="64">
        <v>150</v>
      </c>
      <c r="I27" s="33">
        <v>4</v>
      </c>
      <c r="L27" s="96"/>
    </row>
    <row r="28" spans="2:12" ht="20.100000000000001" customHeight="1" x14ac:dyDescent="0.2">
      <c r="B28" s="51"/>
      <c r="C28" s="112"/>
      <c r="D28" s="59"/>
      <c r="E28" s="53">
        <f>E27/D27</f>
        <v>0.10674157303370786</v>
      </c>
      <c r="F28" s="54">
        <f>F27/$D$27</f>
        <v>5.6179775280898875E-3</v>
      </c>
      <c r="G28" s="54">
        <f>G27/$D$27</f>
        <v>2.247191011235955E-2</v>
      </c>
      <c r="H28" s="54">
        <f>H27/D27</f>
        <v>0.84269662921348309</v>
      </c>
      <c r="I28" s="62">
        <f>I27/D27</f>
        <v>2.247191011235955E-2</v>
      </c>
      <c r="K28" s="91"/>
      <c r="L28" s="96"/>
    </row>
    <row r="29" spans="2:12" ht="20.100000000000001" customHeight="1" x14ac:dyDescent="0.2">
      <c r="B29" s="51"/>
      <c r="C29" s="111" t="s">
        <v>50</v>
      </c>
      <c r="D29" s="52">
        <f>'[1]表5-1'!D30</f>
        <v>53</v>
      </c>
      <c r="E29" s="63">
        <v>10</v>
      </c>
      <c r="F29" s="64">
        <v>1</v>
      </c>
      <c r="G29" s="64">
        <v>3</v>
      </c>
      <c r="H29" s="64">
        <v>39</v>
      </c>
      <c r="I29" s="33">
        <v>0</v>
      </c>
      <c r="L29" s="96"/>
    </row>
    <row r="30" spans="2:12" ht="20.100000000000001" customHeight="1" x14ac:dyDescent="0.2">
      <c r="B30" s="51"/>
      <c r="C30" s="112"/>
      <c r="D30" s="59"/>
      <c r="E30" s="53">
        <f>E29/D29</f>
        <v>0.18867924528301888</v>
      </c>
      <c r="F30" s="54">
        <f>F29/$D$29</f>
        <v>1.8867924528301886E-2</v>
      </c>
      <c r="G30" s="54">
        <f>G29/$D$29</f>
        <v>5.6603773584905662E-2</v>
      </c>
      <c r="H30" s="54">
        <f>H29/D29</f>
        <v>0.73584905660377353</v>
      </c>
      <c r="I30" s="62">
        <f>I29/D29</f>
        <v>0</v>
      </c>
      <c r="K30" s="91"/>
      <c r="L30" s="96"/>
    </row>
    <row r="31" spans="2:12" ht="20.100000000000001" customHeight="1" x14ac:dyDescent="0.2">
      <c r="B31" s="51"/>
      <c r="C31" s="111" t="s">
        <v>51</v>
      </c>
      <c r="D31" s="52">
        <f>'[1]表5-1'!D32</f>
        <v>26</v>
      </c>
      <c r="E31" s="63">
        <v>5</v>
      </c>
      <c r="F31" s="64">
        <v>0</v>
      </c>
      <c r="G31" s="64">
        <v>0</v>
      </c>
      <c r="H31" s="64">
        <v>21</v>
      </c>
      <c r="I31" s="33">
        <v>0</v>
      </c>
      <c r="L31" s="96"/>
    </row>
    <row r="32" spans="2:12" ht="20.100000000000001" customHeight="1" x14ac:dyDescent="0.2">
      <c r="B32" s="51"/>
      <c r="C32" s="112"/>
      <c r="D32" s="59"/>
      <c r="E32" s="53">
        <f>E31/D31</f>
        <v>0.19230769230769232</v>
      </c>
      <c r="F32" s="54">
        <f>F31/$D$31</f>
        <v>0</v>
      </c>
      <c r="G32" s="54">
        <f>G31/$D$31</f>
        <v>0</v>
      </c>
      <c r="H32" s="54">
        <f>H31/D31</f>
        <v>0.80769230769230771</v>
      </c>
      <c r="I32" s="62">
        <f>I31/D31</f>
        <v>0</v>
      </c>
      <c r="K32" s="91"/>
      <c r="L32" s="96"/>
    </row>
    <row r="33" spans="2:14" ht="20.100000000000001" customHeight="1" x14ac:dyDescent="0.2">
      <c r="B33" s="51"/>
      <c r="C33" s="111" t="s">
        <v>28</v>
      </c>
      <c r="D33" s="52">
        <f>'[1]表5-1'!D34</f>
        <v>31</v>
      </c>
      <c r="E33" s="63">
        <v>8</v>
      </c>
      <c r="F33" s="64">
        <v>0</v>
      </c>
      <c r="G33" s="64">
        <v>1</v>
      </c>
      <c r="H33" s="64">
        <v>21</v>
      </c>
      <c r="I33" s="33">
        <v>1</v>
      </c>
      <c r="L33" s="96"/>
    </row>
    <row r="34" spans="2:14" ht="20.100000000000001" customHeight="1" x14ac:dyDescent="0.2">
      <c r="B34" s="51"/>
      <c r="C34" s="112"/>
      <c r="D34" s="59"/>
      <c r="E34" s="53">
        <f>E33/D33</f>
        <v>0.25806451612903225</v>
      </c>
      <c r="F34" s="54">
        <f>F33/$D$33</f>
        <v>0</v>
      </c>
      <c r="G34" s="54">
        <f>G33/$D$33</f>
        <v>3.2258064516129031E-2</v>
      </c>
      <c r="H34" s="54">
        <f>H33/D33</f>
        <v>0.67741935483870963</v>
      </c>
      <c r="I34" s="62">
        <f>I33/D33</f>
        <v>3.2258064516129031E-2</v>
      </c>
      <c r="K34" s="91"/>
      <c r="L34" s="96"/>
    </row>
    <row r="35" spans="2:14" ht="20.100000000000001" customHeight="1" x14ac:dyDescent="0.2">
      <c r="B35" s="51"/>
      <c r="C35" s="111" t="s">
        <v>52</v>
      </c>
      <c r="D35" s="71">
        <f>'[1]表5-1'!D36</f>
        <v>26</v>
      </c>
      <c r="E35" s="63">
        <v>12</v>
      </c>
      <c r="F35" s="64">
        <v>0</v>
      </c>
      <c r="G35" s="64">
        <v>2</v>
      </c>
      <c r="H35" s="64">
        <v>12</v>
      </c>
      <c r="I35" s="33">
        <v>0</v>
      </c>
      <c r="L35" s="96"/>
    </row>
    <row r="36" spans="2:14" ht="20.100000000000001" customHeight="1" thickBot="1" x14ac:dyDescent="0.25">
      <c r="B36" s="51"/>
      <c r="C36" s="114"/>
      <c r="D36" s="52"/>
      <c r="E36" s="74">
        <f>E35/D35</f>
        <v>0.46153846153846156</v>
      </c>
      <c r="F36" s="75">
        <f>F35/$D$35</f>
        <v>0</v>
      </c>
      <c r="G36" s="75">
        <f>G35/$D$35</f>
        <v>7.6923076923076927E-2</v>
      </c>
      <c r="H36" s="75">
        <f>H35/D35</f>
        <v>0.46153846153846156</v>
      </c>
      <c r="I36" s="62">
        <f>I35/D35</f>
        <v>0</v>
      </c>
      <c r="K36" s="91"/>
      <c r="L36" s="96"/>
    </row>
    <row r="37" spans="2:14" ht="20.100000000000001" customHeight="1" thickTop="1" x14ac:dyDescent="0.2">
      <c r="B37" s="51"/>
      <c r="C37" s="115" t="s">
        <v>53</v>
      </c>
      <c r="D37" s="77">
        <f t="shared" ref="D37:I37" si="1">D27+D29+D31+D33</f>
        <v>288</v>
      </c>
      <c r="E37" s="78">
        <f t="shared" si="1"/>
        <v>42</v>
      </c>
      <c r="F37" s="48">
        <f t="shared" si="1"/>
        <v>2</v>
      </c>
      <c r="G37" s="48">
        <f t="shared" si="1"/>
        <v>8</v>
      </c>
      <c r="H37" s="48">
        <f t="shared" si="1"/>
        <v>231</v>
      </c>
      <c r="I37" s="49">
        <f t="shared" si="1"/>
        <v>5</v>
      </c>
      <c r="L37" s="96"/>
    </row>
    <row r="38" spans="2:14" ht="20.100000000000001" customHeight="1" x14ac:dyDescent="0.2">
      <c r="B38" s="51"/>
      <c r="C38" s="116" t="s">
        <v>31</v>
      </c>
      <c r="D38" s="59"/>
      <c r="E38" s="53">
        <f>E37/D37</f>
        <v>0.14583333333333334</v>
      </c>
      <c r="F38" s="54">
        <f>F37/$D$37</f>
        <v>6.9444444444444441E-3</v>
      </c>
      <c r="G38" s="54">
        <f>G37/$D$37</f>
        <v>2.7777777777777776E-2</v>
      </c>
      <c r="H38" s="54">
        <f>H37/D37</f>
        <v>0.80208333333333337</v>
      </c>
      <c r="I38" s="62">
        <f>I37/D37</f>
        <v>1.7361111111111112E-2</v>
      </c>
      <c r="K38" s="91"/>
      <c r="L38" s="96"/>
    </row>
    <row r="39" spans="2:14" ht="20.100000000000001" customHeight="1" x14ac:dyDescent="0.2">
      <c r="B39" s="51"/>
      <c r="C39" s="115" t="s">
        <v>53</v>
      </c>
      <c r="D39" s="81">
        <f t="shared" ref="D39:I39" si="2">D29+D31+D33+D35</f>
        <v>136</v>
      </c>
      <c r="E39" s="63">
        <f t="shared" si="2"/>
        <v>35</v>
      </c>
      <c r="F39" s="64">
        <f t="shared" si="2"/>
        <v>1</v>
      </c>
      <c r="G39" s="64">
        <f t="shared" si="2"/>
        <v>6</v>
      </c>
      <c r="H39" s="64">
        <f t="shared" si="2"/>
        <v>93</v>
      </c>
      <c r="I39" s="65">
        <f t="shared" si="2"/>
        <v>1</v>
      </c>
      <c r="L39" s="96"/>
    </row>
    <row r="40" spans="2:14" ht="20.100000000000001" customHeight="1" thickBot="1" x14ac:dyDescent="0.25">
      <c r="B40" s="82"/>
      <c r="C40" s="116" t="s">
        <v>54</v>
      </c>
      <c r="D40" s="59"/>
      <c r="E40" s="83">
        <f>E39/D39</f>
        <v>0.25735294117647056</v>
      </c>
      <c r="F40" s="84">
        <f>F39/$D$39</f>
        <v>7.3529411764705881E-3</v>
      </c>
      <c r="G40" s="84">
        <f>G39/$D$39</f>
        <v>4.4117647058823532E-2</v>
      </c>
      <c r="H40" s="84">
        <f>H39/D39</f>
        <v>0.68382352941176472</v>
      </c>
      <c r="I40" s="85">
        <f>I39/D39</f>
        <v>7.3529411764705881E-3</v>
      </c>
      <c r="K40" s="91"/>
      <c r="L40" s="96"/>
    </row>
    <row r="41" spans="2:14" ht="19.5" customHeight="1" x14ac:dyDescent="0.2">
      <c r="C41" s="117"/>
      <c r="D41" s="118"/>
      <c r="E41" s="90"/>
      <c r="F41" s="90"/>
      <c r="G41" s="90"/>
      <c r="H41" s="90"/>
      <c r="I41" s="90"/>
    </row>
    <row r="43" spans="2:14" x14ac:dyDescent="0.2">
      <c r="B43"/>
      <c r="E43" s="92"/>
      <c r="F43" s="92"/>
      <c r="G43" s="92"/>
      <c r="H43" s="92"/>
      <c r="I43" s="92"/>
      <c r="J43" s="92"/>
      <c r="K43" s="92"/>
      <c r="L43" s="92"/>
      <c r="M43" s="92"/>
      <c r="N43" s="92"/>
    </row>
    <row r="44" spans="2:14" x14ac:dyDescent="0.2">
      <c r="B44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2:14" x14ac:dyDescent="0.2">
      <c r="B45"/>
      <c r="D45" s="93"/>
      <c r="E45" s="93"/>
      <c r="F45" s="93"/>
      <c r="G45" s="93"/>
      <c r="H45" s="93"/>
      <c r="I45" s="93"/>
    </row>
    <row r="46" spans="2:14" x14ac:dyDescent="0.2">
      <c r="B46"/>
      <c r="D46" s="94"/>
      <c r="E46" s="94"/>
      <c r="F46" s="94"/>
      <c r="G46" s="94"/>
      <c r="H46" s="94"/>
      <c r="I46" s="94"/>
    </row>
    <row r="47" spans="2:14" x14ac:dyDescent="0.2">
      <c r="B47"/>
    </row>
    <row r="48" spans="2:14" x14ac:dyDescent="0.2">
      <c r="B48" s="95"/>
      <c r="D48" s="96"/>
      <c r="E48" s="96"/>
      <c r="F48" s="96"/>
      <c r="G48" s="96"/>
      <c r="H48" s="96"/>
      <c r="I48" s="96"/>
      <c r="J48" s="93"/>
      <c r="K48" s="93"/>
      <c r="L48" s="93"/>
      <c r="M48" s="93"/>
      <c r="N48" s="93"/>
    </row>
    <row r="49" spans="4:14" x14ac:dyDescent="0.2">
      <c r="D49" s="96"/>
      <c r="E49" s="96"/>
      <c r="F49" s="96"/>
      <c r="G49" s="96"/>
      <c r="H49" s="96"/>
      <c r="I49" s="96"/>
      <c r="J49" s="94"/>
      <c r="K49" s="94"/>
      <c r="L49" s="94"/>
      <c r="M49" s="94"/>
      <c r="N49" s="94"/>
    </row>
    <row r="50" spans="4:14" x14ac:dyDescent="0.2">
      <c r="D50" s="96"/>
      <c r="E50" s="96"/>
      <c r="F50" s="96"/>
      <c r="G50" s="96"/>
      <c r="H50" s="96"/>
      <c r="I50" s="96"/>
    </row>
    <row r="51" spans="4:14" x14ac:dyDescent="0.2">
      <c r="D51" s="96"/>
      <c r="E51" s="96"/>
      <c r="F51" s="96"/>
      <c r="G51" s="96"/>
      <c r="H51" s="96"/>
      <c r="I51" s="96"/>
    </row>
    <row r="52" spans="4:14" x14ac:dyDescent="0.2">
      <c r="D52" s="96"/>
      <c r="E52" s="96"/>
      <c r="F52" s="96"/>
      <c r="G52" s="96"/>
      <c r="H52" s="96"/>
      <c r="I52" s="96"/>
    </row>
  </sheetData>
  <mergeCells count="21">
    <mergeCell ref="B25:B40"/>
    <mergeCell ref="C25:C26"/>
    <mergeCell ref="C27:C28"/>
    <mergeCell ref="C29:C30"/>
    <mergeCell ref="C31:C32"/>
    <mergeCell ref="C33:C34"/>
    <mergeCell ref="C35:C36"/>
    <mergeCell ref="B11:C12"/>
    <mergeCell ref="B13:B24"/>
    <mergeCell ref="C13:C14"/>
    <mergeCell ref="C15:C16"/>
    <mergeCell ref="C17:C18"/>
    <mergeCell ref="C19:C20"/>
    <mergeCell ref="C21:C22"/>
    <mergeCell ref="C23:C24"/>
    <mergeCell ref="D8:D10"/>
    <mergeCell ref="E8:E10"/>
    <mergeCell ref="F8:F10"/>
    <mergeCell ref="G8:G10"/>
    <mergeCell ref="H8:H10"/>
    <mergeCell ref="I8:I1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666AF-5B47-4383-9112-BAE503B4FAD5}">
  <sheetPr>
    <tabColor rgb="FF92D050"/>
  </sheetPr>
  <dimension ref="B2:Y56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4.6640625" style="2" customWidth="1"/>
    <col min="2" max="2" width="3.109375" style="2" customWidth="1"/>
    <col min="3" max="3" width="15.6640625" style="2" customWidth="1"/>
    <col min="4" max="4" width="9.6640625" style="2" customWidth="1"/>
    <col min="5" max="18" width="13.44140625" style="2" customWidth="1"/>
    <col min="19" max="19" width="4.6640625" style="2" customWidth="1"/>
    <col min="20" max="22" width="6.6640625" style="2" customWidth="1"/>
    <col min="23" max="24" width="7" style="2" customWidth="1"/>
    <col min="25" max="25" width="7.6640625" style="2" customWidth="1"/>
    <col min="26" max="16384" width="9" style="2"/>
  </cols>
  <sheetData>
    <row r="2" spans="2:25" ht="14.4" x14ac:dyDescent="0.2">
      <c r="B2" s="1" t="s">
        <v>162</v>
      </c>
    </row>
    <row r="3" spans="2:25" ht="14.4" x14ac:dyDescent="0.2">
      <c r="B3" s="1"/>
    </row>
    <row r="4" spans="2:25" ht="14.4" x14ac:dyDescent="0.2">
      <c r="B4" s="1"/>
      <c r="N4" s="119" t="s">
        <v>163</v>
      </c>
    </row>
    <row r="5" spans="2:25" ht="14.4" x14ac:dyDescent="0.2">
      <c r="B5" s="1"/>
      <c r="N5" s="119" t="s">
        <v>164</v>
      </c>
    </row>
    <row r="6" spans="2:25" ht="14.4" x14ac:dyDescent="0.2">
      <c r="B6" s="1"/>
    </row>
    <row r="7" spans="2:25" ht="13.8" thickBot="1" x14ac:dyDescent="0.25">
      <c r="B7" s="4"/>
      <c r="C7" s="4"/>
      <c r="D7" s="4"/>
      <c r="R7" s="5" t="s">
        <v>165</v>
      </c>
    </row>
    <row r="8" spans="2:25" ht="16.5" customHeight="1" x14ac:dyDescent="0.2">
      <c r="B8" s="6"/>
      <c r="C8" s="7"/>
      <c r="D8" s="8" t="s">
        <v>5</v>
      </c>
      <c r="E8" s="309" t="s">
        <v>166</v>
      </c>
      <c r="F8" s="310"/>
      <c r="G8" s="310"/>
      <c r="H8" s="12"/>
      <c r="I8" s="311" t="s">
        <v>167</v>
      </c>
      <c r="J8" s="312"/>
      <c r="K8" s="312"/>
      <c r="L8" s="312"/>
      <c r="M8" s="313"/>
      <c r="N8" s="311" t="s">
        <v>168</v>
      </c>
      <c r="O8" s="312"/>
      <c r="P8" s="312"/>
      <c r="Q8" s="312"/>
      <c r="R8" s="313"/>
    </row>
    <row r="9" spans="2:25" ht="51" customHeight="1" x14ac:dyDescent="0.2">
      <c r="B9" s="6"/>
      <c r="C9" s="7"/>
      <c r="D9" s="13"/>
      <c r="E9" s="314"/>
      <c r="F9" s="315"/>
      <c r="G9" s="315"/>
      <c r="H9" s="26"/>
      <c r="I9" s="316"/>
      <c r="J9" s="317"/>
      <c r="K9" s="317"/>
      <c r="L9" s="317"/>
      <c r="M9" s="318"/>
      <c r="N9" s="316"/>
      <c r="O9" s="317"/>
      <c r="P9" s="317"/>
      <c r="Q9" s="317"/>
      <c r="R9" s="318"/>
    </row>
    <row r="10" spans="2:25" ht="27.75" customHeight="1" x14ac:dyDescent="0.2">
      <c r="B10" s="6"/>
      <c r="C10" s="7"/>
      <c r="D10" s="13"/>
      <c r="E10" s="319" t="s">
        <v>169</v>
      </c>
      <c r="F10" s="8" t="s">
        <v>170</v>
      </c>
      <c r="G10" s="60" t="s">
        <v>171</v>
      </c>
      <c r="H10" s="320" t="s">
        <v>13</v>
      </c>
      <c r="I10" s="319" t="s">
        <v>169</v>
      </c>
      <c r="J10" s="8" t="s">
        <v>170</v>
      </c>
      <c r="K10" s="60" t="s">
        <v>171</v>
      </c>
      <c r="L10" s="60" t="s">
        <v>104</v>
      </c>
      <c r="M10" s="99" t="s">
        <v>13</v>
      </c>
      <c r="N10" s="319" t="s">
        <v>169</v>
      </c>
      <c r="O10" s="8" t="s">
        <v>170</v>
      </c>
      <c r="P10" s="60" t="s">
        <v>171</v>
      </c>
      <c r="Q10" s="60" t="s">
        <v>104</v>
      </c>
      <c r="R10" s="99" t="s">
        <v>13</v>
      </c>
    </row>
    <row r="11" spans="2:25" ht="41.25" customHeight="1" x14ac:dyDescent="0.2">
      <c r="B11" s="19"/>
      <c r="C11" s="20"/>
      <c r="D11" s="21"/>
      <c r="E11" s="314"/>
      <c r="F11" s="21"/>
      <c r="G11" s="61"/>
      <c r="H11" s="321"/>
      <c r="I11" s="314"/>
      <c r="J11" s="21"/>
      <c r="K11" s="61"/>
      <c r="L11" s="61"/>
      <c r="M11" s="25"/>
      <c r="N11" s="314"/>
      <c r="O11" s="21"/>
      <c r="P11" s="61"/>
      <c r="Q11" s="61"/>
      <c r="R11" s="25"/>
      <c r="W11" s="27"/>
      <c r="X11" s="27"/>
    </row>
    <row r="12" spans="2:25" ht="21" customHeight="1" x14ac:dyDescent="0.2">
      <c r="B12" s="28" t="s">
        <v>15</v>
      </c>
      <c r="C12" s="29"/>
      <c r="D12" s="30">
        <f t="shared" ref="D12:Q12" si="0">D14+D16+D18+D20+D22+D24</f>
        <v>401</v>
      </c>
      <c r="E12" s="322">
        <f t="shared" si="0"/>
        <v>41</v>
      </c>
      <c r="F12" s="30">
        <f t="shared" si="0"/>
        <v>88</v>
      </c>
      <c r="G12" s="30">
        <f t="shared" si="0"/>
        <v>190</v>
      </c>
      <c r="H12" s="323">
        <f t="shared" si="0"/>
        <v>82</v>
      </c>
      <c r="I12" s="322">
        <f>I14+I16+I18+I20+I22+I24</f>
        <v>27</v>
      </c>
      <c r="J12" s="30">
        <f t="shared" ref="J12:M12" si="1">J14+J16+J18+J20+J22+J24</f>
        <v>74</v>
      </c>
      <c r="K12" s="30">
        <f>K14+K16+K18+K20+K22+K24</f>
        <v>115</v>
      </c>
      <c r="L12" s="30">
        <f>L14+L16+L18+L20+L22+L24</f>
        <v>126</v>
      </c>
      <c r="M12" s="323">
        <f t="shared" si="1"/>
        <v>59</v>
      </c>
      <c r="N12" s="322">
        <f t="shared" si="0"/>
        <v>23</v>
      </c>
      <c r="O12" s="30">
        <f t="shared" si="0"/>
        <v>95</v>
      </c>
      <c r="P12" s="30">
        <f t="shared" si="0"/>
        <v>153</v>
      </c>
      <c r="Q12" s="30">
        <f t="shared" si="0"/>
        <v>64</v>
      </c>
      <c r="R12" s="323">
        <f>R14+R16+R18+R20+R22+R24</f>
        <v>66</v>
      </c>
      <c r="W12" s="35"/>
      <c r="X12" s="35"/>
      <c r="Y12" s="35"/>
    </row>
    <row r="13" spans="2:25" ht="21" customHeight="1" thickBot="1" x14ac:dyDescent="0.25">
      <c r="B13" s="36"/>
      <c r="C13" s="37"/>
      <c r="D13" s="38"/>
      <c r="E13" s="324">
        <f t="shared" ref="E13:R13" si="2">E12/$D12</f>
        <v>0.10224438902743142</v>
      </c>
      <c r="F13" s="325">
        <f t="shared" si="2"/>
        <v>0.21945137157107231</v>
      </c>
      <c r="G13" s="325">
        <f t="shared" si="2"/>
        <v>0.47381546134663344</v>
      </c>
      <c r="H13" s="326">
        <f t="shared" si="2"/>
        <v>0.20448877805486285</v>
      </c>
      <c r="I13" s="324">
        <f t="shared" si="2"/>
        <v>6.7331670822942641E-2</v>
      </c>
      <c r="J13" s="325">
        <f t="shared" si="2"/>
        <v>0.18453865336658354</v>
      </c>
      <c r="K13" s="325">
        <f t="shared" si="2"/>
        <v>0.28678304239401498</v>
      </c>
      <c r="L13" s="325">
        <f t="shared" si="2"/>
        <v>0.31421446384039903</v>
      </c>
      <c r="M13" s="326">
        <f t="shared" si="2"/>
        <v>0.14713216957605985</v>
      </c>
      <c r="N13" s="324">
        <f t="shared" si="2"/>
        <v>5.7356608478802994E-2</v>
      </c>
      <c r="O13" s="325">
        <f t="shared" si="2"/>
        <v>0.23690773067331672</v>
      </c>
      <c r="P13" s="325">
        <f t="shared" si="2"/>
        <v>0.38154613466334164</v>
      </c>
      <c r="Q13" s="325">
        <f t="shared" si="2"/>
        <v>0.15960099750623441</v>
      </c>
      <c r="R13" s="326">
        <f t="shared" si="2"/>
        <v>0.16458852867830423</v>
      </c>
      <c r="T13" s="43"/>
      <c r="U13" s="43"/>
      <c r="V13" s="43"/>
      <c r="W13" s="43"/>
      <c r="X13" s="43"/>
      <c r="Y13" s="43"/>
    </row>
    <row r="14" spans="2:25" ht="21" customHeight="1" thickTop="1" x14ac:dyDescent="0.2">
      <c r="B14" s="44" t="s">
        <v>16</v>
      </c>
      <c r="C14" s="45" t="s">
        <v>17</v>
      </c>
      <c r="D14" s="46">
        <f>'[1]表5-1'!D14</f>
        <v>45</v>
      </c>
      <c r="E14" s="327">
        <v>3</v>
      </c>
      <c r="F14" s="328">
        <v>11</v>
      </c>
      <c r="G14" s="328">
        <v>22</v>
      </c>
      <c r="H14" s="329">
        <f>$D$14-E14-F14-G14</f>
        <v>9</v>
      </c>
      <c r="I14" s="330">
        <v>1</v>
      </c>
      <c r="J14" s="328">
        <v>8</v>
      </c>
      <c r="K14" s="328">
        <v>11</v>
      </c>
      <c r="L14" s="328">
        <v>23</v>
      </c>
      <c r="M14" s="329">
        <f>$D$14-I14-J14-K14-L14</f>
        <v>2</v>
      </c>
      <c r="N14" s="330">
        <v>1</v>
      </c>
      <c r="O14" s="328">
        <v>12</v>
      </c>
      <c r="P14" s="328">
        <v>13</v>
      </c>
      <c r="Q14" s="328">
        <v>12</v>
      </c>
      <c r="R14" s="329">
        <f>$D$14-N14-O14-P14-Q14</f>
        <v>7</v>
      </c>
      <c r="W14" s="35"/>
      <c r="X14" s="35"/>
      <c r="Y14" s="35"/>
    </row>
    <row r="15" spans="2:25" ht="21" customHeight="1" x14ac:dyDescent="0.2">
      <c r="B15" s="51"/>
      <c r="C15" s="24"/>
      <c r="D15" s="52"/>
      <c r="E15" s="324">
        <f t="shared" ref="E15:Q15" si="3">E14/$D14</f>
        <v>6.6666666666666666E-2</v>
      </c>
      <c r="F15" s="325">
        <f t="shared" si="3"/>
        <v>0.24444444444444444</v>
      </c>
      <c r="G15" s="325">
        <f t="shared" si="3"/>
        <v>0.48888888888888887</v>
      </c>
      <c r="H15" s="326">
        <f>H14/$D14</f>
        <v>0.2</v>
      </c>
      <c r="I15" s="324">
        <f t="shared" ref="I15:L15" si="4">I14/$D14</f>
        <v>2.2222222222222223E-2</v>
      </c>
      <c r="J15" s="325">
        <f t="shared" si="4"/>
        <v>0.17777777777777778</v>
      </c>
      <c r="K15" s="325">
        <f t="shared" si="4"/>
        <v>0.24444444444444444</v>
      </c>
      <c r="L15" s="325">
        <f t="shared" si="4"/>
        <v>0.51111111111111107</v>
      </c>
      <c r="M15" s="326">
        <f>M14/$D14</f>
        <v>4.4444444444444446E-2</v>
      </c>
      <c r="N15" s="324">
        <f t="shared" si="3"/>
        <v>2.2222222222222223E-2</v>
      </c>
      <c r="O15" s="325">
        <f t="shared" si="3"/>
        <v>0.26666666666666666</v>
      </c>
      <c r="P15" s="325">
        <f t="shared" si="3"/>
        <v>0.28888888888888886</v>
      </c>
      <c r="Q15" s="325">
        <f t="shared" si="3"/>
        <v>0.26666666666666666</v>
      </c>
      <c r="R15" s="326">
        <f>R14/$D14</f>
        <v>0.15555555555555556</v>
      </c>
      <c r="T15" s="43"/>
      <c r="U15" s="43"/>
      <c r="V15" s="43"/>
      <c r="W15" s="43"/>
      <c r="X15" s="43"/>
      <c r="Y15" s="43"/>
    </row>
    <row r="16" spans="2:25" ht="21" customHeight="1" x14ac:dyDescent="0.2">
      <c r="B16" s="51"/>
      <c r="C16" s="56" t="s">
        <v>18</v>
      </c>
      <c r="D16" s="57">
        <f>'[1]表5-1'!D16</f>
        <v>75</v>
      </c>
      <c r="E16" s="331">
        <v>5</v>
      </c>
      <c r="F16" s="332">
        <v>17</v>
      </c>
      <c r="G16" s="332">
        <v>40</v>
      </c>
      <c r="H16" s="333">
        <f>$D$16-E16-F16-G16</f>
        <v>13</v>
      </c>
      <c r="I16" s="334">
        <v>6</v>
      </c>
      <c r="J16" s="332">
        <v>12</v>
      </c>
      <c r="K16" s="332">
        <v>19</v>
      </c>
      <c r="L16" s="332">
        <v>30</v>
      </c>
      <c r="M16" s="333">
        <f>$D$16-I16-J16-K16-L16</f>
        <v>8</v>
      </c>
      <c r="N16" s="334">
        <v>3</v>
      </c>
      <c r="O16" s="332">
        <v>21</v>
      </c>
      <c r="P16" s="332">
        <v>31</v>
      </c>
      <c r="Q16" s="332">
        <v>11</v>
      </c>
      <c r="R16" s="333">
        <f>$D$16-N16-O16-P16-Q16</f>
        <v>9</v>
      </c>
      <c r="W16" s="35"/>
      <c r="X16" s="35"/>
      <c r="Y16" s="35"/>
    </row>
    <row r="17" spans="2:25" ht="21" customHeight="1" x14ac:dyDescent="0.2">
      <c r="B17" s="51"/>
      <c r="C17" s="24"/>
      <c r="D17" s="59"/>
      <c r="E17" s="324">
        <f t="shared" ref="E17:Q17" si="5">E16/$D16</f>
        <v>6.6666666666666666E-2</v>
      </c>
      <c r="F17" s="325">
        <f t="shared" si="5"/>
        <v>0.22666666666666666</v>
      </c>
      <c r="G17" s="325">
        <f t="shared" si="5"/>
        <v>0.53333333333333333</v>
      </c>
      <c r="H17" s="326">
        <f>H16/$D16</f>
        <v>0.17333333333333334</v>
      </c>
      <c r="I17" s="324">
        <f t="shared" ref="I17:L17" si="6">I16/$D16</f>
        <v>0.08</v>
      </c>
      <c r="J17" s="325">
        <f t="shared" si="6"/>
        <v>0.16</v>
      </c>
      <c r="K17" s="325">
        <f t="shared" si="6"/>
        <v>0.25333333333333335</v>
      </c>
      <c r="L17" s="325">
        <f t="shared" si="6"/>
        <v>0.4</v>
      </c>
      <c r="M17" s="326">
        <f>M16/$D16</f>
        <v>0.10666666666666667</v>
      </c>
      <c r="N17" s="324">
        <f t="shared" si="5"/>
        <v>0.04</v>
      </c>
      <c r="O17" s="325">
        <f t="shared" si="5"/>
        <v>0.28000000000000003</v>
      </c>
      <c r="P17" s="325">
        <f t="shared" si="5"/>
        <v>0.41333333333333333</v>
      </c>
      <c r="Q17" s="325">
        <f t="shared" si="5"/>
        <v>0.14666666666666667</v>
      </c>
      <c r="R17" s="326">
        <f>R16/$D16</f>
        <v>0.12</v>
      </c>
      <c r="T17" s="43"/>
      <c r="U17" s="43"/>
      <c r="V17" s="43"/>
      <c r="W17" s="43"/>
      <c r="X17" s="43"/>
      <c r="Y17" s="43"/>
    </row>
    <row r="18" spans="2:25" ht="21" customHeight="1" x14ac:dyDescent="0.2">
      <c r="B18" s="51"/>
      <c r="C18" s="60" t="s">
        <v>19</v>
      </c>
      <c r="D18" s="57">
        <f>'[1]表5-1'!D18</f>
        <v>24</v>
      </c>
      <c r="E18" s="331">
        <v>2</v>
      </c>
      <c r="F18" s="332">
        <v>4</v>
      </c>
      <c r="G18" s="332">
        <v>9</v>
      </c>
      <c r="H18" s="333">
        <f>$D$18-E18-F18-G18</f>
        <v>9</v>
      </c>
      <c r="I18" s="334">
        <v>1</v>
      </c>
      <c r="J18" s="332">
        <v>2</v>
      </c>
      <c r="K18" s="332">
        <v>6</v>
      </c>
      <c r="L18" s="332">
        <v>8</v>
      </c>
      <c r="M18" s="333">
        <f>$D$18-I18-J18-K18-L18</f>
        <v>7</v>
      </c>
      <c r="N18" s="334">
        <v>1</v>
      </c>
      <c r="O18" s="332">
        <v>3</v>
      </c>
      <c r="P18" s="332">
        <v>8</v>
      </c>
      <c r="Q18" s="332">
        <v>5</v>
      </c>
      <c r="R18" s="333">
        <f>$D$18-N18-O18-P18-Q18</f>
        <v>7</v>
      </c>
      <c r="W18" s="35"/>
      <c r="X18" s="35"/>
      <c r="Y18" s="35"/>
    </row>
    <row r="19" spans="2:25" ht="21" customHeight="1" x14ac:dyDescent="0.2">
      <c r="B19" s="51"/>
      <c r="C19" s="61"/>
      <c r="D19" s="59"/>
      <c r="E19" s="324">
        <f t="shared" ref="E19:R19" si="7">E18/$D18</f>
        <v>8.3333333333333329E-2</v>
      </c>
      <c r="F19" s="325">
        <f t="shared" si="7"/>
        <v>0.16666666666666666</v>
      </c>
      <c r="G19" s="325">
        <f t="shared" si="7"/>
        <v>0.375</v>
      </c>
      <c r="H19" s="326">
        <f t="shared" si="7"/>
        <v>0.375</v>
      </c>
      <c r="I19" s="324">
        <f t="shared" si="7"/>
        <v>4.1666666666666664E-2</v>
      </c>
      <c r="J19" s="325">
        <f t="shared" si="7"/>
        <v>8.3333333333333329E-2</v>
      </c>
      <c r="K19" s="325">
        <f t="shared" si="7"/>
        <v>0.25</v>
      </c>
      <c r="L19" s="325">
        <f t="shared" si="7"/>
        <v>0.33333333333333331</v>
      </c>
      <c r="M19" s="326">
        <f t="shared" si="7"/>
        <v>0.29166666666666669</v>
      </c>
      <c r="N19" s="324">
        <f t="shared" si="7"/>
        <v>4.1666666666666664E-2</v>
      </c>
      <c r="O19" s="325">
        <f t="shared" si="7"/>
        <v>0.125</v>
      </c>
      <c r="P19" s="325">
        <f t="shared" si="7"/>
        <v>0.33333333333333331</v>
      </c>
      <c r="Q19" s="325">
        <f t="shared" si="7"/>
        <v>0.20833333333333334</v>
      </c>
      <c r="R19" s="326">
        <f t="shared" si="7"/>
        <v>0.29166666666666669</v>
      </c>
      <c r="T19" s="43"/>
      <c r="U19" s="43"/>
      <c r="V19" s="43"/>
      <c r="W19" s="43"/>
      <c r="X19" s="43"/>
      <c r="Y19" s="43"/>
    </row>
    <row r="20" spans="2:25" ht="21" customHeight="1" x14ac:dyDescent="0.2">
      <c r="B20" s="51"/>
      <c r="C20" s="56" t="s">
        <v>20</v>
      </c>
      <c r="D20" s="57">
        <f>'[1]表5-1'!D20</f>
        <v>90</v>
      </c>
      <c r="E20" s="331">
        <v>10</v>
      </c>
      <c r="F20" s="332">
        <v>18</v>
      </c>
      <c r="G20" s="332">
        <v>45</v>
      </c>
      <c r="H20" s="333">
        <f>$D$20-E20-F20-G20</f>
        <v>17</v>
      </c>
      <c r="I20" s="334">
        <v>4</v>
      </c>
      <c r="J20" s="332">
        <v>28</v>
      </c>
      <c r="K20" s="332">
        <v>31</v>
      </c>
      <c r="L20" s="332">
        <v>15</v>
      </c>
      <c r="M20" s="333">
        <f>$D$20-I20-J20-K20-L20</f>
        <v>12</v>
      </c>
      <c r="N20" s="334">
        <v>4</v>
      </c>
      <c r="O20" s="332">
        <v>23</v>
      </c>
      <c r="P20" s="332">
        <v>41</v>
      </c>
      <c r="Q20" s="332">
        <v>9</v>
      </c>
      <c r="R20" s="333">
        <f>$D$20-N20-O20-P20-Q20</f>
        <v>13</v>
      </c>
      <c r="W20" s="35"/>
      <c r="X20" s="35"/>
      <c r="Y20" s="35"/>
    </row>
    <row r="21" spans="2:25" ht="21" customHeight="1" x14ac:dyDescent="0.2">
      <c r="B21" s="51"/>
      <c r="C21" s="24"/>
      <c r="D21" s="59"/>
      <c r="E21" s="324">
        <f t="shared" ref="E21:R21" si="8">E20/$D20</f>
        <v>0.1111111111111111</v>
      </c>
      <c r="F21" s="325">
        <f t="shared" si="8"/>
        <v>0.2</v>
      </c>
      <c r="G21" s="325">
        <f t="shared" si="8"/>
        <v>0.5</v>
      </c>
      <c r="H21" s="326">
        <f t="shared" si="8"/>
        <v>0.18888888888888888</v>
      </c>
      <c r="I21" s="324">
        <f t="shared" si="8"/>
        <v>4.4444444444444446E-2</v>
      </c>
      <c r="J21" s="325">
        <f t="shared" si="8"/>
        <v>0.31111111111111112</v>
      </c>
      <c r="K21" s="325">
        <f t="shared" si="8"/>
        <v>0.34444444444444444</v>
      </c>
      <c r="L21" s="325">
        <f t="shared" si="8"/>
        <v>0.16666666666666666</v>
      </c>
      <c r="M21" s="326">
        <f t="shared" si="8"/>
        <v>0.13333333333333333</v>
      </c>
      <c r="N21" s="324">
        <f t="shared" si="8"/>
        <v>4.4444444444444446E-2</v>
      </c>
      <c r="O21" s="325">
        <f t="shared" si="8"/>
        <v>0.25555555555555554</v>
      </c>
      <c r="P21" s="325">
        <f t="shared" si="8"/>
        <v>0.45555555555555555</v>
      </c>
      <c r="Q21" s="325">
        <f t="shared" si="8"/>
        <v>0.1</v>
      </c>
      <c r="R21" s="326">
        <f t="shared" si="8"/>
        <v>0.14444444444444443</v>
      </c>
      <c r="T21" s="43"/>
      <c r="U21" s="43"/>
      <c r="V21" s="43"/>
      <c r="W21" s="43"/>
      <c r="X21" s="43"/>
      <c r="Y21" s="43"/>
    </row>
    <row r="22" spans="2:25" ht="21" customHeight="1" x14ac:dyDescent="0.2">
      <c r="B22" s="51"/>
      <c r="C22" s="56" t="s">
        <v>21</v>
      </c>
      <c r="D22" s="57">
        <f>'[1]表5-1'!D22</f>
        <v>8</v>
      </c>
      <c r="E22" s="331">
        <v>2</v>
      </c>
      <c r="F22" s="332">
        <v>2</v>
      </c>
      <c r="G22" s="332">
        <v>2</v>
      </c>
      <c r="H22" s="333">
        <f>$D$22-E22-F22-G22</f>
        <v>2</v>
      </c>
      <c r="I22" s="334">
        <v>3</v>
      </c>
      <c r="J22" s="332">
        <v>2</v>
      </c>
      <c r="K22" s="332">
        <v>1</v>
      </c>
      <c r="L22" s="332">
        <v>1</v>
      </c>
      <c r="M22" s="333">
        <f>$D$22-I22-J22-K22-L22</f>
        <v>1</v>
      </c>
      <c r="N22" s="334">
        <v>2</v>
      </c>
      <c r="O22" s="332">
        <v>3</v>
      </c>
      <c r="P22" s="332">
        <v>2</v>
      </c>
      <c r="Q22" s="332">
        <v>0</v>
      </c>
      <c r="R22" s="333">
        <f>$D$22-N22-O22-P22-Q22</f>
        <v>1</v>
      </c>
      <c r="W22" s="35"/>
      <c r="X22" s="35"/>
      <c r="Y22" s="35"/>
    </row>
    <row r="23" spans="2:25" ht="21" customHeight="1" x14ac:dyDescent="0.2">
      <c r="B23" s="51"/>
      <c r="C23" s="24"/>
      <c r="D23" s="59"/>
      <c r="E23" s="324">
        <f t="shared" ref="E23:Q23" si="9">E22/$D22</f>
        <v>0.25</v>
      </c>
      <c r="F23" s="325">
        <f t="shared" si="9"/>
        <v>0.25</v>
      </c>
      <c r="G23" s="325">
        <f t="shared" si="9"/>
        <v>0.25</v>
      </c>
      <c r="H23" s="326">
        <f>H22/$D22</f>
        <v>0.25</v>
      </c>
      <c r="I23" s="324">
        <f t="shared" ref="I23:L23" si="10">I22/$D22</f>
        <v>0.375</v>
      </c>
      <c r="J23" s="325">
        <f t="shared" si="10"/>
        <v>0.25</v>
      </c>
      <c r="K23" s="325">
        <f t="shared" si="10"/>
        <v>0.125</v>
      </c>
      <c r="L23" s="325">
        <f t="shared" si="10"/>
        <v>0.125</v>
      </c>
      <c r="M23" s="326">
        <f>M22/$D22</f>
        <v>0.125</v>
      </c>
      <c r="N23" s="324">
        <f t="shared" si="9"/>
        <v>0.25</v>
      </c>
      <c r="O23" s="325">
        <f t="shared" si="9"/>
        <v>0.375</v>
      </c>
      <c r="P23" s="325">
        <f t="shared" si="9"/>
        <v>0.25</v>
      </c>
      <c r="Q23" s="325">
        <f t="shared" si="9"/>
        <v>0</v>
      </c>
      <c r="R23" s="326">
        <f>R22/$D22</f>
        <v>0.125</v>
      </c>
      <c r="T23" s="43"/>
      <c r="U23" s="43"/>
      <c r="V23" s="43"/>
      <c r="W23" s="43"/>
      <c r="X23" s="43"/>
      <c r="Y23" s="43"/>
    </row>
    <row r="24" spans="2:25" ht="21" customHeight="1" x14ac:dyDescent="0.2">
      <c r="B24" s="51"/>
      <c r="C24" s="56" t="s">
        <v>22</v>
      </c>
      <c r="D24" s="57">
        <f>'[1]表5-1'!D24</f>
        <v>159</v>
      </c>
      <c r="E24" s="331">
        <v>19</v>
      </c>
      <c r="F24" s="332">
        <v>36</v>
      </c>
      <c r="G24" s="332">
        <v>72</v>
      </c>
      <c r="H24" s="333">
        <f>$D$24-E24-F24-G24</f>
        <v>32</v>
      </c>
      <c r="I24" s="334">
        <v>12</v>
      </c>
      <c r="J24" s="332">
        <v>22</v>
      </c>
      <c r="K24" s="332">
        <v>47</v>
      </c>
      <c r="L24" s="332">
        <v>49</v>
      </c>
      <c r="M24" s="333">
        <f>$D$24-I24-J24-K24-L24</f>
        <v>29</v>
      </c>
      <c r="N24" s="334">
        <v>12</v>
      </c>
      <c r="O24" s="332">
        <v>33</v>
      </c>
      <c r="P24" s="332">
        <v>58</v>
      </c>
      <c r="Q24" s="332">
        <v>27</v>
      </c>
      <c r="R24" s="333">
        <f>$D$24-N24-O24-P24-Q24</f>
        <v>29</v>
      </c>
      <c r="W24" s="35"/>
      <c r="X24" s="35"/>
      <c r="Y24" s="35"/>
    </row>
    <row r="25" spans="2:25" ht="21" customHeight="1" thickBot="1" x14ac:dyDescent="0.25">
      <c r="B25" s="66"/>
      <c r="C25" s="67"/>
      <c r="D25" s="52"/>
      <c r="E25" s="335">
        <f t="shared" ref="E25:R25" si="11">E24/$D24</f>
        <v>0.11949685534591195</v>
      </c>
      <c r="F25" s="336">
        <f t="shared" si="11"/>
        <v>0.22641509433962265</v>
      </c>
      <c r="G25" s="336">
        <f t="shared" si="11"/>
        <v>0.45283018867924529</v>
      </c>
      <c r="H25" s="151">
        <f t="shared" si="11"/>
        <v>0.20125786163522014</v>
      </c>
      <c r="I25" s="335">
        <f t="shared" si="11"/>
        <v>7.5471698113207544E-2</v>
      </c>
      <c r="J25" s="336">
        <f t="shared" si="11"/>
        <v>0.13836477987421383</v>
      </c>
      <c r="K25" s="336">
        <f t="shared" si="11"/>
        <v>0.29559748427672955</v>
      </c>
      <c r="L25" s="336">
        <f t="shared" si="11"/>
        <v>0.3081761006289308</v>
      </c>
      <c r="M25" s="151">
        <f t="shared" si="11"/>
        <v>0.18238993710691823</v>
      </c>
      <c r="N25" s="335">
        <f t="shared" si="11"/>
        <v>7.5471698113207544E-2</v>
      </c>
      <c r="O25" s="336">
        <f t="shared" si="11"/>
        <v>0.20754716981132076</v>
      </c>
      <c r="P25" s="336">
        <f t="shared" si="11"/>
        <v>0.36477987421383645</v>
      </c>
      <c r="Q25" s="336">
        <f t="shared" si="11"/>
        <v>0.16981132075471697</v>
      </c>
      <c r="R25" s="151">
        <f t="shared" si="11"/>
        <v>0.18238993710691823</v>
      </c>
      <c r="T25" s="43"/>
      <c r="U25" s="43"/>
      <c r="V25" s="43"/>
      <c r="W25" s="43"/>
      <c r="X25" s="43"/>
      <c r="Y25" s="43"/>
    </row>
    <row r="26" spans="2:25" ht="21" customHeight="1" thickTop="1" x14ac:dyDescent="0.2">
      <c r="B26" s="44" t="s">
        <v>23</v>
      </c>
      <c r="C26" s="45" t="s">
        <v>24</v>
      </c>
      <c r="D26" s="46">
        <f>'[1]表5-1'!D26</f>
        <v>87</v>
      </c>
      <c r="E26" s="331">
        <v>7</v>
      </c>
      <c r="F26" s="332">
        <v>17</v>
      </c>
      <c r="G26" s="332">
        <v>32</v>
      </c>
      <c r="H26" s="333">
        <f>$D$26-E26-F26-G26</f>
        <v>31</v>
      </c>
      <c r="I26" s="334">
        <v>9</v>
      </c>
      <c r="J26" s="332">
        <v>10</v>
      </c>
      <c r="K26" s="332">
        <v>16</v>
      </c>
      <c r="L26" s="332">
        <v>35</v>
      </c>
      <c r="M26" s="333">
        <f>$D$26-I26-J26-K26-L26</f>
        <v>17</v>
      </c>
      <c r="N26" s="334">
        <v>8</v>
      </c>
      <c r="O26" s="332">
        <v>16</v>
      </c>
      <c r="P26" s="332">
        <v>23</v>
      </c>
      <c r="Q26" s="332">
        <v>19</v>
      </c>
      <c r="R26" s="333">
        <f>$D$26-N26-O26-P26-Q26</f>
        <v>21</v>
      </c>
      <c r="W26" s="35"/>
      <c r="X26" s="35"/>
      <c r="Y26" s="35"/>
    </row>
    <row r="27" spans="2:25" ht="21" customHeight="1" x14ac:dyDescent="0.2">
      <c r="B27" s="51"/>
      <c r="C27" s="24"/>
      <c r="D27" s="59"/>
      <c r="E27" s="324">
        <f t="shared" ref="E27:R27" si="12">E26/$D26</f>
        <v>8.0459770114942528E-2</v>
      </c>
      <c r="F27" s="325">
        <f t="shared" si="12"/>
        <v>0.19540229885057472</v>
      </c>
      <c r="G27" s="325">
        <f t="shared" si="12"/>
        <v>0.36781609195402298</v>
      </c>
      <c r="H27" s="326">
        <f t="shared" si="12"/>
        <v>0.35632183908045978</v>
      </c>
      <c r="I27" s="324">
        <f t="shared" si="12"/>
        <v>0.10344827586206896</v>
      </c>
      <c r="J27" s="325">
        <f t="shared" si="12"/>
        <v>0.11494252873563218</v>
      </c>
      <c r="K27" s="325">
        <f t="shared" si="12"/>
        <v>0.18390804597701149</v>
      </c>
      <c r="L27" s="325">
        <f t="shared" si="12"/>
        <v>0.40229885057471265</v>
      </c>
      <c r="M27" s="326">
        <f t="shared" si="12"/>
        <v>0.19540229885057472</v>
      </c>
      <c r="N27" s="324">
        <f t="shared" si="12"/>
        <v>9.1954022988505746E-2</v>
      </c>
      <c r="O27" s="325">
        <f t="shared" si="12"/>
        <v>0.18390804597701149</v>
      </c>
      <c r="P27" s="325">
        <f t="shared" si="12"/>
        <v>0.26436781609195403</v>
      </c>
      <c r="Q27" s="325">
        <f t="shared" si="12"/>
        <v>0.21839080459770116</v>
      </c>
      <c r="R27" s="326">
        <f t="shared" si="12"/>
        <v>0.2413793103448276</v>
      </c>
      <c r="T27" s="43"/>
      <c r="U27" s="43"/>
      <c r="V27" s="43"/>
      <c r="W27" s="43"/>
      <c r="X27" s="43"/>
      <c r="Y27" s="43"/>
    </row>
    <row r="28" spans="2:25" ht="21" customHeight="1" x14ac:dyDescent="0.2">
      <c r="B28" s="51"/>
      <c r="C28" s="56" t="s">
        <v>25</v>
      </c>
      <c r="D28" s="71">
        <f>'[1]表5-1'!D28</f>
        <v>178</v>
      </c>
      <c r="E28" s="331">
        <v>18</v>
      </c>
      <c r="F28" s="332">
        <v>45</v>
      </c>
      <c r="G28" s="332">
        <v>76</v>
      </c>
      <c r="H28" s="333">
        <f>$D$28-E28-F28-G28</f>
        <v>39</v>
      </c>
      <c r="I28" s="334">
        <v>8</v>
      </c>
      <c r="J28" s="332">
        <v>33</v>
      </c>
      <c r="K28" s="332">
        <v>48</v>
      </c>
      <c r="L28" s="332">
        <v>56</v>
      </c>
      <c r="M28" s="333">
        <f>$D$28-I28-J28-K28-L28</f>
        <v>33</v>
      </c>
      <c r="N28" s="334">
        <v>6</v>
      </c>
      <c r="O28" s="332">
        <v>48</v>
      </c>
      <c r="P28" s="332">
        <v>59</v>
      </c>
      <c r="Q28" s="332">
        <v>32</v>
      </c>
      <c r="R28" s="333">
        <f>$D$28-N28-O28-P28-Q28</f>
        <v>33</v>
      </c>
      <c r="W28" s="35"/>
      <c r="X28" s="35"/>
      <c r="Y28" s="35"/>
    </row>
    <row r="29" spans="2:25" ht="21" customHeight="1" x14ac:dyDescent="0.2">
      <c r="B29" s="51"/>
      <c r="C29" s="24"/>
      <c r="D29" s="59"/>
      <c r="E29" s="324">
        <f t="shared" ref="E29:R29" si="13">E28/$D28</f>
        <v>0.10112359550561797</v>
      </c>
      <c r="F29" s="325">
        <f t="shared" si="13"/>
        <v>0.25280898876404495</v>
      </c>
      <c r="G29" s="325">
        <f t="shared" si="13"/>
        <v>0.42696629213483145</v>
      </c>
      <c r="H29" s="326">
        <f t="shared" si="13"/>
        <v>0.21910112359550563</v>
      </c>
      <c r="I29" s="324">
        <f t="shared" si="13"/>
        <v>4.49438202247191E-2</v>
      </c>
      <c r="J29" s="325">
        <f t="shared" si="13"/>
        <v>0.1853932584269663</v>
      </c>
      <c r="K29" s="325">
        <f t="shared" si="13"/>
        <v>0.2696629213483146</v>
      </c>
      <c r="L29" s="325">
        <f t="shared" si="13"/>
        <v>0.3146067415730337</v>
      </c>
      <c r="M29" s="326">
        <f t="shared" si="13"/>
        <v>0.1853932584269663</v>
      </c>
      <c r="N29" s="324">
        <f t="shared" si="13"/>
        <v>3.3707865168539325E-2</v>
      </c>
      <c r="O29" s="325">
        <f t="shared" si="13"/>
        <v>0.2696629213483146</v>
      </c>
      <c r="P29" s="325">
        <f t="shared" si="13"/>
        <v>0.33146067415730335</v>
      </c>
      <c r="Q29" s="325">
        <f t="shared" si="13"/>
        <v>0.1797752808988764</v>
      </c>
      <c r="R29" s="326">
        <f t="shared" si="13"/>
        <v>0.1853932584269663</v>
      </c>
      <c r="T29" s="43"/>
      <c r="U29" s="43"/>
      <c r="V29" s="43"/>
      <c r="W29" s="43"/>
      <c r="X29" s="43"/>
      <c r="Y29" s="43"/>
    </row>
    <row r="30" spans="2:25" ht="21" customHeight="1" x14ac:dyDescent="0.2">
      <c r="B30" s="51"/>
      <c r="C30" s="56" t="s">
        <v>26</v>
      </c>
      <c r="D30" s="52">
        <f>'[1]表5-1'!D30</f>
        <v>53</v>
      </c>
      <c r="E30" s="331">
        <v>10</v>
      </c>
      <c r="F30" s="332">
        <v>9</v>
      </c>
      <c r="G30" s="332">
        <v>31</v>
      </c>
      <c r="H30" s="333">
        <f>$D$30-E30-F30-G30</f>
        <v>3</v>
      </c>
      <c r="I30" s="334">
        <v>3</v>
      </c>
      <c r="J30" s="332">
        <v>16</v>
      </c>
      <c r="K30" s="332">
        <v>15</v>
      </c>
      <c r="L30" s="332">
        <v>16</v>
      </c>
      <c r="M30" s="333">
        <f>$D$30-I30-J30-K30-L30</f>
        <v>3</v>
      </c>
      <c r="N30" s="334">
        <v>3</v>
      </c>
      <c r="O30" s="332">
        <v>15</v>
      </c>
      <c r="P30" s="332">
        <v>25</v>
      </c>
      <c r="Q30" s="332">
        <v>7</v>
      </c>
      <c r="R30" s="333">
        <f>$D$30-N30-O30-P30-Q30</f>
        <v>3</v>
      </c>
      <c r="W30" s="35"/>
      <c r="X30" s="35"/>
      <c r="Y30" s="35"/>
    </row>
    <row r="31" spans="2:25" ht="21" customHeight="1" x14ac:dyDescent="0.2">
      <c r="B31" s="51"/>
      <c r="C31" s="72"/>
      <c r="D31" s="59"/>
      <c r="E31" s="324">
        <f t="shared" ref="E31:R31" si="14">E30/$D30</f>
        <v>0.18867924528301888</v>
      </c>
      <c r="F31" s="325">
        <f t="shared" si="14"/>
        <v>0.16981132075471697</v>
      </c>
      <c r="G31" s="325">
        <f t="shared" si="14"/>
        <v>0.58490566037735847</v>
      </c>
      <c r="H31" s="326">
        <f t="shared" si="14"/>
        <v>5.6603773584905662E-2</v>
      </c>
      <c r="I31" s="324">
        <f t="shared" si="14"/>
        <v>5.6603773584905662E-2</v>
      </c>
      <c r="J31" s="325">
        <f t="shared" si="14"/>
        <v>0.30188679245283018</v>
      </c>
      <c r="K31" s="325">
        <f t="shared" si="14"/>
        <v>0.28301886792452829</v>
      </c>
      <c r="L31" s="325">
        <f t="shared" si="14"/>
        <v>0.30188679245283018</v>
      </c>
      <c r="M31" s="326">
        <f t="shared" si="14"/>
        <v>5.6603773584905662E-2</v>
      </c>
      <c r="N31" s="324">
        <f t="shared" si="14"/>
        <v>5.6603773584905662E-2</v>
      </c>
      <c r="O31" s="325">
        <f t="shared" si="14"/>
        <v>0.28301886792452829</v>
      </c>
      <c r="P31" s="325">
        <f t="shared" si="14"/>
        <v>0.47169811320754718</v>
      </c>
      <c r="Q31" s="325">
        <f t="shared" si="14"/>
        <v>0.13207547169811321</v>
      </c>
      <c r="R31" s="326">
        <f t="shared" si="14"/>
        <v>5.6603773584905662E-2</v>
      </c>
      <c r="T31" s="43"/>
      <c r="U31" s="43"/>
      <c r="V31" s="43"/>
      <c r="W31" s="43"/>
      <c r="X31" s="43"/>
      <c r="Y31" s="43"/>
    </row>
    <row r="32" spans="2:25" ht="21" customHeight="1" x14ac:dyDescent="0.2">
      <c r="B32" s="51"/>
      <c r="C32" s="56" t="s">
        <v>27</v>
      </c>
      <c r="D32" s="52">
        <f>'[1]表5-1'!D32</f>
        <v>26</v>
      </c>
      <c r="E32" s="331">
        <v>2</v>
      </c>
      <c r="F32" s="332">
        <v>8</v>
      </c>
      <c r="G32" s="332">
        <v>16</v>
      </c>
      <c r="H32" s="333">
        <f>$D$32-E32-F32-G32</f>
        <v>0</v>
      </c>
      <c r="I32" s="334">
        <v>2</v>
      </c>
      <c r="J32" s="332">
        <v>7</v>
      </c>
      <c r="K32" s="332">
        <v>10</v>
      </c>
      <c r="L32" s="332">
        <v>6</v>
      </c>
      <c r="M32" s="333">
        <f>$D$32-I32-J32-K32-L32</f>
        <v>1</v>
      </c>
      <c r="N32" s="334">
        <v>2</v>
      </c>
      <c r="O32" s="332">
        <v>8</v>
      </c>
      <c r="P32" s="332">
        <v>13</v>
      </c>
      <c r="Q32" s="332">
        <v>1</v>
      </c>
      <c r="R32" s="333">
        <f>$D$32-N32-O32-P32-Q32</f>
        <v>2</v>
      </c>
      <c r="W32" s="35"/>
      <c r="X32" s="35"/>
      <c r="Y32" s="35"/>
    </row>
    <row r="33" spans="2:25" ht="21" customHeight="1" x14ac:dyDescent="0.2">
      <c r="B33" s="51"/>
      <c r="C33" s="72"/>
      <c r="D33" s="59"/>
      <c r="E33" s="324">
        <f t="shared" ref="E33:R33" si="15">E32/$D32</f>
        <v>7.6923076923076927E-2</v>
      </c>
      <c r="F33" s="325">
        <f t="shared" si="15"/>
        <v>0.30769230769230771</v>
      </c>
      <c r="G33" s="325">
        <f t="shared" si="15"/>
        <v>0.61538461538461542</v>
      </c>
      <c r="H33" s="326">
        <f t="shared" si="15"/>
        <v>0</v>
      </c>
      <c r="I33" s="324">
        <f t="shared" si="15"/>
        <v>7.6923076923076927E-2</v>
      </c>
      <c r="J33" s="325">
        <f t="shared" si="15"/>
        <v>0.26923076923076922</v>
      </c>
      <c r="K33" s="325">
        <f t="shared" si="15"/>
        <v>0.38461538461538464</v>
      </c>
      <c r="L33" s="325">
        <f t="shared" si="15"/>
        <v>0.23076923076923078</v>
      </c>
      <c r="M33" s="326">
        <f t="shared" si="15"/>
        <v>3.8461538461538464E-2</v>
      </c>
      <c r="N33" s="324">
        <f t="shared" si="15"/>
        <v>7.6923076923076927E-2</v>
      </c>
      <c r="O33" s="325">
        <f t="shared" si="15"/>
        <v>0.30769230769230771</v>
      </c>
      <c r="P33" s="325">
        <f t="shared" si="15"/>
        <v>0.5</v>
      </c>
      <c r="Q33" s="325">
        <f t="shared" si="15"/>
        <v>3.8461538461538464E-2</v>
      </c>
      <c r="R33" s="326">
        <f t="shared" si="15"/>
        <v>7.6923076923076927E-2</v>
      </c>
      <c r="T33" s="43"/>
      <c r="U33" s="43"/>
      <c r="V33" s="43"/>
      <c r="W33" s="43"/>
      <c r="X33" s="43"/>
      <c r="Y33" s="43"/>
    </row>
    <row r="34" spans="2:25" ht="21" customHeight="1" x14ac:dyDescent="0.2">
      <c r="B34" s="51"/>
      <c r="C34" s="56" t="s">
        <v>28</v>
      </c>
      <c r="D34" s="52">
        <f>'[1]表5-1'!D34</f>
        <v>31</v>
      </c>
      <c r="E34" s="331">
        <v>2</v>
      </c>
      <c r="F34" s="332">
        <v>3</v>
      </c>
      <c r="G34" s="332">
        <v>20</v>
      </c>
      <c r="H34" s="333">
        <f>$D$34-E34-F34-G34</f>
        <v>6</v>
      </c>
      <c r="I34" s="334">
        <v>1</v>
      </c>
      <c r="J34" s="332">
        <v>4</v>
      </c>
      <c r="K34" s="332">
        <v>13</v>
      </c>
      <c r="L34" s="332">
        <v>9</v>
      </c>
      <c r="M34" s="333">
        <f>$D$34-I34-J34-K34-L34</f>
        <v>4</v>
      </c>
      <c r="N34" s="334">
        <v>0</v>
      </c>
      <c r="O34" s="332">
        <v>4</v>
      </c>
      <c r="P34" s="332">
        <v>19</v>
      </c>
      <c r="Q34" s="332">
        <v>3</v>
      </c>
      <c r="R34" s="333">
        <f>$D$34-N34-O34-P34-Q34</f>
        <v>5</v>
      </c>
      <c r="W34" s="35"/>
      <c r="X34" s="35"/>
      <c r="Y34" s="35"/>
    </row>
    <row r="35" spans="2:25" ht="21" customHeight="1" x14ac:dyDescent="0.2">
      <c r="B35" s="51"/>
      <c r="C35" s="72"/>
      <c r="D35" s="59"/>
      <c r="E35" s="324">
        <f t="shared" ref="E35:R35" si="16">E34/$D34</f>
        <v>6.4516129032258063E-2</v>
      </c>
      <c r="F35" s="325">
        <f t="shared" si="16"/>
        <v>9.6774193548387094E-2</v>
      </c>
      <c r="G35" s="325">
        <f t="shared" si="16"/>
        <v>0.64516129032258063</v>
      </c>
      <c r="H35" s="326">
        <f t="shared" si="16"/>
        <v>0.19354838709677419</v>
      </c>
      <c r="I35" s="324">
        <f t="shared" si="16"/>
        <v>3.2258064516129031E-2</v>
      </c>
      <c r="J35" s="325">
        <f t="shared" si="16"/>
        <v>0.12903225806451613</v>
      </c>
      <c r="K35" s="325">
        <f t="shared" si="16"/>
        <v>0.41935483870967744</v>
      </c>
      <c r="L35" s="325">
        <f t="shared" si="16"/>
        <v>0.29032258064516131</v>
      </c>
      <c r="M35" s="326">
        <f t="shared" si="16"/>
        <v>0.12903225806451613</v>
      </c>
      <c r="N35" s="324">
        <f t="shared" si="16"/>
        <v>0</v>
      </c>
      <c r="O35" s="325">
        <f t="shared" si="16"/>
        <v>0.12903225806451613</v>
      </c>
      <c r="P35" s="325">
        <f t="shared" si="16"/>
        <v>0.61290322580645162</v>
      </c>
      <c r="Q35" s="325">
        <f t="shared" si="16"/>
        <v>9.6774193548387094E-2</v>
      </c>
      <c r="R35" s="326">
        <f t="shared" si="16"/>
        <v>0.16129032258064516</v>
      </c>
      <c r="T35" s="43"/>
      <c r="U35" s="43"/>
      <c r="V35" s="43"/>
      <c r="W35" s="43"/>
      <c r="X35" s="43"/>
      <c r="Y35" s="43"/>
    </row>
    <row r="36" spans="2:25" ht="21" customHeight="1" x14ac:dyDescent="0.2">
      <c r="B36" s="51"/>
      <c r="C36" s="56" t="s">
        <v>29</v>
      </c>
      <c r="D36" s="71">
        <f>'[1]表5-1'!D36</f>
        <v>26</v>
      </c>
      <c r="E36" s="331">
        <v>2</v>
      </c>
      <c r="F36" s="332">
        <v>6</v>
      </c>
      <c r="G36" s="332">
        <v>15</v>
      </c>
      <c r="H36" s="333">
        <f>$D$36-E36-F36-G36</f>
        <v>3</v>
      </c>
      <c r="I36" s="334">
        <v>4</v>
      </c>
      <c r="J36" s="332">
        <v>4</v>
      </c>
      <c r="K36" s="332">
        <v>13</v>
      </c>
      <c r="L36" s="332">
        <v>4</v>
      </c>
      <c r="M36" s="333">
        <f>$D$36-I36-J36-K36-L36</f>
        <v>1</v>
      </c>
      <c r="N36" s="334">
        <v>4</v>
      </c>
      <c r="O36" s="332">
        <v>4</v>
      </c>
      <c r="P36" s="332">
        <v>14</v>
      </c>
      <c r="Q36" s="332">
        <v>2</v>
      </c>
      <c r="R36" s="333">
        <f>$D$36-N36-O36-P36-Q36</f>
        <v>2</v>
      </c>
      <c r="W36" s="35"/>
      <c r="X36" s="35"/>
      <c r="Y36" s="35"/>
    </row>
    <row r="37" spans="2:25" ht="21" customHeight="1" thickBot="1" x14ac:dyDescent="0.25">
      <c r="B37" s="51"/>
      <c r="C37" s="73"/>
      <c r="D37" s="52"/>
      <c r="E37" s="337">
        <f t="shared" ref="E37:R37" si="17">E36/$D36</f>
        <v>7.6923076923076927E-2</v>
      </c>
      <c r="F37" s="338">
        <f t="shared" si="17"/>
        <v>0.23076923076923078</v>
      </c>
      <c r="G37" s="338">
        <f t="shared" si="17"/>
        <v>0.57692307692307687</v>
      </c>
      <c r="H37" s="137">
        <f t="shared" si="17"/>
        <v>0.11538461538461539</v>
      </c>
      <c r="I37" s="337">
        <f t="shared" si="17"/>
        <v>0.15384615384615385</v>
      </c>
      <c r="J37" s="338">
        <f t="shared" si="17"/>
        <v>0.15384615384615385</v>
      </c>
      <c r="K37" s="338">
        <f t="shared" si="17"/>
        <v>0.5</v>
      </c>
      <c r="L37" s="338">
        <f t="shared" si="17"/>
        <v>0.15384615384615385</v>
      </c>
      <c r="M37" s="137">
        <f t="shared" si="17"/>
        <v>3.8461538461538464E-2</v>
      </c>
      <c r="N37" s="337">
        <f t="shared" si="17"/>
        <v>0.15384615384615385</v>
      </c>
      <c r="O37" s="338">
        <f t="shared" si="17"/>
        <v>0.15384615384615385</v>
      </c>
      <c r="P37" s="338">
        <f t="shared" si="17"/>
        <v>0.53846153846153844</v>
      </c>
      <c r="Q37" s="338">
        <f t="shared" si="17"/>
        <v>7.6923076923076927E-2</v>
      </c>
      <c r="R37" s="137">
        <f t="shared" si="17"/>
        <v>7.6923076923076927E-2</v>
      </c>
      <c r="T37" s="43"/>
      <c r="U37" s="43"/>
      <c r="V37" s="43"/>
      <c r="W37" s="43"/>
      <c r="X37" s="43"/>
      <c r="Y37" s="43"/>
    </row>
    <row r="38" spans="2:25" ht="21" customHeight="1" thickTop="1" x14ac:dyDescent="0.2">
      <c r="B38" s="51"/>
      <c r="C38" s="76" t="s">
        <v>30</v>
      </c>
      <c r="D38" s="77">
        <f>D28+D30+D32+D34</f>
        <v>288</v>
      </c>
      <c r="E38" s="339">
        <f t="shared" ref="E38:R38" si="18">E28+E30+E32+E34</f>
        <v>32</v>
      </c>
      <c r="F38" s="77">
        <f t="shared" si="18"/>
        <v>65</v>
      </c>
      <c r="G38" s="77">
        <f t="shared" si="18"/>
        <v>143</v>
      </c>
      <c r="H38" s="329">
        <f t="shared" si="18"/>
        <v>48</v>
      </c>
      <c r="I38" s="339">
        <f t="shared" si="18"/>
        <v>14</v>
      </c>
      <c r="J38" s="77">
        <f t="shared" si="18"/>
        <v>60</v>
      </c>
      <c r="K38" s="77">
        <f t="shared" si="18"/>
        <v>86</v>
      </c>
      <c r="L38" s="77">
        <f t="shared" si="18"/>
        <v>87</v>
      </c>
      <c r="M38" s="329">
        <f t="shared" si="18"/>
        <v>41</v>
      </c>
      <c r="N38" s="339">
        <f t="shared" si="18"/>
        <v>11</v>
      </c>
      <c r="O38" s="77">
        <f t="shared" si="18"/>
        <v>75</v>
      </c>
      <c r="P38" s="77">
        <f t="shared" si="18"/>
        <v>116</v>
      </c>
      <c r="Q38" s="77">
        <f t="shared" si="18"/>
        <v>43</v>
      </c>
      <c r="R38" s="329">
        <f t="shared" si="18"/>
        <v>43</v>
      </c>
      <c r="W38" s="35"/>
      <c r="X38" s="35"/>
      <c r="Y38" s="35"/>
    </row>
    <row r="39" spans="2:25" ht="21" customHeight="1" x14ac:dyDescent="0.2">
      <c r="B39" s="51"/>
      <c r="C39" s="79" t="s">
        <v>31</v>
      </c>
      <c r="D39" s="59"/>
      <c r="E39" s="340">
        <f t="shared" ref="E39:R39" si="19">E38/$D38</f>
        <v>0.1111111111111111</v>
      </c>
      <c r="F39" s="341">
        <f t="shared" si="19"/>
        <v>0.22569444444444445</v>
      </c>
      <c r="G39" s="341">
        <f t="shared" si="19"/>
        <v>0.49652777777777779</v>
      </c>
      <c r="H39" s="326">
        <f t="shared" si="19"/>
        <v>0.16666666666666666</v>
      </c>
      <c r="I39" s="324">
        <f t="shared" si="19"/>
        <v>4.8611111111111112E-2</v>
      </c>
      <c r="J39" s="325">
        <f t="shared" si="19"/>
        <v>0.20833333333333334</v>
      </c>
      <c r="K39" s="325">
        <f t="shared" si="19"/>
        <v>0.2986111111111111</v>
      </c>
      <c r="L39" s="325">
        <f t="shared" si="19"/>
        <v>0.30208333333333331</v>
      </c>
      <c r="M39" s="326">
        <f t="shared" si="19"/>
        <v>0.1423611111111111</v>
      </c>
      <c r="N39" s="324">
        <f t="shared" si="19"/>
        <v>3.8194444444444448E-2</v>
      </c>
      <c r="O39" s="325">
        <f t="shared" si="19"/>
        <v>0.26041666666666669</v>
      </c>
      <c r="P39" s="325">
        <f t="shared" si="19"/>
        <v>0.40277777777777779</v>
      </c>
      <c r="Q39" s="325">
        <f t="shared" si="19"/>
        <v>0.14930555555555555</v>
      </c>
      <c r="R39" s="326">
        <f t="shared" si="19"/>
        <v>0.14930555555555555</v>
      </c>
      <c r="T39" s="43"/>
      <c r="U39" s="43"/>
      <c r="V39" s="43"/>
      <c r="W39" s="43"/>
      <c r="X39" s="43"/>
      <c r="Y39" s="43"/>
    </row>
    <row r="40" spans="2:25" ht="21" customHeight="1" x14ac:dyDescent="0.2">
      <c r="B40" s="51"/>
      <c r="C40" s="80" t="s">
        <v>30</v>
      </c>
      <c r="D40" s="81">
        <f>D30+D32+D34+D36</f>
        <v>136</v>
      </c>
      <c r="E40" s="342">
        <f>E30+E32+E34+E36</f>
        <v>16</v>
      </c>
      <c r="F40" s="81">
        <f>F30+F32+F34+F36</f>
        <v>26</v>
      </c>
      <c r="G40" s="81">
        <f>G30+G32+G34+G36</f>
        <v>82</v>
      </c>
      <c r="H40" s="333">
        <f t="shared" ref="H40" si="20">H30+H32+H34+H36</f>
        <v>12</v>
      </c>
      <c r="I40" s="343">
        <f>I30+I32+I34+I36</f>
        <v>10</v>
      </c>
      <c r="J40" s="344">
        <f>J30+J32+J34+J36</f>
        <v>31</v>
      </c>
      <c r="K40" s="344">
        <f>K30+K32+K34+K36</f>
        <v>51</v>
      </c>
      <c r="L40" s="344">
        <f>L30+L32+L34+L36</f>
        <v>35</v>
      </c>
      <c r="M40" s="333">
        <f t="shared" ref="M40" si="21">M30+M32+M34+M36</f>
        <v>9</v>
      </c>
      <c r="N40" s="343">
        <f>N30+N32+N34+N36</f>
        <v>9</v>
      </c>
      <c r="O40" s="344">
        <f>O30+O32+O34+O36</f>
        <v>31</v>
      </c>
      <c r="P40" s="344">
        <f>P30+P32+P34+P36</f>
        <v>71</v>
      </c>
      <c r="Q40" s="344">
        <f>Q30+Q32+Q34+Q36</f>
        <v>13</v>
      </c>
      <c r="R40" s="333">
        <f t="shared" ref="R40" si="22">R30+R32+R34+R36</f>
        <v>12</v>
      </c>
      <c r="W40" s="35"/>
      <c r="X40" s="35"/>
      <c r="Y40" s="35"/>
    </row>
    <row r="41" spans="2:25" ht="21" customHeight="1" thickBot="1" x14ac:dyDescent="0.25">
      <c r="B41" s="82"/>
      <c r="C41" s="79" t="s">
        <v>32</v>
      </c>
      <c r="D41" s="59"/>
      <c r="E41" s="345">
        <f t="shared" ref="E41:R41" si="23">E40/$D40</f>
        <v>0.11764705882352941</v>
      </c>
      <c r="F41" s="346">
        <f t="shared" si="23"/>
        <v>0.19117647058823528</v>
      </c>
      <c r="G41" s="346">
        <f t="shared" si="23"/>
        <v>0.6029411764705882</v>
      </c>
      <c r="H41" s="169">
        <f t="shared" si="23"/>
        <v>8.8235294117647065E-2</v>
      </c>
      <c r="I41" s="345">
        <f t="shared" si="23"/>
        <v>7.3529411764705885E-2</v>
      </c>
      <c r="J41" s="346">
        <f t="shared" si="23"/>
        <v>0.22794117647058823</v>
      </c>
      <c r="K41" s="346">
        <f t="shared" si="23"/>
        <v>0.375</v>
      </c>
      <c r="L41" s="346">
        <f t="shared" si="23"/>
        <v>0.25735294117647056</v>
      </c>
      <c r="M41" s="169">
        <f t="shared" si="23"/>
        <v>6.6176470588235295E-2</v>
      </c>
      <c r="N41" s="345">
        <f t="shared" si="23"/>
        <v>6.6176470588235295E-2</v>
      </c>
      <c r="O41" s="346">
        <f t="shared" si="23"/>
        <v>0.22794117647058823</v>
      </c>
      <c r="P41" s="346">
        <f t="shared" si="23"/>
        <v>0.5220588235294118</v>
      </c>
      <c r="Q41" s="346">
        <f t="shared" si="23"/>
        <v>9.5588235294117641E-2</v>
      </c>
      <c r="R41" s="169">
        <f t="shared" si="23"/>
        <v>8.8235294117647065E-2</v>
      </c>
      <c r="T41" s="43"/>
      <c r="U41" s="43"/>
      <c r="V41" s="43"/>
      <c r="W41" s="43"/>
      <c r="X41" s="43"/>
      <c r="Y41" s="43"/>
    </row>
    <row r="43" spans="2:25" s="91" customFormat="1" x14ac:dyDescent="0.2">
      <c r="B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5" s="91" customFormat="1" x14ac:dyDescent="0.2">
      <c r="B44"/>
    </row>
    <row r="45" spans="2:25" x14ac:dyDescent="0.2">
      <c r="B45"/>
    </row>
    <row r="46" spans="2:25" x14ac:dyDescent="0.2">
      <c r="B46"/>
    </row>
    <row r="47" spans="2:25" ht="14.25" customHeight="1" x14ac:dyDescent="0.2">
      <c r="B47"/>
    </row>
    <row r="48" spans="2:25" x14ac:dyDescent="0.2">
      <c r="B48"/>
    </row>
    <row r="49" spans="2:19" ht="13.5" customHeight="1" x14ac:dyDescent="0.2">
      <c r="B49" s="9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</row>
    <row r="50" spans="2:19" x14ac:dyDescent="0.2"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</row>
    <row r="51" spans="2:19" x14ac:dyDescent="0.2"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</row>
    <row r="52" spans="2:19" x14ac:dyDescent="0.2"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</row>
    <row r="53" spans="2:19" ht="13.5" customHeight="1" x14ac:dyDescent="0.2"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</row>
    <row r="56" spans="2:19" ht="13.5" customHeight="1" x14ac:dyDescent="0.2"/>
  </sheetData>
  <mergeCells count="33">
    <mergeCell ref="B26:B41"/>
    <mergeCell ref="C26:C27"/>
    <mergeCell ref="C28:C29"/>
    <mergeCell ref="C30:C31"/>
    <mergeCell ref="C32:C33"/>
    <mergeCell ref="C34:C35"/>
    <mergeCell ref="C36:C37"/>
    <mergeCell ref="Q10:Q11"/>
    <mergeCell ref="R10:R11"/>
    <mergeCell ref="B12:C13"/>
    <mergeCell ref="B14:B25"/>
    <mergeCell ref="C14:C15"/>
    <mergeCell ref="C16:C17"/>
    <mergeCell ref="C18:C19"/>
    <mergeCell ref="C20:C21"/>
    <mergeCell ref="C22:C23"/>
    <mergeCell ref="C24:C25"/>
    <mergeCell ref="K10:K11"/>
    <mergeCell ref="L10:L11"/>
    <mergeCell ref="M10:M11"/>
    <mergeCell ref="N10:N11"/>
    <mergeCell ref="O10:O11"/>
    <mergeCell ref="P10:P11"/>
    <mergeCell ref="D8:D11"/>
    <mergeCell ref="E8:H9"/>
    <mergeCell ref="I8:M9"/>
    <mergeCell ref="N8:R9"/>
    <mergeCell ref="E10:E11"/>
    <mergeCell ref="F10:F11"/>
    <mergeCell ref="G10:G11"/>
    <mergeCell ref="H10:H11"/>
    <mergeCell ref="I10:I11"/>
    <mergeCell ref="J10:J11"/>
  </mergeCells>
  <phoneticPr fontId="3"/>
  <pageMargins left="0.86" right="0.21" top="0.62" bottom="0.39" header="0.34" footer="0.21"/>
  <pageSetup paperSize="9" scale="6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6991-ECB6-4556-8CE6-CF41F9E64E49}">
  <sheetPr>
    <tabColor rgb="FF92D050"/>
    <pageSetUpPr fitToPage="1"/>
  </sheetPr>
  <dimension ref="B2:Q65"/>
  <sheetViews>
    <sheetView view="pageBreakPreview" zoomScaleNormal="100" zoomScaleSheetLayoutView="10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2" width="4.6640625" style="2" customWidth="1"/>
    <col min="3" max="3" width="19.33203125" style="2" customWidth="1"/>
    <col min="4" max="4" width="8.88671875" style="2" customWidth="1"/>
    <col min="5" max="5" width="12.77734375" style="2" customWidth="1"/>
    <col min="6" max="6" width="12.77734375" style="176" customWidth="1"/>
    <col min="7" max="7" width="12.77734375" style="2" customWidth="1"/>
    <col min="8" max="9" width="12.77734375" style="176" customWidth="1"/>
    <col min="10" max="10" width="12.77734375" style="2" customWidth="1"/>
    <col min="11" max="11" width="8" style="176" customWidth="1"/>
    <col min="12" max="14" width="6.33203125" style="2" customWidth="1"/>
    <col min="15" max="15" width="10.21875" style="2" bestFit="1" customWidth="1"/>
    <col min="16" max="17" width="6.109375" style="2" customWidth="1"/>
    <col min="18" max="30" width="8.6640625" style="2" customWidth="1"/>
    <col min="31" max="50" width="4.6640625" style="2" customWidth="1"/>
    <col min="51" max="16384" width="9" style="2"/>
  </cols>
  <sheetData>
    <row r="2" spans="2:17" ht="14.4" x14ac:dyDescent="0.2">
      <c r="B2" s="1" t="s">
        <v>172</v>
      </c>
    </row>
    <row r="4" spans="2:17" ht="13.8" thickBot="1" x14ac:dyDescent="0.25">
      <c r="J4" s="5" t="s">
        <v>173</v>
      </c>
    </row>
    <row r="5" spans="2:17" ht="21.6" customHeight="1" x14ac:dyDescent="0.2">
      <c r="B5" s="347"/>
      <c r="C5" s="348"/>
      <c r="D5" s="8" t="s">
        <v>174</v>
      </c>
      <c r="E5" s="311" t="s">
        <v>175</v>
      </c>
      <c r="F5" s="313"/>
      <c r="G5" s="311" t="s">
        <v>176</v>
      </c>
      <c r="H5" s="313"/>
      <c r="I5" s="311" t="s">
        <v>177</v>
      </c>
      <c r="J5" s="313"/>
    </row>
    <row r="6" spans="2:17" s="351" customFormat="1" ht="34.200000000000003" customHeight="1" x14ac:dyDescent="0.2">
      <c r="B6" s="349"/>
      <c r="C6" s="350"/>
      <c r="D6" s="13"/>
      <c r="E6" s="316"/>
      <c r="F6" s="318"/>
      <c r="G6" s="316"/>
      <c r="H6" s="318"/>
      <c r="I6" s="316"/>
      <c r="J6" s="318"/>
    </row>
    <row r="7" spans="2:17" ht="21.6" customHeight="1" x14ac:dyDescent="0.2">
      <c r="B7" s="352"/>
      <c r="C7" s="353"/>
      <c r="D7" s="21"/>
      <c r="E7" s="354" t="s">
        <v>178</v>
      </c>
      <c r="F7" s="355" t="s">
        <v>179</v>
      </c>
      <c r="G7" s="354" t="s">
        <v>178</v>
      </c>
      <c r="H7" s="355" t="s">
        <v>179</v>
      </c>
      <c r="I7" s="354" t="s">
        <v>178</v>
      </c>
      <c r="J7" s="355" t="s">
        <v>179</v>
      </c>
      <c r="K7" s="2"/>
    </row>
    <row r="8" spans="2:17" ht="18" customHeight="1" x14ac:dyDescent="0.2">
      <c r="B8" s="104" t="s">
        <v>180</v>
      </c>
      <c r="C8" s="105"/>
      <c r="D8" s="356">
        <f>SUM(D10:D21)</f>
        <v>180</v>
      </c>
      <c r="E8" s="357">
        <f t="shared" ref="E8:J8" si="0">E10+E12+E14+E16+E18+E20</f>
        <v>19</v>
      </c>
      <c r="F8" s="358">
        <f t="shared" si="0"/>
        <v>85</v>
      </c>
      <c r="G8" s="357">
        <f t="shared" si="0"/>
        <v>648</v>
      </c>
      <c r="H8" s="358">
        <f t="shared" si="0"/>
        <v>857</v>
      </c>
      <c r="I8" s="357">
        <f t="shared" si="0"/>
        <v>3353</v>
      </c>
      <c r="J8" s="358">
        <f t="shared" si="0"/>
        <v>1757</v>
      </c>
      <c r="K8" s="2"/>
      <c r="L8" s="94"/>
      <c r="M8" s="94"/>
      <c r="N8" s="94"/>
      <c r="O8" s="359"/>
      <c r="P8" s="359"/>
      <c r="Q8" s="359"/>
    </row>
    <row r="9" spans="2:17" ht="18" customHeight="1" thickBot="1" x14ac:dyDescent="0.25">
      <c r="B9" s="191"/>
      <c r="C9" s="192"/>
      <c r="D9" s="360"/>
      <c r="E9" s="361"/>
      <c r="F9" s="362"/>
      <c r="G9" s="361"/>
      <c r="H9" s="362"/>
      <c r="I9" s="361"/>
      <c r="J9" s="362"/>
      <c r="K9" s="2"/>
      <c r="L9" s="94"/>
      <c r="M9" s="94"/>
      <c r="N9" s="94"/>
      <c r="O9" s="359"/>
      <c r="P9" s="359"/>
      <c r="Q9" s="359"/>
    </row>
    <row r="10" spans="2:17" ht="18" customHeight="1" thickTop="1" x14ac:dyDescent="0.2">
      <c r="B10" s="44" t="s">
        <v>64</v>
      </c>
      <c r="C10" s="16" t="s">
        <v>17</v>
      </c>
      <c r="D10" s="363">
        <v>20</v>
      </c>
      <c r="E10" s="364">
        <v>1</v>
      </c>
      <c r="F10" s="365">
        <v>2</v>
      </c>
      <c r="G10" s="364">
        <v>21</v>
      </c>
      <c r="H10" s="365">
        <v>10</v>
      </c>
      <c r="I10" s="364">
        <v>20</v>
      </c>
      <c r="J10" s="365">
        <v>9</v>
      </c>
      <c r="K10" s="2"/>
      <c r="L10" s="94"/>
      <c r="M10" s="94"/>
      <c r="N10" s="94"/>
      <c r="O10" s="359"/>
      <c r="P10" s="359"/>
      <c r="Q10" s="359"/>
    </row>
    <row r="11" spans="2:17" ht="18" customHeight="1" x14ac:dyDescent="0.2">
      <c r="B11" s="51"/>
      <c r="C11" s="16"/>
      <c r="D11" s="366"/>
      <c r="E11" s="367"/>
      <c r="F11" s="366"/>
      <c r="G11" s="367"/>
      <c r="H11" s="366"/>
      <c r="I11" s="367"/>
      <c r="J11" s="366"/>
      <c r="K11" s="2"/>
      <c r="L11" s="94"/>
      <c r="M11" s="94"/>
      <c r="N11" s="94"/>
      <c r="O11" s="359"/>
      <c r="P11" s="359"/>
      <c r="Q11" s="359"/>
    </row>
    <row r="12" spans="2:17" ht="18" customHeight="1" x14ac:dyDescent="0.2">
      <c r="B12" s="51"/>
      <c r="C12" s="56" t="s">
        <v>18</v>
      </c>
      <c r="D12" s="358">
        <v>34</v>
      </c>
      <c r="E12" s="357">
        <v>8</v>
      </c>
      <c r="F12" s="358">
        <v>19</v>
      </c>
      <c r="G12" s="357">
        <v>459</v>
      </c>
      <c r="H12" s="358">
        <v>244</v>
      </c>
      <c r="I12" s="357">
        <v>2448</v>
      </c>
      <c r="J12" s="358">
        <v>269</v>
      </c>
      <c r="K12" s="2"/>
      <c r="L12" s="94"/>
      <c r="M12" s="94"/>
      <c r="N12" s="94"/>
      <c r="O12" s="359"/>
      <c r="P12" s="359"/>
      <c r="Q12" s="359"/>
    </row>
    <row r="13" spans="2:17" ht="18" customHeight="1" x14ac:dyDescent="0.2">
      <c r="B13" s="51"/>
      <c r="C13" s="16"/>
      <c r="D13" s="366"/>
      <c r="E13" s="367"/>
      <c r="F13" s="366"/>
      <c r="G13" s="367"/>
      <c r="H13" s="366"/>
      <c r="I13" s="367"/>
      <c r="J13" s="366"/>
      <c r="K13" s="2"/>
      <c r="L13" s="94"/>
      <c r="M13" s="94"/>
      <c r="N13" s="94"/>
      <c r="O13" s="359"/>
      <c r="P13" s="359"/>
      <c r="Q13" s="359"/>
    </row>
    <row r="14" spans="2:17" ht="18" customHeight="1" x14ac:dyDescent="0.2">
      <c r="B14" s="51"/>
      <c r="C14" s="56" t="s">
        <v>65</v>
      </c>
      <c r="D14" s="358">
        <v>8</v>
      </c>
      <c r="E14" s="357">
        <v>0</v>
      </c>
      <c r="F14" s="358">
        <v>0</v>
      </c>
      <c r="G14" s="357">
        <v>2</v>
      </c>
      <c r="H14" s="358">
        <v>1</v>
      </c>
      <c r="I14" s="357">
        <v>13</v>
      </c>
      <c r="J14" s="358">
        <v>2</v>
      </c>
      <c r="K14" s="2"/>
      <c r="L14" s="94"/>
      <c r="M14" s="94"/>
      <c r="N14" s="94"/>
      <c r="O14" s="359"/>
      <c r="P14" s="359"/>
      <c r="Q14" s="359"/>
    </row>
    <row r="15" spans="2:17" ht="18" customHeight="1" x14ac:dyDescent="0.2">
      <c r="B15" s="51"/>
      <c r="C15" s="24"/>
      <c r="D15" s="366"/>
      <c r="E15" s="367"/>
      <c r="F15" s="366"/>
      <c r="G15" s="367"/>
      <c r="H15" s="366"/>
      <c r="I15" s="367"/>
      <c r="J15" s="366"/>
      <c r="K15" s="2"/>
      <c r="L15" s="94"/>
      <c r="M15" s="94"/>
      <c r="N15" s="94"/>
      <c r="O15" s="359"/>
      <c r="P15" s="359"/>
      <c r="Q15" s="359"/>
    </row>
    <row r="16" spans="2:17" ht="18" customHeight="1" x14ac:dyDescent="0.2">
      <c r="B16" s="51"/>
      <c r="C16" s="56" t="s">
        <v>181</v>
      </c>
      <c r="D16" s="358">
        <v>39</v>
      </c>
      <c r="E16" s="357">
        <v>2</v>
      </c>
      <c r="F16" s="358">
        <v>22</v>
      </c>
      <c r="G16" s="357">
        <v>22</v>
      </c>
      <c r="H16" s="358">
        <v>44</v>
      </c>
      <c r="I16" s="357">
        <v>41</v>
      </c>
      <c r="J16" s="358">
        <v>37</v>
      </c>
      <c r="K16" s="2"/>
      <c r="L16" s="94"/>
      <c r="M16" s="94"/>
      <c r="N16" s="94"/>
      <c r="O16" s="359"/>
      <c r="P16" s="359"/>
      <c r="Q16" s="359"/>
    </row>
    <row r="17" spans="2:17" ht="18" customHeight="1" x14ac:dyDescent="0.2">
      <c r="B17" s="51"/>
      <c r="C17" s="16"/>
      <c r="D17" s="366"/>
      <c r="E17" s="367"/>
      <c r="F17" s="366"/>
      <c r="G17" s="367"/>
      <c r="H17" s="366"/>
      <c r="I17" s="367"/>
      <c r="J17" s="366"/>
      <c r="K17" s="2"/>
      <c r="L17" s="94"/>
      <c r="M17" s="94"/>
      <c r="N17" s="94"/>
      <c r="O17" s="359"/>
      <c r="P17" s="359"/>
      <c r="Q17" s="359"/>
    </row>
    <row r="18" spans="2:17" ht="18" customHeight="1" x14ac:dyDescent="0.2">
      <c r="B18" s="51"/>
      <c r="C18" s="56" t="s">
        <v>21</v>
      </c>
      <c r="D18" s="358">
        <v>7</v>
      </c>
      <c r="E18" s="357">
        <v>0</v>
      </c>
      <c r="F18" s="358">
        <v>1</v>
      </c>
      <c r="G18" s="357">
        <v>126</v>
      </c>
      <c r="H18" s="358">
        <v>521</v>
      </c>
      <c r="I18" s="357">
        <v>6</v>
      </c>
      <c r="J18" s="358">
        <v>51</v>
      </c>
      <c r="K18" s="2"/>
      <c r="L18" s="94"/>
      <c r="M18" s="94"/>
      <c r="N18" s="94"/>
      <c r="O18" s="359"/>
      <c r="P18" s="359"/>
      <c r="Q18" s="359"/>
    </row>
    <row r="19" spans="2:17" ht="18" customHeight="1" x14ac:dyDescent="0.2">
      <c r="B19" s="51"/>
      <c r="C19" s="16"/>
      <c r="D19" s="366"/>
      <c r="E19" s="367"/>
      <c r="F19" s="366"/>
      <c r="G19" s="367"/>
      <c r="H19" s="366"/>
      <c r="I19" s="367"/>
      <c r="J19" s="366"/>
      <c r="K19" s="2"/>
      <c r="L19" s="94"/>
      <c r="M19" s="94"/>
      <c r="N19" s="94"/>
      <c r="O19" s="359"/>
      <c r="P19" s="359"/>
      <c r="Q19" s="359"/>
    </row>
    <row r="20" spans="2:17" ht="18" customHeight="1" x14ac:dyDescent="0.2">
      <c r="B20" s="51"/>
      <c r="C20" s="56" t="s">
        <v>22</v>
      </c>
      <c r="D20" s="358">
        <v>72</v>
      </c>
      <c r="E20" s="357">
        <v>8</v>
      </c>
      <c r="F20" s="358">
        <v>41</v>
      </c>
      <c r="G20" s="357">
        <v>18</v>
      </c>
      <c r="H20" s="358">
        <v>37</v>
      </c>
      <c r="I20" s="357">
        <v>825</v>
      </c>
      <c r="J20" s="358">
        <v>1389</v>
      </c>
      <c r="K20" s="2"/>
      <c r="L20" s="94"/>
      <c r="M20" s="94"/>
      <c r="N20" s="94"/>
      <c r="O20" s="359"/>
      <c r="P20" s="359"/>
      <c r="Q20" s="359"/>
    </row>
    <row r="21" spans="2:17" ht="18" customHeight="1" thickBot="1" x14ac:dyDescent="0.25">
      <c r="B21" s="66"/>
      <c r="C21" s="67"/>
      <c r="D21" s="368"/>
      <c r="E21" s="369"/>
      <c r="F21" s="368"/>
      <c r="G21" s="369"/>
      <c r="H21" s="368"/>
      <c r="I21" s="369"/>
      <c r="J21" s="368"/>
      <c r="K21" s="2"/>
      <c r="L21" s="94"/>
      <c r="M21" s="94"/>
      <c r="N21" s="94"/>
      <c r="O21" s="359"/>
      <c r="P21" s="359"/>
      <c r="Q21" s="359"/>
    </row>
    <row r="22" spans="2:17" ht="18" customHeight="1" thickTop="1" x14ac:dyDescent="0.2">
      <c r="B22" s="44" t="s">
        <v>47</v>
      </c>
      <c r="C22" s="16" t="s">
        <v>83</v>
      </c>
      <c r="D22" s="363">
        <v>34</v>
      </c>
      <c r="E22" s="370">
        <v>8</v>
      </c>
      <c r="F22" s="363">
        <v>10</v>
      </c>
      <c r="G22" s="370">
        <v>15</v>
      </c>
      <c r="H22" s="363">
        <v>16</v>
      </c>
      <c r="I22" s="370">
        <v>21</v>
      </c>
      <c r="J22" s="363">
        <v>18</v>
      </c>
      <c r="K22" s="2"/>
      <c r="L22" s="94"/>
      <c r="M22" s="94"/>
      <c r="N22" s="94"/>
      <c r="O22" s="359"/>
      <c r="P22" s="359"/>
      <c r="Q22" s="359"/>
    </row>
    <row r="23" spans="2:17" ht="18" customHeight="1" x14ac:dyDescent="0.2">
      <c r="B23" s="51"/>
      <c r="C23" s="16"/>
      <c r="D23" s="366"/>
      <c r="E23" s="367"/>
      <c r="F23" s="366"/>
      <c r="G23" s="367"/>
      <c r="H23" s="366"/>
      <c r="I23" s="367"/>
      <c r="J23" s="366"/>
      <c r="K23" s="2"/>
      <c r="L23" s="94"/>
      <c r="M23" s="94"/>
      <c r="N23" s="94"/>
      <c r="O23" s="359"/>
      <c r="P23" s="359"/>
      <c r="Q23" s="359"/>
    </row>
    <row r="24" spans="2:17" ht="18" customHeight="1" x14ac:dyDescent="0.2">
      <c r="B24" s="51"/>
      <c r="C24" s="56" t="s">
        <v>84</v>
      </c>
      <c r="D24" s="358">
        <v>78</v>
      </c>
      <c r="E24" s="357">
        <v>7</v>
      </c>
      <c r="F24" s="358">
        <v>21</v>
      </c>
      <c r="G24" s="357">
        <v>38</v>
      </c>
      <c r="H24" s="358">
        <v>50</v>
      </c>
      <c r="I24" s="357">
        <v>52</v>
      </c>
      <c r="J24" s="358">
        <v>43</v>
      </c>
      <c r="K24" s="2"/>
      <c r="L24" s="94"/>
      <c r="M24" s="94"/>
      <c r="N24" s="94"/>
      <c r="O24" s="359"/>
      <c r="P24" s="359"/>
      <c r="Q24" s="359"/>
    </row>
    <row r="25" spans="2:17" ht="18" customHeight="1" x14ac:dyDescent="0.2">
      <c r="B25" s="51"/>
      <c r="C25" s="16"/>
      <c r="D25" s="366"/>
      <c r="E25" s="367"/>
      <c r="F25" s="366"/>
      <c r="G25" s="367"/>
      <c r="H25" s="366"/>
      <c r="I25" s="367"/>
      <c r="J25" s="366"/>
      <c r="K25" s="2"/>
      <c r="L25" s="94"/>
      <c r="M25" s="94"/>
      <c r="N25" s="94"/>
      <c r="O25" s="359"/>
      <c r="P25" s="359"/>
      <c r="Q25" s="359"/>
    </row>
    <row r="26" spans="2:17" ht="18" customHeight="1" x14ac:dyDescent="0.2">
      <c r="B26" s="51"/>
      <c r="C26" s="56" t="s">
        <v>85</v>
      </c>
      <c r="D26" s="358">
        <v>30</v>
      </c>
      <c r="E26" s="357">
        <v>0</v>
      </c>
      <c r="F26" s="358">
        <v>19</v>
      </c>
      <c r="G26" s="357">
        <v>3</v>
      </c>
      <c r="H26" s="358">
        <v>15</v>
      </c>
      <c r="I26" s="357">
        <v>3</v>
      </c>
      <c r="J26" s="358">
        <v>11</v>
      </c>
      <c r="K26" s="2"/>
      <c r="L26" s="94"/>
      <c r="M26" s="94"/>
      <c r="N26" s="94"/>
      <c r="O26" s="359"/>
      <c r="P26" s="359"/>
      <c r="Q26" s="359"/>
    </row>
    <row r="27" spans="2:17" ht="18" customHeight="1" x14ac:dyDescent="0.2">
      <c r="B27" s="51"/>
      <c r="C27" s="16"/>
      <c r="D27" s="366"/>
      <c r="E27" s="367"/>
      <c r="F27" s="366"/>
      <c r="G27" s="367"/>
      <c r="H27" s="366"/>
      <c r="I27" s="367"/>
      <c r="J27" s="366"/>
      <c r="K27" s="2"/>
      <c r="L27" s="94"/>
      <c r="M27" s="94"/>
      <c r="N27" s="94"/>
      <c r="O27" s="359"/>
      <c r="P27" s="359"/>
      <c r="Q27" s="359"/>
    </row>
    <row r="28" spans="2:17" ht="18" customHeight="1" x14ac:dyDescent="0.2">
      <c r="B28" s="51"/>
      <c r="C28" s="56" t="s">
        <v>86</v>
      </c>
      <c r="D28" s="358">
        <v>15</v>
      </c>
      <c r="E28" s="357">
        <v>0</v>
      </c>
      <c r="F28" s="358">
        <v>1</v>
      </c>
      <c r="G28" s="357">
        <v>10</v>
      </c>
      <c r="H28" s="358">
        <v>32</v>
      </c>
      <c r="I28" s="357">
        <v>21</v>
      </c>
      <c r="J28" s="358">
        <v>32</v>
      </c>
      <c r="K28" s="2"/>
      <c r="L28" s="94"/>
      <c r="M28" s="94"/>
      <c r="N28" s="94"/>
      <c r="O28" s="359"/>
      <c r="P28" s="359"/>
      <c r="Q28" s="359"/>
    </row>
    <row r="29" spans="2:17" ht="18" customHeight="1" x14ac:dyDescent="0.2">
      <c r="B29" s="51"/>
      <c r="C29" s="16"/>
      <c r="D29" s="366"/>
      <c r="E29" s="367"/>
      <c r="F29" s="366"/>
      <c r="G29" s="367"/>
      <c r="H29" s="366"/>
      <c r="I29" s="367"/>
      <c r="J29" s="366"/>
      <c r="K29" s="2"/>
      <c r="L29" s="94"/>
      <c r="M29" s="94"/>
      <c r="N29" s="94"/>
      <c r="O29" s="359"/>
      <c r="P29" s="359"/>
      <c r="Q29" s="359"/>
    </row>
    <row r="30" spans="2:17" ht="18" customHeight="1" x14ac:dyDescent="0.2">
      <c r="B30" s="51"/>
      <c r="C30" s="56" t="s">
        <v>87</v>
      </c>
      <c r="D30" s="358">
        <v>8</v>
      </c>
      <c r="E30" s="357">
        <v>3</v>
      </c>
      <c r="F30" s="358">
        <v>7</v>
      </c>
      <c r="G30" s="357">
        <v>0</v>
      </c>
      <c r="H30" s="358">
        <v>0</v>
      </c>
      <c r="I30" s="357">
        <v>0</v>
      </c>
      <c r="J30" s="358">
        <v>0</v>
      </c>
      <c r="K30" s="2"/>
      <c r="L30" s="94"/>
      <c r="M30" s="94"/>
      <c r="N30" s="94"/>
      <c r="O30" s="359"/>
      <c r="P30" s="359"/>
      <c r="Q30" s="359"/>
    </row>
    <row r="31" spans="2:17" ht="18" customHeight="1" x14ac:dyDescent="0.2">
      <c r="B31" s="51"/>
      <c r="C31" s="24"/>
      <c r="D31" s="366"/>
      <c r="E31" s="367"/>
      <c r="F31" s="366"/>
      <c r="G31" s="367"/>
      <c r="H31" s="366"/>
      <c r="I31" s="367"/>
      <c r="J31" s="366"/>
      <c r="K31" s="2"/>
      <c r="L31" s="94"/>
      <c r="M31" s="94"/>
      <c r="N31" s="94"/>
      <c r="O31" s="359"/>
      <c r="P31" s="359"/>
      <c r="Q31" s="359"/>
    </row>
    <row r="32" spans="2:17" ht="18" customHeight="1" x14ac:dyDescent="0.2">
      <c r="B32" s="51"/>
      <c r="C32" s="16" t="s">
        <v>88</v>
      </c>
      <c r="D32" s="358">
        <v>14</v>
      </c>
      <c r="E32" s="357">
        <v>1</v>
      </c>
      <c r="F32" s="358">
        <v>27</v>
      </c>
      <c r="G32" s="357">
        <v>582</v>
      </c>
      <c r="H32" s="358">
        <v>744</v>
      </c>
      <c r="I32" s="357">
        <v>3256</v>
      </c>
      <c r="J32" s="358">
        <v>1653</v>
      </c>
      <c r="K32" s="2"/>
      <c r="L32" s="94"/>
      <c r="M32" s="94"/>
      <c r="N32" s="94"/>
      <c r="O32" s="359"/>
      <c r="P32" s="359"/>
      <c r="Q32" s="359"/>
    </row>
    <row r="33" spans="2:17" ht="18" customHeight="1" thickBot="1" x14ac:dyDescent="0.25">
      <c r="B33" s="51"/>
      <c r="C33" s="67"/>
      <c r="D33" s="368"/>
      <c r="E33" s="369"/>
      <c r="F33" s="368"/>
      <c r="G33" s="369"/>
      <c r="H33" s="368"/>
      <c r="I33" s="369"/>
      <c r="J33" s="368"/>
      <c r="K33" s="2"/>
      <c r="L33" s="94"/>
      <c r="M33" s="94"/>
      <c r="N33" s="94"/>
      <c r="O33" s="359"/>
      <c r="P33" s="359"/>
      <c r="Q33" s="359"/>
    </row>
    <row r="34" spans="2:17" ht="18" customHeight="1" thickTop="1" x14ac:dyDescent="0.2">
      <c r="B34" s="51"/>
      <c r="C34" s="80" t="s">
        <v>89</v>
      </c>
      <c r="D34" s="371">
        <f>D24+D26+D28+D30</f>
        <v>131</v>
      </c>
      <c r="E34" s="370">
        <f t="shared" ref="E34:J34" si="1">E24+E26+E28+E30</f>
        <v>10</v>
      </c>
      <c r="F34" s="363">
        <f t="shared" si="1"/>
        <v>48</v>
      </c>
      <c r="G34" s="370">
        <f t="shared" si="1"/>
        <v>51</v>
      </c>
      <c r="H34" s="363">
        <f t="shared" si="1"/>
        <v>97</v>
      </c>
      <c r="I34" s="370">
        <f t="shared" si="1"/>
        <v>76</v>
      </c>
      <c r="J34" s="363">
        <f t="shared" si="1"/>
        <v>86</v>
      </c>
      <c r="L34" s="94"/>
      <c r="M34" s="94"/>
      <c r="N34" s="94"/>
      <c r="O34" s="359"/>
      <c r="P34" s="359"/>
      <c r="Q34" s="359"/>
    </row>
    <row r="35" spans="2:17" ht="18" customHeight="1" x14ac:dyDescent="0.2">
      <c r="B35" s="51"/>
      <c r="C35" s="79" t="s">
        <v>90</v>
      </c>
      <c r="D35" s="372"/>
      <c r="E35" s="367"/>
      <c r="F35" s="366"/>
      <c r="G35" s="367"/>
      <c r="H35" s="366"/>
      <c r="I35" s="367"/>
      <c r="J35" s="366"/>
      <c r="L35" s="94"/>
      <c r="M35" s="94"/>
      <c r="N35" s="94"/>
      <c r="O35" s="359"/>
      <c r="P35" s="359"/>
      <c r="Q35" s="359"/>
    </row>
    <row r="36" spans="2:17" ht="18" customHeight="1" x14ac:dyDescent="0.2">
      <c r="B36" s="51"/>
      <c r="C36" s="80" t="s">
        <v>89</v>
      </c>
      <c r="D36" s="373">
        <f>D26+D28+D30+D32</f>
        <v>67</v>
      </c>
      <c r="E36" s="357">
        <f t="shared" ref="E36:J36" si="2">E26+E28+E30+E32</f>
        <v>4</v>
      </c>
      <c r="F36" s="358">
        <f t="shared" si="2"/>
        <v>54</v>
      </c>
      <c r="G36" s="357">
        <f t="shared" si="2"/>
        <v>595</v>
      </c>
      <c r="H36" s="358">
        <f t="shared" si="2"/>
        <v>791</v>
      </c>
      <c r="I36" s="357">
        <f t="shared" si="2"/>
        <v>3280</v>
      </c>
      <c r="J36" s="358">
        <f t="shared" si="2"/>
        <v>1696</v>
      </c>
      <c r="L36" s="94"/>
      <c r="M36" s="94"/>
      <c r="N36" s="94"/>
      <c r="O36" s="359"/>
      <c r="P36" s="359"/>
      <c r="Q36" s="359"/>
    </row>
    <row r="37" spans="2:17" ht="18" customHeight="1" thickBot="1" x14ac:dyDescent="0.25">
      <c r="B37" s="82"/>
      <c r="C37" s="79" t="s">
        <v>91</v>
      </c>
      <c r="D37" s="372"/>
      <c r="E37" s="361"/>
      <c r="F37" s="362"/>
      <c r="G37" s="361"/>
      <c r="H37" s="362"/>
      <c r="I37" s="361"/>
      <c r="J37" s="362"/>
      <c r="L37" s="91"/>
      <c r="M37" s="91"/>
      <c r="N37" s="91"/>
      <c r="O37" s="374"/>
      <c r="P37" s="359"/>
      <c r="Q37" s="374"/>
    </row>
    <row r="38" spans="2:17" x14ac:dyDescent="0.2">
      <c r="F38" s="2"/>
      <c r="H38" s="2"/>
      <c r="I38" s="2"/>
      <c r="L38" s="176"/>
      <c r="M38" s="176"/>
      <c r="N38" s="176"/>
    </row>
    <row r="39" spans="2:17" x14ac:dyDescent="0.2">
      <c r="F39" s="2"/>
      <c r="H39" s="2"/>
      <c r="I39" s="2"/>
      <c r="L39" s="176"/>
      <c r="M39" s="176"/>
      <c r="N39" s="176"/>
    </row>
    <row r="40" spans="2:17" x14ac:dyDescent="0.2">
      <c r="B40"/>
      <c r="E40" s="91"/>
      <c r="F40" s="91"/>
      <c r="G40" s="91"/>
      <c r="H40" s="91"/>
      <c r="I40" s="91"/>
      <c r="J40" s="91"/>
      <c r="L40" s="176"/>
      <c r="M40" s="176"/>
      <c r="N40" s="176"/>
    </row>
    <row r="41" spans="2:17" x14ac:dyDescent="0.2">
      <c r="B41"/>
      <c r="L41" s="176"/>
      <c r="M41" s="176"/>
      <c r="N41" s="176"/>
    </row>
    <row r="42" spans="2:17" x14ac:dyDescent="0.2">
      <c r="B42"/>
      <c r="F42" s="2"/>
      <c r="H42" s="2"/>
      <c r="I42" s="2"/>
      <c r="L42" s="176"/>
      <c r="M42" s="176"/>
      <c r="N42" s="176"/>
    </row>
    <row r="43" spans="2:17" x14ac:dyDescent="0.2">
      <c r="B43"/>
      <c r="F43" s="2"/>
      <c r="H43" s="2"/>
      <c r="I43" s="2"/>
      <c r="L43" s="176"/>
      <c r="M43" s="176"/>
      <c r="N43" s="176"/>
    </row>
    <row r="44" spans="2:17" x14ac:dyDescent="0.2">
      <c r="B44"/>
      <c r="L44" s="176"/>
      <c r="M44" s="176"/>
      <c r="N44" s="176"/>
    </row>
    <row r="45" spans="2:17" x14ac:dyDescent="0.2">
      <c r="B45" s="95"/>
      <c r="D45" s="35"/>
      <c r="E45" s="35"/>
      <c r="F45" s="35"/>
      <c r="G45" s="35"/>
      <c r="H45" s="35"/>
      <c r="I45" s="35"/>
      <c r="J45" s="35"/>
      <c r="L45" s="176"/>
      <c r="M45" s="176"/>
      <c r="N45" s="176"/>
    </row>
    <row r="46" spans="2:17" x14ac:dyDescent="0.2">
      <c r="D46" s="35"/>
      <c r="E46" s="35"/>
      <c r="F46" s="35"/>
      <c r="G46" s="35"/>
      <c r="H46" s="35"/>
      <c r="I46" s="35"/>
      <c r="J46" s="35"/>
      <c r="L46" s="176"/>
      <c r="M46" s="176"/>
      <c r="N46" s="176"/>
    </row>
    <row r="47" spans="2:17" x14ac:dyDescent="0.2">
      <c r="D47" s="35"/>
      <c r="E47" s="35"/>
      <c r="F47" s="35"/>
      <c r="G47" s="35"/>
      <c r="H47" s="35"/>
      <c r="I47" s="35"/>
      <c r="J47" s="35"/>
      <c r="L47" s="176"/>
      <c r="M47" s="176"/>
      <c r="N47" s="176"/>
    </row>
    <row r="48" spans="2:17" x14ac:dyDescent="0.2">
      <c r="D48" s="35"/>
      <c r="E48" s="35"/>
      <c r="F48" s="35"/>
      <c r="G48" s="35"/>
      <c r="H48" s="35"/>
      <c r="I48" s="35"/>
      <c r="J48" s="35"/>
      <c r="L48" s="176"/>
      <c r="M48" s="176"/>
      <c r="N48" s="176"/>
    </row>
    <row r="49" spans="3:14" x14ac:dyDescent="0.2">
      <c r="D49" s="35"/>
      <c r="E49" s="35"/>
      <c r="F49" s="35"/>
      <c r="G49" s="35"/>
      <c r="H49" s="35"/>
      <c r="I49" s="35"/>
      <c r="J49" s="35"/>
      <c r="L49" s="176"/>
      <c r="M49" s="176"/>
      <c r="N49" s="176"/>
    </row>
    <row r="50" spans="3:14" x14ac:dyDescent="0.2">
      <c r="L50" s="176"/>
      <c r="M50" s="176"/>
      <c r="N50" s="176"/>
    </row>
    <row r="51" spans="3:14" x14ac:dyDescent="0.2">
      <c r="L51" s="176"/>
      <c r="M51" s="176"/>
      <c r="N51" s="176"/>
    </row>
    <row r="52" spans="3:14" x14ac:dyDescent="0.2">
      <c r="L52" s="176"/>
      <c r="M52" s="176"/>
      <c r="N52" s="176"/>
    </row>
    <row r="53" spans="3:14" x14ac:dyDescent="0.2">
      <c r="L53" s="176"/>
      <c r="M53" s="176"/>
      <c r="N53" s="176"/>
    </row>
    <row r="54" spans="3:14" x14ac:dyDescent="0.2">
      <c r="L54" s="176"/>
      <c r="M54" s="176"/>
      <c r="N54" s="176"/>
    </row>
    <row r="55" spans="3:14" x14ac:dyDescent="0.2">
      <c r="L55" s="176"/>
      <c r="M55" s="176"/>
      <c r="N55" s="176"/>
    </row>
    <row r="56" spans="3:14" x14ac:dyDescent="0.2">
      <c r="L56" s="176"/>
      <c r="M56" s="176"/>
      <c r="N56" s="176"/>
    </row>
    <row r="57" spans="3:14" x14ac:dyDescent="0.2">
      <c r="L57" s="176"/>
      <c r="M57" s="176"/>
      <c r="N57" s="176"/>
    </row>
    <row r="58" spans="3:14" x14ac:dyDescent="0.2">
      <c r="L58" s="176"/>
      <c r="M58" s="176"/>
      <c r="N58" s="176"/>
    </row>
    <row r="59" spans="3:14" x14ac:dyDescent="0.2">
      <c r="L59" s="176"/>
      <c r="M59" s="176"/>
      <c r="N59" s="176"/>
    </row>
    <row r="60" spans="3:14" x14ac:dyDescent="0.2">
      <c r="L60" s="176"/>
      <c r="M60" s="176"/>
      <c r="N60" s="176"/>
    </row>
    <row r="61" spans="3:14" x14ac:dyDescent="0.2">
      <c r="L61" s="176"/>
      <c r="M61" s="176"/>
      <c r="N61" s="176"/>
    </row>
    <row r="62" spans="3:14" x14ac:dyDescent="0.2">
      <c r="L62" s="176"/>
      <c r="M62" s="176"/>
      <c r="N62" s="176"/>
    </row>
    <row r="63" spans="3:14" x14ac:dyDescent="0.2">
      <c r="L63" s="176"/>
      <c r="M63" s="176"/>
      <c r="N63" s="176"/>
    </row>
    <row r="64" spans="3:14" x14ac:dyDescent="0.2">
      <c r="C64" s="375"/>
      <c r="J64" s="176"/>
      <c r="K64" s="2"/>
      <c r="L64" s="176"/>
      <c r="M64" s="176"/>
      <c r="N64" s="176"/>
    </row>
    <row r="65" spans="6:14" x14ac:dyDescent="0.2">
      <c r="F65" s="2"/>
      <c r="H65" s="2"/>
      <c r="I65" s="2"/>
      <c r="K65" s="2"/>
      <c r="L65" s="176"/>
      <c r="M65" s="176"/>
      <c r="N65" s="176"/>
    </row>
  </sheetData>
  <mergeCells count="125">
    <mergeCell ref="J34:J35"/>
    <mergeCell ref="D36:D37"/>
    <mergeCell ref="E36:E37"/>
    <mergeCell ref="F36:F37"/>
    <mergeCell ref="G36:G37"/>
    <mergeCell ref="H36:H37"/>
    <mergeCell ref="I36:I37"/>
    <mergeCell ref="J36:J37"/>
    <mergeCell ref="D34:D35"/>
    <mergeCell ref="E34:E35"/>
    <mergeCell ref="F34:F35"/>
    <mergeCell ref="G34:G35"/>
    <mergeCell ref="H34:H35"/>
    <mergeCell ref="I34:I35"/>
    <mergeCell ref="I30:I31"/>
    <mergeCell ref="J30:J31"/>
    <mergeCell ref="C32:C33"/>
    <mergeCell ref="D32:D33"/>
    <mergeCell ref="E32:E33"/>
    <mergeCell ref="F32:F33"/>
    <mergeCell ref="G32:G33"/>
    <mergeCell ref="H32:H33"/>
    <mergeCell ref="I32:I33"/>
    <mergeCell ref="J32:J33"/>
    <mergeCell ref="G28:G29"/>
    <mergeCell ref="H28:H29"/>
    <mergeCell ref="I28:I29"/>
    <mergeCell ref="J28:J29"/>
    <mergeCell ref="C30:C31"/>
    <mergeCell ref="D30:D31"/>
    <mergeCell ref="E30:E31"/>
    <mergeCell ref="F30:F31"/>
    <mergeCell ref="G30:G31"/>
    <mergeCell ref="H30:H31"/>
    <mergeCell ref="J24:J25"/>
    <mergeCell ref="C26:C27"/>
    <mergeCell ref="D26:D27"/>
    <mergeCell ref="E26:E27"/>
    <mergeCell ref="F26:F27"/>
    <mergeCell ref="G26:G27"/>
    <mergeCell ref="H26:H27"/>
    <mergeCell ref="I26:I27"/>
    <mergeCell ref="J26:J27"/>
    <mergeCell ref="H22:H23"/>
    <mergeCell ref="I22:I23"/>
    <mergeCell ref="J22:J23"/>
    <mergeCell ref="C24:C25"/>
    <mergeCell ref="D24:D25"/>
    <mergeCell ref="E24:E25"/>
    <mergeCell ref="F24:F25"/>
    <mergeCell ref="G24:G25"/>
    <mergeCell ref="H24:H25"/>
    <mergeCell ref="I24:I25"/>
    <mergeCell ref="B22:B37"/>
    <mergeCell ref="C22:C23"/>
    <mergeCell ref="D22:D23"/>
    <mergeCell ref="E22:E23"/>
    <mergeCell ref="F22:F23"/>
    <mergeCell ref="G22:G23"/>
    <mergeCell ref="C28:C29"/>
    <mergeCell ref="D28:D29"/>
    <mergeCell ref="E28:E29"/>
    <mergeCell ref="F28:F29"/>
    <mergeCell ref="I18:I19"/>
    <mergeCell ref="J18:J19"/>
    <mergeCell ref="C20:C21"/>
    <mergeCell ref="D20:D21"/>
    <mergeCell ref="E20:E21"/>
    <mergeCell ref="F20:F21"/>
    <mergeCell ref="G20:G21"/>
    <mergeCell ref="H20:H21"/>
    <mergeCell ref="I20:I21"/>
    <mergeCell ref="J20:J21"/>
    <mergeCell ref="C18:C19"/>
    <mergeCell ref="D18:D19"/>
    <mergeCell ref="E18:E19"/>
    <mergeCell ref="F18:F19"/>
    <mergeCell ref="G18:G19"/>
    <mergeCell ref="H18:H19"/>
    <mergeCell ref="I14:I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C14:C15"/>
    <mergeCell ref="D14:D15"/>
    <mergeCell ref="E14:E15"/>
    <mergeCell ref="F14:F15"/>
    <mergeCell ref="G14:G15"/>
    <mergeCell ref="H14:H15"/>
    <mergeCell ref="I10:I11"/>
    <mergeCell ref="J10:J11"/>
    <mergeCell ref="C12:C13"/>
    <mergeCell ref="D12:D13"/>
    <mergeCell ref="E12:E13"/>
    <mergeCell ref="F12:F13"/>
    <mergeCell ref="G12:G13"/>
    <mergeCell ref="H12:H13"/>
    <mergeCell ref="I12:I13"/>
    <mergeCell ref="J12:J13"/>
    <mergeCell ref="H8:H9"/>
    <mergeCell ref="I8:I9"/>
    <mergeCell ref="J8:J9"/>
    <mergeCell ref="B10:B21"/>
    <mergeCell ref="C10:C11"/>
    <mergeCell ref="D10:D11"/>
    <mergeCell ref="E10:E11"/>
    <mergeCell ref="F10:F11"/>
    <mergeCell ref="G10:G11"/>
    <mergeCell ref="H10:H11"/>
    <mergeCell ref="B5:C7"/>
    <mergeCell ref="D5:D7"/>
    <mergeCell ref="E5:F6"/>
    <mergeCell ref="G5:H6"/>
    <mergeCell ref="I5:J6"/>
    <mergeCell ref="B8:C9"/>
    <mergeCell ref="D8:D9"/>
    <mergeCell ref="E8:E9"/>
    <mergeCell ref="F8:F9"/>
    <mergeCell ref="G8:G9"/>
  </mergeCells>
  <phoneticPr fontId="3"/>
  <pageMargins left="0.82677165354330717" right="0.51181102362204722" top="0.9055118110236221" bottom="0.98425196850393704" header="0.51181102362204722" footer="0.51181102362204722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C9AF-6BB3-4DCA-ADD8-1911E88DE5E3}">
  <sheetPr>
    <tabColor rgb="FF92D050"/>
    <pageSetUpPr fitToPage="1"/>
  </sheetPr>
  <dimension ref="B2:M54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2"/>
    <col min="2" max="2" width="4.33203125" style="2" customWidth="1"/>
    <col min="3" max="3" width="16.6640625" style="2" customWidth="1"/>
    <col min="4" max="4" width="17.88671875" style="2" customWidth="1"/>
    <col min="5" max="7" width="19" style="2" customWidth="1"/>
    <col min="8" max="8" width="17.88671875" style="2" customWidth="1"/>
    <col min="9" max="10" width="8.33203125" style="2" customWidth="1"/>
    <col min="11" max="11" width="8.88671875" style="2" customWidth="1"/>
    <col min="12" max="13" width="8.33203125" style="2" customWidth="1"/>
    <col min="14" max="16384" width="9" style="2"/>
  </cols>
  <sheetData>
    <row r="2" spans="2:12" x14ac:dyDescent="0.2">
      <c r="B2" s="2" t="s">
        <v>182</v>
      </c>
    </row>
    <row r="4" spans="2:12" x14ac:dyDescent="0.2">
      <c r="C4" s="2" t="s">
        <v>183</v>
      </c>
    </row>
    <row r="6" spans="2:12" x14ac:dyDescent="0.2">
      <c r="G6" s="3" t="s">
        <v>1</v>
      </c>
    </row>
    <row r="7" spans="2:12" x14ac:dyDescent="0.2">
      <c r="G7" s="3" t="s">
        <v>2</v>
      </c>
    </row>
    <row r="8" spans="2:12" ht="10.5" customHeight="1" x14ac:dyDescent="0.2"/>
    <row r="9" spans="2:12" ht="13.8" thickBot="1" x14ac:dyDescent="0.25">
      <c r="E9" s="2" t="s">
        <v>3</v>
      </c>
      <c r="H9" s="5" t="s">
        <v>4</v>
      </c>
      <c r="L9" s="5"/>
    </row>
    <row r="10" spans="2:12" ht="7.5" customHeight="1" x14ac:dyDescent="0.2">
      <c r="B10" s="97"/>
      <c r="C10" s="98"/>
      <c r="D10" s="99" t="s">
        <v>36</v>
      </c>
      <c r="E10" s="9" t="s">
        <v>184</v>
      </c>
      <c r="F10" s="10" t="s">
        <v>185</v>
      </c>
      <c r="G10" s="10" t="s">
        <v>186</v>
      </c>
      <c r="H10" s="11" t="s">
        <v>13</v>
      </c>
    </row>
    <row r="11" spans="2:12" ht="7.5" customHeight="1" x14ac:dyDescent="0.2">
      <c r="B11" s="6"/>
      <c r="C11" s="7"/>
      <c r="D11" s="17"/>
      <c r="E11" s="100"/>
      <c r="F11" s="101"/>
      <c r="G11" s="16"/>
      <c r="H11" s="17"/>
    </row>
    <row r="12" spans="2:12" ht="66.75" customHeight="1" x14ac:dyDescent="0.2">
      <c r="B12" s="19"/>
      <c r="C12" s="20"/>
      <c r="D12" s="25"/>
      <c r="E12" s="102"/>
      <c r="F12" s="103"/>
      <c r="G12" s="24"/>
      <c r="H12" s="25"/>
      <c r="K12" s="27"/>
    </row>
    <row r="13" spans="2:12" ht="20.100000000000001" customHeight="1" x14ac:dyDescent="0.2">
      <c r="B13" s="104" t="s">
        <v>39</v>
      </c>
      <c r="C13" s="105"/>
      <c r="D13" s="30">
        <f t="shared" ref="D13:H13" si="0">D15+D17+D19+D21+D23+D25</f>
        <v>401</v>
      </c>
      <c r="E13" s="31">
        <f t="shared" si="0"/>
        <v>52</v>
      </c>
      <c r="F13" s="32">
        <f t="shared" si="0"/>
        <v>39</v>
      </c>
      <c r="G13" s="32">
        <f t="shared" si="0"/>
        <v>294</v>
      </c>
      <c r="H13" s="33">
        <f t="shared" si="0"/>
        <v>16</v>
      </c>
      <c r="K13" s="96"/>
    </row>
    <row r="14" spans="2:12" ht="20.100000000000001" customHeight="1" thickBot="1" x14ac:dyDescent="0.25">
      <c r="B14" s="106"/>
      <c r="C14" s="107"/>
      <c r="D14" s="38"/>
      <c r="E14" s="39">
        <f>E13/D13</f>
        <v>0.12967581047381546</v>
      </c>
      <c r="F14" s="40">
        <f>F13/$D$13</f>
        <v>9.7256857855361589E-2</v>
      </c>
      <c r="G14" s="40">
        <f>G13/D13</f>
        <v>0.73316708229426431</v>
      </c>
      <c r="H14" s="41">
        <f>H13/D13</f>
        <v>3.9900249376558602E-2</v>
      </c>
      <c r="I14" s="91"/>
      <c r="J14" s="91"/>
      <c r="K14" s="96"/>
    </row>
    <row r="15" spans="2:12" ht="20.100000000000001" customHeight="1" thickTop="1" x14ac:dyDescent="0.2">
      <c r="B15" s="44" t="s">
        <v>40</v>
      </c>
      <c r="C15" s="108" t="s">
        <v>41</v>
      </c>
      <c r="D15" s="46">
        <f>'[1]表5-1'!D14</f>
        <v>45</v>
      </c>
      <c r="E15" s="47">
        <v>5</v>
      </c>
      <c r="F15" s="48">
        <v>4</v>
      </c>
      <c r="G15" s="48">
        <v>35</v>
      </c>
      <c r="H15" s="49">
        <v>1</v>
      </c>
      <c r="K15" s="96"/>
    </row>
    <row r="16" spans="2:12" ht="20.100000000000001" customHeight="1" x14ac:dyDescent="0.2">
      <c r="B16" s="51"/>
      <c r="C16" s="13"/>
      <c r="D16" s="52"/>
      <c r="E16" s="53">
        <f>E15/D15</f>
        <v>0.1111111111111111</v>
      </c>
      <c r="F16" s="54">
        <f>F15/$D$15</f>
        <v>8.8888888888888892E-2</v>
      </c>
      <c r="G16" s="54">
        <f>G15/D15</f>
        <v>0.77777777777777779</v>
      </c>
      <c r="H16" s="62">
        <f>H15/D15</f>
        <v>2.2222222222222223E-2</v>
      </c>
      <c r="J16" s="91"/>
      <c r="K16" s="96"/>
    </row>
    <row r="17" spans="2:11" ht="20.100000000000001" customHeight="1" x14ac:dyDescent="0.2">
      <c r="B17" s="51"/>
      <c r="C17" s="8" t="s">
        <v>42</v>
      </c>
      <c r="D17" s="57">
        <f>'[1]表5-1'!D16</f>
        <v>75</v>
      </c>
      <c r="E17" s="31">
        <v>14</v>
      </c>
      <c r="F17" s="32">
        <v>6</v>
      </c>
      <c r="G17" s="32">
        <v>50</v>
      </c>
      <c r="H17" s="33">
        <v>5</v>
      </c>
      <c r="K17" s="96"/>
    </row>
    <row r="18" spans="2:11" ht="20.100000000000001" customHeight="1" x14ac:dyDescent="0.2">
      <c r="B18" s="51"/>
      <c r="C18" s="13"/>
      <c r="D18" s="59"/>
      <c r="E18" s="53">
        <f>E17/D17</f>
        <v>0.18666666666666668</v>
      </c>
      <c r="F18" s="54">
        <f>F17/$D$17</f>
        <v>0.08</v>
      </c>
      <c r="G18" s="54">
        <f>G17/D17</f>
        <v>0.66666666666666663</v>
      </c>
      <c r="H18" s="62">
        <f>H17/D17</f>
        <v>6.6666666666666666E-2</v>
      </c>
      <c r="J18" s="91"/>
      <c r="K18" s="96"/>
    </row>
    <row r="19" spans="2:11" ht="20.100000000000001" customHeight="1" x14ac:dyDescent="0.2">
      <c r="B19" s="51"/>
      <c r="C19" s="8" t="s">
        <v>43</v>
      </c>
      <c r="D19" s="57">
        <f>'[1]表5-1'!D18</f>
        <v>24</v>
      </c>
      <c r="E19" s="31">
        <v>4</v>
      </c>
      <c r="F19" s="32">
        <v>0</v>
      </c>
      <c r="G19" s="32">
        <v>20</v>
      </c>
      <c r="H19" s="33">
        <v>0</v>
      </c>
      <c r="K19" s="96"/>
    </row>
    <row r="20" spans="2:11" ht="20.100000000000001" customHeight="1" x14ac:dyDescent="0.2">
      <c r="B20" s="51"/>
      <c r="C20" s="13"/>
      <c r="D20" s="59"/>
      <c r="E20" s="53">
        <f>E19/D19</f>
        <v>0.16666666666666666</v>
      </c>
      <c r="F20" s="54">
        <f>F19/$D$19</f>
        <v>0</v>
      </c>
      <c r="G20" s="54">
        <f>G19/D19</f>
        <v>0.83333333333333337</v>
      </c>
      <c r="H20" s="62">
        <f>H19/D19</f>
        <v>0</v>
      </c>
      <c r="J20" s="91"/>
      <c r="K20" s="96"/>
    </row>
    <row r="21" spans="2:11" ht="20.100000000000001" customHeight="1" x14ac:dyDescent="0.2">
      <c r="B21" s="51"/>
      <c r="C21" s="8" t="s">
        <v>44</v>
      </c>
      <c r="D21" s="57">
        <f>'[1]表5-1'!D20</f>
        <v>90</v>
      </c>
      <c r="E21" s="31">
        <v>10</v>
      </c>
      <c r="F21" s="32">
        <v>10</v>
      </c>
      <c r="G21" s="32">
        <v>66</v>
      </c>
      <c r="H21" s="33">
        <v>4</v>
      </c>
      <c r="K21" s="96"/>
    </row>
    <row r="22" spans="2:11" ht="20.100000000000001" customHeight="1" x14ac:dyDescent="0.2">
      <c r="B22" s="51"/>
      <c r="C22" s="13"/>
      <c r="D22" s="59"/>
      <c r="E22" s="53">
        <f>E21/D21</f>
        <v>0.1111111111111111</v>
      </c>
      <c r="F22" s="54">
        <f>F21/$D$21</f>
        <v>0.1111111111111111</v>
      </c>
      <c r="G22" s="54">
        <f>G21/D21</f>
        <v>0.73333333333333328</v>
      </c>
      <c r="H22" s="62">
        <f>H21/D21</f>
        <v>4.4444444444444446E-2</v>
      </c>
      <c r="J22" s="91"/>
      <c r="K22" s="96"/>
    </row>
    <row r="23" spans="2:11" ht="20.100000000000001" customHeight="1" x14ac:dyDescent="0.2">
      <c r="B23" s="51"/>
      <c r="C23" s="8" t="s">
        <v>45</v>
      </c>
      <c r="D23" s="57">
        <f>'[1]表5-1'!D22</f>
        <v>8</v>
      </c>
      <c r="E23" s="31">
        <v>2</v>
      </c>
      <c r="F23" s="32">
        <v>2</v>
      </c>
      <c r="G23" s="32">
        <v>4</v>
      </c>
      <c r="H23" s="33">
        <v>0</v>
      </c>
      <c r="K23" s="96"/>
    </row>
    <row r="24" spans="2:11" ht="20.100000000000001" customHeight="1" x14ac:dyDescent="0.2">
      <c r="B24" s="51"/>
      <c r="C24" s="13"/>
      <c r="D24" s="59"/>
      <c r="E24" s="53">
        <f>E23/D23</f>
        <v>0.25</v>
      </c>
      <c r="F24" s="54">
        <f>F23/$D$23</f>
        <v>0.25</v>
      </c>
      <c r="G24" s="54">
        <f>G23/D23</f>
        <v>0.5</v>
      </c>
      <c r="H24" s="62">
        <f>H23/D23</f>
        <v>0</v>
      </c>
      <c r="J24" s="91"/>
      <c r="K24" s="96"/>
    </row>
    <row r="25" spans="2:11" ht="20.100000000000001" customHeight="1" x14ac:dyDescent="0.2">
      <c r="B25" s="51"/>
      <c r="C25" s="8" t="s">
        <v>46</v>
      </c>
      <c r="D25" s="57">
        <f>'[1]表5-1'!D24</f>
        <v>159</v>
      </c>
      <c r="E25" s="63">
        <v>17</v>
      </c>
      <c r="F25" s="64">
        <v>17</v>
      </c>
      <c r="G25" s="64">
        <v>119</v>
      </c>
      <c r="H25" s="33">
        <v>6</v>
      </c>
      <c r="K25" s="96"/>
    </row>
    <row r="26" spans="2:11" ht="20.100000000000001" customHeight="1" thickBot="1" x14ac:dyDescent="0.25">
      <c r="B26" s="51"/>
      <c r="C26" s="13"/>
      <c r="D26" s="52"/>
      <c r="E26" s="68">
        <f>E25/D25</f>
        <v>0.1069182389937107</v>
      </c>
      <c r="F26" s="69">
        <f>F25/$D$25</f>
        <v>0.1069182389937107</v>
      </c>
      <c r="G26" s="69">
        <f>G25/D25</f>
        <v>0.74842767295597479</v>
      </c>
      <c r="H26" s="109">
        <f>H25/D25</f>
        <v>3.7735849056603772E-2</v>
      </c>
      <c r="J26" s="91"/>
      <c r="K26" s="96"/>
    </row>
    <row r="27" spans="2:11" ht="20.100000000000001" customHeight="1" thickTop="1" x14ac:dyDescent="0.2">
      <c r="B27" s="44" t="s">
        <v>47</v>
      </c>
      <c r="C27" s="110" t="s">
        <v>48</v>
      </c>
      <c r="D27" s="46">
        <f>'[1]表5-1'!D26</f>
        <v>87</v>
      </c>
      <c r="E27" s="47">
        <v>5</v>
      </c>
      <c r="F27" s="48">
        <v>4</v>
      </c>
      <c r="G27" s="48">
        <v>73</v>
      </c>
      <c r="H27" s="65">
        <v>5</v>
      </c>
      <c r="K27" s="96"/>
    </row>
    <row r="28" spans="2:11" ht="20.100000000000001" customHeight="1" x14ac:dyDescent="0.2">
      <c r="B28" s="51"/>
      <c r="C28" s="111"/>
      <c r="D28" s="59"/>
      <c r="E28" s="53">
        <f>E27/D27</f>
        <v>5.7471264367816091E-2</v>
      </c>
      <c r="F28" s="54">
        <f>F27/$D$27</f>
        <v>4.5977011494252873E-2</v>
      </c>
      <c r="G28" s="54">
        <f>G27/D27</f>
        <v>0.83908045977011492</v>
      </c>
      <c r="H28" s="62">
        <f>H27/D27</f>
        <v>5.7471264367816091E-2</v>
      </c>
      <c r="J28" s="91"/>
      <c r="K28" s="96"/>
    </row>
    <row r="29" spans="2:11" ht="20.100000000000001" customHeight="1" x14ac:dyDescent="0.2">
      <c r="B29" s="51"/>
      <c r="C29" s="111" t="s">
        <v>49</v>
      </c>
      <c r="D29" s="71">
        <f>'[1]表5-1'!D28</f>
        <v>178</v>
      </c>
      <c r="E29" s="63">
        <v>16</v>
      </c>
      <c r="F29" s="64">
        <v>20</v>
      </c>
      <c r="G29" s="64">
        <v>133</v>
      </c>
      <c r="H29" s="33">
        <v>9</v>
      </c>
      <c r="K29" s="96"/>
    </row>
    <row r="30" spans="2:11" ht="20.100000000000001" customHeight="1" x14ac:dyDescent="0.2">
      <c r="B30" s="51"/>
      <c r="C30" s="112"/>
      <c r="D30" s="59"/>
      <c r="E30" s="53">
        <f>E29/D29</f>
        <v>8.98876404494382E-2</v>
      </c>
      <c r="F30" s="54">
        <f>F29/$D$29</f>
        <v>0.11235955056179775</v>
      </c>
      <c r="G30" s="54">
        <f>G29/D29</f>
        <v>0.7471910112359551</v>
      </c>
      <c r="H30" s="62">
        <f>H29/D29</f>
        <v>5.0561797752808987E-2</v>
      </c>
      <c r="J30" s="91"/>
      <c r="K30" s="96"/>
    </row>
    <row r="31" spans="2:11" ht="20.100000000000001" customHeight="1" x14ac:dyDescent="0.2">
      <c r="B31" s="51"/>
      <c r="C31" s="111" t="s">
        <v>50</v>
      </c>
      <c r="D31" s="52">
        <f>'[1]表5-1'!D30</f>
        <v>53</v>
      </c>
      <c r="E31" s="63">
        <v>10</v>
      </c>
      <c r="F31" s="64">
        <v>4</v>
      </c>
      <c r="G31" s="64">
        <v>38</v>
      </c>
      <c r="H31" s="33">
        <v>1</v>
      </c>
      <c r="K31" s="96"/>
    </row>
    <row r="32" spans="2:11" ht="20.100000000000001" customHeight="1" x14ac:dyDescent="0.2">
      <c r="B32" s="51"/>
      <c r="C32" s="112"/>
      <c r="D32" s="59"/>
      <c r="E32" s="53">
        <f>E31/D31</f>
        <v>0.18867924528301888</v>
      </c>
      <c r="F32" s="54">
        <f>F31/$D$31</f>
        <v>7.5471698113207544E-2</v>
      </c>
      <c r="G32" s="54">
        <f>G31/D31</f>
        <v>0.71698113207547165</v>
      </c>
      <c r="H32" s="62">
        <f>H31/D31</f>
        <v>1.8867924528301886E-2</v>
      </c>
      <c r="J32" s="91"/>
      <c r="K32" s="96"/>
    </row>
    <row r="33" spans="2:13" ht="20.100000000000001" customHeight="1" x14ac:dyDescent="0.2">
      <c r="B33" s="51"/>
      <c r="C33" s="111" t="s">
        <v>51</v>
      </c>
      <c r="D33" s="52">
        <f>'[1]表5-1'!D32</f>
        <v>26</v>
      </c>
      <c r="E33" s="63">
        <v>4</v>
      </c>
      <c r="F33" s="64">
        <v>1</v>
      </c>
      <c r="G33" s="64">
        <v>21</v>
      </c>
      <c r="H33" s="33">
        <v>0</v>
      </c>
      <c r="K33" s="96"/>
    </row>
    <row r="34" spans="2:13" ht="20.100000000000001" customHeight="1" x14ac:dyDescent="0.2">
      <c r="B34" s="51"/>
      <c r="C34" s="112"/>
      <c r="D34" s="59"/>
      <c r="E34" s="53">
        <f>E33/D33</f>
        <v>0.15384615384615385</v>
      </c>
      <c r="F34" s="54">
        <f>F33/$D$33</f>
        <v>3.8461538461538464E-2</v>
      </c>
      <c r="G34" s="54">
        <f>G33/D33</f>
        <v>0.80769230769230771</v>
      </c>
      <c r="H34" s="62">
        <f>H33/D33</f>
        <v>0</v>
      </c>
      <c r="J34" s="91"/>
      <c r="K34" s="96"/>
    </row>
    <row r="35" spans="2:13" ht="20.100000000000001" customHeight="1" x14ac:dyDescent="0.2">
      <c r="B35" s="51"/>
      <c r="C35" s="111" t="s">
        <v>28</v>
      </c>
      <c r="D35" s="52">
        <f>'[1]表5-1'!D34</f>
        <v>31</v>
      </c>
      <c r="E35" s="63">
        <v>3</v>
      </c>
      <c r="F35" s="64">
        <v>8</v>
      </c>
      <c r="G35" s="64">
        <v>19</v>
      </c>
      <c r="H35" s="33">
        <v>1</v>
      </c>
      <c r="K35" s="96"/>
    </row>
    <row r="36" spans="2:13" ht="20.100000000000001" customHeight="1" x14ac:dyDescent="0.2">
      <c r="B36" s="51"/>
      <c r="C36" s="112"/>
      <c r="D36" s="59"/>
      <c r="E36" s="53">
        <f>E35/D35</f>
        <v>9.6774193548387094E-2</v>
      </c>
      <c r="F36" s="54">
        <f>F35/$D$35</f>
        <v>0.25806451612903225</v>
      </c>
      <c r="G36" s="54">
        <f>G35/D35</f>
        <v>0.61290322580645162</v>
      </c>
      <c r="H36" s="62">
        <f>H35/D35</f>
        <v>3.2258064516129031E-2</v>
      </c>
      <c r="J36" s="91"/>
      <c r="K36" s="96"/>
    </row>
    <row r="37" spans="2:13" ht="20.100000000000001" customHeight="1" x14ac:dyDescent="0.2">
      <c r="B37" s="51"/>
      <c r="C37" s="111" t="s">
        <v>52</v>
      </c>
      <c r="D37" s="71">
        <f>'[1]表5-1'!D36</f>
        <v>26</v>
      </c>
      <c r="E37" s="63">
        <v>14</v>
      </c>
      <c r="F37" s="64">
        <v>2</v>
      </c>
      <c r="G37" s="64">
        <v>10</v>
      </c>
      <c r="H37" s="33">
        <v>0</v>
      </c>
      <c r="K37" s="96"/>
    </row>
    <row r="38" spans="2:13" ht="20.100000000000001" customHeight="1" thickBot="1" x14ac:dyDescent="0.25">
      <c r="B38" s="51"/>
      <c r="C38" s="114"/>
      <c r="D38" s="52"/>
      <c r="E38" s="74">
        <f>E37/D37</f>
        <v>0.53846153846153844</v>
      </c>
      <c r="F38" s="75">
        <f>F37/$D$37</f>
        <v>7.6923076923076927E-2</v>
      </c>
      <c r="G38" s="75">
        <f>G37/D37</f>
        <v>0.38461538461538464</v>
      </c>
      <c r="H38" s="62">
        <f>H37/D37</f>
        <v>0</v>
      </c>
      <c r="J38" s="91"/>
      <c r="K38" s="96"/>
    </row>
    <row r="39" spans="2:13" ht="20.100000000000001" customHeight="1" thickTop="1" x14ac:dyDescent="0.2">
      <c r="B39" s="51"/>
      <c r="C39" s="115" t="s">
        <v>53</v>
      </c>
      <c r="D39" s="77">
        <f t="shared" ref="D39:H39" si="1">D29+D31+D33+D35</f>
        <v>288</v>
      </c>
      <c r="E39" s="78">
        <f t="shared" si="1"/>
        <v>33</v>
      </c>
      <c r="F39" s="48">
        <f t="shared" si="1"/>
        <v>33</v>
      </c>
      <c r="G39" s="48">
        <f t="shared" si="1"/>
        <v>211</v>
      </c>
      <c r="H39" s="49">
        <f t="shared" si="1"/>
        <v>11</v>
      </c>
      <c r="K39" s="96"/>
    </row>
    <row r="40" spans="2:13" ht="20.100000000000001" customHeight="1" x14ac:dyDescent="0.2">
      <c r="B40" s="51"/>
      <c r="C40" s="116" t="s">
        <v>31</v>
      </c>
      <c r="D40" s="59"/>
      <c r="E40" s="53">
        <f>E39/D39</f>
        <v>0.11458333333333333</v>
      </c>
      <c r="F40" s="54">
        <f>F39/$D$39</f>
        <v>0.11458333333333333</v>
      </c>
      <c r="G40" s="54">
        <f>G39/D39</f>
        <v>0.73263888888888884</v>
      </c>
      <c r="H40" s="62">
        <f>H39/D39</f>
        <v>3.8194444444444448E-2</v>
      </c>
      <c r="J40" s="91"/>
      <c r="K40" s="96"/>
    </row>
    <row r="41" spans="2:13" ht="20.100000000000001" customHeight="1" x14ac:dyDescent="0.2">
      <c r="B41" s="51"/>
      <c r="C41" s="115" t="s">
        <v>53</v>
      </c>
      <c r="D41" s="81">
        <f t="shared" ref="D41:H41" si="2">D31+D33+D35+D37</f>
        <v>136</v>
      </c>
      <c r="E41" s="63">
        <f t="shared" si="2"/>
        <v>31</v>
      </c>
      <c r="F41" s="64">
        <f t="shared" si="2"/>
        <v>15</v>
      </c>
      <c r="G41" s="64">
        <f t="shared" si="2"/>
        <v>88</v>
      </c>
      <c r="H41" s="65">
        <f t="shared" si="2"/>
        <v>2</v>
      </c>
      <c r="K41" s="96"/>
    </row>
    <row r="42" spans="2:13" ht="20.100000000000001" customHeight="1" thickBot="1" x14ac:dyDescent="0.25">
      <c r="B42" s="82"/>
      <c r="C42" s="116" t="s">
        <v>54</v>
      </c>
      <c r="D42" s="59"/>
      <c r="E42" s="83">
        <f>E41/D41</f>
        <v>0.22794117647058823</v>
      </c>
      <c r="F42" s="84">
        <f>F41/$D$41</f>
        <v>0.11029411764705882</v>
      </c>
      <c r="G42" s="84">
        <f>G41/D41</f>
        <v>0.6470588235294118</v>
      </c>
      <c r="H42" s="85">
        <f>H41/D41</f>
        <v>1.4705882352941176E-2</v>
      </c>
      <c r="J42" s="91"/>
      <c r="K42" s="96"/>
    </row>
    <row r="43" spans="2:13" ht="19.5" customHeight="1" x14ac:dyDescent="0.2">
      <c r="C43" s="117"/>
      <c r="D43" s="118"/>
      <c r="E43" s="90"/>
      <c r="F43" s="90"/>
      <c r="G43" s="90"/>
      <c r="H43" s="90"/>
    </row>
    <row r="45" spans="2:13" x14ac:dyDescent="0.2">
      <c r="B45"/>
      <c r="E45" s="92"/>
      <c r="F45" s="92"/>
      <c r="G45" s="92"/>
      <c r="H45" s="92"/>
      <c r="I45" s="92"/>
      <c r="J45" s="92"/>
      <c r="K45" s="92"/>
      <c r="L45" s="92"/>
      <c r="M45" s="92"/>
    </row>
    <row r="46" spans="2:13" x14ac:dyDescent="0.2">
      <c r="B46"/>
      <c r="E46" s="92"/>
      <c r="F46" s="92"/>
      <c r="G46" s="92"/>
      <c r="H46" s="92"/>
      <c r="I46" s="92"/>
      <c r="J46" s="92"/>
      <c r="K46" s="92"/>
      <c r="L46" s="92"/>
      <c r="M46" s="92"/>
    </row>
    <row r="47" spans="2:13" x14ac:dyDescent="0.2">
      <c r="B47"/>
      <c r="D47" s="93"/>
      <c r="E47" s="93"/>
      <c r="F47" s="93"/>
      <c r="G47" s="93"/>
      <c r="H47" s="93"/>
    </row>
    <row r="48" spans="2:13" x14ac:dyDescent="0.2">
      <c r="B48"/>
      <c r="D48" s="94"/>
      <c r="E48" s="94"/>
      <c r="F48" s="94"/>
      <c r="G48" s="94"/>
      <c r="H48" s="94"/>
    </row>
    <row r="49" spans="2:13" x14ac:dyDescent="0.2">
      <c r="B49"/>
    </row>
    <row r="50" spans="2:13" x14ac:dyDescent="0.2">
      <c r="B50" s="95"/>
      <c r="D50" s="96"/>
      <c r="E50" s="96"/>
      <c r="F50" s="96"/>
      <c r="G50" s="96"/>
      <c r="H50" s="96"/>
      <c r="I50" s="93"/>
      <c r="J50" s="93"/>
      <c r="K50" s="93"/>
      <c r="L50" s="93"/>
      <c r="M50" s="93"/>
    </row>
    <row r="51" spans="2:13" x14ac:dyDescent="0.2">
      <c r="D51" s="96"/>
      <c r="E51" s="96"/>
      <c r="F51" s="96"/>
      <c r="G51" s="96"/>
      <c r="H51" s="96"/>
      <c r="I51" s="94"/>
      <c r="J51" s="94"/>
      <c r="K51" s="94"/>
      <c r="L51" s="94"/>
      <c r="M51" s="94"/>
    </row>
    <row r="52" spans="2:13" x14ac:dyDescent="0.2">
      <c r="D52" s="96"/>
      <c r="E52" s="96"/>
      <c r="F52" s="96"/>
      <c r="G52" s="96"/>
      <c r="H52" s="96"/>
    </row>
    <row r="53" spans="2:13" x14ac:dyDescent="0.2">
      <c r="D53" s="96"/>
      <c r="E53" s="96"/>
      <c r="F53" s="96"/>
      <c r="G53" s="96"/>
      <c r="H53" s="96"/>
    </row>
    <row r="54" spans="2:13" x14ac:dyDescent="0.2">
      <c r="D54" s="96"/>
      <c r="E54" s="96"/>
      <c r="F54" s="96"/>
      <c r="G54" s="96"/>
      <c r="H54" s="96"/>
    </row>
  </sheetData>
  <mergeCells count="20">
    <mergeCell ref="B27:B42"/>
    <mergeCell ref="C27:C28"/>
    <mergeCell ref="C29:C30"/>
    <mergeCell ref="C31:C32"/>
    <mergeCell ref="C33:C34"/>
    <mergeCell ref="C35:C36"/>
    <mergeCell ref="C37:C38"/>
    <mergeCell ref="B15:B26"/>
    <mergeCell ref="C15:C16"/>
    <mergeCell ref="C17:C18"/>
    <mergeCell ref="C19:C20"/>
    <mergeCell ref="C21:C22"/>
    <mergeCell ref="C23:C24"/>
    <mergeCell ref="C25:C26"/>
    <mergeCell ref="D10:D12"/>
    <mergeCell ref="E10:E12"/>
    <mergeCell ref="F10:F12"/>
    <mergeCell ref="G10:G12"/>
    <mergeCell ref="H10:H12"/>
    <mergeCell ref="B13:C1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844A-BFDF-4732-AE60-5D06B90F1BEC}">
  <sheetPr>
    <tabColor rgb="FF92D050"/>
    <pageSetUpPr fitToPage="1"/>
  </sheetPr>
  <dimension ref="B2:N94"/>
  <sheetViews>
    <sheetView view="pageBreakPreview" zoomScale="90" zoomScaleNormal="75" zoomScaleSheetLayoutView="90" workbookViewId="0"/>
  </sheetViews>
  <sheetFormatPr defaultColWidth="9" defaultRowHeight="13.2" x14ac:dyDescent="0.2"/>
  <cols>
    <col min="1" max="1" width="4.6640625" style="2" customWidth="1"/>
    <col min="2" max="2" width="4.6640625" style="176" customWidth="1"/>
    <col min="3" max="3" width="16.6640625" style="2" customWidth="1"/>
    <col min="4" max="5" width="11.6640625" style="2" customWidth="1"/>
    <col min="6" max="14" width="14.44140625" style="2" customWidth="1"/>
    <col min="15" max="16384" width="9" style="2"/>
  </cols>
  <sheetData>
    <row r="2" spans="2:14" x14ac:dyDescent="0.2">
      <c r="B2" s="2" t="s">
        <v>187</v>
      </c>
    </row>
    <row r="3" spans="2:14" x14ac:dyDescent="0.2">
      <c r="B3" s="2"/>
    </row>
    <row r="4" spans="2:14" x14ac:dyDescent="0.2">
      <c r="B4" s="2"/>
      <c r="K4" s="376" t="s">
        <v>1</v>
      </c>
    </row>
    <row r="5" spans="2:14" ht="13.5" customHeight="1" x14ac:dyDescent="0.2">
      <c r="B5" s="2"/>
      <c r="K5" s="376" t="s">
        <v>2</v>
      </c>
    </row>
    <row r="6" spans="2:14" ht="15.75" customHeight="1" x14ac:dyDescent="0.2">
      <c r="B6" s="2"/>
      <c r="K6" s="376" t="s">
        <v>188</v>
      </c>
    </row>
    <row r="7" spans="2:14" ht="15.75" customHeight="1" x14ac:dyDescent="0.2">
      <c r="B7" s="2"/>
      <c r="K7" s="376"/>
    </row>
    <row r="8" spans="2:14" ht="21.75" customHeight="1" thickBot="1" x14ac:dyDescent="0.25">
      <c r="B8" s="2"/>
      <c r="N8" s="5" t="s">
        <v>95</v>
      </c>
    </row>
    <row r="9" spans="2:14" ht="15.75" customHeight="1" x14ac:dyDescent="0.2">
      <c r="B9" s="120"/>
      <c r="C9" s="120"/>
      <c r="D9" s="8" t="s">
        <v>75</v>
      </c>
      <c r="E9" s="177" t="s">
        <v>189</v>
      </c>
      <c r="F9" s="178"/>
      <c r="G9" s="178"/>
      <c r="H9" s="178"/>
      <c r="I9" s="178"/>
      <c r="J9" s="178"/>
      <c r="K9" s="178"/>
      <c r="L9" s="179"/>
      <c r="M9" s="178"/>
      <c r="N9" s="289"/>
    </row>
    <row r="10" spans="2:14" ht="15.75" customHeight="1" x14ac:dyDescent="0.2">
      <c r="B10" s="120"/>
      <c r="C10" s="120"/>
      <c r="D10" s="13"/>
      <c r="E10" s="181"/>
      <c r="F10" s="60" t="s">
        <v>190</v>
      </c>
      <c r="G10" s="60" t="s">
        <v>191</v>
      </c>
      <c r="H10" s="60" t="s">
        <v>192</v>
      </c>
      <c r="I10" s="60" t="s">
        <v>193</v>
      </c>
      <c r="J10" s="60" t="s">
        <v>194</v>
      </c>
      <c r="K10" s="60" t="s">
        <v>195</v>
      </c>
      <c r="L10" s="60" t="s">
        <v>196</v>
      </c>
      <c r="M10" s="60" t="s">
        <v>104</v>
      </c>
      <c r="N10" s="232" t="s">
        <v>13</v>
      </c>
    </row>
    <row r="11" spans="2:14" ht="15.75" customHeight="1" x14ac:dyDescent="0.2">
      <c r="B11" s="120"/>
      <c r="C11" s="120"/>
      <c r="D11" s="13"/>
      <c r="E11" s="181"/>
      <c r="F11" s="239"/>
      <c r="G11" s="239"/>
      <c r="H11" s="239"/>
      <c r="I11" s="239"/>
      <c r="J11" s="239"/>
      <c r="K11" s="239"/>
      <c r="L11" s="239"/>
      <c r="M11" s="239"/>
      <c r="N11" s="235"/>
    </row>
    <row r="12" spans="2:14" ht="65.25" customHeight="1" x14ac:dyDescent="0.2">
      <c r="B12" s="120"/>
      <c r="C12" s="120"/>
      <c r="D12" s="21"/>
      <c r="E12" s="182"/>
      <c r="F12" s="61"/>
      <c r="G12" s="61"/>
      <c r="H12" s="61"/>
      <c r="I12" s="61"/>
      <c r="J12" s="61"/>
      <c r="K12" s="61"/>
      <c r="L12" s="61"/>
      <c r="M12" s="61"/>
      <c r="N12" s="241"/>
    </row>
    <row r="13" spans="2:14" s="43" customFormat="1" ht="15.75" customHeight="1" x14ac:dyDescent="0.2">
      <c r="B13" s="104" t="s">
        <v>39</v>
      </c>
      <c r="C13" s="105"/>
      <c r="D13" s="183">
        <f>D16+D19+D22+D25+D28+D31</f>
        <v>401</v>
      </c>
      <c r="E13" s="184">
        <f>E16+E19+E22+E25+E28+E31</f>
        <v>91</v>
      </c>
      <c r="F13" s="185">
        <f t="shared" ref="F13:M13" si="0">F16+F19+F22+F25+F28+F31</f>
        <v>78</v>
      </c>
      <c r="G13" s="185">
        <f t="shared" si="0"/>
        <v>53</v>
      </c>
      <c r="H13" s="185">
        <f t="shared" si="0"/>
        <v>40</v>
      </c>
      <c r="I13" s="185">
        <f t="shared" si="0"/>
        <v>56</v>
      </c>
      <c r="J13" s="185">
        <f t="shared" si="0"/>
        <v>34</v>
      </c>
      <c r="K13" s="185">
        <f t="shared" si="0"/>
        <v>48</v>
      </c>
      <c r="L13" s="185">
        <f t="shared" si="0"/>
        <v>1</v>
      </c>
      <c r="M13" s="185">
        <f t="shared" si="0"/>
        <v>1</v>
      </c>
      <c r="N13" s="186">
        <f>N16+N19+N22+N25+N28+N31</f>
        <v>2</v>
      </c>
    </row>
    <row r="14" spans="2:14" s="43" customFormat="1" ht="15.75" customHeight="1" x14ac:dyDescent="0.2">
      <c r="B14" s="106"/>
      <c r="C14" s="107"/>
      <c r="D14" s="187"/>
      <c r="E14" s="188">
        <f>E13/D13</f>
        <v>0.22693266832917705</v>
      </c>
      <c r="F14" s="189">
        <f>F13/D13</f>
        <v>0.19451371571072318</v>
      </c>
      <c r="G14" s="189">
        <f>G13/D13</f>
        <v>0.13216957605985039</v>
      </c>
      <c r="H14" s="189">
        <f>H13/D13</f>
        <v>9.9750623441396513E-2</v>
      </c>
      <c r="I14" s="189">
        <f>I13/D13</f>
        <v>0.1396508728179551</v>
      </c>
      <c r="J14" s="189">
        <f>J13/D13</f>
        <v>8.4788029925187039E-2</v>
      </c>
      <c r="K14" s="189">
        <f>K13/D13</f>
        <v>0.11970074812967581</v>
      </c>
      <c r="L14" s="189">
        <f>L13/D13</f>
        <v>2.4937655860349127E-3</v>
      </c>
      <c r="M14" s="189">
        <f>M13/D13</f>
        <v>2.4937655860349127E-3</v>
      </c>
      <c r="N14" s="190">
        <f>N13/D13</f>
        <v>4.9875311720698253E-3</v>
      </c>
    </row>
    <row r="15" spans="2:14" s="43" customFormat="1" ht="15.75" customHeight="1" thickBot="1" x14ac:dyDescent="0.25">
      <c r="B15" s="191"/>
      <c r="C15" s="192"/>
      <c r="D15" s="193"/>
      <c r="E15" s="194"/>
      <c r="F15" s="195">
        <f>F13/E13</f>
        <v>0.8571428571428571</v>
      </c>
      <c r="G15" s="195">
        <f>G13/E13</f>
        <v>0.58241758241758246</v>
      </c>
      <c r="H15" s="195">
        <f>H13/E13</f>
        <v>0.43956043956043955</v>
      </c>
      <c r="I15" s="195">
        <f>I13/E13</f>
        <v>0.61538461538461542</v>
      </c>
      <c r="J15" s="195">
        <f>J13/E13</f>
        <v>0.37362637362637363</v>
      </c>
      <c r="K15" s="195">
        <f>K13/E13</f>
        <v>0.52747252747252749</v>
      </c>
      <c r="L15" s="195">
        <f>L13/E13</f>
        <v>1.098901098901099E-2</v>
      </c>
      <c r="M15" s="195">
        <f>M13/E13</f>
        <v>1.098901098901099E-2</v>
      </c>
      <c r="N15" s="196">
        <f>N13/E13</f>
        <v>2.197802197802198E-2</v>
      </c>
    </row>
    <row r="16" spans="2:14" s="43" customFormat="1" ht="15.75" customHeight="1" thickTop="1" x14ac:dyDescent="0.2">
      <c r="B16" s="44" t="s">
        <v>64</v>
      </c>
      <c r="C16" s="45" t="s">
        <v>41</v>
      </c>
      <c r="D16" s="46">
        <f>[1]表1!D14</f>
        <v>45</v>
      </c>
      <c r="E16" s="47">
        <f>'表35-1'!E15+'表35-1'!F15</f>
        <v>9</v>
      </c>
      <c r="F16" s="198">
        <v>9</v>
      </c>
      <c r="G16" s="198">
        <v>3</v>
      </c>
      <c r="H16" s="198">
        <v>4</v>
      </c>
      <c r="I16" s="198">
        <v>5</v>
      </c>
      <c r="J16" s="198">
        <v>3</v>
      </c>
      <c r="K16" s="198">
        <v>3</v>
      </c>
      <c r="L16" s="198">
        <v>0</v>
      </c>
      <c r="M16" s="198">
        <v>0</v>
      </c>
      <c r="N16" s="199">
        <v>0</v>
      </c>
    </row>
    <row r="17" spans="2:14" s="43" customFormat="1" ht="15.75" customHeight="1" x14ac:dyDescent="0.2">
      <c r="B17" s="51"/>
      <c r="C17" s="16"/>
      <c r="D17" s="38"/>
      <c r="E17" s="188">
        <f>E16/D16</f>
        <v>0.2</v>
      </c>
      <c r="F17" s="189">
        <f>F16/D16</f>
        <v>0.2</v>
      </c>
      <c r="G17" s="189">
        <f>G16/D16</f>
        <v>6.6666666666666666E-2</v>
      </c>
      <c r="H17" s="189">
        <f>H16/D16</f>
        <v>8.8888888888888892E-2</v>
      </c>
      <c r="I17" s="189">
        <f>I16/D16</f>
        <v>0.1111111111111111</v>
      </c>
      <c r="J17" s="189">
        <f>J16/D16</f>
        <v>6.6666666666666666E-2</v>
      </c>
      <c r="K17" s="189">
        <f>K16/D16</f>
        <v>6.6666666666666666E-2</v>
      </c>
      <c r="L17" s="189">
        <f>L16/D16</f>
        <v>0</v>
      </c>
      <c r="M17" s="189">
        <f>M16/D16</f>
        <v>0</v>
      </c>
      <c r="N17" s="190">
        <f>N16/D16</f>
        <v>0</v>
      </c>
    </row>
    <row r="18" spans="2:14" s="43" customFormat="1" ht="15.75" customHeight="1" x14ac:dyDescent="0.2">
      <c r="B18" s="51"/>
      <c r="C18" s="24"/>
      <c r="D18" s="200"/>
      <c r="E18" s="201"/>
      <c r="F18" s="202">
        <f>F16/E16</f>
        <v>1</v>
      </c>
      <c r="G18" s="202">
        <f>G16/E16</f>
        <v>0.33333333333333331</v>
      </c>
      <c r="H18" s="202">
        <f>H16/E16</f>
        <v>0.44444444444444442</v>
      </c>
      <c r="I18" s="202">
        <f>I16/E16</f>
        <v>0.55555555555555558</v>
      </c>
      <c r="J18" s="202">
        <f>J16/E16</f>
        <v>0.33333333333333331</v>
      </c>
      <c r="K18" s="202">
        <f>K16/E16</f>
        <v>0.33333333333333331</v>
      </c>
      <c r="L18" s="202">
        <f>L16/E16</f>
        <v>0</v>
      </c>
      <c r="M18" s="202">
        <f>M16/E16</f>
        <v>0</v>
      </c>
      <c r="N18" s="203">
        <f>N16/E16</f>
        <v>0</v>
      </c>
    </row>
    <row r="19" spans="2:14" s="43" customFormat="1" ht="15.75" customHeight="1" x14ac:dyDescent="0.2">
      <c r="B19" s="51"/>
      <c r="C19" s="56" t="s">
        <v>42</v>
      </c>
      <c r="D19" s="57">
        <f>[1]表1!D17</f>
        <v>75</v>
      </c>
      <c r="E19" s="204">
        <f>'表35-1'!E17+'表35-1'!F17</f>
        <v>20</v>
      </c>
      <c r="F19" s="205">
        <v>17</v>
      </c>
      <c r="G19" s="205">
        <v>14</v>
      </c>
      <c r="H19" s="205">
        <v>12</v>
      </c>
      <c r="I19" s="205">
        <v>14</v>
      </c>
      <c r="J19" s="205">
        <v>10</v>
      </c>
      <c r="K19" s="205">
        <v>10</v>
      </c>
      <c r="L19" s="205">
        <v>0</v>
      </c>
      <c r="M19" s="205">
        <v>0</v>
      </c>
      <c r="N19" s="206">
        <v>0</v>
      </c>
    </row>
    <row r="20" spans="2:14" s="43" customFormat="1" ht="15.75" customHeight="1" x14ac:dyDescent="0.2">
      <c r="B20" s="51"/>
      <c r="C20" s="16"/>
      <c r="D20" s="38"/>
      <c r="E20" s="188">
        <f>E19/D19</f>
        <v>0.26666666666666666</v>
      </c>
      <c r="F20" s="189">
        <f>F19/D19</f>
        <v>0.22666666666666666</v>
      </c>
      <c r="G20" s="189">
        <f>G19/D19</f>
        <v>0.18666666666666668</v>
      </c>
      <c r="H20" s="189">
        <f>H19/D19</f>
        <v>0.16</v>
      </c>
      <c r="I20" s="189">
        <f>I19/D19</f>
        <v>0.18666666666666668</v>
      </c>
      <c r="J20" s="189">
        <f>J19/D19</f>
        <v>0.13333333333333333</v>
      </c>
      <c r="K20" s="189">
        <f>K19/D19</f>
        <v>0.13333333333333333</v>
      </c>
      <c r="L20" s="189">
        <f>L19/D19</f>
        <v>0</v>
      </c>
      <c r="M20" s="189">
        <f>M19/D19</f>
        <v>0</v>
      </c>
      <c r="N20" s="190">
        <f>N19/D19</f>
        <v>0</v>
      </c>
    </row>
    <row r="21" spans="2:14" s="43" customFormat="1" ht="15.75" customHeight="1" x14ac:dyDescent="0.2">
      <c r="B21" s="51"/>
      <c r="C21" s="24"/>
      <c r="D21" s="207"/>
      <c r="E21" s="201"/>
      <c r="F21" s="202">
        <f>F19/E19</f>
        <v>0.85</v>
      </c>
      <c r="G21" s="202">
        <f>G19/E19</f>
        <v>0.7</v>
      </c>
      <c r="H21" s="202">
        <f>H19/E19</f>
        <v>0.6</v>
      </c>
      <c r="I21" s="202">
        <f>I19/E19</f>
        <v>0.7</v>
      </c>
      <c r="J21" s="202">
        <f>J19/E19</f>
        <v>0.5</v>
      </c>
      <c r="K21" s="202">
        <f>K19/E19</f>
        <v>0.5</v>
      </c>
      <c r="L21" s="202">
        <f>L19/E19</f>
        <v>0</v>
      </c>
      <c r="M21" s="202">
        <f>M19/E19</f>
        <v>0</v>
      </c>
      <c r="N21" s="203">
        <f>N19/E19</f>
        <v>0</v>
      </c>
    </row>
    <row r="22" spans="2:14" s="43" customFormat="1" ht="15.75" customHeight="1" x14ac:dyDescent="0.2">
      <c r="B22" s="51"/>
      <c r="C22" s="56" t="s">
        <v>65</v>
      </c>
      <c r="D22" s="71">
        <f>[1]表1!D20</f>
        <v>24</v>
      </c>
      <c r="E22" s="204">
        <f>'表35-1'!E19+'表35-1'!F19</f>
        <v>4</v>
      </c>
      <c r="F22" s="205">
        <v>3</v>
      </c>
      <c r="G22" s="205">
        <v>2</v>
      </c>
      <c r="H22" s="205">
        <v>2</v>
      </c>
      <c r="I22" s="205">
        <v>1</v>
      </c>
      <c r="J22" s="205">
        <v>2</v>
      </c>
      <c r="K22" s="205">
        <v>2</v>
      </c>
      <c r="L22" s="205">
        <v>0</v>
      </c>
      <c r="M22" s="205">
        <v>0</v>
      </c>
      <c r="N22" s="206">
        <v>0</v>
      </c>
    </row>
    <row r="23" spans="2:14" s="43" customFormat="1" ht="15.75" customHeight="1" x14ac:dyDescent="0.2">
      <c r="B23" s="51"/>
      <c r="C23" s="16"/>
      <c r="D23" s="38"/>
      <c r="E23" s="188">
        <f>E22/D22</f>
        <v>0.16666666666666666</v>
      </c>
      <c r="F23" s="189">
        <f>F22/D22</f>
        <v>0.125</v>
      </c>
      <c r="G23" s="189">
        <f>G22/D22</f>
        <v>8.3333333333333329E-2</v>
      </c>
      <c r="H23" s="189">
        <f>H22/D22</f>
        <v>8.3333333333333329E-2</v>
      </c>
      <c r="I23" s="189">
        <f>I22/D22</f>
        <v>4.1666666666666664E-2</v>
      </c>
      <c r="J23" s="189">
        <f>J22/D22</f>
        <v>8.3333333333333329E-2</v>
      </c>
      <c r="K23" s="189">
        <f>K22/D22</f>
        <v>8.3333333333333329E-2</v>
      </c>
      <c r="L23" s="189">
        <f>L22/D22</f>
        <v>0</v>
      </c>
      <c r="M23" s="189">
        <f>M22/D22</f>
        <v>0</v>
      </c>
      <c r="N23" s="190">
        <f>N22/D22</f>
        <v>0</v>
      </c>
    </row>
    <row r="24" spans="2:14" s="43" customFormat="1" ht="15.75" customHeight="1" x14ac:dyDescent="0.2">
      <c r="B24" s="51"/>
      <c r="C24" s="24"/>
      <c r="D24" s="207"/>
      <c r="E24" s="201"/>
      <c r="F24" s="202">
        <f>F22/E22</f>
        <v>0.75</v>
      </c>
      <c r="G24" s="202">
        <f>G22/E22</f>
        <v>0.5</v>
      </c>
      <c r="H24" s="202">
        <f>H22/E22</f>
        <v>0.5</v>
      </c>
      <c r="I24" s="202">
        <f>I22/E22</f>
        <v>0.25</v>
      </c>
      <c r="J24" s="202">
        <f>J22/E22</f>
        <v>0.5</v>
      </c>
      <c r="K24" s="202">
        <f>K22/E22</f>
        <v>0.5</v>
      </c>
      <c r="L24" s="202">
        <f>L22/E22</f>
        <v>0</v>
      </c>
      <c r="M24" s="202">
        <f>M22/E22</f>
        <v>0</v>
      </c>
      <c r="N24" s="203">
        <f>N22/E22</f>
        <v>0</v>
      </c>
    </row>
    <row r="25" spans="2:14" s="43" customFormat="1" ht="15.75" customHeight="1" x14ac:dyDescent="0.2">
      <c r="B25" s="51"/>
      <c r="C25" s="56" t="s">
        <v>44</v>
      </c>
      <c r="D25" s="71">
        <f>[1]表1!D23</f>
        <v>90</v>
      </c>
      <c r="E25" s="204">
        <f>'表35-1'!E21+'表35-1'!F21</f>
        <v>20</v>
      </c>
      <c r="F25" s="205">
        <v>16</v>
      </c>
      <c r="G25" s="205">
        <v>8</v>
      </c>
      <c r="H25" s="205">
        <v>8</v>
      </c>
      <c r="I25" s="205">
        <v>9</v>
      </c>
      <c r="J25" s="205">
        <v>5</v>
      </c>
      <c r="K25" s="205">
        <v>10</v>
      </c>
      <c r="L25" s="205">
        <v>0</v>
      </c>
      <c r="M25" s="205">
        <v>0</v>
      </c>
      <c r="N25" s="206">
        <v>1</v>
      </c>
    </row>
    <row r="26" spans="2:14" s="43" customFormat="1" ht="15.75" customHeight="1" x14ac:dyDescent="0.2">
      <c r="B26" s="51"/>
      <c r="C26" s="16"/>
      <c r="D26" s="38"/>
      <c r="E26" s="188">
        <f>E25/D25</f>
        <v>0.22222222222222221</v>
      </c>
      <c r="F26" s="189">
        <f>F25/D25</f>
        <v>0.17777777777777778</v>
      </c>
      <c r="G26" s="189">
        <f>G25/D25</f>
        <v>8.8888888888888892E-2</v>
      </c>
      <c r="H26" s="189">
        <f>H25/D25</f>
        <v>8.8888888888888892E-2</v>
      </c>
      <c r="I26" s="189">
        <f>I25/D25</f>
        <v>0.1</v>
      </c>
      <c r="J26" s="189">
        <f>J25/D25</f>
        <v>5.5555555555555552E-2</v>
      </c>
      <c r="K26" s="189">
        <f>K25/D25</f>
        <v>0.1111111111111111</v>
      </c>
      <c r="L26" s="189">
        <f>L25/D25</f>
        <v>0</v>
      </c>
      <c r="M26" s="189">
        <f>M25/D25</f>
        <v>0</v>
      </c>
      <c r="N26" s="190">
        <f>N25/D25</f>
        <v>1.1111111111111112E-2</v>
      </c>
    </row>
    <row r="27" spans="2:14" s="43" customFormat="1" ht="15.75" customHeight="1" x14ac:dyDescent="0.2">
      <c r="B27" s="51"/>
      <c r="C27" s="24"/>
      <c r="D27" s="207"/>
      <c r="E27" s="201"/>
      <c r="F27" s="202">
        <f>F25/E25</f>
        <v>0.8</v>
      </c>
      <c r="G27" s="202">
        <f>G25/E25</f>
        <v>0.4</v>
      </c>
      <c r="H27" s="202">
        <f>H25/E25</f>
        <v>0.4</v>
      </c>
      <c r="I27" s="202">
        <f>I25/E25</f>
        <v>0.45</v>
      </c>
      <c r="J27" s="202">
        <f>J25/E25</f>
        <v>0.25</v>
      </c>
      <c r="K27" s="202">
        <f>K25/E25</f>
        <v>0.5</v>
      </c>
      <c r="L27" s="202">
        <f>L25/E25</f>
        <v>0</v>
      </c>
      <c r="M27" s="202">
        <f>M25/E25</f>
        <v>0</v>
      </c>
      <c r="N27" s="203">
        <f>N25/E25</f>
        <v>0.05</v>
      </c>
    </row>
    <row r="28" spans="2:14" s="43" customFormat="1" ht="15.75" customHeight="1" x14ac:dyDescent="0.2">
      <c r="B28" s="51"/>
      <c r="C28" s="56" t="s">
        <v>45</v>
      </c>
      <c r="D28" s="71">
        <f>[1]表1!D26</f>
        <v>8</v>
      </c>
      <c r="E28" s="184">
        <f>'表35-1'!E23+'表35-1'!F23</f>
        <v>4</v>
      </c>
      <c r="F28" s="185">
        <v>4</v>
      </c>
      <c r="G28" s="185">
        <v>4</v>
      </c>
      <c r="H28" s="185">
        <v>2</v>
      </c>
      <c r="I28" s="185">
        <v>3</v>
      </c>
      <c r="J28" s="185">
        <v>2</v>
      </c>
      <c r="K28" s="185">
        <v>3</v>
      </c>
      <c r="L28" s="185">
        <v>0</v>
      </c>
      <c r="M28" s="185">
        <v>0</v>
      </c>
      <c r="N28" s="186">
        <v>0</v>
      </c>
    </row>
    <row r="29" spans="2:14" s="43" customFormat="1" ht="15.75" customHeight="1" x14ac:dyDescent="0.2">
      <c r="B29" s="51"/>
      <c r="C29" s="16"/>
      <c r="D29" s="38"/>
      <c r="E29" s="188">
        <f>E28/D28</f>
        <v>0.5</v>
      </c>
      <c r="F29" s="189">
        <f>F28/D28</f>
        <v>0.5</v>
      </c>
      <c r="G29" s="189">
        <f>G28/D28</f>
        <v>0.5</v>
      </c>
      <c r="H29" s="189">
        <f>H28/D28</f>
        <v>0.25</v>
      </c>
      <c r="I29" s="189">
        <f>I28/D28</f>
        <v>0.375</v>
      </c>
      <c r="J29" s="189">
        <f>J28/D28</f>
        <v>0.25</v>
      </c>
      <c r="K29" s="189">
        <f>K28/D28</f>
        <v>0.375</v>
      </c>
      <c r="L29" s="189">
        <f>L28/D28</f>
        <v>0</v>
      </c>
      <c r="M29" s="189">
        <f>M28/D28</f>
        <v>0</v>
      </c>
      <c r="N29" s="190">
        <f>N28/D28</f>
        <v>0</v>
      </c>
    </row>
    <row r="30" spans="2:14" s="43" customFormat="1" ht="15.75" customHeight="1" x14ac:dyDescent="0.2">
      <c r="B30" s="51"/>
      <c r="C30" s="24"/>
      <c r="D30" s="207"/>
      <c r="E30" s="201"/>
      <c r="F30" s="202">
        <f>F28/$E28</f>
        <v>1</v>
      </c>
      <c r="G30" s="202">
        <f t="shared" ref="G30:N30" si="1">G28/$E28</f>
        <v>1</v>
      </c>
      <c r="H30" s="202">
        <f t="shared" si="1"/>
        <v>0.5</v>
      </c>
      <c r="I30" s="202">
        <f t="shared" si="1"/>
        <v>0.75</v>
      </c>
      <c r="J30" s="202">
        <f t="shared" si="1"/>
        <v>0.5</v>
      </c>
      <c r="K30" s="202">
        <f t="shared" si="1"/>
        <v>0.75</v>
      </c>
      <c r="L30" s="202">
        <f t="shared" si="1"/>
        <v>0</v>
      </c>
      <c r="M30" s="202">
        <f t="shared" si="1"/>
        <v>0</v>
      </c>
      <c r="N30" s="202">
        <f t="shared" si="1"/>
        <v>0</v>
      </c>
    </row>
    <row r="31" spans="2:14" s="43" customFormat="1" ht="15.75" customHeight="1" x14ac:dyDescent="0.2">
      <c r="B31" s="51"/>
      <c r="C31" s="56" t="s">
        <v>46</v>
      </c>
      <c r="D31" s="71">
        <f>[1]表1!D29</f>
        <v>159</v>
      </c>
      <c r="E31" s="204">
        <f>'表35-1'!E25+'表35-1'!F25</f>
        <v>34</v>
      </c>
      <c r="F31" s="205">
        <v>29</v>
      </c>
      <c r="G31" s="205">
        <v>22</v>
      </c>
      <c r="H31" s="205">
        <v>12</v>
      </c>
      <c r="I31" s="205">
        <v>24</v>
      </c>
      <c r="J31" s="205">
        <v>12</v>
      </c>
      <c r="K31" s="205">
        <v>20</v>
      </c>
      <c r="L31" s="205">
        <v>1</v>
      </c>
      <c r="M31" s="205">
        <v>1</v>
      </c>
      <c r="N31" s="206">
        <v>1</v>
      </c>
    </row>
    <row r="32" spans="2:14" s="43" customFormat="1" ht="15.75" customHeight="1" x14ac:dyDescent="0.2">
      <c r="B32" s="51"/>
      <c r="C32" s="16"/>
      <c r="D32" s="38"/>
      <c r="E32" s="188">
        <f>E31/D31</f>
        <v>0.21383647798742139</v>
      </c>
      <c r="F32" s="189">
        <f>F31/D31</f>
        <v>0.18238993710691823</v>
      </c>
      <c r="G32" s="189">
        <f>G31/D31</f>
        <v>0.13836477987421383</v>
      </c>
      <c r="H32" s="189">
        <f>H31/D31</f>
        <v>7.5471698113207544E-2</v>
      </c>
      <c r="I32" s="189">
        <f>I31/D31</f>
        <v>0.15094339622641509</v>
      </c>
      <c r="J32" s="189">
        <f>J31/D31</f>
        <v>7.5471698113207544E-2</v>
      </c>
      <c r="K32" s="189">
        <f>K31/D31</f>
        <v>0.12578616352201258</v>
      </c>
      <c r="L32" s="189">
        <f>L31/D31</f>
        <v>6.2893081761006293E-3</v>
      </c>
      <c r="M32" s="189">
        <f>M31/D31</f>
        <v>6.2893081761006293E-3</v>
      </c>
      <c r="N32" s="190">
        <f>N31/D31</f>
        <v>6.2893081761006293E-3</v>
      </c>
    </row>
    <row r="33" spans="2:14" s="43" customFormat="1" ht="15.75" customHeight="1" thickBot="1" x14ac:dyDescent="0.25">
      <c r="B33" s="66"/>
      <c r="C33" s="67"/>
      <c r="D33" s="208"/>
      <c r="E33" s="209"/>
      <c r="F33" s="210">
        <f>F31/E31</f>
        <v>0.8529411764705882</v>
      </c>
      <c r="G33" s="210">
        <f>G31/E31</f>
        <v>0.6470588235294118</v>
      </c>
      <c r="H33" s="210">
        <f>H31/E31</f>
        <v>0.35294117647058826</v>
      </c>
      <c r="I33" s="210">
        <f>I31/E31</f>
        <v>0.70588235294117652</v>
      </c>
      <c r="J33" s="210">
        <f>J31/E31</f>
        <v>0.35294117647058826</v>
      </c>
      <c r="K33" s="210">
        <f>K31/E31</f>
        <v>0.58823529411764708</v>
      </c>
      <c r="L33" s="210">
        <f>L31/E31</f>
        <v>2.9411764705882353E-2</v>
      </c>
      <c r="M33" s="210">
        <f>M31/E31</f>
        <v>2.9411764705882353E-2</v>
      </c>
      <c r="N33" s="211">
        <f>N31/E31</f>
        <v>2.9411764705882353E-2</v>
      </c>
    </row>
    <row r="34" spans="2:14" s="43" customFormat="1" ht="15.75" customHeight="1" thickTop="1" x14ac:dyDescent="0.2">
      <c r="B34" s="44" t="s">
        <v>82</v>
      </c>
      <c r="C34" s="45" t="s">
        <v>83</v>
      </c>
      <c r="D34" s="71">
        <f>[1]表1!D32</f>
        <v>87</v>
      </c>
      <c r="E34" s="204">
        <f>'表35-1'!E27+'表35-1'!F27</f>
        <v>9</v>
      </c>
      <c r="F34" s="205">
        <v>7</v>
      </c>
      <c r="G34" s="205">
        <v>2</v>
      </c>
      <c r="H34" s="205">
        <v>3</v>
      </c>
      <c r="I34" s="205">
        <v>4</v>
      </c>
      <c r="J34" s="205">
        <v>2</v>
      </c>
      <c r="K34" s="205">
        <v>4</v>
      </c>
      <c r="L34" s="205">
        <v>0</v>
      </c>
      <c r="M34" s="205">
        <v>0</v>
      </c>
      <c r="N34" s="206">
        <v>1</v>
      </c>
    </row>
    <row r="35" spans="2:14" s="43" customFormat="1" ht="15.75" customHeight="1" x14ac:dyDescent="0.2">
      <c r="B35" s="51"/>
      <c r="C35" s="16"/>
      <c r="D35" s="38"/>
      <c r="E35" s="188">
        <f>E34/D34</f>
        <v>0.10344827586206896</v>
      </c>
      <c r="F35" s="189">
        <f>F34/D34</f>
        <v>8.0459770114942528E-2</v>
      </c>
      <c r="G35" s="189">
        <f>G34/D34</f>
        <v>2.2988505747126436E-2</v>
      </c>
      <c r="H35" s="189">
        <f>H34/D34</f>
        <v>3.4482758620689655E-2</v>
      </c>
      <c r="I35" s="189">
        <f>I34/D34</f>
        <v>4.5977011494252873E-2</v>
      </c>
      <c r="J35" s="189">
        <f>J34/D34</f>
        <v>2.2988505747126436E-2</v>
      </c>
      <c r="K35" s="189">
        <f>K34/D34</f>
        <v>4.5977011494252873E-2</v>
      </c>
      <c r="L35" s="189">
        <f>L34/D34</f>
        <v>0</v>
      </c>
      <c r="M35" s="189">
        <f>M34/D34</f>
        <v>0</v>
      </c>
      <c r="N35" s="190">
        <f>N34/D34</f>
        <v>1.1494252873563218E-2</v>
      </c>
    </row>
    <row r="36" spans="2:14" s="43" customFormat="1" ht="15.75" customHeight="1" x14ac:dyDescent="0.2">
      <c r="B36" s="51"/>
      <c r="C36" s="24"/>
      <c r="D36" s="207"/>
      <c r="E36" s="201"/>
      <c r="F36" s="202">
        <f>F34/E34</f>
        <v>0.77777777777777779</v>
      </c>
      <c r="G36" s="202">
        <f>G34/E34</f>
        <v>0.22222222222222221</v>
      </c>
      <c r="H36" s="202">
        <f>H34/E34</f>
        <v>0.33333333333333331</v>
      </c>
      <c r="I36" s="202">
        <f>I34/E34</f>
        <v>0.44444444444444442</v>
      </c>
      <c r="J36" s="202">
        <f>J34/E34</f>
        <v>0.22222222222222221</v>
      </c>
      <c r="K36" s="202">
        <f>K34/E34</f>
        <v>0.44444444444444442</v>
      </c>
      <c r="L36" s="202">
        <f>L34/E34</f>
        <v>0</v>
      </c>
      <c r="M36" s="202">
        <f>M34/E34</f>
        <v>0</v>
      </c>
      <c r="N36" s="203">
        <f>N34/E34</f>
        <v>0.1111111111111111</v>
      </c>
    </row>
    <row r="37" spans="2:14" s="43" customFormat="1" ht="15.75" customHeight="1" x14ac:dyDescent="0.2">
      <c r="B37" s="51"/>
      <c r="C37" s="56" t="s">
        <v>84</v>
      </c>
      <c r="D37" s="71">
        <f>[1]表1!D35</f>
        <v>178</v>
      </c>
      <c r="E37" s="204">
        <f>'表35-1'!E29+'表35-1'!F29</f>
        <v>36</v>
      </c>
      <c r="F37" s="205">
        <v>33</v>
      </c>
      <c r="G37" s="205">
        <v>22</v>
      </c>
      <c r="H37" s="205">
        <v>16</v>
      </c>
      <c r="I37" s="205">
        <v>23</v>
      </c>
      <c r="J37" s="205">
        <v>12</v>
      </c>
      <c r="K37" s="205">
        <v>17</v>
      </c>
      <c r="L37" s="205">
        <v>0</v>
      </c>
      <c r="M37" s="205">
        <v>0</v>
      </c>
      <c r="N37" s="206">
        <v>0</v>
      </c>
    </row>
    <row r="38" spans="2:14" s="43" customFormat="1" ht="15.75" customHeight="1" x14ac:dyDescent="0.2">
      <c r="B38" s="51"/>
      <c r="C38" s="16"/>
      <c r="D38" s="38"/>
      <c r="E38" s="188">
        <f>E37/D37</f>
        <v>0.20224719101123595</v>
      </c>
      <c r="F38" s="189">
        <f>F37/D37</f>
        <v>0.1853932584269663</v>
      </c>
      <c r="G38" s="189">
        <f>G37/D37</f>
        <v>0.12359550561797752</v>
      </c>
      <c r="H38" s="189">
        <f>H37/D37</f>
        <v>8.98876404494382E-2</v>
      </c>
      <c r="I38" s="189">
        <f>I37/D37</f>
        <v>0.12921348314606743</v>
      </c>
      <c r="J38" s="189">
        <f>J37/D37</f>
        <v>6.741573033707865E-2</v>
      </c>
      <c r="K38" s="189">
        <f>K37/D37</f>
        <v>9.5505617977528087E-2</v>
      </c>
      <c r="L38" s="189">
        <f>L37/D37</f>
        <v>0</v>
      </c>
      <c r="M38" s="189">
        <f>M37/D37</f>
        <v>0</v>
      </c>
      <c r="N38" s="190">
        <f>N37/D37</f>
        <v>0</v>
      </c>
    </row>
    <row r="39" spans="2:14" x14ac:dyDescent="0.2">
      <c r="B39" s="51"/>
      <c r="C39" s="24"/>
      <c r="D39" s="207"/>
      <c r="E39" s="201"/>
      <c r="F39" s="202">
        <f>F37/E37</f>
        <v>0.91666666666666663</v>
      </c>
      <c r="G39" s="202">
        <f>G37/E37</f>
        <v>0.61111111111111116</v>
      </c>
      <c r="H39" s="202">
        <f>H37/E37</f>
        <v>0.44444444444444442</v>
      </c>
      <c r="I39" s="202">
        <f>I37/E37</f>
        <v>0.63888888888888884</v>
      </c>
      <c r="J39" s="202">
        <f>J37/E37</f>
        <v>0.33333333333333331</v>
      </c>
      <c r="K39" s="202">
        <f>K37/E37</f>
        <v>0.47222222222222221</v>
      </c>
      <c r="L39" s="202">
        <f>L37/E37</f>
        <v>0</v>
      </c>
      <c r="M39" s="202">
        <f>M37/E37</f>
        <v>0</v>
      </c>
      <c r="N39" s="203">
        <f>N37/E37</f>
        <v>0</v>
      </c>
    </row>
    <row r="40" spans="2:14" ht="13.5" customHeight="1" x14ac:dyDescent="0.2">
      <c r="B40" s="51"/>
      <c r="C40" s="56" t="s">
        <v>85</v>
      </c>
      <c r="D40" s="71">
        <f>[1]表1!D38</f>
        <v>53</v>
      </c>
      <c r="E40" s="184">
        <f>'表35-1'!E31+'表35-1'!F31</f>
        <v>14</v>
      </c>
      <c r="F40" s="185">
        <v>10</v>
      </c>
      <c r="G40" s="185">
        <v>8</v>
      </c>
      <c r="H40" s="185">
        <v>8</v>
      </c>
      <c r="I40" s="185">
        <v>4</v>
      </c>
      <c r="J40" s="185">
        <v>5</v>
      </c>
      <c r="K40" s="185">
        <v>8</v>
      </c>
      <c r="L40" s="185">
        <v>0</v>
      </c>
      <c r="M40" s="185">
        <v>0</v>
      </c>
      <c r="N40" s="186">
        <v>1</v>
      </c>
    </row>
    <row r="41" spans="2:14" ht="13.5" customHeight="1" x14ac:dyDescent="0.2">
      <c r="B41" s="51"/>
      <c r="C41" s="16"/>
      <c r="D41" s="38"/>
      <c r="E41" s="188">
        <f>E40/D40</f>
        <v>0.26415094339622641</v>
      </c>
      <c r="F41" s="189">
        <f>F40/D40</f>
        <v>0.18867924528301888</v>
      </c>
      <c r="G41" s="189">
        <f>G40/D40</f>
        <v>0.15094339622641509</v>
      </c>
      <c r="H41" s="189">
        <f>H40/D40</f>
        <v>0.15094339622641509</v>
      </c>
      <c r="I41" s="189">
        <f>I40/D40</f>
        <v>7.5471698113207544E-2</v>
      </c>
      <c r="J41" s="189">
        <f>J40/D40</f>
        <v>9.4339622641509441E-2</v>
      </c>
      <c r="K41" s="189">
        <f>K40/D40</f>
        <v>0.15094339622641509</v>
      </c>
      <c r="L41" s="189">
        <f>L40/D40</f>
        <v>0</v>
      </c>
      <c r="M41" s="189">
        <f>M40/D40</f>
        <v>0</v>
      </c>
      <c r="N41" s="190">
        <f>N40/D40</f>
        <v>1.8867924528301886E-2</v>
      </c>
    </row>
    <row r="42" spans="2:14" ht="14.25" customHeight="1" x14ac:dyDescent="0.2">
      <c r="B42" s="51"/>
      <c r="C42" s="24"/>
      <c r="D42" s="207"/>
      <c r="E42" s="201"/>
      <c r="F42" s="202">
        <f>F40/E40</f>
        <v>0.7142857142857143</v>
      </c>
      <c r="G42" s="202">
        <f>G40/E40</f>
        <v>0.5714285714285714</v>
      </c>
      <c r="H42" s="202">
        <f>H40/E40</f>
        <v>0.5714285714285714</v>
      </c>
      <c r="I42" s="202">
        <f>I40/E40</f>
        <v>0.2857142857142857</v>
      </c>
      <c r="J42" s="202">
        <f>J40/E40</f>
        <v>0.35714285714285715</v>
      </c>
      <c r="K42" s="202">
        <f>K40/E40</f>
        <v>0.5714285714285714</v>
      </c>
      <c r="L42" s="202">
        <f>L40/E40</f>
        <v>0</v>
      </c>
      <c r="M42" s="202">
        <f>M40/E40</f>
        <v>0</v>
      </c>
      <c r="N42" s="203">
        <f>N40/E40</f>
        <v>7.1428571428571425E-2</v>
      </c>
    </row>
    <row r="43" spans="2:14" x14ac:dyDescent="0.2">
      <c r="B43" s="51"/>
      <c r="C43" s="56" t="s">
        <v>86</v>
      </c>
      <c r="D43" s="71">
        <f>[1]表1!D41</f>
        <v>26</v>
      </c>
      <c r="E43" s="184">
        <f>'表35-1'!E33+'表35-1'!F33</f>
        <v>5</v>
      </c>
      <c r="F43" s="185">
        <v>5</v>
      </c>
      <c r="G43" s="185">
        <v>4</v>
      </c>
      <c r="H43" s="185">
        <v>2</v>
      </c>
      <c r="I43" s="185">
        <v>2</v>
      </c>
      <c r="J43" s="185">
        <v>1</v>
      </c>
      <c r="K43" s="185">
        <v>3</v>
      </c>
      <c r="L43" s="185">
        <v>0</v>
      </c>
      <c r="M43" s="185">
        <v>0</v>
      </c>
      <c r="N43" s="186">
        <v>0</v>
      </c>
    </row>
    <row r="44" spans="2:14" x14ac:dyDescent="0.2">
      <c r="B44" s="51"/>
      <c r="C44" s="16"/>
      <c r="D44" s="38"/>
      <c r="E44" s="188">
        <f>E43/D43</f>
        <v>0.19230769230769232</v>
      </c>
      <c r="F44" s="189">
        <f>F43/D43</f>
        <v>0.19230769230769232</v>
      </c>
      <c r="G44" s="189">
        <f>G43/D43</f>
        <v>0.15384615384615385</v>
      </c>
      <c r="H44" s="189">
        <f>H43/D43</f>
        <v>7.6923076923076927E-2</v>
      </c>
      <c r="I44" s="189">
        <f>I43/D43</f>
        <v>7.6923076923076927E-2</v>
      </c>
      <c r="J44" s="189">
        <f>J43/D43</f>
        <v>3.8461538461538464E-2</v>
      </c>
      <c r="K44" s="189">
        <f>K43/D43</f>
        <v>0.11538461538461539</v>
      </c>
      <c r="L44" s="189">
        <f>L43/D43</f>
        <v>0</v>
      </c>
      <c r="M44" s="189">
        <f>M43/D43</f>
        <v>0</v>
      </c>
      <c r="N44" s="190">
        <f>N43/D43</f>
        <v>0</v>
      </c>
    </row>
    <row r="45" spans="2:14" x14ac:dyDescent="0.2">
      <c r="B45" s="51"/>
      <c r="C45" s="24"/>
      <c r="D45" s="207"/>
      <c r="E45" s="201"/>
      <c r="F45" s="202">
        <f>F43/E43</f>
        <v>1</v>
      </c>
      <c r="G45" s="202">
        <f>G43/E43</f>
        <v>0.8</v>
      </c>
      <c r="H45" s="202">
        <f>H43/E43</f>
        <v>0.4</v>
      </c>
      <c r="I45" s="202">
        <f>I43/E43</f>
        <v>0.4</v>
      </c>
      <c r="J45" s="202">
        <f>J43/E43</f>
        <v>0.2</v>
      </c>
      <c r="K45" s="202">
        <f>K43/E43</f>
        <v>0.6</v>
      </c>
      <c r="L45" s="202">
        <f>L43/E43</f>
        <v>0</v>
      </c>
      <c r="M45" s="202">
        <f>M43/E43</f>
        <v>0</v>
      </c>
      <c r="N45" s="203">
        <f>N43/E43</f>
        <v>0</v>
      </c>
    </row>
    <row r="46" spans="2:14" x14ac:dyDescent="0.2">
      <c r="B46" s="51"/>
      <c r="C46" s="56" t="s">
        <v>87</v>
      </c>
      <c r="D46" s="71">
        <f>[1]表1!D44</f>
        <v>31</v>
      </c>
      <c r="E46" s="184">
        <f>'表35-1'!E35+'表35-1'!F35</f>
        <v>11</v>
      </c>
      <c r="F46" s="185">
        <v>10</v>
      </c>
      <c r="G46" s="185">
        <v>8</v>
      </c>
      <c r="H46" s="185">
        <v>5</v>
      </c>
      <c r="I46" s="185">
        <v>11</v>
      </c>
      <c r="J46" s="185">
        <v>6</v>
      </c>
      <c r="K46" s="185">
        <v>8</v>
      </c>
      <c r="L46" s="185">
        <v>0</v>
      </c>
      <c r="M46" s="185">
        <v>1</v>
      </c>
      <c r="N46" s="186">
        <v>0</v>
      </c>
    </row>
    <row r="47" spans="2:14" x14ac:dyDescent="0.2">
      <c r="B47" s="51"/>
      <c r="C47" s="16"/>
      <c r="D47" s="38"/>
      <c r="E47" s="188">
        <f>E46/D46</f>
        <v>0.35483870967741937</v>
      </c>
      <c r="F47" s="189">
        <f>F46/D46</f>
        <v>0.32258064516129031</v>
      </c>
      <c r="G47" s="189">
        <f>G46/D46</f>
        <v>0.25806451612903225</v>
      </c>
      <c r="H47" s="189">
        <f>H46/D46</f>
        <v>0.16129032258064516</v>
      </c>
      <c r="I47" s="189">
        <f>I46/D46</f>
        <v>0.35483870967741937</v>
      </c>
      <c r="J47" s="189">
        <f>J46/D46</f>
        <v>0.19354838709677419</v>
      </c>
      <c r="K47" s="189">
        <f>K46/D46</f>
        <v>0.25806451612903225</v>
      </c>
      <c r="L47" s="189">
        <f>L46/D46</f>
        <v>0</v>
      </c>
      <c r="M47" s="189">
        <f>M46/D46</f>
        <v>3.2258064516129031E-2</v>
      </c>
      <c r="N47" s="190">
        <f>N46/D46</f>
        <v>0</v>
      </c>
    </row>
    <row r="48" spans="2:14" x14ac:dyDescent="0.2">
      <c r="B48" s="51"/>
      <c r="C48" s="24"/>
      <c r="D48" s="207"/>
      <c r="E48" s="201"/>
      <c r="F48" s="202">
        <f>F46/E46</f>
        <v>0.90909090909090906</v>
      </c>
      <c r="G48" s="202">
        <f>G46/E46</f>
        <v>0.72727272727272729</v>
      </c>
      <c r="H48" s="202">
        <f>H46/E46</f>
        <v>0.45454545454545453</v>
      </c>
      <c r="I48" s="202">
        <f>I46/E46</f>
        <v>1</v>
      </c>
      <c r="J48" s="202">
        <f>J46/E46</f>
        <v>0.54545454545454541</v>
      </c>
      <c r="K48" s="202">
        <f>K46/E46</f>
        <v>0.72727272727272729</v>
      </c>
      <c r="L48" s="202">
        <f>L46/E46</f>
        <v>0</v>
      </c>
      <c r="M48" s="202">
        <f>M46/E46</f>
        <v>9.0909090909090912E-2</v>
      </c>
      <c r="N48" s="203">
        <f>N46/E46</f>
        <v>0</v>
      </c>
    </row>
    <row r="49" spans="2:14" x14ac:dyDescent="0.2">
      <c r="B49" s="51"/>
      <c r="C49" s="56" t="s">
        <v>88</v>
      </c>
      <c r="D49" s="71">
        <f>[1]表1!D47</f>
        <v>26</v>
      </c>
      <c r="E49" s="184">
        <f>'表35-1'!E37+'表35-1'!F37</f>
        <v>16</v>
      </c>
      <c r="F49" s="185">
        <v>13</v>
      </c>
      <c r="G49" s="185">
        <v>9</v>
      </c>
      <c r="H49" s="185">
        <v>6</v>
      </c>
      <c r="I49" s="185">
        <v>12</v>
      </c>
      <c r="J49" s="185">
        <v>8</v>
      </c>
      <c r="K49" s="185">
        <v>8</v>
      </c>
      <c r="L49" s="185">
        <v>1</v>
      </c>
      <c r="M49" s="185">
        <v>0</v>
      </c>
      <c r="N49" s="186">
        <v>0</v>
      </c>
    </row>
    <row r="50" spans="2:14" x14ac:dyDescent="0.2">
      <c r="B50" s="51"/>
      <c r="C50" s="16"/>
      <c r="D50" s="38"/>
      <c r="E50" s="188">
        <f>E49/D49</f>
        <v>0.61538461538461542</v>
      </c>
      <c r="F50" s="189">
        <f>F49/D49</f>
        <v>0.5</v>
      </c>
      <c r="G50" s="189">
        <f>G49/D49</f>
        <v>0.34615384615384615</v>
      </c>
      <c r="H50" s="189">
        <f>H49/D49</f>
        <v>0.23076923076923078</v>
      </c>
      <c r="I50" s="189">
        <f>I49/D49</f>
        <v>0.46153846153846156</v>
      </c>
      <c r="J50" s="189">
        <f>J49/D49</f>
        <v>0.30769230769230771</v>
      </c>
      <c r="K50" s="189">
        <f>K49/D49</f>
        <v>0.30769230769230771</v>
      </c>
      <c r="L50" s="189">
        <f>L49/D49</f>
        <v>3.8461538461538464E-2</v>
      </c>
      <c r="M50" s="189">
        <f>M49/D49</f>
        <v>0</v>
      </c>
      <c r="N50" s="190">
        <f>N49/D49</f>
        <v>0</v>
      </c>
    </row>
    <row r="51" spans="2:14" ht="13.8" thickBot="1" x14ac:dyDescent="0.25">
      <c r="B51" s="51"/>
      <c r="C51" s="67"/>
      <c r="D51" s="208"/>
      <c r="E51" s="209"/>
      <c r="F51" s="210">
        <f>F49/E49</f>
        <v>0.8125</v>
      </c>
      <c r="G51" s="210">
        <f>G49/E49</f>
        <v>0.5625</v>
      </c>
      <c r="H51" s="210">
        <f>H49/E49</f>
        <v>0.375</v>
      </c>
      <c r="I51" s="210">
        <f>I49/E49</f>
        <v>0.75</v>
      </c>
      <c r="J51" s="210">
        <f>J49/E49</f>
        <v>0.5</v>
      </c>
      <c r="K51" s="210">
        <f>K49/E49</f>
        <v>0.5</v>
      </c>
      <c r="L51" s="210">
        <f>L49/E49</f>
        <v>6.25E-2</v>
      </c>
      <c r="M51" s="210">
        <f>M49/E49</f>
        <v>0</v>
      </c>
      <c r="N51" s="211">
        <f>N49/E49</f>
        <v>0</v>
      </c>
    </row>
    <row r="52" spans="2:14" ht="13.8" thickTop="1" x14ac:dyDescent="0.2">
      <c r="B52" s="51"/>
      <c r="C52" s="80" t="s">
        <v>89</v>
      </c>
      <c r="D52" s="215">
        <f>D37+D40+D43+D46</f>
        <v>288</v>
      </c>
      <c r="E52" s="204">
        <f>E37+E40+E43+E46</f>
        <v>66</v>
      </c>
      <c r="F52" s="205">
        <f t="shared" ref="F52:N52" si="2">F37+F40+F43+F46</f>
        <v>58</v>
      </c>
      <c r="G52" s="205">
        <f>G37+G40+G43+G46</f>
        <v>42</v>
      </c>
      <c r="H52" s="205">
        <f t="shared" si="2"/>
        <v>31</v>
      </c>
      <c r="I52" s="205">
        <f t="shared" si="2"/>
        <v>40</v>
      </c>
      <c r="J52" s="205">
        <f t="shared" si="2"/>
        <v>24</v>
      </c>
      <c r="K52" s="205">
        <f t="shared" si="2"/>
        <v>36</v>
      </c>
      <c r="L52" s="205">
        <f t="shared" si="2"/>
        <v>0</v>
      </c>
      <c r="M52" s="205">
        <f t="shared" si="2"/>
        <v>1</v>
      </c>
      <c r="N52" s="206">
        <f t="shared" si="2"/>
        <v>1</v>
      </c>
    </row>
    <row r="53" spans="2:14" x14ac:dyDescent="0.2">
      <c r="B53" s="51"/>
      <c r="C53" s="216" t="s">
        <v>90</v>
      </c>
      <c r="D53" s="217"/>
      <c r="E53" s="188">
        <f>E52/D52</f>
        <v>0.22916666666666666</v>
      </c>
      <c r="F53" s="189">
        <f>F52/D52</f>
        <v>0.2013888888888889</v>
      </c>
      <c r="G53" s="189">
        <f>G52/D52</f>
        <v>0.14583333333333334</v>
      </c>
      <c r="H53" s="189">
        <f>H52/D52</f>
        <v>0.1076388888888889</v>
      </c>
      <c r="I53" s="189">
        <f>I52/D52</f>
        <v>0.1388888888888889</v>
      </c>
      <c r="J53" s="189">
        <f>J52/D52</f>
        <v>8.3333333333333329E-2</v>
      </c>
      <c r="K53" s="189">
        <f>K52/D52</f>
        <v>0.125</v>
      </c>
      <c r="L53" s="189">
        <f>L52/D52</f>
        <v>0</v>
      </c>
      <c r="M53" s="189">
        <f>M52/D52</f>
        <v>3.472222222222222E-3</v>
      </c>
      <c r="N53" s="190">
        <f>N52/D52</f>
        <v>3.472222222222222E-3</v>
      </c>
    </row>
    <row r="54" spans="2:14" x14ac:dyDescent="0.2">
      <c r="B54" s="51"/>
      <c r="C54" s="79"/>
      <c r="D54" s="218"/>
      <c r="E54" s="201"/>
      <c r="F54" s="202">
        <f>F52/E52</f>
        <v>0.87878787878787878</v>
      </c>
      <c r="G54" s="202">
        <f>G52/E52</f>
        <v>0.63636363636363635</v>
      </c>
      <c r="H54" s="202">
        <f>H52/E52</f>
        <v>0.46969696969696972</v>
      </c>
      <c r="I54" s="202">
        <f>I52/E52</f>
        <v>0.60606060606060608</v>
      </c>
      <c r="J54" s="202">
        <f>J52/E52</f>
        <v>0.36363636363636365</v>
      </c>
      <c r="K54" s="202">
        <f>K52/E52</f>
        <v>0.54545454545454541</v>
      </c>
      <c r="L54" s="202">
        <f>L52/E52</f>
        <v>0</v>
      </c>
      <c r="M54" s="202">
        <f>M52/E52</f>
        <v>1.5151515151515152E-2</v>
      </c>
      <c r="N54" s="203">
        <f>N52/E52</f>
        <v>1.5151515151515152E-2</v>
      </c>
    </row>
    <row r="55" spans="2:14" x14ac:dyDescent="0.2">
      <c r="B55" s="51"/>
      <c r="C55" s="219" t="s">
        <v>89</v>
      </c>
      <c r="D55" s="257">
        <f>'[1]表28-1'!D39</f>
        <v>136</v>
      </c>
      <c r="E55" s="184">
        <f>E40+E43+E46+E49</f>
        <v>46</v>
      </c>
      <c r="F55" s="185">
        <f t="shared" ref="F55:N55" si="3">F40+F43+F46+F49</f>
        <v>38</v>
      </c>
      <c r="G55" s="185">
        <f t="shared" si="3"/>
        <v>29</v>
      </c>
      <c r="H55" s="185">
        <f t="shared" si="3"/>
        <v>21</v>
      </c>
      <c r="I55" s="185">
        <f t="shared" si="3"/>
        <v>29</v>
      </c>
      <c r="J55" s="185">
        <f t="shared" si="3"/>
        <v>20</v>
      </c>
      <c r="K55" s="185">
        <f t="shared" si="3"/>
        <v>27</v>
      </c>
      <c r="L55" s="185">
        <f t="shared" si="3"/>
        <v>1</v>
      </c>
      <c r="M55" s="185">
        <f t="shared" si="3"/>
        <v>1</v>
      </c>
      <c r="N55" s="186">
        <f t="shared" si="3"/>
        <v>1</v>
      </c>
    </row>
    <row r="56" spans="2:14" x14ac:dyDescent="0.2">
      <c r="B56" s="51"/>
      <c r="C56" s="216" t="s">
        <v>91</v>
      </c>
      <c r="D56" s="221"/>
      <c r="E56" s="188">
        <f>E55/D55</f>
        <v>0.33823529411764708</v>
      </c>
      <c r="F56" s="189">
        <f>F55/D55</f>
        <v>0.27941176470588236</v>
      </c>
      <c r="G56" s="189">
        <f>G55/D55</f>
        <v>0.21323529411764705</v>
      </c>
      <c r="H56" s="189">
        <f>H55/D55</f>
        <v>0.15441176470588236</v>
      </c>
      <c r="I56" s="189">
        <f>I55/D55</f>
        <v>0.21323529411764705</v>
      </c>
      <c r="J56" s="189">
        <f>J55/D55</f>
        <v>0.14705882352941177</v>
      </c>
      <c r="K56" s="189">
        <f>K55/D55</f>
        <v>0.19852941176470587</v>
      </c>
      <c r="L56" s="189">
        <f>L55/D55</f>
        <v>7.3529411764705881E-3</v>
      </c>
      <c r="M56" s="189">
        <f>M55/D55</f>
        <v>7.3529411764705881E-3</v>
      </c>
      <c r="N56" s="190">
        <f>N55/D55</f>
        <v>7.3529411764705881E-3</v>
      </c>
    </row>
    <row r="57" spans="2:14" ht="13.8" thickBot="1" x14ac:dyDescent="0.25">
      <c r="B57" s="82"/>
      <c r="C57" s="79"/>
      <c r="D57" s="218"/>
      <c r="E57" s="222"/>
      <c r="F57" s="223">
        <f>F55/E55</f>
        <v>0.82608695652173914</v>
      </c>
      <c r="G57" s="223">
        <f>G55/E55</f>
        <v>0.63043478260869568</v>
      </c>
      <c r="H57" s="223">
        <f>H55/E55</f>
        <v>0.45652173913043476</v>
      </c>
      <c r="I57" s="223">
        <f>I55/E55</f>
        <v>0.63043478260869568</v>
      </c>
      <c r="J57" s="223">
        <f>J55/E55</f>
        <v>0.43478260869565216</v>
      </c>
      <c r="K57" s="223">
        <f>K55/E55</f>
        <v>0.58695652173913049</v>
      </c>
      <c r="L57" s="223">
        <f>L55/E55</f>
        <v>2.1739130434782608E-2</v>
      </c>
      <c r="M57" s="223">
        <f>M55/E55</f>
        <v>2.1739130434782608E-2</v>
      </c>
      <c r="N57" s="224">
        <f>N55/E55</f>
        <v>2.1739130434782608E-2</v>
      </c>
    </row>
    <row r="58" spans="2:14" x14ac:dyDescent="0.2">
      <c r="B58" s="377"/>
      <c r="C58" s="377"/>
      <c r="D58" s="377"/>
      <c r="E58" s="225"/>
      <c r="F58" s="225"/>
      <c r="G58" s="225"/>
      <c r="H58" s="225"/>
      <c r="I58" s="225"/>
      <c r="J58" s="225"/>
      <c r="K58" s="225"/>
      <c r="L58" s="225"/>
      <c r="M58" s="225"/>
      <c r="N58" s="225"/>
    </row>
    <row r="59" spans="2:14" x14ac:dyDescent="0.2">
      <c r="B59" s="2"/>
      <c r="C59" s="228"/>
    </row>
    <row r="60" spans="2:14" x14ac:dyDescent="0.2">
      <c r="B60" s="91"/>
      <c r="E60" s="91"/>
      <c r="F60" s="92"/>
      <c r="G60" s="92"/>
      <c r="H60" s="92"/>
      <c r="I60" s="92"/>
      <c r="J60" s="92"/>
      <c r="K60" s="92"/>
      <c r="L60" s="92"/>
      <c r="M60" s="92"/>
      <c r="N60" s="92"/>
    </row>
    <row r="61" spans="2:14" x14ac:dyDescent="0.2">
      <c r="B61" s="91"/>
      <c r="E61" s="91"/>
      <c r="F61" s="92"/>
      <c r="G61" s="92"/>
      <c r="H61" s="92"/>
      <c r="I61" s="92"/>
      <c r="J61" s="92"/>
      <c r="K61" s="92"/>
      <c r="L61" s="92"/>
      <c r="M61" s="92"/>
      <c r="N61" s="92"/>
    </row>
    <row r="63" spans="2:14" x14ac:dyDescent="0.2">
      <c r="B63" s="2"/>
      <c r="C63" s="176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</row>
    <row r="64" spans="2:14" x14ac:dyDescent="0.2">
      <c r="B64" s="2"/>
      <c r="C64" s="176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</row>
    <row r="65" spans="2:14" x14ac:dyDescent="0.2">
      <c r="B65" s="2"/>
      <c r="C65" s="176"/>
      <c r="D65" s="176"/>
    </row>
    <row r="66" spans="2:14" x14ac:dyDescent="0.2">
      <c r="B66" s="96"/>
      <c r="C66" s="17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2:14" x14ac:dyDescent="0.2">
      <c r="C67" s="176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2:14" x14ac:dyDescent="0.2">
      <c r="C68" s="176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2:14" x14ac:dyDescent="0.2">
      <c r="C69" s="176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2:14" x14ac:dyDescent="0.2">
      <c r="C70" s="17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</row>
    <row r="71" spans="2:14" x14ac:dyDescent="0.2">
      <c r="C71" s="17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</row>
    <row r="72" spans="2:14" x14ac:dyDescent="0.2">
      <c r="C72" s="176"/>
      <c r="D72" s="176"/>
    </row>
    <row r="73" spans="2:14" x14ac:dyDescent="0.2">
      <c r="C73" s="176"/>
      <c r="D73" s="176"/>
    </row>
    <row r="74" spans="2:14" x14ac:dyDescent="0.2">
      <c r="C74" s="176"/>
      <c r="D74" s="176"/>
    </row>
    <row r="75" spans="2:14" x14ac:dyDescent="0.2">
      <c r="C75" s="176"/>
      <c r="D75" s="176"/>
    </row>
    <row r="76" spans="2:14" x14ac:dyDescent="0.2">
      <c r="C76" s="176"/>
      <c r="D76" s="176"/>
    </row>
    <row r="77" spans="2:14" x14ac:dyDescent="0.2">
      <c r="C77" s="176"/>
      <c r="D77" s="176"/>
    </row>
    <row r="78" spans="2:14" x14ac:dyDescent="0.2">
      <c r="C78" s="176"/>
      <c r="D78" s="176"/>
    </row>
    <row r="79" spans="2:14" x14ac:dyDescent="0.2">
      <c r="C79" s="176"/>
      <c r="D79" s="176"/>
    </row>
    <row r="80" spans="2:14" x14ac:dyDescent="0.2">
      <c r="C80" s="176"/>
      <c r="D80" s="176"/>
    </row>
    <row r="81" spans="2:4" x14ac:dyDescent="0.2">
      <c r="C81" s="176"/>
      <c r="D81" s="176"/>
    </row>
    <row r="82" spans="2:4" x14ac:dyDescent="0.2">
      <c r="C82" s="176"/>
      <c r="D82" s="176"/>
    </row>
    <row r="83" spans="2:4" x14ac:dyDescent="0.2">
      <c r="C83" s="176"/>
      <c r="D83" s="176"/>
    </row>
    <row r="84" spans="2:4" x14ac:dyDescent="0.2">
      <c r="C84" s="176"/>
      <c r="D84" s="176"/>
    </row>
    <row r="85" spans="2:4" x14ac:dyDescent="0.2">
      <c r="C85" s="176"/>
      <c r="D85" s="176"/>
    </row>
    <row r="86" spans="2:4" x14ac:dyDescent="0.2">
      <c r="C86" s="176"/>
      <c r="D86" s="176"/>
    </row>
    <row r="87" spans="2:4" x14ac:dyDescent="0.2">
      <c r="C87" s="176"/>
      <c r="D87" s="176"/>
    </row>
    <row r="88" spans="2:4" x14ac:dyDescent="0.2">
      <c r="C88" s="176"/>
      <c r="D88" s="176"/>
    </row>
    <row r="89" spans="2:4" x14ac:dyDescent="0.2">
      <c r="C89" s="176"/>
      <c r="D89" s="176"/>
    </row>
    <row r="90" spans="2:4" x14ac:dyDescent="0.2">
      <c r="C90" s="176"/>
      <c r="D90" s="176"/>
    </row>
    <row r="91" spans="2:4" x14ac:dyDescent="0.2">
      <c r="C91" s="176"/>
      <c r="D91" s="176"/>
    </row>
    <row r="92" spans="2:4" x14ac:dyDescent="0.2">
      <c r="C92" s="176"/>
      <c r="D92" s="176"/>
    </row>
    <row r="93" spans="2:4" x14ac:dyDescent="0.2">
      <c r="B93" s="2"/>
      <c r="C93" s="176"/>
      <c r="D93" s="176"/>
    </row>
    <row r="94" spans="2:4" x14ac:dyDescent="0.2">
      <c r="B94" s="2" t="e">
        <f>SUM(#REF!)</f>
        <v>#REF!</v>
      </c>
      <c r="C94" s="176"/>
      <c r="D94" s="176"/>
    </row>
  </sheetData>
  <mergeCells count="28">
    <mergeCell ref="B58:N58"/>
    <mergeCell ref="B34:B57"/>
    <mergeCell ref="C34:C36"/>
    <mergeCell ref="C37:C39"/>
    <mergeCell ref="C40:C42"/>
    <mergeCell ref="C43:C45"/>
    <mergeCell ref="C46:C48"/>
    <mergeCell ref="C49:C51"/>
    <mergeCell ref="B13:C15"/>
    <mergeCell ref="B16:B33"/>
    <mergeCell ref="C16:C18"/>
    <mergeCell ref="C19:C21"/>
    <mergeCell ref="C22:C24"/>
    <mergeCell ref="C25:C27"/>
    <mergeCell ref="C28:C30"/>
    <mergeCell ref="C31:C33"/>
    <mergeCell ref="I10:I12"/>
    <mergeCell ref="J10:J12"/>
    <mergeCell ref="K10:K12"/>
    <mergeCell ref="L10:L12"/>
    <mergeCell ref="M10:M12"/>
    <mergeCell ref="N10:N12"/>
    <mergeCell ref="B9:C12"/>
    <mergeCell ref="D9:D12"/>
    <mergeCell ref="E9:E12"/>
    <mergeCell ref="F10:F12"/>
    <mergeCell ref="G10:G12"/>
    <mergeCell ref="H10:H12"/>
  </mergeCells>
  <phoneticPr fontId="3"/>
  <printOptions horizontalCentered="1"/>
  <pageMargins left="0.82677165354330717" right="0.43307086614173229" top="0.59055118110236227" bottom="0.35433070866141736" header="0.19685039370078741" footer="0.19685039370078741"/>
  <pageSetup paperSize="9" scale="64" firstPageNumber="20" fitToWidth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BD4F-9471-47D5-ABEB-1234154B24D7}">
  <sheetPr>
    <tabColor rgb="FF92D050"/>
    <pageSetUpPr fitToPage="1"/>
  </sheetPr>
  <dimension ref="B2:N94"/>
  <sheetViews>
    <sheetView view="pageBreakPreview" zoomScale="90" zoomScaleNormal="75" zoomScaleSheetLayoutView="90" workbookViewId="0"/>
  </sheetViews>
  <sheetFormatPr defaultColWidth="9" defaultRowHeight="13.2" x14ac:dyDescent="0.2"/>
  <cols>
    <col min="1" max="1" width="4.6640625" style="2" customWidth="1"/>
    <col min="2" max="2" width="4.6640625" style="176" customWidth="1"/>
    <col min="3" max="3" width="16.6640625" style="2" customWidth="1"/>
    <col min="4" max="5" width="11.6640625" style="2" customWidth="1"/>
    <col min="6" max="14" width="14.44140625" style="2" customWidth="1"/>
    <col min="15" max="16384" width="9" style="2"/>
  </cols>
  <sheetData>
    <row r="2" spans="2:14" x14ac:dyDescent="0.2">
      <c r="B2" s="2" t="s">
        <v>197</v>
      </c>
    </row>
    <row r="3" spans="2:14" x14ac:dyDescent="0.2">
      <c r="B3" s="2"/>
    </row>
    <row r="4" spans="2:14" x14ac:dyDescent="0.2">
      <c r="B4" s="2"/>
      <c r="K4" s="376" t="s">
        <v>1</v>
      </c>
    </row>
    <row r="5" spans="2:14" ht="13.5" customHeight="1" x14ac:dyDescent="0.2">
      <c r="B5" s="2"/>
      <c r="K5" s="376" t="s">
        <v>2</v>
      </c>
    </row>
    <row r="6" spans="2:14" ht="15.75" customHeight="1" x14ac:dyDescent="0.2">
      <c r="B6" s="2"/>
      <c r="K6" s="376" t="s">
        <v>198</v>
      </c>
    </row>
    <row r="7" spans="2:14" ht="15.75" customHeight="1" x14ac:dyDescent="0.2">
      <c r="B7" s="2"/>
      <c r="K7" s="376"/>
    </row>
    <row r="8" spans="2:14" ht="21.75" customHeight="1" thickBot="1" x14ac:dyDescent="0.25">
      <c r="B8" s="2"/>
      <c r="N8" s="5" t="s">
        <v>95</v>
      </c>
    </row>
    <row r="9" spans="2:14" ht="15.75" customHeight="1" x14ac:dyDescent="0.2">
      <c r="B9" s="120"/>
      <c r="C9" s="120"/>
      <c r="D9" s="8" t="s">
        <v>75</v>
      </c>
      <c r="E9" s="177" t="s">
        <v>186</v>
      </c>
      <c r="F9" s="178"/>
      <c r="G9" s="178"/>
      <c r="H9" s="178"/>
      <c r="I9" s="178"/>
      <c r="J9" s="178"/>
      <c r="K9" s="178"/>
      <c r="L9" s="179"/>
      <c r="M9" s="178"/>
      <c r="N9" s="289"/>
    </row>
    <row r="10" spans="2:14" ht="15.75" customHeight="1" x14ac:dyDescent="0.2">
      <c r="B10" s="120"/>
      <c r="C10" s="120"/>
      <c r="D10" s="13"/>
      <c r="E10" s="181"/>
      <c r="F10" s="60" t="s">
        <v>199</v>
      </c>
      <c r="G10" s="60" t="s">
        <v>200</v>
      </c>
      <c r="H10" s="60" t="s">
        <v>201</v>
      </c>
      <c r="I10" s="60" t="s">
        <v>202</v>
      </c>
      <c r="J10" s="60" t="s">
        <v>203</v>
      </c>
      <c r="K10" s="60" t="s">
        <v>204</v>
      </c>
      <c r="L10" s="60" t="s">
        <v>205</v>
      </c>
      <c r="M10" s="60" t="s">
        <v>104</v>
      </c>
      <c r="N10" s="232" t="s">
        <v>13</v>
      </c>
    </row>
    <row r="11" spans="2:14" ht="15.75" customHeight="1" x14ac:dyDescent="0.2">
      <c r="B11" s="120"/>
      <c r="C11" s="120"/>
      <c r="D11" s="13"/>
      <c r="E11" s="181"/>
      <c r="F11" s="239"/>
      <c r="G11" s="239"/>
      <c r="H11" s="239"/>
      <c r="I11" s="239"/>
      <c r="J11" s="239"/>
      <c r="K11" s="239"/>
      <c r="L11" s="239"/>
      <c r="M11" s="239"/>
      <c r="N11" s="235"/>
    </row>
    <row r="12" spans="2:14" ht="65.25" customHeight="1" x14ac:dyDescent="0.2">
      <c r="B12" s="120"/>
      <c r="C12" s="120"/>
      <c r="D12" s="21"/>
      <c r="E12" s="182"/>
      <c r="F12" s="61"/>
      <c r="G12" s="61"/>
      <c r="H12" s="61"/>
      <c r="I12" s="61"/>
      <c r="J12" s="61"/>
      <c r="K12" s="61"/>
      <c r="L12" s="61"/>
      <c r="M12" s="61"/>
      <c r="N12" s="241"/>
    </row>
    <row r="13" spans="2:14" s="43" customFormat="1" ht="15.75" customHeight="1" x14ac:dyDescent="0.2">
      <c r="B13" s="104" t="s">
        <v>39</v>
      </c>
      <c r="C13" s="105"/>
      <c r="D13" s="183">
        <f>D16+D19+D22+D25+D28+D31</f>
        <v>401</v>
      </c>
      <c r="E13" s="184">
        <f>E16+E19+E22+E25+E28+E31</f>
        <v>294</v>
      </c>
      <c r="F13" s="185">
        <f t="shared" ref="F13:M13" si="0">F16+F19+F22+F25+F28+F31</f>
        <v>42</v>
      </c>
      <c r="G13" s="185">
        <f t="shared" si="0"/>
        <v>61</v>
      </c>
      <c r="H13" s="185">
        <f t="shared" si="0"/>
        <v>51</v>
      </c>
      <c r="I13" s="185">
        <f t="shared" si="0"/>
        <v>5</v>
      </c>
      <c r="J13" s="185">
        <f t="shared" si="0"/>
        <v>62</v>
      </c>
      <c r="K13" s="185">
        <f t="shared" si="0"/>
        <v>34</v>
      </c>
      <c r="L13" s="185">
        <f t="shared" si="0"/>
        <v>153</v>
      </c>
      <c r="M13" s="185">
        <f t="shared" si="0"/>
        <v>8</v>
      </c>
      <c r="N13" s="186">
        <f>N16+N19+N22+N25+N28+N31</f>
        <v>10</v>
      </c>
    </row>
    <row r="14" spans="2:14" s="43" customFormat="1" ht="15.75" customHeight="1" x14ac:dyDescent="0.2">
      <c r="B14" s="106"/>
      <c r="C14" s="107"/>
      <c r="D14" s="187"/>
      <c r="E14" s="188">
        <f>E13/D13</f>
        <v>0.73316708229426431</v>
      </c>
      <c r="F14" s="189">
        <f>F13/D13</f>
        <v>0.10473815461346633</v>
      </c>
      <c r="G14" s="189">
        <f>G13/D13</f>
        <v>0.15211970074812967</v>
      </c>
      <c r="H14" s="189">
        <f>H13/D13</f>
        <v>0.12718204488778054</v>
      </c>
      <c r="I14" s="189">
        <f>I13/D13</f>
        <v>1.2468827930174564E-2</v>
      </c>
      <c r="J14" s="189">
        <f>J13/D13</f>
        <v>0.15461346633416459</v>
      </c>
      <c r="K14" s="189">
        <f>K13/D13</f>
        <v>8.4788029925187039E-2</v>
      </c>
      <c r="L14" s="189">
        <f>L13/D13</f>
        <v>0.38154613466334164</v>
      </c>
      <c r="M14" s="189">
        <f>M13/D13</f>
        <v>1.9950124688279301E-2</v>
      </c>
      <c r="N14" s="190">
        <f>N13/D13</f>
        <v>2.4937655860349128E-2</v>
      </c>
    </row>
    <row r="15" spans="2:14" s="43" customFormat="1" ht="15.75" customHeight="1" thickBot="1" x14ac:dyDescent="0.25">
      <c r="B15" s="191"/>
      <c r="C15" s="192"/>
      <c r="D15" s="193"/>
      <c r="E15" s="194"/>
      <c r="F15" s="195">
        <f>F13/E13</f>
        <v>0.14285714285714285</v>
      </c>
      <c r="G15" s="195">
        <f>G13/E13</f>
        <v>0.20748299319727892</v>
      </c>
      <c r="H15" s="195">
        <f>H13/E13</f>
        <v>0.17346938775510204</v>
      </c>
      <c r="I15" s="195">
        <f>I13/E13</f>
        <v>1.7006802721088437E-2</v>
      </c>
      <c r="J15" s="195">
        <f>J13/E13</f>
        <v>0.21088435374149661</v>
      </c>
      <c r="K15" s="195">
        <f>K13/E13</f>
        <v>0.11564625850340136</v>
      </c>
      <c r="L15" s="195">
        <f>L13/E13</f>
        <v>0.52040816326530615</v>
      </c>
      <c r="M15" s="195">
        <f>M13/E13</f>
        <v>2.7210884353741496E-2</v>
      </c>
      <c r="N15" s="196">
        <f>N13/E13</f>
        <v>3.4013605442176874E-2</v>
      </c>
    </row>
    <row r="16" spans="2:14" s="43" customFormat="1" ht="15.75" customHeight="1" thickTop="1" x14ac:dyDescent="0.2">
      <c r="B16" s="44" t="s">
        <v>64</v>
      </c>
      <c r="C16" s="45" t="s">
        <v>41</v>
      </c>
      <c r="D16" s="46">
        <f>[1]表1!D14</f>
        <v>45</v>
      </c>
      <c r="E16" s="47">
        <f>'表35-1'!G15</f>
        <v>35</v>
      </c>
      <c r="F16" s="198">
        <v>3</v>
      </c>
      <c r="G16" s="198">
        <v>7</v>
      </c>
      <c r="H16" s="198">
        <v>5</v>
      </c>
      <c r="I16" s="198">
        <v>1</v>
      </c>
      <c r="J16" s="198">
        <v>5</v>
      </c>
      <c r="K16" s="198">
        <v>2</v>
      </c>
      <c r="L16" s="198">
        <v>19</v>
      </c>
      <c r="M16" s="198">
        <v>0</v>
      </c>
      <c r="N16" s="199">
        <v>2</v>
      </c>
    </row>
    <row r="17" spans="2:14" s="43" customFormat="1" ht="15.75" customHeight="1" x14ac:dyDescent="0.2">
      <c r="B17" s="51"/>
      <c r="C17" s="16"/>
      <c r="D17" s="38"/>
      <c r="E17" s="188">
        <f>E16/D16</f>
        <v>0.77777777777777779</v>
      </c>
      <c r="F17" s="189">
        <f>F16/D16</f>
        <v>6.6666666666666666E-2</v>
      </c>
      <c r="G17" s="189">
        <f>G16/D16</f>
        <v>0.15555555555555556</v>
      </c>
      <c r="H17" s="189">
        <f>H16/D16</f>
        <v>0.1111111111111111</v>
      </c>
      <c r="I17" s="189">
        <f>I16/D16</f>
        <v>2.2222222222222223E-2</v>
      </c>
      <c r="J17" s="189">
        <f>J16/D16</f>
        <v>0.1111111111111111</v>
      </c>
      <c r="K17" s="189">
        <f>K16/D16</f>
        <v>4.4444444444444446E-2</v>
      </c>
      <c r="L17" s="189">
        <f>L16/D16</f>
        <v>0.42222222222222222</v>
      </c>
      <c r="M17" s="189">
        <f>M16/D16</f>
        <v>0</v>
      </c>
      <c r="N17" s="190">
        <f>N16/D16</f>
        <v>4.4444444444444446E-2</v>
      </c>
    </row>
    <row r="18" spans="2:14" s="43" customFormat="1" ht="15.75" customHeight="1" x14ac:dyDescent="0.2">
      <c r="B18" s="51"/>
      <c r="C18" s="24"/>
      <c r="D18" s="200"/>
      <c r="E18" s="201"/>
      <c r="F18" s="202">
        <f>F16/E16</f>
        <v>8.5714285714285715E-2</v>
      </c>
      <c r="G18" s="202">
        <f>G16/E16</f>
        <v>0.2</v>
      </c>
      <c r="H18" s="202">
        <f>H16/E16</f>
        <v>0.14285714285714285</v>
      </c>
      <c r="I18" s="202">
        <f>I16/E16</f>
        <v>2.8571428571428571E-2</v>
      </c>
      <c r="J18" s="202">
        <f>J16/E16</f>
        <v>0.14285714285714285</v>
      </c>
      <c r="K18" s="202">
        <f>K16/E16</f>
        <v>5.7142857142857141E-2</v>
      </c>
      <c r="L18" s="202">
        <f>L16/E16</f>
        <v>0.54285714285714282</v>
      </c>
      <c r="M18" s="202">
        <f>M16/E16</f>
        <v>0</v>
      </c>
      <c r="N18" s="203">
        <f>N16/E16</f>
        <v>5.7142857142857141E-2</v>
      </c>
    </row>
    <row r="19" spans="2:14" s="43" customFormat="1" ht="15.75" customHeight="1" x14ac:dyDescent="0.2">
      <c r="B19" s="51"/>
      <c r="C19" s="56" t="s">
        <v>42</v>
      </c>
      <c r="D19" s="57">
        <f>[1]表1!D17</f>
        <v>75</v>
      </c>
      <c r="E19" s="204">
        <f>'表35-1'!G17</f>
        <v>50</v>
      </c>
      <c r="F19" s="205">
        <v>8</v>
      </c>
      <c r="G19" s="205">
        <v>14</v>
      </c>
      <c r="H19" s="205">
        <v>12</v>
      </c>
      <c r="I19" s="205">
        <v>0</v>
      </c>
      <c r="J19" s="205">
        <v>9</v>
      </c>
      <c r="K19" s="205">
        <v>8</v>
      </c>
      <c r="L19" s="205">
        <v>24</v>
      </c>
      <c r="M19" s="205">
        <v>1</v>
      </c>
      <c r="N19" s="206">
        <v>2</v>
      </c>
    </row>
    <row r="20" spans="2:14" s="43" customFormat="1" ht="15.75" customHeight="1" x14ac:dyDescent="0.2">
      <c r="B20" s="51"/>
      <c r="C20" s="16"/>
      <c r="D20" s="38"/>
      <c r="E20" s="188">
        <f>E19/D19</f>
        <v>0.66666666666666663</v>
      </c>
      <c r="F20" s="189">
        <f>F19/D19</f>
        <v>0.10666666666666667</v>
      </c>
      <c r="G20" s="189">
        <f>G19/D19</f>
        <v>0.18666666666666668</v>
      </c>
      <c r="H20" s="189">
        <f>H19/D19</f>
        <v>0.16</v>
      </c>
      <c r="I20" s="189">
        <f>I19/D19</f>
        <v>0</v>
      </c>
      <c r="J20" s="189">
        <f>J19/D19</f>
        <v>0.12</v>
      </c>
      <c r="K20" s="189">
        <f>K19/D19</f>
        <v>0.10666666666666667</v>
      </c>
      <c r="L20" s="189">
        <f>L19/D19</f>
        <v>0.32</v>
      </c>
      <c r="M20" s="189">
        <f>M19/D19</f>
        <v>1.3333333333333334E-2</v>
      </c>
      <c r="N20" s="190">
        <f>N19/D19</f>
        <v>2.6666666666666668E-2</v>
      </c>
    </row>
    <row r="21" spans="2:14" s="43" customFormat="1" ht="15.75" customHeight="1" x14ac:dyDescent="0.2">
      <c r="B21" s="51"/>
      <c r="C21" s="24"/>
      <c r="D21" s="207"/>
      <c r="E21" s="201"/>
      <c r="F21" s="202">
        <f>F19/E19</f>
        <v>0.16</v>
      </c>
      <c r="G21" s="202">
        <f>G19/E19</f>
        <v>0.28000000000000003</v>
      </c>
      <c r="H21" s="202">
        <f>H19/E19</f>
        <v>0.24</v>
      </c>
      <c r="I21" s="202">
        <f>I19/E19</f>
        <v>0</v>
      </c>
      <c r="J21" s="202">
        <f>J19/E19</f>
        <v>0.18</v>
      </c>
      <c r="K21" s="202">
        <f>K19/E19</f>
        <v>0.16</v>
      </c>
      <c r="L21" s="202">
        <f>L19/E19</f>
        <v>0.48</v>
      </c>
      <c r="M21" s="202">
        <f>M19/E19</f>
        <v>0.02</v>
      </c>
      <c r="N21" s="203">
        <f>N19/E19</f>
        <v>0.04</v>
      </c>
    </row>
    <row r="22" spans="2:14" s="43" customFormat="1" ht="15.75" customHeight="1" x14ac:dyDescent="0.2">
      <c r="B22" s="51"/>
      <c r="C22" s="56" t="s">
        <v>65</v>
      </c>
      <c r="D22" s="71">
        <f>[1]表1!D20</f>
        <v>24</v>
      </c>
      <c r="E22" s="204">
        <f>'表35-1'!G19</f>
        <v>20</v>
      </c>
      <c r="F22" s="205">
        <v>5</v>
      </c>
      <c r="G22" s="205">
        <v>2</v>
      </c>
      <c r="H22" s="205">
        <v>0</v>
      </c>
      <c r="I22" s="205">
        <v>0</v>
      </c>
      <c r="J22" s="205">
        <v>2</v>
      </c>
      <c r="K22" s="205">
        <v>1</v>
      </c>
      <c r="L22" s="205">
        <v>13</v>
      </c>
      <c r="M22" s="205">
        <v>1</v>
      </c>
      <c r="N22" s="206">
        <v>0</v>
      </c>
    </row>
    <row r="23" spans="2:14" s="43" customFormat="1" ht="15.75" customHeight="1" x14ac:dyDescent="0.2">
      <c r="B23" s="51"/>
      <c r="C23" s="16"/>
      <c r="D23" s="38"/>
      <c r="E23" s="188">
        <f>E22/D22</f>
        <v>0.83333333333333337</v>
      </c>
      <c r="F23" s="189">
        <f>F22/D22</f>
        <v>0.20833333333333334</v>
      </c>
      <c r="G23" s="189">
        <f>G22/D22</f>
        <v>8.3333333333333329E-2</v>
      </c>
      <c r="H23" s="189">
        <f>H22/D22</f>
        <v>0</v>
      </c>
      <c r="I23" s="189">
        <f>I22/D22</f>
        <v>0</v>
      </c>
      <c r="J23" s="189">
        <f>J22/D22</f>
        <v>8.3333333333333329E-2</v>
      </c>
      <c r="K23" s="189">
        <f>K22/D22</f>
        <v>4.1666666666666664E-2</v>
      </c>
      <c r="L23" s="189">
        <f>L22/D22</f>
        <v>0.54166666666666663</v>
      </c>
      <c r="M23" s="189">
        <f>M22/D22</f>
        <v>4.1666666666666664E-2</v>
      </c>
      <c r="N23" s="190">
        <f>N22/D22</f>
        <v>0</v>
      </c>
    </row>
    <row r="24" spans="2:14" s="43" customFormat="1" ht="15.75" customHeight="1" x14ac:dyDescent="0.2">
      <c r="B24" s="51"/>
      <c r="C24" s="24"/>
      <c r="D24" s="207"/>
      <c r="E24" s="201"/>
      <c r="F24" s="202">
        <f>F22/E22</f>
        <v>0.25</v>
      </c>
      <c r="G24" s="202">
        <f>G22/E22</f>
        <v>0.1</v>
      </c>
      <c r="H24" s="202">
        <f>H22/E22</f>
        <v>0</v>
      </c>
      <c r="I24" s="202">
        <f>I22/E22</f>
        <v>0</v>
      </c>
      <c r="J24" s="202">
        <f>J22/E22</f>
        <v>0.1</v>
      </c>
      <c r="K24" s="202">
        <f>K22/E22</f>
        <v>0.05</v>
      </c>
      <c r="L24" s="202">
        <f>L22/E22</f>
        <v>0.65</v>
      </c>
      <c r="M24" s="202">
        <f>M22/E22</f>
        <v>0.05</v>
      </c>
      <c r="N24" s="203">
        <f>N22/E22</f>
        <v>0</v>
      </c>
    </row>
    <row r="25" spans="2:14" s="43" customFormat="1" ht="15.75" customHeight="1" x14ac:dyDescent="0.2">
      <c r="B25" s="51"/>
      <c r="C25" s="56" t="s">
        <v>44</v>
      </c>
      <c r="D25" s="71">
        <f>[1]表1!D23</f>
        <v>90</v>
      </c>
      <c r="E25" s="204">
        <f>'表35-1'!G21</f>
        <v>66</v>
      </c>
      <c r="F25" s="205">
        <v>13</v>
      </c>
      <c r="G25" s="205">
        <v>11</v>
      </c>
      <c r="H25" s="205">
        <v>12</v>
      </c>
      <c r="I25" s="205">
        <v>1</v>
      </c>
      <c r="J25" s="205">
        <v>18</v>
      </c>
      <c r="K25" s="205">
        <v>9</v>
      </c>
      <c r="L25" s="205">
        <v>30</v>
      </c>
      <c r="M25" s="205">
        <v>1</v>
      </c>
      <c r="N25" s="206">
        <v>1</v>
      </c>
    </row>
    <row r="26" spans="2:14" s="43" customFormat="1" ht="15.75" customHeight="1" x14ac:dyDescent="0.2">
      <c r="B26" s="51"/>
      <c r="C26" s="16"/>
      <c r="D26" s="38"/>
      <c r="E26" s="188">
        <f>E25/D25</f>
        <v>0.73333333333333328</v>
      </c>
      <c r="F26" s="189">
        <f>F25/D25</f>
        <v>0.14444444444444443</v>
      </c>
      <c r="G26" s="189">
        <f>G25/D25</f>
        <v>0.12222222222222222</v>
      </c>
      <c r="H26" s="189">
        <f>H25/D25</f>
        <v>0.13333333333333333</v>
      </c>
      <c r="I26" s="189">
        <f>I25/D25</f>
        <v>1.1111111111111112E-2</v>
      </c>
      <c r="J26" s="189">
        <f>J25/D25</f>
        <v>0.2</v>
      </c>
      <c r="K26" s="189">
        <f>K25/D25</f>
        <v>0.1</v>
      </c>
      <c r="L26" s="189">
        <f>L25/D25</f>
        <v>0.33333333333333331</v>
      </c>
      <c r="M26" s="189">
        <f>M25/D25</f>
        <v>1.1111111111111112E-2</v>
      </c>
      <c r="N26" s="190">
        <f>N25/D25</f>
        <v>1.1111111111111112E-2</v>
      </c>
    </row>
    <row r="27" spans="2:14" s="43" customFormat="1" ht="15.75" customHeight="1" x14ac:dyDescent="0.2">
      <c r="B27" s="51"/>
      <c r="C27" s="24"/>
      <c r="D27" s="207"/>
      <c r="E27" s="201"/>
      <c r="F27" s="202">
        <f>F25/E25</f>
        <v>0.19696969696969696</v>
      </c>
      <c r="G27" s="202">
        <f>G25/E25</f>
        <v>0.16666666666666666</v>
      </c>
      <c r="H27" s="202">
        <f>H25/E25</f>
        <v>0.18181818181818182</v>
      </c>
      <c r="I27" s="202">
        <f>I25/E25</f>
        <v>1.5151515151515152E-2</v>
      </c>
      <c r="J27" s="202">
        <f>J25/E25</f>
        <v>0.27272727272727271</v>
      </c>
      <c r="K27" s="202">
        <f>K25/E25</f>
        <v>0.13636363636363635</v>
      </c>
      <c r="L27" s="202">
        <f>L25/E25</f>
        <v>0.45454545454545453</v>
      </c>
      <c r="M27" s="202">
        <f>M25/E25</f>
        <v>1.5151515151515152E-2</v>
      </c>
      <c r="N27" s="203">
        <f>N25/E25</f>
        <v>1.5151515151515152E-2</v>
      </c>
    </row>
    <row r="28" spans="2:14" s="43" customFormat="1" ht="15.75" customHeight="1" x14ac:dyDescent="0.2">
      <c r="B28" s="51"/>
      <c r="C28" s="56" t="s">
        <v>45</v>
      </c>
      <c r="D28" s="71">
        <f>[1]表1!D26</f>
        <v>8</v>
      </c>
      <c r="E28" s="184">
        <f>'表35-1'!G23</f>
        <v>4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5">
        <v>1</v>
      </c>
      <c r="L28" s="185">
        <v>3</v>
      </c>
      <c r="M28" s="185">
        <v>0</v>
      </c>
      <c r="N28" s="186">
        <v>0</v>
      </c>
    </row>
    <row r="29" spans="2:14" s="43" customFormat="1" ht="15.75" customHeight="1" x14ac:dyDescent="0.2">
      <c r="B29" s="51"/>
      <c r="C29" s="16"/>
      <c r="D29" s="38"/>
      <c r="E29" s="188">
        <f>E28/D28</f>
        <v>0.5</v>
      </c>
      <c r="F29" s="189">
        <f>F28/D28</f>
        <v>0</v>
      </c>
      <c r="G29" s="189">
        <f>G28/D28</f>
        <v>0</v>
      </c>
      <c r="H29" s="189">
        <f>H28/D28</f>
        <v>0</v>
      </c>
      <c r="I29" s="189">
        <f>I28/D28</f>
        <v>0</v>
      </c>
      <c r="J29" s="189">
        <f>J28/D28</f>
        <v>0</v>
      </c>
      <c r="K29" s="189">
        <f>K28/D28</f>
        <v>0.125</v>
      </c>
      <c r="L29" s="189">
        <f>L28/D28</f>
        <v>0.375</v>
      </c>
      <c r="M29" s="189">
        <f>M28/D28</f>
        <v>0</v>
      </c>
      <c r="N29" s="190">
        <f>N28/D28</f>
        <v>0</v>
      </c>
    </row>
    <row r="30" spans="2:14" s="43" customFormat="1" ht="15.75" customHeight="1" x14ac:dyDescent="0.2">
      <c r="B30" s="51"/>
      <c r="C30" s="24"/>
      <c r="D30" s="207"/>
      <c r="E30" s="201"/>
      <c r="F30" s="202">
        <f>F28/$E28</f>
        <v>0</v>
      </c>
      <c r="G30" s="202">
        <f t="shared" ref="G30:N30" si="1">G28/$E28</f>
        <v>0</v>
      </c>
      <c r="H30" s="202">
        <f t="shared" si="1"/>
        <v>0</v>
      </c>
      <c r="I30" s="202">
        <f t="shared" si="1"/>
        <v>0</v>
      </c>
      <c r="J30" s="202">
        <f t="shared" si="1"/>
        <v>0</v>
      </c>
      <c r="K30" s="202">
        <f t="shared" si="1"/>
        <v>0.25</v>
      </c>
      <c r="L30" s="202">
        <f t="shared" si="1"/>
        <v>0.75</v>
      </c>
      <c r="M30" s="202">
        <f t="shared" si="1"/>
        <v>0</v>
      </c>
      <c r="N30" s="202">
        <f t="shared" si="1"/>
        <v>0</v>
      </c>
    </row>
    <row r="31" spans="2:14" s="43" customFormat="1" ht="15.75" customHeight="1" x14ac:dyDescent="0.2">
      <c r="B31" s="51"/>
      <c r="C31" s="56" t="s">
        <v>46</v>
      </c>
      <c r="D31" s="71">
        <f>[1]表1!D29</f>
        <v>159</v>
      </c>
      <c r="E31" s="204">
        <f>'表35-1'!G25</f>
        <v>119</v>
      </c>
      <c r="F31" s="205">
        <v>13</v>
      </c>
      <c r="G31" s="205">
        <v>27</v>
      </c>
      <c r="H31" s="205">
        <v>22</v>
      </c>
      <c r="I31" s="205">
        <v>3</v>
      </c>
      <c r="J31" s="205">
        <v>28</v>
      </c>
      <c r="K31" s="205">
        <v>13</v>
      </c>
      <c r="L31" s="205">
        <v>64</v>
      </c>
      <c r="M31" s="205">
        <v>5</v>
      </c>
      <c r="N31" s="206">
        <v>5</v>
      </c>
    </row>
    <row r="32" spans="2:14" s="43" customFormat="1" ht="15.75" customHeight="1" x14ac:dyDescent="0.2">
      <c r="B32" s="51"/>
      <c r="C32" s="16"/>
      <c r="D32" s="38"/>
      <c r="E32" s="188">
        <f>E31/D31</f>
        <v>0.74842767295597479</v>
      </c>
      <c r="F32" s="189">
        <f>F31/D31</f>
        <v>8.1761006289308172E-2</v>
      </c>
      <c r="G32" s="189">
        <f>G31/D31</f>
        <v>0.16981132075471697</v>
      </c>
      <c r="H32" s="189">
        <f>H31/D31</f>
        <v>0.13836477987421383</v>
      </c>
      <c r="I32" s="189">
        <f>I31/D31</f>
        <v>1.8867924528301886E-2</v>
      </c>
      <c r="J32" s="189">
        <f>J31/D31</f>
        <v>0.1761006289308176</v>
      </c>
      <c r="K32" s="189">
        <f>K31/D31</f>
        <v>8.1761006289308172E-2</v>
      </c>
      <c r="L32" s="189">
        <f>L31/D31</f>
        <v>0.40251572327044027</v>
      </c>
      <c r="M32" s="189">
        <f>M31/D31</f>
        <v>3.1446540880503145E-2</v>
      </c>
      <c r="N32" s="190">
        <f>N31/D31</f>
        <v>3.1446540880503145E-2</v>
      </c>
    </row>
    <row r="33" spans="2:14" s="43" customFormat="1" ht="15.75" customHeight="1" thickBot="1" x14ac:dyDescent="0.25">
      <c r="B33" s="66"/>
      <c r="C33" s="67"/>
      <c r="D33" s="208"/>
      <c r="E33" s="209"/>
      <c r="F33" s="210">
        <f>F31/E31</f>
        <v>0.1092436974789916</v>
      </c>
      <c r="G33" s="210">
        <f>G31/E31</f>
        <v>0.22689075630252101</v>
      </c>
      <c r="H33" s="210">
        <f>H31/E31</f>
        <v>0.18487394957983194</v>
      </c>
      <c r="I33" s="210">
        <f>I31/E31</f>
        <v>2.5210084033613446E-2</v>
      </c>
      <c r="J33" s="210">
        <f>J31/E31</f>
        <v>0.23529411764705882</v>
      </c>
      <c r="K33" s="210">
        <f>K31/E31</f>
        <v>0.1092436974789916</v>
      </c>
      <c r="L33" s="210">
        <f>L31/E31</f>
        <v>0.53781512605042014</v>
      </c>
      <c r="M33" s="210">
        <f>M31/E31</f>
        <v>4.2016806722689079E-2</v>
      </c>
      <c r="N33" s="211">
        <f>N31/E31</f>
        <v>4.2016806722689079E-2</v>
      </c>
    </row>
    <row r="34" spans="2:14" s="43" customFormat="1" ht="15.75" customHeight="1" thickTop="1" x14ac:dyDescent="0.2">
      <c r="B34" s="44" t="s">
        <v>82</v>
      </c>
      <c r="C34" s="45" t="s">
        <v>83</v>
      </c>
      <c r="D34" s="71">
        <f>[1]表1!D32</f>
        <v>87</v>
      </c>
      <c r="E34" s="204">
        <f>'表35-1'!G27</f>
        <v>73</v>
      </c>
      <c r="F34" s="205">
        <v>8</v>
      </c>
      <c r="G34" s="205">
        <v>9</v>
      </c>
      <c r="H34" s="205">
        <v>8</v>
      </c>
      <c r="I34" s="205">
        <v>0</v>
      </c>
      <c r="J34" s="205">
        <v>12</v>
      </c>
      <c r="K34" s="205">
        <v>6</v>
      </c>
      <c r="L34" s="205">
        <v>43</v>
      </c>
      <c r="M34" s="205">
        <v>3</v>
      </c>
      <c r="N34" s="206">
        <v>4</v>
      </c>
    </row>
    <row r="35" spans="2:14" s="43" customFormat="1" ht="15.75" customHeight="1" x14ac:dyDescent="0.2">
      <c r="B35" s="51"/>
      <c r="C35" s="16"/>
      <c r="D35" s="38"/>
      <c r="E35" s="188">
        <f>E34/D34</f>
        <v>0.83908045977011492</v>
      </c>
      <c r="F35" s="189">
        <f>F34/D34</f>
        <v>9.1954022988505746E-2</v>
      </c>
      <c r="G35" s="189">
        <f>G34/D34</f>
        <v>0.10344827586206896</v>
      </c>
      <c r="H35" s="189">
        <f>H34/D34</f>
        <v>9.1954022988505746E-2</v>
      </c>
      <c r="I35" s="189">
        <f>I34/D34</f>
        <v>0</v>
      </c>
      <c r="J35" s="189">
        <f>J34/D34</f>
        <v>0.13793103448275862</v>
      </c>
      <c r="K35" s="189">
        <f>K34/D34</f>
        <v>6.8965517241379309E-2</v>
      </c>
      <c r="L35" s="189">
        <f>L34/D34</f>
        <v>0.4942528735632184</v>
      </c>
      <c r="M35" s="189">
        <f>M34/D34</f>
        <v>3.4482758620689655E-2</v>
      </c>
      <c r="N35" s="190">
        <f>N34/D34</f>
        <v>4.5977011494252873E-2</v>
      </c>
    </row>
    <row r="36" spans="2:14" s="43" customFormat="1" ht="15.75" customHeight="1" x14ac:dyDescent="0.2">
      <c r="B36" s="51"/>
      <c r="C36" s="24"/>
      <c r="D36" s="207"/>
      <c r="E36" s="201"/>
      <c r="F36" s="202">
        <f>F34/E34</f>
        <v>0.1095890410958904</v>
      </c>
      <c r="G36" s="202">
        <f>G34/E34</f>
        <v>0.12328767123287671</v>
      </c>
      <c r="H36" s="202">
        <f>H34/E34</f>
        <v>0.1095890410958904</v>
      </c>
      <c r="I36" s="202">
        <f>I34/E34</f>
        <v>0</v>
      </c>
      <c r="J36" s="202">
        <f>J34/E34</f>
        <v>0.16438356164383561</v>
      </c>
      <c r="K36" s="202">
        <f>K34/E34</f>
        <v>8.2191780821917804E-2</v>
      </c>
      <c r="L36" s="202">
        <f>L34/E34</f>
        <v>0.58904109589041098</v>
      </c>
      <c r="M36" s="202">
        <f>M34/E34</f>
        <v>4.1095890410958902E-2</v>
      </c>
      <c r="N36" s="203">
        <f>N34/E34</f>
        <v>5.4794520547945202E-2</v>
      </c>
    </row>
    <row r="37" spans="2:14" s="43" customFormat="1" ht="15.75" customHeight="1" x14ac:dyDescent="0.2">
      <c r="B37" s="51"/>
      <c r="C37" s="56" t="s">
        <v>84</v>
      </c>
      <c r="D37" s="71">
        <f>[1]表1!D35</f>
        <v>178</v>
      </c>
      <c r="E37" s="204">
        <f>'表35-1'!G29</f>
        <v>133</v>
      </c>
      <c r="F37" s="205">
        <v>19</v>
      </c>
      <c r="G37" s="205">
        <v>26</v>
      </c>
      <c r="H37" s="205">
        <v>21</v>
      </c>
      <c r="I37" s="205">
        <v>2</v>
      </c>
      <c r="J37" s="205">
        <v>30</v>
      </c>
      <c r="K37" s="205">
        <v>14</v>
      </c>
      <c r="L37" s="205">
        <v>71</v>
      </c>
      <c r="M37" s="205">
        <v>3</v>
      </c>
      <c r="N37" s="206">
        <v>3</v>
      </c>
    </row>
    <row r="38" spans="2:14" s="43" customFormat="1" ht="15.75" customHeight="1" x14ac:dyDescent="0.2">
      <c r="B38" s="51"/>
      <c r="C38" s="16"/>
      <c r="D38" s="38"/>
      <c r="E38" s="188">
        <f>E37/D37</f>
        <v>0.7471910112359551</v>
      </c>
      <c r="F38" s="189">
        <f>F37/D37</f>
        <v>0.10674157303370786</v>
      </c>
      <c r="G38" s="189">
        <f>G37/D37</f>
        <v>0.14606741573033707</v>
      </c>
      <c r="H38" s="189">
        <f>H37/D37</f>
        <v>0.11797752808988764</v>
      </c>
      <c r="I38" s="189">
        <f>I37/D37</f>
        <v>1.1235955056179775E-2</v>
      </c>
      <c r="J38" s="189">
        <f>J37/D37</f>
        <v>0.16853932584269662</v>
      </c>
      <c r="K38" s="189">
        <f>K37/D37</f>
        <v>7.8651685393258425E-2</v>
      </c>
      <c r="L38" s="189">
        <f>L37/D37</f>
        <v>0.398876404494382</v>
      </c>
      <c r="M38" s="189">
        <f>M37/D37</f>
        <v>1.6853932584269662E-2</v>
      </c>
      <c r="N38" s="190">
        <f>N37/D37</f>
        <v>1.6853932584269662E-2</v>
      </c>
    </row>
    <row r="39" spans="2:14" x14ac:dyDescent="0.2">
      <c r="B39" s="51"/>
      <c r="C39" s="24"/>
      <c r="D39" s="207"/>
      <c r="E39" s="201"/>
      <c r="F39" s="202">
        <f>F37/E37</f>
        <v>0.14285714285714285</v>
      </c>
      <c r="G39" s="202">
        <f>G37/E37</f>
        <v>0.19548872180451127</v>
      </c>
      <c r="H39" s="202">
        <f>H37/E37</f>
        <v>0.15789473684210525</v>
      </c>
      <c r="I39" s="202">
        <f>I37/E37</f>
        <v>1.5037593984962405E-2</v>
      </c>
      <c r="J39" s="202">
        <f>J37/E37</f>
        <v>0.22556390977443608</v>
      </c>
      <c r="K39" s="202">
        <f>K37/E37</f>
        <v>0.10526315789473684</v>
      </c>
      <c r="L39" s="202">
        <f>L37/E37</f>
        <v>0.53383458646616544</v>
      </c>
      <c r="M39" s="202">
        <f>M37/E37</f>
        <v>2.2556390977443608E-2</v>
      </c>
      <c r="N39" s="203">
        <f>N37/E37</f>
        <v>2.2556390977443608E-2</v>
      </c>
    </row>
    <row r="40" spans="2:14" ht="13.5" customHeight="1" x14ac:dyDescent="0.2">
      <c r="B40" s="51"/>
      <c r="C40" s="56" t="s">
        <v>85</v>
      </c>
      <c r="D40" s="71">
        <f>[1]表1!D38</f>
        <v>53</v>
      </c>
      <c r="E40" s="184">
        <f>'表35-1'!G31</f>
        <v>38</v>
      </c>
      <c r="F40" s="185">
        <v>6</v>
      </c>
      <c r="G40" s="185">
        <v>12</v>
      </c>
      <c r="H40" s="185">
        <v>9</v>
      </c>
      <c r="I40" s="185">
        <v>2</v>
      </c>
      <c r="J40" s="185">
        <v>11</v>
      </c>
      <c r="K40" s="185">
        <v>5</v>
      </c>
      <c r="L40" s="185">
        <v>19</v>
      </c>
      <c r="M40" s="185">
        <v>1</v>
      </c>
      <c r="N40" s="186">
        <v>1</v>
      </c>
    </row>
    <row r="41" spans="2:14" ht="13.5" customHeight="1" x14ac:dyDescent="0.2">
      <c r="B41" s="51"/>
      <c r="C41" s="16"/>
      <c r="D41" s="38"/>
      <c r="E41" s="188">
        <f>E40/D40</f>
        <v>0.71698113207547165</v>
      </c>
      <c r="F41" s="189">
        <f>F40/D40</f>
        <v>0.11320754716981132</v>
      </c>
      <c r="G41" s="189">
        <f>G40/D40</f>
        <v>0.22641509433962265</v>
      </c>
      <c r="H41" s="189">
        <f>H40/D40</f>
        <v>0.16981132075471697</v>
      </c>
      <c r="I41" s="189">
        <f>I40/D40</f>
        <v>3.7735849056603772E-2</v>
      </c>
      <c r="J41" s="189">
        <f>J40/D40</f>
        <v>0.20754716981132076</v>
      </c>
      <c r="K41" s="189">
        <f>K40/D40</f>
        <v>9.4339622641509441E-2</v>
      </c>
      <c r="L41" s="189">
        <f>L40/D40</f>
        <v>0.35849056603773582</v>
      </c>
      <c r="M41" s="189">
        <f>M40/D40</f>
        <v>1.8867924528301886E-2</v>
      </c>
      <c r="N41" s="190">
        <f>N40/D40</f>
        <v>1.8867924528301886E-2</v>
      </c>
    </row>
    <row r="42" spans="2:14" ht="14.25" customHeight="1" x14ac:dyDescent="0.2">
      <c r="B42" s="51"/>
      <c r="C42" s="24"/>
      <c r="D42" s="207"/>
      <c r="E42" s="201"/>
      <c r="F42" s="202">
        <f>F40/E40</f>
        <v>0.15789473684210525</v>
      </c>
      <c r="G42" s="202">
        <f>G40/E40</f>
        <v>0.31578947368421051</v>
      </c>
      <c r="H42" s="202">
        <f>H40/E40</f>
        <v>0.23684210526315788</v>
      </c>
      <c r="I42" s="202">
        <f>I40/E40</f>
        <v>5.2631578947368418E-2</v>
      </c>
      <c r="J42" s="202">
        <f>J40/E40</f>
        <v>0.28947368421052633</v>
      </c>
      <c r="K42" s="202">
        <f>K40/E40</f>
        <v>0.13157894736842105</v>
      </c>
      <c r="L42" s="202">
        <f>L40/E40</f>
        <v>0.5</v>
      </c>
      <c r="M42" s="202">
        <f>M40/E40</f>
        <v>2.6315789473684209E-2</v>
      </c>
      <c r="N42" s="203">
        <f>N40/E40</f>
        <v>2.6315789473684209E-2</v>
      </c>
    </row>
    <row r="43" spans="2:14" x14ac:dyDescent="0.2">
      <c r="B43" s="51"/>
      <c r="C43" s="56" t="s">
        <v>86</v>
      </c>
      <c r="D43" s="71">
        <f>[1]表1!D41</f>
        <v>26</v>
      </c>
      <c r="E43" s="184">
        <f>'表35-1'!G33</f>
        <v>21</v>
      </c>
      <c r="F43" s="185">
        <v>5</v>
      </c>
      <c r="G43" s="185">
        <v>5</v>
      </c>
      <c r="H43" s="185">
        <v>5</v>
      </c>
      <c r="I43" s="185">
        <v>0</v>
      </c>
      <c r="J43" s="185">
        <v>7</v>
      </c>
      <c r="K43" s="185">
        <v>6</v>
      </c>
      <c r="L43" s="185">
        <v>10</v>
      </c>
      <c r="M43" s="185">
        <v>1</v>
      </c>
      <c r="N43" s="186">
        <v>0</v>
      </c>
    </row>
    <row r="44" spans="2:14" x14ac:dyDescent="0.2">
      <c r="B44" s="51"/>
      <c r="C44" s="16"/>
      <c r="D44" s="38"/>
      <c r="E44" s="188">
        <f>E43/D43</f>
        <v>0.80769230769230771</v>
      </c>
      <c r="F44" s="189">
        <f>F43/D43</f>
        <v>0.19230769230769232</v>
      </c>
      <c r="G44" s="189">
        <f>G43/D43</f>
        <v>0.19230769230769232</v>
      </c>
      <c r="H44" s="189">
        <f>H43/D43</f>
        <v>0.19230769230769232</v>
      </c>
      <c r="I44" s="189">
        <f>I43/D43</f>
        <v>0</v>
      </c>
      <c r="J44" s="189">
        <f>J43/D43</f>
        <v>0.26923076923076922</v>
      </c>
      <c r="K44" s="189">
        <f>K43/D43</f>
        <v>0.23076923076923078</v>
      </c>
      <c r="L44" s="189">
        <f>L43/D43</f>
        <v>0.38461538461538464</v>
      </c>
      <c r="M44" s="189">
        <f>M43/D43</f>
        <v>3.8461538461538464E-2</v>
      </c>
      <c r="N44" s="190">
        <f>N43/D43</f>
        <v>0</v>
      </c>
    </row>
    <row r="45" spans="2:14" x14ac:dyDescent="0.2">
      <c r="B45" s="51"/>
      <c r="C45" s="24"/>
      <c r="D45" s="207"/>
      <c r="E45" s="201"/>
      <c r="F45" s="202">
        <f>F43/E43</f>
        <v>0.23809523809523808</v>
      </c>
      <c r="G45" s="202">
        <f>G43/E43</f>
        <v>0.23809523809523808</v>
      </c>
      <c r="H45" s="202">
        <f>H43/E43</f>
        <v>0.23809523809523808</v>
      </c>
      <c r="I45" s="202">
        <f>I43/E43</f>
        <v>0</v>
      </c>
      <c r="J45" s="202">
        <f>J43/E43</f>
        <v>0.33333333333333331</v>
      </c>
      <c r="K45" s="202">
        <f>K43/E43</f>
        <v>0.2857142857142857</v>
      </c>
      <c r="L45" s="202">
        <f>L43/E43</f>
        <v>0.47619047619047616</v>
      </c>
      <c r="M45" s="202">
        <f>M43/E43</f>
        <v>4.7619047619047616E-2</v>
      </c>
      <c r="N45" s="203">
        <f>N43/E43</f>
        <v>0</v>
      </c>
    </row>
    <row r="46" spans="2:14" x14ac:dyDescent="0.2">
      <c r="B46" s="51"/>
      <c r="C46" s="56" t="s">
        <v>87</v>
      </c>
      <c r="D46" s="71">
        <f>[1]表1!D44</f>
        <v>31</v>
      </c>
      <c r="E46" s="184">
        <f>'表35-1'!G35</f>
        <v>19</v>
      </c>
      <c r="F46" s="185">
        <v>2</v>
      </c>
      <c r="G46" s="185">
        <v>7</v>
      </c>
      <c r="H46" s="185">
        <v>5</v>
      </c>
      <c r="I46" s="185">
        <v>1</v>
      </c>
      <c r="J46" s="185">
        <v>2</v>
      </c>
      <c r="K46" s="185">
        <v>2</v>
      </c>
      <c r="L46" s="185">
        <v>8</v>
      </c>
      <c r="M46" s="185">
        <v>0</v>
      </c>
      <c r="N46" s="186">
        <v>1</v>
      </c>
    </row>
    <row r="47" spans="2:14" x14ac:dyDescent="0.2">
      <c r="B47" s="51"/>
      <c r="C47" s="16"/>
      <c r="D47" s="38"/>
      <c r="E47" s="188">
        <f>E46/D46</f>
        <v>0.61290322580645162</v>
      </c>
      <c r="F47" s="189">
        <f>F46/D46</f>
        <v>6.4516129032258063E-2</v>
      </c>
      <c r="G47" s="189">
        <f>G46/D46</f>
        <v>0.22580645161290322</v>
      </c>
      <c r="H47" s="189">
        <f>H46/D46</f>
        <v>0.16129032258064516</v>
      </c>
      <c r="I47" s="189">
        <f>I46/D46</f>
        <v>3.2258064516129031E-2</v>
      </c>
      <c r="J47" s="189">
        <f>J46/D46</f>
        <v>6.4516129032258063E-2</v>
      </c>
      <c r="K47" s="189">
        <f>K46/D46</f>
        <v>6.4516129032258063E-2</v>
      </c>
      <c r="L47" s="189">
        <f>L46/D46</f>
        <v>0.25806451612903225</v>
      </c>
      <c r="M47" s="189">
        <f>M46/D46</f>
        <v>0</v>
      </c>
      <c r="N47" s="190">
        <f>N46/D46</f>
        <v>3.2258064516129031E-2</v>
      </c>
    </row>
    <row r="48" spans="2:14" x14ac:dyDescent="0.2">
      <c r="B48" s="51"/>
      <c r="C48" s="24"/>
      <c r="D48" s="207"/>
      <c r="E48" s="201"/>
      <c r="F48" s="202">
        <f>F46/E46</f>
        <v>0.10526315789473684</v>
      </c>
      <c r="G48" s="202">
        <f>G46/E46</f>
        <v>0.36842105263157893</v>
      </c>
      <c r="H48" s="202">
        <f>H46/E46</f>
        <v>0.26315789473684209</v>
      </c>
      <c r="I48" s="202">
        <f>I46/E46</f>
        <v>5.2631578947368418E-2</v>
      </c>
      <c r="J48" s="202">
        <f>J46/E46</f>
        <v>0.10526315789473684</v>
      </c>
      <c r="K48" s="202">
        <f>K46/E46</f>
        <v>0.10526315789473684</v>
      </c>
      <c r="L48" s="202">
        <f>L46/E46</f>
        <v>0.42105263157894735</v>
      </c>
      <c r="M48" s="202">
        <f>M46/E46</f>
        <v>0</v>
      </c>
      <c r="N48" s="203">
        <f>N46/E46</f>
        <v>5.2631578947368418E-2</v>
      </c>
    </row>
    <row r="49" spans="2:14" x14ac:dyDescent="0.2">
      <c r="B49" s="51"/>
      <c r="C49" s="56" t="s">
        <v>88</v>
      </c>
      <c r="D49" s="71">
        <f>[1]表1!D47</f>
        <v>26</v>
      </c>
      <c r="E49" s="184">
        <f>'表35-1'!G37</f>
        <v>10</v>
      </c>
      <c r="F49" s="185">
        <v>2</v>
      </c>
      <c r="G49" s="185">
        <v>2</v>
      </c>
      <c r="H49" s="185">
        <v>3</v>
      </c>
      <c r="I49" s="185">
        <v>0</v>
      </c>
      <c r="J49" s="185">
        <v>0</v>
      </c>
      <c r="K49" s="185">
        <v>1</v>
      </c>
      <c r="L49" s="185">
        <v>2</v>
      </c>
      <c r="M49" s="185">
        <v>0</v>
      </c>
      <c r="N49" s="186">
        <v>1</v>
      </c>
    </row>
    <row r="50" spans="2:14" x14ac:dyDescent="0.2">
      <c r="B50" s="51"/>
      <c r="C50" s="16"/>
      <c r="D50" s="38"/>
      <c r="E50" s="188">
        <f>E49/D49</f>
        <v>0.38461538461538464</v>
      </c>
      <c r="F50" s="189">
        <f>F49/D49</f>
        <v>7.6923076923076927E-2</v>
      </c>
      <c r="G50" s="189">
        <f>G49/D49</f>
        <v>7.6923076923076927E-2</v>
      </c>
      <c r="H50" s="189">
        <f>H49/D49</f>
        <v>0.11538461538461539</v>
      </c>
      <c r="I50" s="189">
        <f>I49/D49</f>
        <v>0</v>
      </c>
      <c r="J50" s="189">
        <f>J49/D49</f>
        <v>0</v>
      </c>
      <c r="K50" s="189">
        <f>K49/D49</f>
        <v>3.8461538461538464E-2</v>
      </c>
      <c r="L50" s="189">
        <f>L49/D49</f>
        <v>7.6923076923076927E-2</v>
      </c>
      <c r="M50" s="189">
        <f>M49/D49</f>
        <v>0</v>
      </c>
      <c r="N50" s="190">
        <f>N49/D49</f>
        <v>3.8461538461538464E-2</v>
      </c>
    </row>
    <row r="51" spans="2:14" ht="13.8" thickBot="1" x14ac:dyDescent="0.25">
      <c r="B51" s="51"/>
      <c r="C51" s="67"/>
      <c r="D51" s="208"/>
      <c r="E51" s="209"/>
      <c r="F51" s="210">
        <f>F49/E49</f>
        <v>0.2</v>
      </c>
      <c r="G51" s="210">
        <f>G49/E49</f>
        <v>0.2</v>
      </c>
      <c r="H51" s="210">
        <f>H49/E49</f>
        <v>0.3</v>
      </c>
      <c r="I51" s="210">
        <f>I49/E49</f>
        <v>0</v>
      </c>
      <c r="J51" s="210">
        <f>J49/E49</f>
        <v>0</v>
      </c>
      <c r="K51" s="210">
        <f>K49/E49</f>
        <v>0.1</v>
      </c>
      <c r="L51" s="210">
        <f>L49/E49</f>
        <v>0.2</v>
      </c>
      <c r="M51" s="210">
        <f>M49/E49</f>
        <v>0</v>
      </c>
      <c r="N51" s="211">
        <f>N49/E49</f>
        <v>0.1</v>
      </c>
    </row>
    <row r="52" spans="2:14" ht="13.8" thickTop="1" x14ac:dyDescent="0.2">
      <c r="B52" s="51"/>
      <c r="C52" s="80" t="s">
        <v>89</v>
      </c>
      <c r="D52" s="215">
        <f>D37+D40+D43+D46</f>
        <v>288</v>
      </c>
      <c r="E52" s="204">
        <f>E37+E40+E43+E46</f>
        <v>211</v>
      </c>
      <c r="F52" s="205">
        <f t="shared" ref="F52:N52" si="2">F37+F40+F43+F46</f>
        <v>32</v>
      </c>
      <c r="G52" s="205">
        <f>G37+G40+G43+G46</f>
        <v>50</v>
      </c>
      <c r="H52" s="205">
        <f t="shared" si="2"/>
        <v>40</v>
      </c>
      <c r="I52" s="205">
        <f t="shared" si="2"/>
        <v>5</v>
      </c>
      <c r="J52" s="205">
        <f t="shared" si="2"/>
        <v>50</v>
      </c>
      <c r="K52" s="205">
        <f t="shared" si="2"/>
        <v>27</v>
      </c>
      <c r="L52" s="205">
        <f t="shared" si="2"/>
        <v>108</v>
      </c>
      <c r="M52" s="205">
        <f t="shared" si="2"/>
        <v>5</v>
      </c>
      <c r="N52" s="206">
        <f t="shared" si="2"/>
        <v>5</v>
      </c>
    </row>
    <row r="53" spans="2:14" x14ac:dyDescent="0.2">
      <c r="B53" s="51"/>
      <c r="C53" s="216" t="s">
        <v>90</v>
      </c>
      <c r="D53" s="217"/>
      <c r="E53" s="188">
        <f>E52/D52</f>
        <v>0.73263888888888884</v>
      </c>
      <c r="F53" s="189">
        <f>F52/D52</f>
        <v>0.1111111111111111</v>
      </c>
      <c r="G53" s="189">
        <f>G52/D52</f>
        <v>0.1736111111111111</v>
      </c>
      <c r="H53" s="189">
        <f>H52/D52</f>
        <v>0.1388888888888889</v>
      </c>
      <c r="I53" s="189">
        <f>I52/D52</f>
        <v>1.7361111111111112E-2</v>
      </c>
      <c r="J53" s="189">
        <f>J52/D52</f>
        <v>0.1736111111111111</v>
      </c>
      <c r="K53" s="189">
        <f>K52/D52</f>
        <v>9.375E-2</v>
      </c>
      <c r="L53" s="189">
        <f>L52/D52</f>
        <v>0.375</v>
      </c>
      <c r="M53" s="189">
        <f>M52/D52</f>
        <v>1.7361111111111112E-2</v>
      </c>
      <c r="N53" s="190">
        <f>N52/D52</f>
        <v>1.7361111111111112E-2</v>
      </c>
    </row>
    <row r="54" spans="2:14" x14ac:dyDescent="0.2">
      <c r="B54" s="51"/>
      <c r="C54" s="79"/>
      <c r="D54" s="218"/>
      <c r="E54" s="201"/>
      <c r="F54" s="202">
        <f>F52/E52</f>
        <v>0.15165876777251186</v>
      </c>
      <c r="G54" s="202">
        <f>G52/E52</f>
        <v>0.23696682464454977</v>
      </c>
      <c r="H54" s="202">
        <f>H52/E52</f>
        <v>0.1895734597156398</v>
      </c>
      <c r="I54" s="202">
        <f>I52/E52</f>
        <v>2.3696682464454975E-2</v>
      </c>
      <c r="J54" s="202">
        <f>J52/E52</f>
        <v>0.23696682464454977</v>
      </c>
      <c r="K54" s="202">
        <f>K52/E52</f>
        <v>0.12796208530805686</v>
      </c>
      <c r="L54" s="202">
        <f>L52/E52</f>
        <v>0.51184834123222744</v>
      </c>
      <c r="M54" s="202">
        <f>M52/E52</f>
        <v>2.3696682464454975E-2</v>
      </c>
      <c r="N54" s="203">
        <f>N52/E52</f>
        <v>2.3696682464454975E-2</v>
      </c>
    </row>
    <row r="55" spans="2:14" x14ac:dyDescent="0.2">
      <c r="B55" s="51"/>
      <c r="C55" s="219" t="s">
        <v>89</v>
      </c>
      <c r="D55" s="257">
        <f>'[1]表28-1'!D39</f>
        <v>136</v>
      </c>
      <c r="E55" s="184">
        <f>E40+E43+E46+E49</f>
        <v>88</v>
      </c>
      <c r="F55" s="185">
        <f t="shared" ref="F55:N55" si="3">F40+F43+F46+F49</f>
        <v>15</v>
      </c>
      <c r="G55" s="185">
        <f t="shared" si="3"/>
        <v>26</v>
      </c>
      <c r="H55" s="185">
        <f t="shared" si="3"/>
        <v>22</v>
      </c>
      <c r="I55" s="185">
        <f t="shared" si="3"/>
        <v>3</v>
      </c>
      <c r="J55" s="185">
        <f t="shared" si="3"/>
        <v>20</v>
      </c>
      <c r="K55" s="185">
        <f t="shared" si="3"/>
        <v>14</v>
      </c>
      <c r="L55" s="185">
        <f t="shared" si="3"/>
        <v>39</v>
      </c>
      <c r="M55" s="185">
        <f t="shared" si="3"/>
        <v>2</v>
      </c>
      <c r="N55" s="186">
        <f t="shared" si="3"/>
        <v>3</v>
      </c>
    </row>
    <row r="56" spans="2:14" x14ac:dyDescent="0.2">
      <c r="B56" s="51"/>
      <c r="C56" s="216" t="s">
        <v>91</v>
      </c>
      <c r="D56" s="221"/>
      <c r="E56" s="188">
        <f>E55/D55</f>
        <v>0.6470588235294118</v>
      </c>
      <c r="F56" s="189">
        <f>F55/D55</f>
        <v>0.11029411764705882</v>
      </c>
      <c r="G56" s="189">
        <f>G55/D55</f>
        <v>0.19117647058823528</v>
      </c>
      <c r="H56" s="189">
        <f>H55/D55</f>
        <v>0.16176470588235295</v>
      </c>
      <c r="I56" s="189">
        <f>I55/D55</f>
        <v>2.2058823529411766E-2</v>
      </c>
      <c r="J56" s="189">
        <f>J55/D55</f>
        <v>0.14705882352941177</v>
      </c>
      <c r="K56" s="189">
        <f>K55/D55</f>
        <v>0.10294117647058823</v>
      </c>
      <c r="L56" s="189">
        <f>L55/D55</f>
        <v>0.28676470588235292</v>
      </c>
      <c r="M56" s="189">
        <f>M55/D55</f>
        <v>1.4705882352941176E-2</v>
      </c>
      <c r="N56" s="190">
        <f>N55/D55</f>
        <v>2.2058823529411766E-2</v>
      </c>
    </row>
    <row r="57" spans="2:14" ht="13.8" thickBot="1" x14ac:dyDescent="0.25">
      <c r="B57" s="82"/>
      <c r="C57" s="79"/>
      <c r="D57" s="218"/>
      <c r="E57" s="222"/>
      <c r="F57" s="223">
        <f>F55/E55</f>
        <v>0.17045454545454544</v>
      </c>
      <c r="G57" s="223">
        <f>G55/E55</f>
        <v>0.29545454545454547</v>
      </c>
      <c r="H57" s="223">
        <f>H55/E55</f>
        <v>0.25</v>
      </c>
      <c r="I57" s="223">
        <f>I55/E55</f>
        <v>3.4090909090909088E-2</v>
      </c>
      <c r="J57" s="223">
        <f>J55/E55</f>
        <v>0.22727272727272727</v>
      </c>
      <c r="K57" s="223">
        <f>K55/E55</f>
        <v>0.15909090909090909</v>
      </c>
      <c r="L57" s="223">
        <f>L55/E55</f>
        <v>0.44318181818181818</v>
      </c>
      <c r="M57" s="223">
        <f>M55/E55</f>
        <v>2.2727272727272728E-2</v>
      </c>
      <c r="N57" s="224">
        <f>N55/E55</f>
        <v>3.4090909090909088E-2</v>
      </c>
    </row>
    <row r="58" spans="2:14" x14ac:dyDescent="0.2">
      <c r="B58" s="377"/>
      <c r="C58" s="377"/>
      <c r="D58" s="377"/>
      <c r="E58" s="225"/>
      <c r="F58" s="225"/>
      <c r="G58" s="225"/>
      <c r="H58" s="225"/>
      <c r="I58" s="225"/>
      <c r="J58" s="225"/>
      <c r="K58" s="225"/>
      <c r="L58" s="225"/>
      <c r="M58" s="225"/>
      <c r="N58" s="225"/>
    </row>
    <row r="59" spans="2:14" x14ac:dyDescent="0.2">
      <c r="B59" s="2"/>
      <c r="C59" s="228"/>
    </row>
    <row r="60" spans="2:14" x14ac:dyDescent="0.2">
      <c r="B60" s="91"/>
      <c r="E60" s="91"/>
      <c r="F60" s="92"/>
      <c r="G60" s="92"/>
      <c r="H60" s="92"/>
      <c r="I60" s="92"/>
      <c r="J60" s="92"/>
      <c r="K60" s="92"/>
      <c r="L60" s="92"/>
      <c r="M60" s="92"/>
      <c r="N60" s="92"/>
    </row>
    <row r="61" spans="2:14" x14ac:dyDescent="0.2">
      <c r="B61" s="91"/>
      <c r="E61" s="91"/>
      <c r="F61" s="92"/>
      <c r="G61" s="92"/>
      <c r="H61" s="92"/>
      <c r="I61" s="92"/>
      <c r="J61" s="92"/>
      <c r="K61" s="92"/>
      <c r="L61" s="92"/>
      <c r="M61" s="92"/>
      <c r="N61" s="92"/>
    </row>
    <row r="63" spans="2:14" x14ac:dyDescent="0.2">
      <c r="B63" s="2"/>
      <c r="C63" s="176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</row>
    <row r="64" spans="2:14" x14ac:dyDescent="0.2">
      <c r="B64" s="2"/>
      <c r="C64" s="176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</row>
    <row r="65" spans="2:14" x14ac:dyDescent="0.2">
      <c r="B65" s="2"/>
      <c r="C65" s="176"/>
      <c r="D65" s="176"/>
    </row>
    <row r="66" spans="2:14" x14ac:dyDescent="0.2">
      <c r="B66" s="96"/>
      <c r="C66" s="17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2:14" x14ac:dyDescent="0.2">
      <c r="C67" s="176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2:14" x14ac:dyDescent="0.2">
      <c r="C68" s="176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2:14" x14ac:dyDescent="0.2">
      <c r="C69" s="176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2:14" x14ac:dyDescent="0.2">
      <c r="C70" s="17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</row>
    <row r="71" spans="2:14" x14ac:dyDescent="0.2">
      <c r="C71" s="17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</row>
    <row r="72" spans="2:14" x14ac:dyDescent="0.2">
      <c r="C72" s="176"/>
      <c r="D72" s="176"/>
    </row>
    <row r="73" spans="2:14" x14ac:dyDescent="0.2">
      <c r="C73" s="176"/>
      <c r="D73" s="176"/>
    </row>
    <row r="74" spans="2:14" x14ac:dyDescent="0.2">
      <c r="C74" s="176"/>
      <c r="D74" s="176"/>
    </row>
    <row r="75" spans="2:14" x14ac:dyDescent="0.2">
      <c r="C75" s="176"/>
      <c r="D75" s="176"/>
    </row>
    <row r="76" spans="2:14" x14ac:dyDescent="0.2">
      <c r="C76" s="176"/>
      <c r="D76" s="176"/>
    </row>
    <row r="77" spans="2:14" x14ac:dyDescent="0.2">
      <c r="C77" s="176"/>
      <c r="D77" s="176"/>
    </row>
    <row r="78" spans="2:14" x14ac:dyDescent="0.2">
      <c r="C78" s="176"/>
      <c r="D78" s="176"/>
    </row>
    <row r="79" spans="2:14" x14ac:dyDescent="0.2">
      <c r="C79" s="176"/>
      <c r="D79" s="176"/>
    </row>
    <row r="80" spans="2:14" x14ac:dyDescent="0.2">
      <c r="C80" s="176"/>
      <c r="D80" s="176"/>
    </row>
    <row r="81" spans="2:4" x14ac:dyDescent="0.2">
      <c r="C81" s="176"/>
      <c r="D81" s="176"/>
    </row>
    <row r="82" spans="2:4" x14ac:dyDescent="0.2">
      <c r="C82" s="176"/>
      <c r="D82" s="176"/>
    </row>
    <row r="83" spans="2:4" x14ac:dyDescent="0.2">
      <c r="C83" s="176"/>
      <c r="D83" s="176"/>
    </row>
    <row r="84" spans="2:4" x14ac:dyDescent="0.2">
      <c r="C84" s="176"/>
      <c r="D84" s="176"/>
    </row>
    <row r="85" spans="2:4" x14ac:dyDescent="0.2">
      <c r="C85" s="176"/>
      <c r="D85" s="176"/>
    </row>
    <row r="86" spans="2:4" x14ac:dyDescent="0.2">
      <c r="C86" s="176"/>
      <c r="D86" s="176"/>
    </row>
    <row r="87" spans="2:4" x14ac:dyDescent="0.2">
      <c r="C87" s="176"/>
      <c r="D87" s="176"/>
    </row>
    <row r="88" spans="2:4" x14ac:dyDescent="0.2">
      <c r="C88" s="176"/>
      <c r="D88" s="176"/>
    </row>
    <row r="89" spans="2:4" x14ac:dyDescent="0.2">
      <c r="C89" s="176"/>
      <c r="D89" s="176"/>
    </row>
    <row r="90" spans="2:4" x14ac:dyDescent="0.2">
      <c r="C90" s="176"/>
      <c r="D90" s="176"/>
    </row>
    <row r="91" spans="2:4" x14ac:dyDescent="0.2">
      <c r="C91" s="176"/>
      <c r="D91" s="176"/>
    </row>
    <row r="92" spans="2:4" x14ac:dyDescent="0.2">
      <c r="C92" s="176"/>
      <c r="D92" s="176"/>
    </row>
    <row r="93" spans="2:4" x14ac:dyDescent="0.2">
      <c r="B93" s="2"/>
      <c r="C93" s="176"/>
      <c r="D93" s="176"/>
    </row>
    <row r="94" spans="2:4" x14ac:dyDescent="0.2">
      <c r="B94" s="2" t="e">
        <f>SUM(#REF!)</f>
        <v>#REF!</v>
      </c>
      <c r="C94" s="176"/>
      <c r="D94" s="176"/>
    </row>
  </sheetData>
  <mergeCells count="28">
    <mergeCell ref="B58:N58"/>
    <mergeCell ref="B34:B57"/>
    <mergeCell ref="C34:C36"/>
    <mergeCell ref="C37:C39"/>
    <mergeCell ref="C40:C42"/>
    <mergeCell ref="C43:C45"/>
    <mergeCell ref="C46:C48"/>
    <mergeCell ref="C49:C51"/>
    <mergeCell ref="B13:C15"/>
    <mergeCell ref="B16:B33"/>
    <mergeCell ref="C16:C18"/>
    <mergeCell ref="C19:C21"/>
    <mergeCell ref="C22:C24"/>
    <mergeCell ref="C25:C27"/>
    <mergeCell ref="C28:C30"/>
    <mergeCell ref="C31:C33"/>
    <mergeCell ref="I10:I12"/>
    <mergeCell ref="J10:J12"/>
    <mergeCell ref="K10:K12"/>
    <mergeCell ref="L10:L12"/>
    <mergeCell ref="M10:M12"/>
    <mergeCell ref="N10:N12"/>
    <mergeCell ref="B9:C12"/>
    <mergeCell ref="D9:D12"/>
    <mergeCell ref="E9:E12"/>
    <mergeCell ref="F10:F12"/>
    <mergeCell ref="G10:G12"/>
    <mergeCell ref="H10:H12"/>
  </mergeCells>
  <phoneticPr fontId="3"/>
  <printOptions horizontalCentered="1"/>
  <pageMargins left="0.82677165354330717" right="0.43307086614173229" top="0.59055118110236227" bottom="0.35433070866141736" header="0.19685039370078741" footer="0.19685039370078741"/>
  <pageSetup paperSize="9" scale="64" firstPageNumber="20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60F2-4A5B-40FC-BDFA-D99F2E9FC8AD}">
  <sheetPr>
    <tabColor rgb="FF92D050"/>
  </sheetPr>
  <dimension ref="B2:R58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4.6640625" style="2" customWidth="1"/>
    <col min="2" max="2" width="3.109375" style="2" customWidth="1"/>
    <col min="3" max="3" width="15.6640625" style="2" customWidth="1"/>
    <col min="4" max="4" width="9.6640625" style="2" customWidth="1"/>
    <col min="5" max="11" width="19" style="2" customWidth="1"/>
    <col min="12" max="12" width="17.88671875" style="2" hidden="1" customWidth="1"/>
    <col min="13" max="13" width="13.109375" style="2" customWidth="1"/>
    <col min="14" max="15" width="10.33203125" style="2" customWidth="1"/>
    <col min="16" max="16" width="9.6640625" style="2" customWidth="1"/>
    <col min="17" max="17" width="10" style="2" customWidth="1"/>
    <col min="18" max="18" width="7.6640625" style="2" customWidth="1"/>
    <col min="19" max="16384" width="9" style="2"/>
  </cols>
  <sheetData>
    <row r="2" spans="2:18" ht="14.4" x14ac:dyDescent="0.2">
      <c r="B2" s="1" t="s">
        <v>0</v>
      </c>
    </row>
    <row r="3" spans="2:18" ht="14.4" x14ac:dyDescent="0.2">
      <c r="B3" s="1"/>
    </row>
    <row r="4" spans="2:18" ht="14.4" x14ac:dyDescent="0.2">
      <c r="B4" s="1"/>
      <c r="G4" s="3"/>
      <c r="H4" s="3"/>
      <c r="I4" s="3"/>
      <c r="J4" s="3" t="s">
        <v>1</v>
      </c>
      <c r="K4" s="3"/>
    </row>
    <row r="5" spans="2:18" ht="14.4" x14ac:dyDescent="0.2">
      <c r="B5" s="1"/>
      <c r="G5" s="3"/>
      <c r="H5" s="3"/>
      <c r="I5" s="3"/>
      <c r="J5" s="3" t="s">
        <v>2</v>
      </c>
      <c r="K5" s="3"/>
    </row>
    <row r="6" spans="2:18" ht="14.4" x14ac:dyDescent="0.2">
      <c r="B6" s="1"/>
    </row>
    <row r="7" spans="2:18" ht="13.8" thickBot="1" x14ac:dyDescent="0.25">
      <c r="B7" s="4"/>
      <c r="C7" s="4"/>
      <c r="D7" s="4"/>
      <c r="E7" s="2" t="s">
        <v>3</v>
      </c>
      <c r="K7" s="5" t="s">
        <v>4</v>
      </c>
      <c r="L7" s="5"/>
    </row>
    <row r="8" spans="2:18" ht="12.9" customHeight="1" x14ac:dyDescent="0.2">
      <c r="B8" s="6"/>
      <c r="C8" s="7"/>
      <c r="D8" s="8" t="s">
        <v>5</v>
      </c>
      <c r="E8" s="9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1" t="s">
        <v>12</v>
      </c>
      <c r="L8" s="12" t="s">
        <v>13</v>
      </c>
    </row>
    <row r="9" spans="2:18" x14ac:dyDescent="0.2">
      <c r="B9" s="6"/>
      <c r="C9" s="7"/>
      <c r="D9" s="13"/>
      <c r="E9" s="14"/>
      <c r="F9" s="15"/>
      <c r="G9" s="16"/>
      <c r="H9" s="16"/>
      <c r="I9" s="16"/>
      <c r="J9" s="16"/>
      <c r="K9" s="17"/>
      <c r="L9" s="18"/>
    </row>
    <row r="10" spans="2:18" ht="41.25" customHeight="1" x14ac:dyDescent="0.2">
      <c r="B10" s="19"/>
      <c r="C10" s="20"/>
      <c r="D10" s="21"/>
      <c r="E10" s="22"/>
      <c r="F10" s="23"/>
      <c r="G10" s="24"/>
      <c r="H10" s="24"/>
      <c r="I10" s="24"/>
      <c r="J10" s="24"/>
      <c r="K10" s="25"/>
      <c r="L10" s="26"/>
      <c r="M10" s="2" t="s">
        <v>14</v>
      </c>
      <c r="N10" s="27"/>
      <c r="O10" s="27"/>
    </row>
    <row r="11" spans="2:18" ht="21" customHeight="1" x14ac:dyDescent="0.2">
      <c r="B11" s="28" t="s">
        <v>15</v>
      </c>
      <c r="C11" s="29"/>
      <c r="D11" s="30">
        <f t="shared" ref="D11:L11" si="0">D13+D15+D17+D19+D21+D23</f>
        <v>368</v>
      </c>
      <c r="E11" s="31">
        <f t="shared" si="0"/>
        <v>24</v>
      </c>
      <c r="F11" s="32">
        <f t="shared" si="0"/>
        <v>79</v>
      </c>
      <c r="G11" s="32">
        <f t="shared" si="0"/>
        <v>57</v>
      </c>
      <c r="H11" s="32">
        <f t="shared" si="0"/>
        <v>202</v>
      </c>
      <c r="I11" s="32">
        <f t="shared" si="0"/>
        <v>117</v>
      </c>
      <c r="J11" s="32">
        <f t="shared" si="0"/>
        <v>178</v>
      </c>
      <c r="K11" s="33">
        <f t="shared" si="0"/>
        <v>15</v>
      </c>
      <c r="L11" s="34">
        <f t="shared" si="0"/>
        <v>33</v>
      </c>
      <c r="M11" s="2">
        <f>SUM(M13:M23)</f>
        <v>401</v>
      </c>
      <c r="N11" s="35"/>
      <c r="O11" s="35"/>
      <c r="P11" s="35"/>
      <c r="Q11" s="35"/>
      <c r="R11" s="35"/>
    </row>
    <row r="12" spans="2:18" ht="21" customHeight="1" thickBot="1" x14ac:dyDescent="0.25">
      <c r="B12" s="36"/>
      <c r="C12" s="37"/>
      <c r="D12" s="38"/>
      <c r="E12" s="39">
        <f>E11/D11</f>
        <v>6.5217391304347824E-2</v>
      </c>
      <c r="F12" s="40">
        <f>F11/D11</f>
        <v>0.21467391304347827</v>
      </c>
      <c r="G12" s="40">
        <f>G11/$D$11</f>
        <v>0.15489130434782608</v>
      </c>
      <c r="H12" s="40">
        <f t="shared" ref="H12:J12" si="1">H11/$D$11</f>
        <v>0.54891304347826086</v>
      </c>
      <c r="I12" s="40">
        <f t="shared" si="1"/>
        <v>0.31793478260869568</v>
      </c>
      <c r="J12" s="40">
        <f t="shared" si="1"/>
        <v>0.48369565217391303</v>
      </c>
      <c r="K12" s="41">
        <f>K11/D11</f>
        <v>4.0760869565217392E-2</v>
      </c>
      <c r="L12" s="42">
        <f>L11/D11</f>
        <v>8.9673913043478257E-2</v>
      </c>
      <c r="N12" s="43"/>
      <c r="O12" s="43"/>
      <c r="P12" s="43"/>
      <c r="Q12" s="43"/>
      <c r="R12" s="43"/>
    </row>
    <row r="13" spans="2:18" ht="21" customHeight="1" thickTop="1" x14ac:dyDescent="0.2">
      <c r="B13" s="44" t="s">
        <v>16</v>
      </c>
      <c r="C13" s="45" t="s">
        <v>17</v>
      </c>
      <c r="D13" s="46">
        <f>M13-L13</f>
        <v>45</v>
      </c>
      <c r="E13" s="47">
        <v>4</v>
      </c>
      <c r="F13" s="48">
        <v>4</v>
      </c>
      <c r="G13" s="48">
        <v>4</v>
      </c>
      <c r="H13" s="48">
        <v>37</v>
      </c>
      <c r="I13" s="48">
        <v>16</v>
      </c>
      <c r="J13" s="48">
        <v>22</v>
      </c>
      <c r="K13" s="49">
        <v>0</v>
      </c>
      <c r="L13" s="50">
        <v>0</v>
      </c>
      <c r="M13" s="2">
        <f>'[1]表5-1'!D14</f>
        <v>45</v>
      </c>
      <c r="N13" s="35"/>
      <c r="O13" s="35"/>
      <c r="P13" s="35"/>
      <c r="Q13" s="35"/>
      <c r="R13" s="35"/>
    </row>
    <row r="14" spans="2:18" ht="21" customHeight="1" x14ac:dyDescent="0.2">
      <c r="B14" s="51"/>
      <c r="C14" s="24"/>
      <c r="D14" s="52"/>
      <c r="E14" s="53">
        <f>E13/D13</f>
        <v>8.8888888888888892E-2</v>
      </c>
      <c r="F14" s="54">
        <f>F13/D13</f>
        <v>8.8888888888888892E-2</v>
      </c>
      <c r="G14" s="54">
        <f>G13/$D$13</f>
        <v>8.8888888888888892E-2</v>
      </c>
      <c r="H14" s="54">
        <f t="shared" ref="H14:J14" si="2">H13/$D$13</f>
        <v>0.82222222222222219</v>
      </c>
      <c r="I14" s="54">
        <f t="shared" si="2"/>
        <v>0.35555555555555557</v>
      </c>
      <c r="J14" s="54">
        <f t="shared" si="2"/>
        <v>0.48888888888888887</v>
      </c>
      <c r="K14" s="41">
        <f>K13/D13</f>
        <v>0</v>
      </c>
      <c r="L14" s="55">
        <f>L13/D13</f>
        <v>0</v>
      </c>
      <c r="N14" s="43"/>
      <c r="O14" s="43"/>
      <c r="P14" s="43"/>
      <c r="Q14" s="43"/>
      <c r="R14" s="43"/>
    </row>
    <row r="15" spans="2:18" ht="21" customHeight="1" x14ac:dyDescent="0.2">
      <c r="B15" s="51"/>
      <c r="C15" s="56" t="s">
        <v>18</v>
      </c>
      <c r="D15" s="57">
        <f>M15-L15</f>
        <v>69</v>
      </c>
      <c r="E15" s="31">
        <v>8</v>
      </c>
      <c r="F15" s="32">
        <v>16</v>
      </c>
      <c r="G15" s="32">
        <v>12</v>
      </c>
      <c r="H15" s="32">
        <v>30</v>
      </c>
      <c r="I15" s="32">
        <v>24</v>
      </c>
      <c r="J15" s="32">
        <v>33</v>
      </c>
      <c r="K15" s="33">
        <v>3</v>
      </c>
      <c r="L15" s="58">
        <v>6</v>
      </c>
      <c r="M15" s="2">
        <f>'[1]表5-1'!D16</f>
        <v>75</v>
      </c>
      <c r="N15" s="35"/>
      <c r="O15" s="35"/>
      <c r="P15" s="35"/>
      <c r="Q15" s="35"/>
      <c r="R15" s="35"/>
    </row>
    <row r="16" spans="2:18" ht="21" customHeight="1" x14ac:dyDescent="0.2">
      <c r="B16" s="51"/>
      <c r="C16" s="24"/>
      <c r="D16" s="59"/>
      <c r="E16" s="53">
        <f>E15/D15</f>
        <v>0.11594202898550725</v>
      </c>
      <c r="F16" s="54">
        <f>F15/D15</f>
        <v>0.2318840579710145</v>
      </c>
      <c r="G16" s="54">
        <f>G15/$D$15</f>
        <v>0.17391304347826086</v>
      </c>
      <c r="H16" s="54">
        <f t="shared" ref="H16:J16" si="3">H15/$D$15</f>
        <v>0.43478260869565216</v>
      </c>
      <c r="I16" s="54">
        <f t="shared" si="3"/>
        <v>0.34782608695652173</v>
      </c>
      <c r="J16" s="54">
        <f t="shared" si="3"/>
        <v>0.47826086956521741</v>
      </c>
      <c r="K16" s="41">
        <f>K15/D15</f>
        <v>4.3478260869565216E-2</v>
      </c>
      <c r="L16" s="55">
        <f>L15/D15</f>
        <v>8.6956521739130432E-2</v>
      </c>
      <c r="N16" s="43"/>
      <c r="O16" s="43"/>
      <c r="P16" s="43"/>
      <c r="Q16" s="43"/>
      <c r="R16" s="43"/>
    </row>
    <row r="17" spans="2:18" ht="21" customHeight="1" x14ac:dyDescent="0.2">
      <c r="B17" s="51"/>
      <c r="C17" s="60" t="s">
        <v>19</v>
      </c>
      <c r="D17" s="57">
        <f>M17-L17</f>
        <v>24</v>
      </c>
      <c r="E17" s="31">
        <v>1</v>
      </c>
      <c r="F17" s="32">
        <v>3</v>
      </c>
      <c r="G17" s="32">
        <v>1</v>
      </c>
      <c r="H17" s="32">
        <v>10</v>
      </c>
      <c r="I17" s="32">
        <v>6</v>
      </c>
      <c r="J17" s="32">
        <v>11</v>
      </c>
      <c r="K17" s="33">
        <v>1</v>
      </c>
      <c r="L17" s="58">
        <v>0</v>
      </c>
      <c r="M17" s="2">
        <f>'[1]表5-1'!D18</f>
        <v>24</v>
      </c>
      <c r="N17" s="35"/>
      <c r="O17" s="35"/>
      <c r="P17" s="35"/>
      <c r="Q17" s="35"/>
      <c r="R17" s="35"/>
    </row>
    <row r="18" spans="2:18" ht="21" customHeight="1" x14ac:dyDescent="0.2">
      <c r="B18" s="51"/>
      <c r="C18" s="61"/>
      <c r="D18" s="59"/>
      <c r="E18" s="53">
        <f>E17/D17</f>
        <v>4.1666666666666664E-2</v>
      </c>
      <c r="F18" s="54">
        <f>F17/D17</f>
        <v>0.125</v>
      </c>
      <c r="G18" s="54">
        <f>G17/$D$17</f>
        <v>4.1666666666666664E-2</v>
      </c>
      <c r="H18" s="54">
        <f t="shared" ref="H18:J18" si="4">H17/$D$17</f>
        <v>0.41666666666666669</v>
      </c>
      <c r="I18" s="54">
        <f t="shared" si="4"/>
        <v>0.25</v>
      </c>
      <c r="J18" s="54">
        <f t="shared" si="4"/>
        <v>0.45833333333333331</v>
      </c>
      <c r="K18" s="41">
        <f>K17/D17</f>
        <v>4.1666666666666664E-2</v>
      </c>
      <c r="L18" s="55">
        <f>L17/D17</f>
        <v>0</v>
      </c>
      <c r="N18" s="43"/>
      <c r="O18" s="43"/>
      <c r="P18" s="43"/>
      <c r="Q18" s="43"/>
      <c r="R18" s="43"/>
    </row>
    <row r="19" spans="2:18" ht="21" customHeight="1" x14ac:dyDescent="0.2">
      <c r="B19" s="51"/>
      <c r="C19" s="56" t="s">
        <v>20</v>
      </c>
      <c r="D19" s="57">
        <f>M19-L19</f>
        <v>78</v>
      </c>
      <c r="E19" s="31">
        <v>3</v>
      </c>
      <c r="F19" s="32">
        <v>12</v>
      </c>
      <c r="G19" s="32">
        <v>8</v>
      </c>
      <c r="H19" s="32">
        <v>33</v>
      </c>
      <c r="I19" s="32">
        <v>12</v>
      </c>
      <c r="J19" s="32">
        <v>48</v>
      </c>
      <c r="K19" s="33">
        <v>5</v>
      </c>
      <c r="L19" s="58">
        <v>12</v>
      </c>
      <c r="M19" s="2">
        <f>'[1]表5-1'!D20</f>
        <v>90</v>
      </c>
      <c r="N19" s="35"/>
      <c r="O19" s="35"/>
      <c r="P19" s="35"/>
      <c r="Q19" s="35"/>
      <c r="R19" s="35"/>
    </row>
    <row r="20" spans="2:18" ht="21" customHeight="1" x14ac:dyDescent="0.2">
      <c r="B20" s="51"/>
      <c r="C20" s="24"/>
      <c r="D20" s="59"/>
      <c r="E20" s="53">
        <f>E19/D19</f>
        <v>3.8461538461538464E-2</v>
      </c>
      <c r="F20" s="54">
        <f>F19/D19</f>
        <v>0.15384615384615385</v>
      </c>
      <c r="G20" s="54">
        <f>G19/$D$19</f>
        <v>0.10256410256410256</v>
      </c>
      <c r="H20" s="54">
        <f t="shared" ref="H20:J20" si="5">H19/$D$19</f>
        <v>0.42307692307692307</v>
      </c>
      <c r="I20" s="54">
        <f t="shared" si="5"/>
        <v>0.15384615384615385</v>
      </c>
      <c r="J20" s="54">
        <f t="shared" si="5"/>
        <v>0.61538461538461542</v>
      </c>
      <c r="K20" s="41">
        <f>K19/D19</f>
        <v>6.4102564102564097E-2</v>
      </c>
      <c r="L20" s="55">
        <f>L19/D19</f>
        <v>0.15384615384615385</v>
      </c>
      <c r="N20" s="43"/>
      <c r="O20" s="43"/>
      <c r="P20" s="43"/>
      <c r="Q20" s="43"/>
      <c r="R20" s="43"/>
    </row>
    <row r="21" spans="2:18" ht="21" customHeight="1" x14ac:dyDescent="0.2">
      <c r="B21" s="51"/>
      <c r="C21" s="56" t="s">
        <v>21</v>
      </c>
      <c r="D21" s="57">
        <f>M21-L21</f>
        <v>7</v>
      </c>
      <c r="E21" s="31">
        <v>0</v>
      </c>
      <c r="F21" s="32">
        <v>1</v>
      </c>
      <c r="G21" s="32">
        <v>2</v>
      </c>
      <c r="H21" s="32">
        <v>3</v>
      </c>
      <c r="I21" s="32">
        <v>5</v>
      </c>
      <c r="J21" s="32">
        <v>1</v>
      </c>
      <c r="K21" s="33">
        <v>0</v>
      </c>
      <c r="L21" s="58">
        <v>1</v>
      </c>
      <c r="M21" s="2">
        <f>'[1]表5-1'!D22</f>
        <v>8</v>
      </c>
      <c r="N21" s="35"/>
      <c r="O21" s="35"/>
      <c r="P21" s="35"/>
      <c r="Q21" s="35"/>
      <c r="R21" s="35"/>
    </row>
    <row r="22" spans="2:18" ht="21" customHeight="1" x14ac:dyDescent="0.2">
      <c r="B22" s="51"/>
      <c r="C22" s="24"/>
      <c r="D22" s="59"/>
      <c r="E22" s="53">
        <f>E21/D21</f>
        <v>0</v>
      </c>
      <c r="F22" s="54">
        <f>F21/D21</f>
        <v>0.14285714285714285</v>
      </c>
      <c r="G22" s="54">
        <f>G21/$D$21</f>
        <v>0.2857142857142857</v>
      </c>
      <c r="H22" s="54">
        <f t="shared" ref="H22:J22" si="6">H21/$D$21</f>
        <v>0.42857142857142855</v>
      </c>
      <c r="I22" s="54">
        <f t="shared" si="6"/>
        <v>0.7142857142857143</v>
      </c>
      <c r="J22" s="54">
        <f t="shared" si="6"/>
        <v>0.14285714285714285</v>
      </c>
      <c r="K22" s="62">
        <f>K21/D21</f>
        <v>0</v>
      </c>
      <c r="L22" s="55">
        <f>L21/D21</f>
        <v>0.14285714285714285</v>
      </c>
      <c r="N22" s="43"/>
      <c r="O22" s="43"/>
      <c r="P22" s="43"/>
      <c r="Q22" s="43"/>
      <c r="R22" s="43"/>
    </row>
    <row r="23" spans="2:18" ht="21" customHeight="1" x14ac:dyDescent="0.2">
      <c r="B23" s="51"/>
      <c r="C23" s="56" t="s">
        <v>22</v>
      </c>
      <c r="D23" s="57">
        <f>M23-L23</f>
        <v>145</v>
      </c>
      <c r="E23" s="63">
        <v>8</v>
      </c>
      <c r="F23" s="64">
        <v>43</v>
      </c>
      <c r="G23" s="64">
        <v>30</v>
      </c>
      <c r="H23" s="64">
        <v>89</v>
      </c>
      <c r="I23" s="64">
        <v>54</v>
      </c>
      <c r="J23" s="64">
        <v>63</v>
      </c>
      <c r="K23" s="65">
        <v>6</v>
      </c>
      <c r="L23" s="58">
        <v>14</v>
      </c>
      <c r="M23" s="2">
        <f>'[1]表5-1'!D24</f>
        <v>159</v>
      </c>
      <c r="N23" s="35"/>
      <c r="O23" s="35"/>
      <c r="P23" s="35"/>
      <c r="Q23" s="35"/>
      <c r="R23" s="35"/>
    </row>
    <row r="24" spans="2:18" ht="21" customHeight="1" thickBot="1" x14ac:dyDescent="0.25">
      <c r="B24" s="66"/>
      <c r="C24" s="67"/>
      <c r="D24" s="52"/>
      <c r="E24" s="68">
        <f>E23/D23</f>
        <v>5.5172413793103448E-2</v>
      </c>
      <c r="F24" s="69">
        <f>F23/D23</f>
        <v>0.29655172413793102</v>
      </c>
      <c r="G24" s="69">
        <f>G23/$D$23</f>
        <v>0.20689655172413793</v>
      </c>
      <c r="H24" s="69">
        <f t="shared" ref="H24:J24" si="7">H23/$D$23</f>
        <v>0.61379310344827587</v>
      </c>
      <c r="I24" s="69">
        <f t="shared" si="7"/>
        <v>0.3724137931034483</v>
      </c>
      <c r="J24" s="69">
        <f t="shared" si="7"/>
        <v>0.43448275862068964</v>
      </c>
      <c r="K24" s="41">
        <f>K23/D23</f>
        <v>4.1379310344827586E-2</v>
      </c>
      <c r="L24" s="70">
        <f>L23/D23</f>
        <v>9.6551724137931033E-2</v>
      </c>
      <c r="N24" s="43"/>
      <c r="O24" s="43"/>
      <c r="P24" s="43"/>
      <c r="Q24" s="43"/>
      <c r="R24" s="43"/>
    </row>
    <row r="25" spans="2:18" ht="21" customHeight="1" thickTop="1" x14ac:dyDescent="0.2">
      <c r="B25" s="44" t="s">
        <v>23</v>
      </c>
      <c r="C25" s="45" t="s">
        <v>24</v>
      </c>
      <c r="D25" s="46">
        <f>M25-L25</f>
        <v>75</v>
      </c>
      <c r="E25" s="47">
        <v>3</v>
      </c>
      <c r="F25" s="48">
        <v>7</v>
      </c>
      <c r="G25" s="48">
        <v>6</v>
      </c>
      <c r="H25" s="48">
        <v>37</v>
      </c>
      <c r="I25" s="48">
        <v>13</v>
      </c>
      <c r="J25" s="48">
        <v>42</v>
      </c>
      <c r="K25" s="49">
        <v>4</v>
      </c>
      <c r="L25" s="58">
        <v>12</v>
      </c>
      <c r="M25" s="2">
        <f>'[1]表5-1'!D26</f>
        <v>87</v>
      </c>
      <c r="N25" s="35"/>
      <c r="O25" s="35"/>
      <c r="P25" s="35"/>
      <c r="Q25" s="35"/>
      <c r="R25" s="35"/>
    </row>
    <row r="26" spans="2:18" ht="21" customHeight="1" x14ac:dyDescent="0.2">
      <c r="B26" s="51"/>
      <c r="C26" s="24"/>
      <c r="D26" s="59"/>
      <c r="E26" s="53">
        <f>E25/D25</f>
        <v>0.04</v>
      </c>
      <c r="F26" s="54">
        <f>F25/D25</f>
        <v>9.3333333333333338E-2</v>
      </c>
      <c r="G26" s="54">
        <f>G25/$D$25</f>
        <v>0.08</v>
      </c>
      <c r="H26" s="54">
        <f t="shared" ref="H26:J26" si="8">H25/$D$25</f>
        <v>0.49333333333333335</v>
      </c>
      <c r="I26" s="54">
        <f t="shared" si="8"/>
        <v>0.17333333333333334</v>
      </c>
      <c r="J26" s="54">
        <f t="shared" si="8"/>
        <v>0.56000000000000005</v>
      </c>
      <c r="K26" s="62">
        <f>K25/D25</f>
        <v>5.3333333333333337E-2</v>
      </c>
      <c r="L26" s="55">
        <f>L25/D25</f>
        <v>0.16</v>
      </c>
      <c r="N26" s="43"/>
      <c r="O26" s="43"/>
      <c r="P26" s="43"/>
      <c r="Q26" s="43"/>
      <c r="R26" s="43"/>
    </row>
    <row r="27" spans="2:18" ht="21" customHeight="1" x14ac:dyDescent="0.2">
      <c r="B27" s="51"/>
      <c r="C27" s="56" t="s">
        <v>25</v>
      </c>
      <c r="D27" s="71">
        <f>M27-L27</f>
        <v>162</v>
      </c>
      <c r="E27" s="63">
        <v>11</v>
      </c>
      <c r="F27" s="64">
        <v>25</v>
      </c>
      <c r="G27" s="64">
        <v>16</v>
      </c>
      <c r="H27" s="64">
        <v>93</v>
      </c>
      <c r="I27" s="64">
        <v>38</v>
      </c>
      <c r="J27" s="64">
        <v>90</v>
      </c>
      <c r="K27" s="65">
        <v>11</v>
      </c>
      <c r="L27" s="58">
        <v>16</v>
      </c>
      <c r="M27" s="2">
        <f>'[1]表5-1'!D28</f>
        <v>178</v>
      </c>
      <c r="N27" s="35"/>
      <c r="O27" s="35"/>
      <c r="P27" s="35"/>
      <c r="Q27" s="35"/>
      <c r="R27" s="35"/>
    </row>
    <row r="28" spans="2:18" ht="21" customHeight="1" x14ac:dyDescent="0.2">
      <c r="B28" s="51"/>
      <c r="C28" s="24"/>
      <c r="D28" s="59"/>
      <c r="E28" s="53">
        <f>E27/D27</f>
        <v>6.7901234567901231E-2</v>
      </c>
      <c r="F28" s="54">
        <f>F27/D27</f>
        <v>0.15432098765432098</v>
      </c>
      <c r="G28" s="54">
        <f>G27/$D$27</f>
        <v>9.8765432098765427E-2</v>
      </c>
      <c r="H28" s="54">
        <f t="shared" ref="H28:J28" si="9">H27/$D$27</f>
        <v>0.57407407407407407</v>
      </c>
      <c r="I28" s="54">
        <f t="shared" si="9"/>
        <v>0.23456790123456789</v>
      </c>
      <c r="J28" s="54">
        <f t="shared" si="9"/>
        <v>0.55555555555555558</v>
      </c>
      <c r="K28" s="62">
        <f>K27/D27</f>
        <v>6.7901234567901231E-2</v>
      </c>
      <c r="L28" s="55">
        <f>L27/D27</f>
        <v>9.8765432098765427E-2</v>
      </c>
      <c r="N28" s="43"/>
      <c r="O28" s="43"/>
      <c r="P28" s="43"/>
      <c r="Q28" s="43"/>
      <c r="R28" s="43"/>
    </row>
    <row r="29" spans="2:18" ht="21" customHeight="1" x14ac:dyDescent="0.2">
      <c r="B29" s="51"/>
      <c r="C29" s="56" t="s">
        <v>26</v>
      </c>
      <c r="D29" s="71">
        <f>M29-L29</f>
        <v>51</v>
      </c>
      <c r="E29" s="63">
        <v>3</v>
      </c>
      <c r="F29" s="64">
        <v>11</v>
      </c>
      <c r="G29" s="64">
        <v>10</v>
      </c>
      <c r="H29" s="64">
        <v>27</v>
      </c>
      <c r="I29" s="64">
        <v>16</v>
      </c>
      <c r="J29" s="64">
        <v>24</v>
      </c>
      <c r="K29" s="65">
        <v>0</v>
      </c>
      <c r="L29" s="58">
        <v>2</v>
      </c>
      <c r="M29" s="2">
        <f>'[1]表5-1'!D30</f>
        <v>53</v>
      </c>
      <c r="N29" s="35"/>
      <c r="O29" s="35"/>
      <c r="P29" s="35"/>
      <c r="Q29" s="35"/>
      <c r="R29" s="35"/>
    </row>
    <row r="30" spans="2:18" ht="21" customHeight="1" x14ac:dyDescent="0.2">
      <c r="B30" s="51"/>
      <c r="C30" s="72"/>
      <c r="D30" s="59"/>
      <c r="E30" s="53">
        <f>E29/D29</f>
        <v>5.8823529411764705E-2</v>
      </c>
      <c r="F30" s="54">
        <f>F29/D29</f>
        <v>0.21568627450980393</v>
      </c>
      <c r="G30" s="54">
        <f>G29/$D$29</f>
        <v>0.19607843137254902</v>
      </c>
      <c r="H30" s="54">
        <f t="shared" ref="H30:J30" si="10">H29/$D$29</f>
        <v>0.52941176470588236</v>
      </c>
      <c r="I30" s="54">
        <f t="shared" si="10"/>
        <v>0.31372549019607843</v>
      </c>
      <c r="J30" s="54">
        <f t="shared" si="10"/>
        <v>0.47058823529411764</v>
      </c>
      <c r="K30" s="62">
        <f>K29/D29</f>
        <v>0</v>
      </c>
      <c r="L30" s="55">
        <f>L29/D29</f>
        <v>3.9215686274509803E-2</v>
      </c>
      <c r="N30" s="43"/>
      <c r="O30" s="43"/>
      <c r="P30" s="43"/>
      <c r="Q30" s="43"/>
      <c r="R30" s="43"/>
    </row>
    <row r="31" spans="2:18" ht="21" customHeight="1" x14ac:dyDescent="0.2">
      <c r="B31" s="51"/>
      <c r="C31" s="56" t="s">
        <v>27</v>
      </c>
      <c r="D31" s="71">
        <f>M31-L31</f>
        <v>26</v>
      </c>
      <c r="E31" s="63">
        <v>2</v>
      </c>
      <c r="F31" s="64">
        <v>8</v>
      </c>
      <c r="G31" s="64">
        <v>7</v>
      </c>
      <c r="H31" s="64">
        <v>18</v>
      </c>
      <c r="I31" s="64">
        <v>11</v>
      </c>
      <c r="J31" s="64">
        <v>8</v>
      </c>
      <c r="K31" s="65">
        <v>0</v>
      </c>
      <c r="L31" s="58">
        <v>0</v>
      </c>
      <c r="M31" s="2">
        <f>'[1]表5-1'!D32</f>
        <v>26</v>
      </c>
      <c r="N31" s="35"/>
      <c r="O31" s="35"/>
      <c r="P31" s="35"/>
      <c r="Q31" s="35"/>
      <c r="R31" s="35"/>
    </row>
    <row r="32" spans="2:18" ht="21" customHeight="1" x14ac:dyDescent="0.2">
      <c r="B32" s="51"/>
      <c r="C32" s="72"/>
      <c r="D32" s="59"/>
      <c r="E32" s="53">
        <f>E31/D31</f>
        <v>7.6923076923076927E-2</v>
      </c>
      <c r="F32" s="54">
        <f>F31/D31</f>
        <v>0.30769230769230771</v>
      </c>
      <c r="G32" s="54">
        <f>G31/$D$31</f>
        <v>0.26923076923076922</v>
      </c>
      <c r="H32" s="54">
        <f t="shared" ref="H32:J32" si="11">H31/$D$31</f>
        <v>0.69230769230769229</v>
      </c>
      <c r="I32" s="54">
        <f t="shared" si="11"/>
        <v>0.42307692307692307</v>
      </c>
      <c r="J32" s="54">
        <f t="shared" si="11"/>
        <v>0.30769230769230771</v>
      </c>
      <c r="K32" s="62">
        <f>K31/D31</f>
        <v>0</v>
      </c>
      <c r="L32" s="55">
        <f>L31/D31</f>
        <v>0</v>
      </c>
      <c r="N32" s="43"/>
      <c r="O32" s="43"/>
      <c r="P32" s="43"/>
      <c r="Q32" s="43"/>
      <c r="R32" s="43"/>
    </row>
    <row r="33" spans="2:18" ht="21" customHeight="1" x14ac:dyDescent="0.2">
      <c r="B33" s="51"/>
      <c r="C33" s="56" t="s">
        <v>28</v>
      </c>
      <c r="D33" s="71">
        <f>M33-L33</f>
        <v>28</v>
      </c>
      <c r="E33" s="63">
        <v>0</v>
      </c>
      <c r="F33" s="64">
        <v>12</v>
      </c>
      <c r="G33" s="64">
        <v>8</v>
      </c>
      <c r="H33" s="64">
        <v>15</v>
      </c>
      <c r="I33" s="64">
        <v>15</v>
      </c>
      <c r="J33" s="64">
        <v>12</v>
      </c>
      <c r="K33" s="65">
        <v>0</v>
      </c>
      <c r="L33" s="58">
        <v>3</v>
      </c>
      <c r="M33" s="2">
        <f>'[1]表5-1'!D34</f>
        <v>31</v>
      </c>
      <c r="N33" s="35"/>
      <c r="O33" s="35"/>
      <c r="P33" s="35"/>
      <c r="Q33" s="35"/>
      <c r="R33" s="35"/>
    </row>
    <row r="34" spans="2:18" ht="21" customHeight="1" x14ac:dyDescent="0.2">
      <c r="B34" s="51"/>
      <c r="C34" s="72"/>
      <c r="D34" s="59"/>
      <c r="E34" s="53">
        <f>E33/D33</f>
        <v>0</v>
      </c>
      <c r="F34" s="54">
        <f>F33/D33</f>
        <v>0.42857142857142855</v>
      </c>
      <c r="G34" s="54">
        <f>G33/$D$33</f>
        <v>0.2857142857142857</v>
      </c>
      <c r="H34" s="54">
        <f t="shared" ref="H34:J34" si="12">H33/$D$33</f>
        <v>0.5357142857142857</v>
      </c>
      <c r="I34" s="54">
        <f t="shared" si="12"/>
        <v>0.5357142857142857</v>
      </c>
      <c r="J34" s="54">
        <f t="shared" si="12"/>
        <v>0.42857142857142855</v>
      </c>
      <c r="K34" s="62">
        <f>K33/D33</f>
        <v>0</v>
      </c>
      <c r="L34" s="55">
        <f>L33/D33</f>
        <v>0.10714285714285714</v>
      </c>
      <c r="N34" s="43"/>
      <c r="O34" s="43"/>
      <c r="P34" s="43"/>
      <c r="Q34" s="43"/>
      <c r="R34" s="43"/>
    </row>
    <row r="35" spans="2:18" ht="21" customHeight="1" x14ac:dyDescent="0.2">
      <c r="B35" s="51"/>
      <c r="C35" s="56" t="s">
        <v>29</v>
      </c>
      <c r="D35" s="71">
        <f>M35-L35</f>
        <v>26</v>
      </c>
      <c r="E35" s="63">
        <v>5</v>
      </c>
      <c r="F35" s="64">
        <v>16</v>
      </c>
      <c r="G35" s="64">
        <v>10</v>
      </c>
      <c r="H35" s="64">
        <v>12</v>
      </c>
      <c r="I35" s="64">
        <v>24</v>
      </c>
      <c r="J35" s="64">
        <v>2</v>
      </c>
      <c r="K35" s="65">
        <v>0</v>
      </c>
      <c r="L35" s="58">
        <v>0</v>
      </c>
      <c r="M35" s="2">
        <f>'[1]表5-1'!D36</f>
        <v>26</v>
      </c>
      <c r="N35" s="35"/>
      <c r="O35" s="35"/>
      <c r="P35" s="35"/>
      <c r="Q35" s="35"/>
      <c r="R35" s="35"/>
    </row>
    <row r="36" spans="2:18" ht="21" customHeight="1" thickBot="1" x14ac:dyDescent="0.25">
      <c r="B36" s="51"/>
      <c r="C36" s="73"/>
      <c r="D36" s="52"/>
      <c r="E36" s="74">
        <f>E35/D35</f>
        <v>0.19230769230769232</v>
      </c>
      <c r="F36" s="75">
        <f>F35/D35</f>
        <v>0.61538461538461542</v>
      </c>
      <c r="G36" s="75">
        <f>G35/$D$35</f>
        <v>0.38461538461538464</v>
      </c>
      <c r="H36" s="75">
        <f t="shared" ref="H36:J36" si="13">H35/$D$35</f>
        <v>0.46153846153846156</v>
      </c>
      <c r="I36" s="75">
        <f t="shared" si="13"/>
        <v>0.92307692307692313</v>
      </c>
      <c r="J36" s="75">
        <f t="shared" si="13"/>
        <v>7.6923076923076927E-2</v>
      </c>
      <c r="K36" s="41">
        <f>K35/D35</f>
        <v>0</v>
      </c>
      <c r="L36" s="55">
        <f>L35/D35</f>
        <v>0</v>
      </c>
      <c r="N36" s="43"/>
      <c r="O36" s="43"/>
      <c r="P36" s="43"/>
      <c r="Q36" s="43"/>
      <c r="R36" s="43"/>
    </row>
    <row r="37" spans="2:18" ht="21" customHeight="1" thickTop="1" x14ac:dyDescent="0.2">
      <c r="B37" s="51"/>
      <c r="C37" s="76" t="s">
        <v>30</v>
      </c>
      <c r="D37" s="77">
        <f>D27+D29+D31+D33</f>
        <v>267</v>
      </c>
      <c r="E37" s="78">
        <f t="shared" ref="E37:L37" si="14">E27+E29+E31+E33</f>
        <v>16</v>
      </c>
      <c r="F37" s="48">
        <f t="shared" si="14"/>
        <v>56</v>
      </c>
      <c r="G37" s="48">
        <f t="shared" si="14"/>
        <v>41</v>
      </c>
      <c r="H37" s="48">
        <f t="shared" si="14"/>
        <v>153</v>
      </c>
      <c r="I37" s="48">
        <f t="shared" si="14"/>
        <v>80</v>
      </c>
      <c r="J37" s="48">
        <f t="shared" si="14"/>
        <v>134</v>
      </c>
      <c r="K37" s="49">
        <f t="shared" si="14"/>
        <v>11</v>
      </c>
      <c r="L37" s="50">
        <f t="shared" si="14"/>
        <v>21</v>
      </c>
      <c r="M37" s="2">
        <f>SUM(M27:M33)</f>
        <v>288</v>
      </c>
      <c r="N37" s="35"/>
      <c r="O37" s="35"/>
      <c r="P37" s="35"/>
      <c r="Q37" s="35"/>
      <c r="R37" s="35"/>
    </row>
    <row r="38" spans="2:18" ht="21" customHeight="1" x14ac:dyDescent="0.2">
      <c r="B38" s="51"/>
      <c r="C38" s="79" t="s">
        <v>31</v>
      </c>
      <c r="D38" s="59"/>
      <c r="E38" s="53">
        <f>E37/D37</f>
        <v>5.9925093632958802E-2</v>
      </c>
      <c r="F38" s="54">
        <f>F37/D37</f>
        <v>0.20973782771535582</v>
      </c>
      <c r="G38" s="54">
        <f>G37/$D$37</f>
        <v>0.15355805243445692</v>
      </c>
      <c r="H38" s="54">
        <f t="shared" ref="H38:J38" si="15">H37/$D$37</f>
        <v>0.5730337078651685</v>
      </c>
      <c r="I38" s="54">
        <f t="shared" si="15"/>
        <v>0.29962546816479402</v>
      </c>
      <c r="J38" s="54">
        <f t="shared" si="15"/>
        <v>0.50187265917602997</v>
      </c>
      <c r="K38" s="62">
        <f>K37/D37</f>
        <v>4.1198501872659173E-2</v>
      </c>
      <c r="L38" s="55">
        <f>L37/D37</f>
        <v>7.8651685393258425E-2</v>
      </c>
      <c r="N38" s="43"/>
      <c r="O38" s="43"/>
      <c r="P38" s="43"/>
      <c r="Q38" s="43"/>
      <c r="R38" s="43"/>
    </row>
    <row r="39" spans="2:18" ht="21" customHeight="1" x14ac:dyDescent="0.2">
      <c r="B39" s="51"/>
      <c r="C39" s="80" t="s">
        <v>30</v>
      </c>
      <c r="D39" s="81">
        <f>D29+D31+D33+D35</f>
        <v>131</v>
      </c>
      <c r="E39" s="63">
        <f t="shared" ref="E39:L39" si="16">E29+E31+E33+E35</f>
        <v>10</v>
      </c>
      <c r="F39" s="64">
        <f t="shared" si="16"/>
        <v>47</v>
      </c>
      <c r="G39" s="64">
        <f t="shared" si="16"/>
        <v>35</v>
      </c>
      <c r="H39" s="64">
        <f t="shared" si="16"/>
        <v>72</v>
      </c>
      <c r="I39" s="64">
        <f t="shared" si="16"/>
        <v>66</v>
      </c>
      <c r="J39" s="64">
        <f t="shared" si="16"/>
        <v>46</v>
      </c>
      <c r="K39" s="65">
        <f t="shared" si="16"/>
        <v>0</v>
      </c>
      <c r="L39" s="58">
        <f t="shared" si="16"/>
        <v>5</v>
      </c>
      <c r="M39" s="2">
        <f>SUM(M29:M35)</f>
        <v>136</v>
      </c>
      <c r="N39" s="35"/>
      <c r="O39" s="35"/>
      <c r="P39" s="35"/>
      <c r="Q39" s="35"/>
      <c r="R39" s="35"/>
    </row>
    <row r="40" spans="2:18" ht="21" customHeight="1" thickBot="1" x14ac:dyDescent="0.25">
      <c r="B40" s="82"/>
      <c r="C40" s="79" t="s">
        <v>32</v>
      </c>
      <c r="D40" s="59"/>
      <c r="E40" s="83">
        <f>E39/D39</f>
        <v>7.6335877862595422E-2</v>
      </c>
      <c r="F40" s="84">
        <f>F39/D39</f>
        <v>0.35877862595419846</v>
      </c>
      <c r="G40" s="84">
        <f>G39/$D$39</f>
        <v>0.26717557251908397</v>
      </c>
      <c r="H40" s="84">
        <f t="shared" ref="H40:J40" si="17">H39/$D$39</f>
        <v>0.54961832061068705</v>
      </c>
      <c r="I40" s="84">
        <f t="shared" si="17"/>
        <v>0.50381679389312972</v>
      </c>
      <c r="J40" s="84">
        <f t="shared" si="17"/>
        <v>0.35114503816793891</v>
      </c>
      <c r="K40" s="85">
        <f>K39/D39</f>
        <v>0</v>
      </c>
      <c r="L40" s="86">
        <f>L39/D39</f>
        <v>3.8167938931297711E-2</v>
      </c>
      <c r="N40" s="43"/>
      <c r="O40" s="43"/>
      <c r="P40" s="43"/>
      <c r="Q40" s="43"/>
      <c r="R40" s="43"/>
    </row>
    <row r="41" spans="2:18" ht="21" customHeight="1" x14ac:dyDescent="0.2">
      <c r="B41" s="87"/>
      <c r="C41" s="88" t="s">
        <v>33</v>
      </c>
      <c r="D41" s="5"/>
      <c r="E41" s="89"/>
      <c r="F41" s="89"/>
      <c r="G41" s="89"/>
      <c r="H41" s="89"/>
      <c r="I41" s="89"/>
      <c r="J41" s="89"/>
      <c r="K41" s="89"/>
      <c r="L41" s="89"/>
      <c r="N41" s="43"/>
      <c r="O41" s="43"/>
      <c r="P41" s="43"/>
      <c r="Q41" s="43"/>
      <c r="R41" s="43"/>
    </row>
    <row r="42" spans="2:18" ht="21" customHeight="1" x14ac:dyDescent="0.2">
      <c r="B42" s="87"/>
      <c r="C42" s="88" t="s">
        <v>34</v>
      </c>
      <c r="D42" s="5"/>
      <c r="E42" s="89"/>
      <c r="F42" s="89"/>
      <c r="G42" s="89"/>
      <c r="H42" s="89"/>
      <c r="I42" s="89"/>
      <c r="J42" s="89"/>
      <c r="K42" s="89"/>
      <c r="L42" s="89"/>
      <c r="N42" s="43"/>
      <c r="O42" s="43"/>
      <c r="P42" s="43"/>
      <c r="Q42" s="43"/>
      <c r="R42" s="43"/>
    </row>
    <row r="43" spans="2:18" ht="21" customHeight="1" x14ac:dyDescent="0.2">
      <c r="B43" s="87"/>
      <c r="C43" s="88"/>
      <c r="D43" s="5"/>
      <c r="E43" s="89"/>
      <c r="F43" s="89"/>
      <c r="G43" s="89"/>
      <c r="H43" s="89"/>
      <c r="I43" s="89"/>
      <c r="J43" s="89"/>
      <c r="K43" s="89"/>
      <c r="L43" s="89"/>
      <c r="N43" s="43"/>
      <c r="O43" s="43"/>
      <c r="P43" s="43"/>
      <c r="Q43" s="43"/>
      <c r="R43" s="43"/>
    </row>
    <row r="44" spans="2:18" x14ac:dyDescent="0.2">
      <c r="E44" s="90"/>
      <c r="F44" s="90"/>
      <c r="G44" s="90"/>
      <c r="H44" s="90"/>
      <c r="I44" s="90"/>
      <c r="J44" s="90"/>
      <c r="K44" s="90"/>
      <c r="L44" s="90"/>
    </row>
    <row r="45" spans="2:18" s="91" customFormat="1" x14ac:dyDescent="0.2">
      <c r="B45" s="2"/>
      <c r="D45" s="2"/>
      <c r="E45" s="2"/>
      <c r="F45" s="2"/>
      <c r="G45" s="2"/>
      <c r="H45" s="2"/>
      <c r="I45" s="2"/>
      <c r="J45" s="2"/>
      <c r="K45" s="2"/>
      <c r="L45" s="2"/>
    </row>
    <row r="46" spans="2:18" s="91" customFormat="1" x14ac:dyDescent="0.2">
      <c r="B46"/>
      <c r="E46" s="92"/>
      <c r="F46" s="92"/>
      <c r="G46" s="92"/>
      <c r="H46" s="92"/>
      <c r="I46" s="92"/>
      <c r="J46" s="92"/>
      <c r="K46" s="92"/>
      <c r="L46" s="92"/>
    </row>
    <row r="47" spans="2:18" x14ac:dyDescent="0.2">
      <c r="B47"/>
      <c r="E47" s="92"/>
      <c r="F47" s="92"/>
      <c r="G47" s="92"/>
      <c r="H47" s="92"/>
      <c r="I47" s="92"/>
      <c r="J47" s="92"/>
      <c r="K47" s="92"/>
      <c r="L47" s="92"/>
    </row>
    <row r="48" spans="2:18" x14ac:dyDescent="0.2">
      <c r="B48"/>
      <c r="E48" s="93"/>
      <c r="F48" s="93"/>
      <c r="G48" s="93"/>
      <c r="H48" s="93"/>
      <c r="I48" s="93"/>
      <c r="J48" s="93"/>
      <c r="K48" s="93"/>
      <c r="L48" s="93"/>
    </row>
    <row r="49" spans="2:12" ht="14.25" customHeight="1" x14ac:dyDescent="0.2">
      <c r="B49"/>
      <c r="E49" s="94"/>
      <c r="F49" s="94"/>
      <c r="G49" s="94"/>
      <c r="H49" s="94"/>
      <c r="I49" s="94"/>
      <c r="J49" s="94"/>
      <c r="K49" s="94"/>
      <c r="L49" s="94"/>
    </row>
    <row r="50" spans="2:12" x14ac:dyDescent="0.2">
      <c r="B50"/>
    </row>
    <row r="51" spans="2:12" ht="13.5" customHeight="1" x14ac:dyDescent="0.2">
      <c r="B51" s="95"/>
      <c r="D51" s="35"/>
      <c r="E51" s="96"/>
      <c r="F51" s="96"/>
      <c r="G51" s="96"/>
      <c r="H51" s="96"/>
      <c r="I51" s="96"/>
      <c r="J51" s="96"/>
      <c r="K51" s="96"/>
      <c r="L51" s="96"/>
    </row>
    <row r="52" spans="2:12" x14ac:dyDescent="0.2">
      <c r="D52" s="35"/>
      <c r="E52" s="96"/>
      <c r="F52" s="96"/>
      <c r="G52" s="96"/>
      <c r="H52" s="96"/>
      <c r="I52" s="96"/>
      <c r="J52" s="96"/>
      <c r="K52" s="96"/>
      <c r="L52" s="96"/>
    </row>
    <row r="53" spans="2:12" x14ac:dyDescent="0.2">
      <c r="D53" s="35"/>
      <c r="E53" s="96"/>
      <c r="F53" s="96"/>
      <c r="G53" s="96"/>
      <c r="H53" s="96"/>
      <c r="I53" s="96"/>
      <c r="J53" s="96"/>
      <c r="K53" s="96"/>
      <c r="L53" s="96"/>
    </row>
    <row r="54" spans="2:12" x14ac:dyDescent="0.2">
      <c r="D54" s="35"/>
      <c r="E54" s="96"/>
      <c r="F54" s="96"/>
      <c r="G54" s="96"/>
      <c r="H54" s="96"/>
      <c r="I54" s="96"/>
      <c r="J54" s="96"/>
      <c r="K54" s="96"/>
      <c r="L54" s="96"/>
    </row>
    <row r="55" spans="2:12" ht="13.5" customHeight="1" x14ac:dyDescent="0.2">
      <c r="D55" s="35"/>
      <c r="E55" s="96"/>
      <c r="F55" s="96"/>
      <c r="G55" s="96"/>
      <c r="H55" s="96"/>
      <c r="I55" s="96"/>
      <c r="J55" s="96"/>
      <c r="K55" s="96"/>
      <c r="L55" s="96"/>
    </row>
    <row r="58" spans="2:12" ht="13.5" customHeight="1" x14ac:dyDescent="0.2"/>
  </sheetData>
  <mergeCells count="24">
    <mergeCell ref="C23:C24"/>
    <mergeCell ref="B25:B40"/>
    <mergeCell ref="C25:C26"/>
    <mergeCell ref="C27:C28"/>
    <mergeCell ref="C29:C30"/>
    <mergeCell ref="C31:C32"/>
    <mergeCell ref="C33:C34"/>
    <mergeCell ref="C35:C36"/>
    <mergeCell ref="J8:J10"/>
    <mergeCell ref="K8:K10"/>
    <mergeCell ref="L8:L10"/>
    <mergeCell ref="B11:C12"/>
    <mergeCell ref="B13:B24"/>
    <mergeCell ref="C13:C14"/>
    <mergeCell ref="C15:C16"/>
    <mergeCell ref="C17:C18"/>
    <mergeCell ref="C19:C20"/>
    <mergeCell ref="C21:C22"/>
    <mergeCell ref="D8:D10"/>
    <mergeCell ref="E8:E10"/>
    <mergeCell ref="F8:F10"/>
    <mergeCell ref="G8:G10"/>
    <mergeCell ref="H8:H10"/>
    <mergeCell ref="I8:I10"/>
  </mergeCells>
  <phoneticPr fontId="3"/>
  <printOptions horizontalCentered="1"/>
  <pageMargins left="0.47244094488188981" right="0.19685039370078741" top="0.62992125984251968" bottom="0.39370078740157483" header="0.35433070866141736" footer="0.19685039370078741"/>
  <pageSetup paperSize="9" scale="6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75FEC-6347-4BF0-B173-D2A96717147F}">
  <sheetPr>
    <tabColor rgb="FF92D050"/>
    <pageSetUpPr fitToPage="1"/>
  </sheetPr>
  <dimension ref="B2:N54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2"/>
    <col min="2" max="2" width="4.33203125" style="2" customWidth="1"/>
    <col min="3" max="3" width="16.6640625" style="2" customWidth="1"/>
    <col min="4" max="4" width="17.88671875" style="2" customWidth="1"/>
    <col min="5" max="9" width="19" style="2" customWidth="1"/>
    <col min="10" max="11" width="8.33203125" style="2" customWidth="1"/>
    <col min="12" max="12" width="8.88671875" style="2" customWidth="1"/>
    <col min="13" max="14" width="8.33203125" style="2" customWidth="1"/>
    <col min="15" max="16384" width="9" style="2"/>
  </cols>
  <sheetData>
    <row r="2" spans="2:13" x14ac:dyDescent="0.2">
      <c r="B2" s="2" t="s">
        <v>206</v>
      </c>
    </row>
    <row r="4" spans="2:13" x14ac:dyDescent="0.2">
      <c r="C4" s="2" t="s">
        <v>207</v>
      </c>
    </row>
    <row r="6" spans="2:13" x14ac:dyDescent="0.2">
      <c r="G6" s="3" t="s">
        <v>1</v>
      </c>
      <c r="H6" s="3"/>
    </row>
    <row r="7" spans="2:13" x14ac:dyDescent="0.2">
      <c r="G7" s="3" t="s">
        <v>2</v>
      </c>
      <c r="H7" s="3"/>
    </row>
    <row r="8" spans="2:13" ht="10.5" customHeight="1" x14ac:dyDescent="0.2"/>
    <row r="9" spans="2:13" ht="13.8" thickBot="1" x14ac:dyDescent="0.25">
      <c r="E9" s="2" t="s">
        <v>3</v>
      </c>
      <c r="I9" s="5" t="s">
        <v>4</v>
      </c>
      <c r="M9" s="5"/>
    </row>
    <row r="10" spans="2:13" ht="7.5" customHeight="1" x14ac:dyDescent="0.2">
      <c r="B10" s="97"/>
      <c r="C10" s="98"/>
      <c r="D10" s="99" t="s">
        <v>36</v>
      </c>
      <c r="E10" s="9" t="s">
        <v>184</v>
      </c>
      <c r="F10" s="10" t="s">
        <v>208</v>
      </c>
      <c r="G10" s="10" t="s">
        <v>209</v>
      </c>
      <c r="H10" s="10" t="s">
        <v>210</v>
      </c>
      <c r="I10" s="11" t="s">
        <v>13</v>
      </c>
    </row>
    <row r="11" spans="2:13" ht="7.5" customHeight="1" x14ac:dyDescent="0.2">
      <c r="B11" s="6"/>
      <c r="C11" s="7"/>
      <c r="D11" s="17"/>
      <c r="E11" s="100"/>
      <c r="F11" s="101"/>
      <c r="G11" s="101"/>
      <c r="H11" s="16"/>
      <c r="I11" s="17"/>
    </row>
    <row r="12" spans="2:13" ht="66.75" customHeight="1" x14ac:dyDescent="0.2">
      <c r="B12" s="19"/>
      <c r="C12" s="20"/>
      <c r="D12" s="25"/>
      <c r="E12" s="102"/>
      <c r="F12" s="103"/>
      <c r="G12" s="103"/>
      <c r="H12" s="24"/>
      <c r="I12" s="25"/>
      <c r="L12" s="27"/>
    </row>
    <row r="13" spans="2:13" ht="20.100000000000001" customHeight="1" x14ac:dyDescent="0.2">
      <c r="B13" s="104" t="s">
        <v>39</v>
      </c>
      <c r="C13" s="105"/>
      <c r="D13" s="30">
        <f t="shared" ref="D13:I13" si="0">D15+D17+D19+D21+D23+D25</f>
        <v>401</v>
      </c>
      <c r="E13" s="31">
        <f t="shared" si="0"/>
        <v>66</v>
      </c>
      <c r="F13" s="32">
        <f t="shared" si="0"/>
        <v>40</v>
      </c>
      <c r="G13" s="32">
        <f t="shared" si="0"/>
        <v>195</v>
      </c>
      <c r="H13" s="32">
        <f t="shared" si="0"/>
        <v>86</v>
      </c>
      <c r="I13" s="33">
        <f t="shared" si="0"/>
        <v>14</v>
      </c>
      <c r="L13" s="96"/>
    </row>
    <row r="14" spans="2:13" ht="20.100000000000001" customHeight="1" thickBot="1" x14ac:dyDescent="0.25">
      <c r="B14" s="106"/>
      <c r="C14" s="107"/>
      <c r="D14" s="38"/>
      <c r="E14" s="39">
        <f>E13/D13</f>
        <v>0.16458852867830423</v>
      </c>
      <c r="F14" s="40">
        <f>F13/$D$13</f>
        <v>9.9750623441396513E-2</v>
      </c>
      <c r="G14" s="40">
        <f t="shared" ref="G14:H14" si="1">G13/$D$13</f>
        <v>0.486284289276808</v>
      </c>
      <c r="H14" s="40">
        <f t="shared" si="1"/>
        <v>0.21446384039900249</v>
      </c>
      <c r="I14" s="41">
        <f>I13/D13</f>
        <v>3.4912718204488775E-2</v>
      </c>
      <c r="J14" s="91"/>
      <c r="K14" s="91"/>
      <c r="L14" s="96"/>
    </row>
    <row r="15" spans="2:13" ht="20.100000000000001" customHeight="1" thickTop="1" x14ac:dyDescent="0.2">
      <c r="B15" s="44" t="s">
        <v>40</v>
      </c>
      <c r="C15" s="108" t="s">
        <v>41</v>
      </c>
      <c r="D15" s="46">
        <f>'[1]表5-1'!D14</f>
        <v>45</v>
      </c>
      <c r="E15" s="47">
        <v>3</v>
      </c>
      <c r="F15" s="48">
        <v>3</v>
      </c>
      <c r="G15" s="48">
        <v>21</v>
      </c>
      <c r="H15" s="378">
        <v>15</v>
      </c>
      <c r="I15" s="49">
        <v>3</v>
      </c>
      <c r="L15" s="96"/>
    </row>
    <row r="16" spans="2:13" ht="20.100000000000001" customHeight="1" x14ac:dyDescent="0.2">
      <c r="B16" s="51"/>
      <c r="C16" s="13"/>
      <c r="D16" s="52"/>
      <c r="E16" s="53">
        <f>E15/D15</f>
        <v>6.6666666666666666E-2</v>
      </c>
      <c r="F16" s="54">
        <f>F15/$D$15</f>
        <v>6.6666666666666666E-2</v>
      </c>
      <c r="G16" s="54">
        <f t="shared" ref="G16:H16" si="2">G15/$D$15</f>
        <v>0.46666666666666667</v>
      </c>
      <c r="H16" s="54">
        <f t="shared" si="2"/>
        <v>0.33333333333333331</v>
      </c>
      <c r="I16" s="62">
        <f>I15/D15</f>
        <v>6.6666666666666666E-2</v>
      </c>
      <c r="K16" s="91"/>
      <c r="L16" s="96"/>
    </row>
    <row r="17" spans="2:12" ht="20.100000000000001" customHeight="1" x14ac:dyDescent="0.2">
      <c r="B17" s="51"/>
      <c r="C17" s="8" t="s">
        <v>42</v>
      </c>
      <c r="D17" s="57">
        <f>'[1]表5-1'!D16</f>
        <v>75</v>
      </c>
      <c r="E17" s="31">
        <v>17</v>
      </c>
      <c r="F17" s="32">
        <v>3</v>
      </c>
      <c r="G17" s="32">
        <v>36</v>
      </c>
      <c r="H17" s="379">
        <v>15</v>
      </c>
      <c r="I17" s="33">
        <v>4</v>
      </c>
      <c r="L17" s="96"/>
    </row>
    <row r="18" spans="2:12" ht="20.100000000000001" customHeight="1" x14ac:dyDescent="0.2">
      <c r="B18" s="51"/>
      <c r="C18" s="13"/>
      <c r="D18" s="59"/>
      <c r="E18" s="53">
        <f>E17/D17</f>
        <v>0.22666666666666666</v>
      </c>
      <c r="F18" s="54">
        <f>F17/$D$17</f>
        <v>0.04</v>
      </c>
      <c r="G18" s="54">
        <f t="shared" ref="G18:H18" si="3">G17/$D$17</f>
        <v>0.48</v>
      </c>
      <c r="H18" s="54">
        <f t="shared" si="3"/>
        <v>0.2</v>
      </c>
      <c r="I18" s="62">
        <f>I17/D17</f>
        <v>5.3333333333333337E-2</v>
      </c>
      <c r="K18" s="91"/>
      <c r="L18" s="96"/>
    </row>
    <row r="19" spans="2:12" ht="20.100000000000001" customHeight="1" x14ac:dyDescent="0.2">
      <c r="B19" s="51"/>
      <c r="C19" s="8" t="s">
        <v>43</v>
      </c>
      <c r="D19" s="57">
        <f>'[1]表5-1'!D18</f>
        <v>24</v>
      </c>
      <c r="E19" s="31">
        <v>4</v>
      </c>
      <c r="F19" s="32">
        <v>1</v>
      </c>
      <c r="G19" s="32">
        <v>14</v>
      </c>
      <c r="H19" s="379">
        <v>5</v>
      </c>
      <c r="I19" s="33">
        <v>0</v>
      </c>
      <c r="L19" s="96"/>
    </row>
    <row r="20" spans="2:12" ht="20.100000000000001" customHeight="1" x14ac:dyDescent="0.2">
      <c r="B20" s="51"/>
      <c r="C20" s="13"/>
      <c r="D20" s="59"/>
      <c r="E20" s="53">
        <f>E19/D19</f>
        <v>0.16666666666666666</v>
      </c>
      <c r="F20" s="54">
        <f>F19/$D$19</f>
        <v>4.1666666666666664E-2</v>
      </c>
      <c r="G20" s="54">
        <f t="shared" ref="G20:H20" si="4">G19/$D$19</f>
        <v>0.58333333333333337</v>
      </c>
      <c r="H20" s="54">
        <f t="shared" si="4"/>
        <v>0.20833333333333334</v>
      </c>
      <c r="I20" s="62">
        <f>I19/D19</f>
        <v>0</v>
      </c>
      <c r="K20" s="91"/>
      <c r="L20" s="96"/>
    </row>
    <row r="21" spans="2:12" ht="20.100000000000001" customHeight="1" x14ac:dyDescent="0.2">
      <c r="B21" s="51"/>
      <c r="C21" s="8" t="s">
        <v>44</v>
      </c>
      <c r="D21" s="57">
        <f>'[1]表5-1'!D20</f>
        <v>90</v>
      </c>
      <c r="E21" s="31">
        <v>16</v>
      </c>
      <c r="F21" s="32">
        <v>11</v>
      </c>
      <c r="G21" s="32">
        <v>36</v>
      </c>
      <c r="H21" s="379">
        <v>26</v>
      </c>
      <c r="I21" s="33">
        <v>1</v>
      </c>
      <c r="L21" s="96"/>
    </row>
    <row r="22" spans="2:12" ht="20.100000000000001" customHeight="1" x14ac:dyDescent="0.2">
      <c r="B22" s="51"/>
      <c r="C22" s="13"/>
      <c r="D22" s="59"/>
      <c r="E22" s="53">
        <f>E21/D21</f>
        <v>0.17777777777777778</v>
      </c>
      <c r="F22" s="54">
        <f>F21/$D$21</f>
        <v>0.12222222222222222</v>
      </c>
      <c r="G22" s="54">
        <f t="shared" ref="G22:H22" si="5">G21/$D$21</f>
        <v>0.4</v>
      </c>
      <c r="H22" s="54">
        <f t="shared" si="5"/>
        <v>0.28888888888888886</v>
      </c>
      <c r="I22" s="62">
        <f>I21/D21</f>
        <v>1.1111111111111112E-2</v>
      </c>
      <c r="K22" s="91"/>
      <c r="L22" s="96"/>
    </row>
    <row r="23" spans="2:12" ht="20.100000000000001" customHeight="1" x14ac:dyDescent="0.2">
      <c r="B23" s="51"/>
      <c r="C23" s="8" t="s">
        <v>45</v>
      </c>
      <c r="D23" s="57">
        <f>'[1]表5-1'!D22</f>
        <v>8</v>
      </c>
      <c r="E23" s="31">
        <v>2</v>
      </c>
      <c r="F23" s="32">
        <v>1</v>
      </c>
      <c r="G23" s="32">
        <v>4</v>
      </c>
      <c r="H23" s="379">
        <v>1</v>
      </c>
      <c r="I23" s="33">
        <v>0</v>
      </c>
      <c r="L23" s="96"/>
    </row>
    <row r="24" spans="2:12" ht="20.100000000000001" customHeight="1" x14ac:dyDescent="0.2">
      <c r="B24" s="51"/>
      <c r="C24" s="13"/>
      <c r="D24" s="59"/>
      <c r="E24" s="53">
        <f>E23/D23</f>
        <v>0.25</v>
      </c>
      <c r="F24" s="54">
        <f>F23/$D$23</f>
        <v>0.125</v>
      </c>
      <c r="G24" s="54">
        <f t="shared" ref="G24:H24" si="6">G23/$D$23</f>
        <v>0.5</v>
      </c>
      <c r="H24" s="54">
        <f t="shared" si="6"/>
        <v>0.125</v>
      </c>
      <c r="I24" s="62">
        <f>I23/D23</f>
        <v>0</v>
      </c>
      <c r="K24" s="91"/>
      <c r="L24" s="96"/>
    </row>
    <row r="25" spans="2:12" ht="20.100000000000001" customHeight="1" x14ac:dyDescent="0.2">
      <c r="B25" s="51"/>
      <c r="C25" s="8" t="s">
        <v>46</v>
      </c>
      <c r="D25" s="57">
        <f>'[1]表5-1'!D24</f>
        <v>159</v>
      </c>
      <c r="E25" s="63">
        <v>24</v>
      </c>
      <c r="F25" s="64">
        <v>21</v>
      </c>
      <c r="G25" s="64">
        <v>84</v>
      </c>
      <c r="H25" s="380">
        <v>24</v>
      </c>
      <c r="I25" s="33">
        <v>6</v>
      </c>
      <c r="L25" s="96"/>
    </row>
    <row r="26" spans="2:12" ht="20.100000000000001" customHeight="1" thickBot="1" x14ac:dyDescent="0.25">
      <c r="B26" s="51"/>
      <c r="C26" s="13"/>
      <c r="D26" s="52"/>
      <c r="E26" s="68">
        <f>E25/D25</f>
        <v>0.15094339622641509</v>
      </c>
      <c r="F26" s="69">
        <f>F25/$D$25</f>
        <v>0.13207547169811321</v>
      </c>
      <c r="G26" s="69">
        <f t="shared" ref="G26:H26" si="7">G25/$D$25</f>
        <v>0.52830188679245282</v>
      </c>
      <c r="H26" s="381">
        <f t="shared" si="7"/>
        <v>0.15094339622641509</v>
      </c>
      <c r="I26" s="109">
        <f>I25/D25</f>
        <v>3.7735849056603772E-2</v>
      </c>
      <c r="K26" s="91"/>
      <c r="L26" s="96"/>
    </row>
    <row r="27" spans="2:12" ht="20.100000000000001" customHeight="1" thickTop="1" x14ac:dyDescent="0.2">
      <c r="B27" s="44" t="s">
        <v>47</v>
      </c>
      <c r="C27" s="110" t="s">
        <v>48</v>
      </c>
      <c r="D27" s="46">
        <f>'[1]表5-1'!D26</f>
        <v>87</v>
      </c>
      <c r="E27" s="47">
        <v>8</v>
      </c>
      <c r="F27" s="48">
        <v>8</v>
      </c>
      <c r="G27" s="48">
        <v>38</v>
      </c>
      <c r="H27" s="380">
        <v>29</v>
      </c>
      <c r="I27" s="65">
        <v>4</v>
      </c>
      <c r="L27" s="96"/>
    </row>
    <row r="28" spans="2:12" ht="20.100000000000001" customHeight="1" x14ac:dyDescent="0.2">
      <c r="B28" s="51"/>
      <c r="C28" s="111"/>
      <c r="D28" s="59"/>
      <c r="E28" s="53">
        <f>E27/D27</f>
        <v>9.1954022988505746E-2</v>
      </c>
      <c r="F28" s="54">
        <f>F27/$D$27</f>
        <v>9.1954022988505746E-2</v>
      </c>
      <c r="G28" s="54">
        <f t="shared" ref="G28:H28" si="8">G27/$D$27</f>
        <v>0.43678160919540232</v>
      </c>
      <c r="H28" s="54">
        <f t="shared" si="8"/>
        <v>0.33333333333333331</v>
      </c>
      <c r="I28" s="62">
        <f>I27/D27</f>
        <v>4.5977011494252873E-2</v>
      </c>
      <c r="K28" s="91"/>
      <c r="L28" s="96"/>
    </row>
    <row r="29" spans="2:12" ht="20.100000000000001" customHeight="1" x14ac:dyDescent="0.2">
      <c r="B29" s="51"/>
      <c r="C29" s="111" t="s">
        <v>49</v>
      </c>
      <c r="D29" s="71">
        <f>'[1]表5-1'!D28</f>
        <v>178</v>
      </c>
      <c r="E29" s="63">
        <v>19</v>
      </c>
      <c r="F29" s="64">
        <v>17</v>
      </c>
      <c r="G29" s="64">
        <v>90</v>
      </c>
      <c r="H29" s="380">
        <v>44</v>
      </c>
      <c r="I29" s="33">
        <v>8</v>
      </c>
      <c r="L29" s="96"/>
    </row>
    <row r="30" spans="2:12" ht="20.100000000000001" customHeight="1" x14ac:dyDescent="0.2">
      <c r="B30" s="51"/>
      <c r="C30" s="112"/>
      <c r="D30" s="59"/>
      <c r="E30" s="53">
        <f>E29/D29</f>
        <v>0.10674157303370786</v>
      </c>
      <c r="F30" s="54">
        <f>F29/$D$29</f>
        <v>9.5505617977528087E-2</v>
      </c>
      <c r="G30" s="54">
        <f t="shared" ref="G30:H30" si="9">G29/$D$29</f>
        <v>0.5056179775280899</v>
      </c>
      <c r="H30" s="54">
        <f t="shared" si="9"/>
        <v>0.24719101123595505</v>
      </c>
      <c r="I30" s="62">
        <f>I29/D29</f>
        <v>4.49438202247191E-2</v>
      </c>
      <c r="K30" s="91"/>
      <c r="L30" s="96"/>
    </row>
    <row r="31" spans="2:12" ht="20.100000000000001" customHeight="1" x14ac:dyDescent="0.2">
      <c r="B31" s="51"/>
      <c r="C31" s="111" t="s">
        <v>50</v>
      </c>
      <c r="D31" s="52">
        <f>'[1]表5-1'!D30</f>
        <v>53</v>
      </c>
      <c r="E31" s="63">
        <v>7</v>
      </c>
      <c r="F31" s="64">
        <v>6</v>
      </c>
      <c r="G31" s="64">
        <v>33</v>
      </c>
      <c r="H31" s="380">
        <v>6</v>
      </c>
      <c r="I31" s="33">
        <v>1</v>
      </c>
      <c r="L31" s="96"/>
    </row>
    <row r="32" spans="2:12" ht="20.100000000000001" customHeight="1" x14ac:dyDescent="0.2">
      <c r="B32" s="51"/>
      <c r="C32" s="112"/>
      <c r="D32" s="59"/>
      <c r="E32" s="53">
        <f>E31/D31</f>
        <v>0.13207547169811321</v>
      </c>
      <c r="F32" s="54">
        <f>F31/$D$31</f>
        <v>0.11320754716981132</v>
      </c>
      <c r="G32" s="54">
        <f t="shared" ref="G32:H32" si="10">G31/$D$31</f>
        <v>0.62264150943396224</v>
      </c>
      <c r="H32" s="54">
        <f t="shared" si="10"/>
        <v>0.11320754716981132</v>
      </c>
      <c r="I32" s="62">
        <f>I31/D31</f>
        <v>1.8867924528301886E-2</v>
      </c>
      <c r="K32" s="91"/>
      <c r="L32" s="96"/>
    </row>
    <row r="33" spans="2:14" ht="20.100000000000001" customHeight="1" x14ac:dyDescent="0.2">
      <c r="B33" s="51"/>
      <c r="C33" s="111" t="s">
        <v>51</v>
      </c>
      <c r="D33" s="52">
        <f>'[1]表5-1'!D32</f>
        <v>26</v>
      </c>
      <c r="E33" s="63">
        <v>6</v>
      </c>
      <c r="F33" s="64">
        <v>1</v>
      </c>
      <c r="G33" s="64">
        <v>15</v>
      </c>
      <c r="H33" s="380">
        <v>4</v>
      </c>
      <c r="I33" s="33">
        <v>0</v>
      </c>
      <c r="L33" s="96"/>
    </row>
    <row r="34" spans="2:14" ht="20.100000000000001" customHeight="1" x14ac:dyDescent="0.2">
      <c r="B34" s="51"/>
      <c r="C34" s="112"/>
      <c r="D34" s="59"/>
      <c r="E34" s="53">
        <f>E33/D33</f>
        <v>0.23076923076923078</v>
      </c>
      <c r="F34" s="54">
        <f>F33/$D$33</f>
        <v>3.8461538461538464E-2</v>
      </c>
      <c r="G34" s="54">
        <f t="shared" ref="G34:H34" si="11">G33/$D$33</f>
        <v>0.57692307692307687</v>
      </c>
      <c r="H34" s="54">
        <f t="shared" si="11"/>
        <v>0.15384615384615385</v>
      </c>
      <c r="I34" s="62">
        <f>I33/D33</f>
        <v>0</v>
      </c>
      <c r="K34" s="91"/>
      <c r="L34" s="96"/>
    </row>
    <row r="35" spans="2:14" ht="20.100000000000001" customHeight="1" x14ac:dyDescent="0.2">
      <c r="B35" s="51"/>
      <c r="C35" s="111" t="s">
        <v>28</v>
      </c>
      <c r="D35" s="52">
        <f>'[1]表5-1'!D34</f>
        <v>31</v>
      </c>
      <c r="E35" s="63">
        <v>7</v>
      </c>
      <c r="F35" s="64">
        <v>8</v>
      </c>
      <c r="G35" s="64">
        <v>12</v>
      </c>
      <c r="H35" s="380">
        <v>3</v>
      </c>
      <c r="I35" s="33">
        <v>1</v>
      </c>
      <c r="L35" s="96"/>
    </row>
    <row r="36" spans="2:14" ht="20.100000000000001" customHeight="1" x14ac:dyDescent="0.2">
      <c r="B36" s="51"/>
      <c r="C36" s="112"/>
      <c r="D36" s="59"/>
      <c r="E36" s="53">
        <f>E35/D35</f>
        <v>0.22580645161290322</v>
      </c>
      <c r="F36" s="54">
        <f>F35/$D$35</f>
        <v>0.25806451612903225</v>
      </c>
      <c r="G36" s="54">
        <f t="shared" ref="G36:H36" si="12">G35/$D$35</f>
        <v>0.38709677419354838</v>
      </c>
      <c r="H36" s="54">
        <f t="shared" si="12"/>
        <v>9.6774193548387094E-2</v>
      </c>
      <c r="I36" s="62">
        <f>I35/D35</f>
        <v>3.2258064516129031E-2</v>
      </c>
      <c r="K36" s="91"/>
      <c r="L36" s="96"/>
    </row>
    <row r="37" spans="2:14" ht="20.100000000000001" customHeight="1" x14ac:dyDescent="0.2">
      <c r="B37" s="51"/>
      <c r="C37" s="111" t="s">
        <v>52</v>
      </c>
      <c r="D37" s="71">
        <f>'[1]表5-1'!D36</f>
        <v>26</v>
      </c>
      <c r="E37" s="63">
        <v>19</v>
      </c>
      <c r="F37" s="64">
        <v>0</v>
      </c>
      <c r="G37" s="64">
        <v>7</v>
      </c>
      <c r="H37" s="380">
        <v>0</v>
      </c>
      <c r="I37" s="33">
        <v>0</v>
      </c>
      <c r="L37" s="96"/>
    </row>
    <row r="38" spans="2:14" ht="20.100000000000001" customHeight="1" thickBot="1" x14ac:dyDescent="0.25">
      <c r="B38" s="51"/>
      <c r="C38" s="114"/>
      <c r="D38" s="52"/>
      <c r="E38" s="74">
        <f>E37/D37</f>
        <v>0.73076923076923073</v>
      </c>
      <c r="F38" s="75">
        <f>F37/$D$37</f>
        <v>0</v>
      </c>
      <c r="G38" s="75">
        <f t="shared" ref="G38:H38" si="13">G37/$D$37</f>
        <v>0.26923076923076922</v>
      </c>
      <c r="H38" s="75">
        <f t="shared" si="13"/>
        <v>0</v>
      </c>
      <c r="I38" s="62">
        <f>I37/D37</f>
        <v>0</v>
      </c>
      <c r="K38" s="91"/>
      <c r="L38" s="96"/>
    </row>
    <row r="39" spans="2:14" ht="20.100000000000001" customHeight="1" thickTop="1" x14ac:dyDescent="0.2">
      <c r="B39" s="51"/>
      <c r="C39" s="115" t="s">
        <v>53</v>
      </c>
      <c r="D39" s="77">
        <f t="shared" ref="D39:I39" si="14">D29+D31+D33+D35</f>
        <v>288</v>
      </c>
      <c r="E39" s="78">
        <f t="shared" si="14"/>
        <v>39</v>
      </c>
      <c r="F39" s="48">
        <f t="shared" si="14"/>
        <v>32</v>
      </c>
      <c r="G39" s="48">
        <f t="shared" si="14"/>
        <v>150</v>
      </c>
      <c r="H39" s="48">
        <f t="shared" si="14"/>
        <v>57</v>
      </c>
      <c r="I39" s="49">
        <f t="shared" si="14"/>
        <v>10</v>
      </c>
      <c r="L39" s="96"/>
    </row>
    <row r="40" spans="2:14" ht="20.100000000000001" customHeight="1" x14ac:dyDescent="0.2">
      <c r="B40" s="51"/>
      <c r="C40" s="116" t="s">
        <v>31</v>
      </c>
      <c r="D40" s="59"/>
      <c r="E40" s="53">
        <f>E39/D39</f>
        <v>0.13541666666666666</v>
      </c>
      <c r="F40" s="54">
        <f>F39/$D$39</f>
        <v>0.1111111111111111</v>
      </c>
      <c r="G40" s="54">
        <f t="shared" ref="G40:H40" si="15">G39/$D$39</f>
        <v>0.52083333333333337</v>
      </c>
      <c r="H40" s="54">
        <f t="shared" si="15"/>
        <v>0.19791666666666666</v>
      </c>
      <c r="I40" s="62">
        <f>I39/D39</f>
        <v>3.4722222222222224E-2</v>
      </c>
      <c r="K40" s="91"/>
      <c r="L40" s="96"/>
    </row>
    <row r="41" spans="2:14" ht="20.100000000000001" customHeight="1" x14ac:dyDescent="0.2">
      <c r="B41" s="51"/>
      <c r="C41" s="115" t="s">
        <v>53</v>
      </c>
      <c r="D41" s="81">
        <f t="shared" ref="D41:I41" si="16">D31+D33+D35+D37</f>
        <v>136</v>
      </c>
      <c r="E41" s="63">
        <f t="shared" si="16"/>
        <v>39</v>
      </c>
      <c r="F41" s="64">
        <f t="shared" si="16"/>
        <v>15</v>
      </c>
      <c r="G41" s="64">
        <f t="shared" si="16"/>
        <v>67</v>
      </c>
      <c r="H41" s="64">
        <f t="shared" si="16"/>
        <v>13</v>
      </c>
      <c r="I41" s="65">
        <f t="shared" si="16"/>
        <v>2</v>
      </c>
      <c r="L41" s="96"/>
    </row>
    <row r="42" spans="2:14" ht="20.100000000000001" customHeight="1" thickBot="1" x14ac:dyDescent="0.25">
      <c r="B42" s="82"/>
      <c r="C42" s="116" t="s">
        <v>54</v>
      </c>
      <c r="D42" s="59"/>
      <c r="E42" s="83">
        <f>E41/D41</f>
        <v>0.28676470588235292</v>
      </c>
      <c r="F42" s="84">
        <f>F41/$D$41</f>
        <v>0.11029411764705882</v>
      </c>
      <c r="G42" s="84">
        <f>G41/$D$41</f>
        <v>0.49264705882352944</v>
      </c>
      <c r="H42" s="84">
        <f>H41/$D$41</f>
        <v>9.5588235294117641E-2</v>
      </c>
      <c r="I42" s="85">
        <f>I41/D41</f>
        <v>1.4705882352941176E-2</v>
      </c>
      <c r="K42" s="91"/>
      <c r="L42" s="96"/>
    </row>
    <row r="43" spans="2:14" ht="19.5" customHeight="1" x14ac:dyDescent="0.2">
      <c r="C43" s="117"/>
      <c r="D43" s="118"/>
      <c r="E43" s="90"/>
      <c r="F43" s="90"/>
      <c r="G43" s="90"/>
      <c r="H43" s="90"/>
      <c r="I43" s="90"/>
    </row>
    <row r="45" spans="2:14" x14ac:dyDescent="0.2">
      <c r="B45"/>
      <c r="E45" s="92"/>
      <c r="F45" s="92"/>
      <c r="G45" s="92"/>
      <c r="H45" s="92"/>
      <c r="I45" s="92"/>
      <c r="J45" s="92"/>
      <c r="K45" s="92"/>
      <c r="L45" s="92"/>
      <c r="M45" s="92"/>
      <c r="N45" s="92"/>
    </row>
    <row r="46" spans="2:14" x14ac:dyDescent="0.2">
      <c r="B46"/>
      <c r="E46" s="92"/>
      <c r="F46" s="92"/>
      <c r="G46" s="92"/>
      <c r="H46" s="92"/>
      <c r="I46" s="92"/>
      <c r="J46" s="92"/>
      <c r="K46" s="92"/>
      <c r="L46" s="92"/>
      <c r="M46" s="92"/>
      <c r="N46" s="92"/>
    </row>
    <row r="47" spans="2:14" x14ac:dyDescent="0.2">
      <c r="B47"/>
      <c r="D47" s="93"/>
      <c r="E47" s="93"/>
      <c r="F47" s="93"/>
      <c r="G47" s="93"/>
      <c r="H47" s="93"/>
      <c r="I47" s="93"/>
    </row>
    <row r="48" spans="2:14" x14ac:dyDescent="0.2">
      <c r="B48"/>
      <c r="D48" s="94"/>
      <c r="E48" s="94"/>
      <c r="F48" s="94"/>
      <c r="G48" s="94"/>
      <c r="H48" s="94"/>
      <c r="I48" s="94"/>
    </row>
    <row r="49" spans="2:14" x14ac:dyDescent="0.2">
      <c r="B49"/>
    </row>
    <row r="50" spans="2:14" x14ac:dyDescent="0.2">
      <c r="B50" s="95"/>
      <c r="D50" s="96"/>
      <c r="E50" s="96"/>
      <c r="F50" s="96"/>
      <c r="G50" s="96"/>
      <c r="H50" s="96"/>
      <c r="I50" s="96"/>
      <c r="J50" s="93"/>
      <c r="K50" s="93"/>
      <c r="L50" s="93"/>
      <c r="M50" s="93"/>
      <c r="N50" s="93"/>
    </row>
    <row r="51" spans="2:14" x14ac:dyDescent="0.2">
      <c r="D51" s="96"/>
      <c r="E51" s="96"/>
      <c r="F51" s="96"/>
      <c r="G51" s="96"/>
      <c r="H51" s="96"/>
      <c r="I51" s="96"/>
      <c r="J51" s="94"/>
      <c r="K51" s="94"/>
      <c r="L51" s="94"/>
      <c r="M51" s="94"/>
      <c r="N51" s="94"/>
    </row>
    <row r="52" spans="2:14" x14ac:dyDescent="0.2">
      <c r="D52" s="96"/>
      <c r="E52" s="96"/>
      <c r="F52" s="96"/>
      <c r="G52" s="96"/>
      <c r="H52" s="96"/>
      <c r="I52" s="96"/>
    </row>
    <row r="53" spans="2:14" x14ac:dyDescent="0.2">
      <c r="D53" s="96"/>
      <c r="E53" s="96"/>
      <c r="F53" s="96"/>
      <c r="G53" s="96"/>
      <c r="H53" s="96"/>
      <c r="I53" s="96"/>
    </row>
    <row r="54" spans="2:14" x14ac:dyDescent="0.2">
      <c r="D54" s="96"/>
      <c r="E54" s="96"/>
      <c r="F54" s="96"/>
      <c r="G54" s="96"/>
      <c r="H54" s="96"/>
      <c r="I54" s="96"/>
    </row>
  </sheetData>
  <mergeCells count="21">
    <mergeCell ref="B27:B42"/>
    <mergeCell ref="C27:C28"/>
    <mergeCell ref="C29:C30"/>
    <mergeCell ref="C31:C32"/>
    <mergeCell ref="C33:C34"/>
    <mergeCell ref="C35:C36"/>
    <mergeCell ref="C37:C38"/>
    <mergeCell ref="B13:C14"/>
    <mergeCell ref="B15:B26"/>
    <mergeCell ref="C15:C16"/>
    <mergeCell ref="C17:C18"/>
    <mergeCell ref="C19:C20"/>
    <mergeCell ref="C21:C22"/>
    <mergeCell ref="C23:C24"/>
    <mergeCell ref="C25:C26"/>
    <mergeCell ref="D10:D12"/>
    <mergeCell ref="E10:E12"/>
    <mergeCell ref="F10:F12"/>
    <mergeCell ref="G10:G12"/>
    <mergeCell ref="H10:H12"/>
    <mergeCell ref="I10:I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4C5E-C077-4A43-B71D-13D85CCBBE67}">
  <sheetPr>
    <tabColor rgb="FF92D050"/>
    <pageSetUpPr fitToPage="1"/>
  </sheetPr>
  <dimension ref="B2:L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2"/>
    <col min="2" max="2" width="4.33203125" style="2" customWidth="1"/>
    <col min="3" max="3" width="16.6640625" style="2" customWidth="1"/>
    <col min="4" max="4" width="17.88671875" style="2" customWidth="1"/>
    <col min="5" max="6" width="19" style="2" customWidth="1"/>
    <col min="7" max="7" width="17.88671875" style="2" customWidth="1"/>
    <col min="8" max="9" width="8.33203125" style="2" customWidth="1"/>
    <col min="10" max="10" width="8.88671875" style="2" customWidth="1"/>
    <col min="11" max="12" width="8.33203125" style="2" customWidth="1"/>
    <col min="13" max="16384" width="9" style="2"/>
  </cols>
  <sheetData>
    <row r="2" spans="2:11" x14ac:dyDescent="0.2">
      <c r="B2" s="2" t="s">
        <v>211</v>
      </c>
    </row>
    <row r="4" spans="2:11" x14ac:dyDescent="0.2">
      <c r="F4" s="3" t="s">
        <v>1</v>
      </c>
    </row>
    <row r="5" spans="2:11" x14ac:dyDescent="0.2">
      <c r="F5" s="3" t="s">
        <v>2</v>
      </c>
    </row>
    <row r="6" spans="2:11" ht="10.5" customHeight="1" x14ac:dyDescent="0.2"/>
    <row r="7" spans="2:11" ht="13.8" thickBot="1" x14ac:dyDescent="0.25">
      <c r="E7" s="2" t="s">
        <v>3</v>
      </c>
      <c r="G7" s="5" t="s">
        <v>4</v>
      </c>
      <c r="K7" s="5"/>
    </row>
    <row r="8" spans="2:11" ht="7.5" customHeight="1" x14ac:dyDescent="0.2">
      <c r="B8" s="97"/>
      <c r="C8" s="98"/>
      <c r="D8" s="99" t="s">
        <v>36</v>
      </c>
      <c r="E8" s="9" t="s">
        <v>212</v>
      </c>
      <c r="F8" s="10" t="s">
        <v>213</v>
      </c>
      <c r="G8" s="11" t="s">
        <v>13</v>
      </c>
    </row>
    <row r="9" spans="2:11" ht="7.5" customHeight="1" x14ac:dyDescent="0.2">
      <c r="B9" s="6"/>
      <c r="C9" s="7"/>
      <c r="D9" s="17"/>
      <c r="E9" s="100"/>
      <c r="F9" s="101"/>
      <c r="G9" s="17"/>
    </row>
    <row r="10" spans="2:11" ht="66.75" customHeight="1" x14ac:dyDescent="0.2">
      <c r="B10" s="19"/>
      <c r="C10" s="20"/>
      <c r="D10" s="25"/>
      <c r="E10" s="102"/>
      <c r="F10" s="103"/>
      <c r="G10" s="25"/>
      <c r="J10" s="27"/>
    </row>
    <row r="11" spans="2:11" ht="20.100000000000001" customHeight="1" x14ac:dyDescent="0.2">
      <c r="B11" s="104" t="s">
        <v>39</v>
      </c>
      <c r="C11" s="105"/>
      <c r="D11" s="30">
        <f>D13+D15+D17+D19+D21+D23</f>
        <v>401</v>
      </c>
      <c r="E11" s="31">
        <f>E13+E15+E17+E19+E21+E23</f>
        <v>53</v>
      </c>
      <c r="F11" s="32">
        <f>F13+F15+F17+F19+F21+F23</f>
        <v>342</v>
      </c>
      <c r="G11" s="33">
        <f>G13+G15+G17+G19+G21+G23</f>
        <v>6</v>
      </c>
      <c r="J11" s="96"/>
    </row>
    <row r="12" spans="2:11" ht="20.100000000000001" customHeight="1" thickBot="1" x14ac:dyDescent="0.25">
      <c r="B12" s="106"/>
      <c r="C12" s="107"/>
      <c r="D12" s="38"/>
      <c r="E12" s="39">
        <f>E11/D11</f>
        <v>0.13216957605985039</v>
      </c>
      <c r="F12" s="40">
        <f>F11/D11</f>
        <v>0.8528678304239401</v>
      </c>
      <c r="G12" s="41">
        <f>G11/D11</f>
        <v>1.4962593516209476E-2</v>
      </c>
      <c r="H12" s="91"/>
      <c r="I12" s="91"/>
      <c r="J12" s="96"/>
    </row>
    <row r="13" spans="2:11" ht="20.100000000000001" customHeight="1" thickTop="1" x14ac:dyDescent="0.2">
      <c r="B13" s="44" t="s">
        <v>40</v>
      </c>
      <c r="C13" s="108" t="s">
        <v>41</v>
      </c>
      <c r="D13" s="46">
        <f>'[1]表5-1'!D14</f>
        <v>45</v>
      </c>
      <c r="E13" s="47">
        <v>6</v>
      </c>
      <c r="F13" s="48">
        <v>39</v>
      </c>
      <c r="G13" s="49">
        <v>0</v>
      </c>
      <c r="J13" s="96"/>
    </row>
    <row r="14" spans="2:11" ht="20.100000000000001" customHeight="1" x14ac:dyDescent="0.2">
      <c r="B14" s="51"/>
      <c r="C14" s="13"/>
      <c r="D14" s="52"/>
      <c r="E14" s="53">
        <f>E13/D13</f>
        <v>0.13333333333333333</v>
      </c>
      <c r="F14" s="54">
        <f>F13/D13</f>
        <v>0.8666666666666667</v>
      </c>
      <c r="G14" s="62">
        <f>G13/D13</f>
        <v>0</v>
      </c>
      <c r="I14" s="91"/>
      <c r="J14" s="96"/>
    </row>
    <row r="15" spans="2:11" ht="20.100000000000001" customHeight="1" x14ac:dyDescent="0.2">
      <c r="B15" s="51"/>
      <c r="C15" s="8" t="s">
        <v>42</v>
      </c>
      <c r="D15" s="57">
        <f>'[1]表5-1'!D16</f>
        <v>75</v>
      </c>
      <c r="E15" s="31">
        <v>19</v>
      </c>
      <c r="F15" s="32">
        <v>54</v>
      </c>
      <c r="G15" s="33">
        <v>2</v>
      </c>
      <c r="J15" s="96"/>
    </row>
    <row r="16" spans="2:11" ht="20.100000000000001" customHeight="1" x14ac:dyDescent="0.2">
      <c r="B16" s="51"/>
      <c r="C16" s="13"/>
      <c r="D16" s="59"/>
      <c r="E16" s="53">
        <f>E15/D15</f>
        <v>0.25333333333333335</v>
      </c>
      <c r="F16" s="54">
        <f>F15/D15</f>
        <v>0.72</v>
      </c>
      <c r="G16" s="62">
        <f>G15/D15</f>
        <v>2.6666666666666668E-2</v>
      </c>
      <c r="I16" s="91"/>
      <c r="J16" s="96"/>
    </row>
    <row r="17" spans="2:10" ht="20.100000000000001" customHeight="1" x14ac:dyDescent="0.2">
      <c r="B17" s="51"/>
      <c r="C17" s="8" t="s">
        <v>43</v>
      </c>
      <c r="D17" s="57">
        <f>'[1]表5-1'!D18</f>
        <v>24</v>
      </c>
      <c r="E17" s="31">
        <v>5</v>
      </c>
      <c r="F17" s="32">
        <v>19</v>
      </c>
      <c r="G17" s="33">
        <v>0</v>
      </c>
      <c r="J17" s="96"/>
    </row>
    <row r="18" spans="2:10" ht="20.100000000000001" customHeight="1" x14ac:dyDescent="0.2">
      <c r="B18" s="51"/>
      <c r="C18" s="13"/>
      <c r="D18" s="59"/>
      <c r="E18" s="53">
        <f>E17/D17</f>
        <v>0.20833333333333334</v>
      </c>
      <c r="F18" s="54">
        <f>F17/D17</f>
        <v>0.79166666666666663</v>
      </c>
      <c r="G18" s="62">
        <f>G17/D17</f>
        <v>0</v>
      </c>
      <c r="I18" s="91"/>
      <c r="J18" s="96"/>
    </row>
    <row r="19" spans="2:10" ht="20.100000000000001" customHeight="1" x14ac:dyDescent="0.2">
      <c r="B19" s="51"/>
      <c r="C19" s="8" t="s">
        <v>44</v>
      </c>
      <c r="D19" s="57">
        <f>'[1]表5-1'!D20</f>
        <v>90</v>
      </c>
      <c r="E19" s="31">
        <v>9</v>
      </c>
      <c r="F19" s="32">
        <v>80</v>
      </c>
      <c r="G19" s="33">
        <v>1</v>
      </c>
      <c r="J19" s="96"/>
    </row>
    <row r="20" spans="2:10" ht="20.100000000000001" customHeight="1" x14ac:dyDescent="0.2">
      <c r="B20" s="51"/>
      <c r="C20" s="13"/>
      <c r="D20" s="59"/>
      <c r="E20" s="53">
        <f>E19/D19</f>
        <v>0.1</v>
      </c>
      <c r="F20" s="54">
        <f>F19/D19</f>
        <v>0.88888888888888884</v>
      </c>
      <c r="G20" s="62">
        <f>G19/D19</f>
        <v>1.1111111111111112E-2</v>
      </c>
      <c r="I20" s="91"/>
      <c r="J20" s="96"/>
    </row>
    <row r="21" spans="2:10" ht="20.100000000000001" customHeight="1" x14ac:dyDescent="0.2">
      <c r="B21" s="51"/>
      <c r="C21" s="8" t="s">
        <v>45</v>
      </c>
      <c r="D21" s="57">
        <f>'[1]表5-1'!D22</f>
        <v>8</v>
      </c>
      <c r="E21" s="31">
        <v>1</v>
      </c>
      <c r="F21" s="32">
        <v>7</v>
      </c>
      <c r="G21" s="33">
        <v>0</v>
      </c>
      <c r="J21" s="96"/>
    </row>
    <row r="22" spans="2:10" ht="20.100000000000001" customHeight="1" x14ac:dyDescent="0.2">
      <c r="B22" s="51"/>
      <c r="C22" s="13"/>
      <c r="D22" s="59"/>
      <c r="E22" s="53">
        <f>E21/D21</f>
        <v>0.125</v>
      </c>
      <c r="F22" s="54">
        <f>F21/D21</f>
        <v>0.875</v>
      </c>
      <c r="G22" s="62">
        <f>G21/D21</f>
        <v>0</v>
      </c>
      <c r="I22" s="91"/>
      <c r="J22" s="96"/>
    </row>
    <row r="23" spans="2:10" ht="20.100000000000001" customHeight="1" x14ac:dyDescent="0.2">
      <c r="B23" s="51"/>
      <c r="C23" s="8" t="s">
        <v>46</v>
      </c>
      <c r="D23" s="57">
        <f>'[1]表5-1'!D24</f>
        <v>159</v>
      </c>
      <c r="E23" s="63">
        <v>13</v>
      </c>
      <c r="F23" s="64">
        <v>143</v>
      </c>
      <c r="G23" s="33">
        <v>3</v>
      </c>
      <c r="J23" s="96"/>
    </row>
    <row r="24" spans="2:10" ht="20.100000000000001" customHeight="1" thickBot="1" x14ac:dyDescent="0.25">
      <c r="B24" s="51"/>
      <c r="C24" s="13"/>
      <c r="D24" s="52"/>
      <c r="E24" s="68">
        <f>E23/D23</f>
        <v>8.1761006289308172E-2</v>
      </c>
      <c r="F24" s="69">
        <f>F23/D23</f>
        <v>0.89937106918238996</v>
      </c>
      <c r="G24" s="109">
        <f>G23/D23</f>
        <v>1.8867924528301886E-2</v>
      </c>
      <c r="I24" s="91"/>
      <c r="J24" s="96"/>
    </row>
    <row r="25" spans="2:10" ht="20.100000000000001" customHeight="1" thickTop="1" x14ac:dyDescent="0.2">
      <c r="B25" s="44" t="s">
        <v>47</v>
      </c>
      <c r="C25" s="110" t="s">
        <v>48</v>
      </c>
      <c r="D25" s="46">
        <f>'[1]表5-1'!D26</f>
        <v>87</v>
      </c>
      <c r="E25" s="47">
        <v>2</v>
      </c>
      <c r="F25" s="48">
        <v>85</v>
      </c>
      <c r="G25" s="65">
        <v>0</v>
      </c>
      <c r="J25" s="96"/>
    </row>
    <row r="26" spans="2:10" ht="20.100000000000001" customHeight="1" x14ac:dyDescent="0.2">
      <c r="B26" s="51"/>
      <c r="C26" s="111"/>
      <c r="D26" s="59"/>
      <c r="E26" s="53">
        <f>E25/D25</f>
        <v>2.2988505747126436E-2</v>
      </c>
      <c r="F26" s="54">
        <f>F25/D25</f>
        <v>0.97701149425287359</v>
      </c>
      <c r="G26" s="62">
        <f>G25/D25</f>
        <v>0</v>
      </c>
      <c r="I26" s="91"/>
      <c r="J26" s="96"/>
    </row>
    <row r="27" spans="2:10" ht="20.100000000000001" customHeight="1" x14ac:dyDescent="0.2">
      <c r="B27" s="51"/>
      <c r="C27" s="111" t="s">
        <v>49</v>
      </c>
      <c r="D27" s="71">
        <f>'[1]表5-1'!D28</f>
        <v>178</v>
      </c>
      <c r="E27" s="63">
        <v>11</v>
      </c>
      <c r="F27" s="64">
        <v>163</v>
      </c>
      <c r="G27" s="33">
        <v>4</v>
      </c>
      <c r="J27" s="96"/>
    </row>
    <row r="28" spans="2:10" ht="20.100000000000001" customHeight="1" x14ac:dyDescent="0.2">
      <c r="B28" s="51"/>
      <c r="C28" s="112"/>
      <c r="D28" s="59"/>
      <c r="E28" s="53">
        <f>E27/D27</f>
        <v>6.1797752808988762E-2</v>
      </c>
      <c r="F28" s="54">
        <f>F27/D27</f>
        <v>0.9157303370786517</v>
      </c>
      <c r="G28" s="62">
        <f>G27/D27</f>
        <v>2.247191011235955E-2</v>
      </c>
      <c r="I28" s="91"/>
      <c r="J28" s="96"/>
    </row>
    <row r="29" spans="2:10" ht="20.100000000000001" customHeight="1" x14ac:dyDescent="0.2">
      <c r="B29" s="51"/>
      <c r="C29" s="111" t="s">
        <v>50</v>
      </c>
      <c r="D29" s="52">
        <f>'[1]表5-1'!D30</f>
        <v>53</v>
      </c>
      <c r="E29" s="63">
        <v>8</v>
      </c>
      <c r="F29" s="64">
        <v>45</v>
      </c>
      <c r="G29" s="33">
        <v>0</v>
      </c>
      <c r="J29" s="96"/>
    </row>
    <row r="30" spans="2:10" ht="20.100000000000001" customHeight="1" x14ac:dyDescent="0.2">
      <c r="B30" s="51"/>
      <c r="C30" s="112"/>
      <c r="D30" s="59"/>
      <c r="E30" s="53">
        <f>E29/D29</f>
        <v>0.15094339622641509</v>
      </c>
      <c r="F30" s="54">
        <f>F29/D29</f>
        <v>0.84905660377358494</v>
      </c>
      <c r="G30" s="62">
        <f>G29/D29</f>
        <v>0</v>
      </c>
      <c r="I30" s="91"/>
      <c r="J30" s="96"/>
    </row>
    <row r="31" spans="2:10" ht="20.100000000000001" customHeight="1" x14ac:dyDescent="0.2">
      <c r="B31" s="51"/>
      <c r="C31" s="111" t="s">
        <v>51</v>
      </c>
      <c r="D31" s="52">
        <f>'[1]表5-1'!D32</f>
        <v>26</v>
      </c>
      <c r="E31" s="63">
        <v>5</v>
      </c>
      <c r="F31" s="64">
        <v>21</v>
      </c>
      <c r="G31" s="33">
        <v>0</v>
      </c>
      <c r="J31" s="96"/>
    </row>
    <row r="32" spans="2:10" ht="20.100000000000001" customHeight="1" x14ac:dyDescent="0.2">
      <c r="B32" s="51"/>
      <c r="C32" s="112"/>
      <c r="D32" s="59"/>
      <c r="E32" s="53">
        <f>E31/D31</f>
        <v>0.19230769230769232</v>
      </c>
      <c r="F32" s="54">
        <f>F31/D31</f>
        <v>0.80769230769230771</v>
      </c>
      <c r="G32" s="62">
        <f>G31/D31</f>
        <v>0</v>
      </c>
      <c r="I32" s="91"/>
      <c r="J32" s="96"/>
    </row>
    <row r="33" spans="2:12" ht="20.100000000000001" customHeight="1" x14ac:dyDescent="0.2">
      <c r="B33" s="51"/>
      <c r="C33" s="111" t="s">
        <v>28</v>
      </c>
      <c r="D33" s="52">
        <f>'[1]表5-1'!D34</f>
        <v>31</v>
      </c>
      <c r="E33" s="63">
        <v>12</v>
      </c>
      <c r="F33" s="64">
        <v>17</v>
      </c>
      <c r="G33" s="33">
        <v>2</v>
      </c>
      <c r="J33" s="96"/>
    </row>
    <row r="34" spans="2:12" ht="20.100000000000001" customHeight="1" x14ac:dyDescent="0.2">
      <c r="B34" s="51"/>
      <c r="C34" s="112"/>
      <c r="D34" s="59"/>
      <c r="E34" s="53">
        <f>E33/D33</f>
        <v>0.38709677419354838</v>
      </c>
      <c r="F34" s="54">
        <f>F33/D33</f>
        <v>0.54838709677419351</v>
      </c>
      <c r="G34" s="62">
        <f>G33/D33</f>
        <v>6.4516129032258063E-2</v>
      </c>
      <c r="I34" s="91"/>
      <c r="J34" s="96"/>
    </row>
    <row r="35" spans="2:12" ht="20.100000000000001" customHeight="1" x14ac:dyDescent="0.2">
      <c r="B35" s="51"/>
      <c r="C35" s="111" t="s">
        <v>52</v>
      </c>
      <c r="D35" s="71">
        <f>'[1]表5-1'!D36</f>
        <v>26</v>
      </c>
      <c r="E35" s="63">
        <v>15</v>
      </c>
      <c r="F35" s="64">
        <v>11</v>
      </c>
      <c r="G35" s="33">
        <v>0</v>
      </c>
      <c r="J35" s="96"/>
    </row>
    <row r="36" spans="2:12" ht="20.100000000000001" customHeight="1" thickBot="1" x14ac:dyDescent="0.25">
      <c r="B36" s="51"/>
      <c r="C36" s="114"/>
      <c r="D36" s="52"/>
      <c r="E36" s="74">
        <f>E35/D35</f>
        <v>0.57692307692307687</v>
      </c>
      <c r="F36" s="75">
        <f>F35/D35</f>
        <v>0.42307692307692307</v>
      </c>
      <c r="G36" s="109">
        <f>G35/D35</f>
        <v>0</v>
      </c>
      <c r="I36" s="91"/>
      <c r="J36" s="96"/>
    </row>
    <row r="37" spans="2:12" ht="20.100000000000001" customHeight="1" thickTop="1" x14ac:dyDescent="0.2">
      <c r="B37" s="51"/>
      <c r="C37" s="115" t="s">
        <v>53</v>
      </c>
      <c r="D37" s="77">
        <f>D27+D29+D31+D33</f>
        <v>288</v>
      </c>
      <c r="E37" s="78">
        <f>E27+E29+E31+E33</f>
        <v>36</v>
      </c>
      <c r="F37" s="48">
        <f>F27+F29+F31+F33</f>
        <v>246</v>
      </c>
      <c r="G37" s="49">
        <f>G27+G29+G31+G33</f>
        <v>6</v>
      </c>
      <c r="J37" s="96"/>
    </row>
    <row r="38" spans="2:12" ht="20.100000000000001" customHeight="1" x14ac:dyDescent="0.2">
      <c r="B38" s="51"/>
      <c r="C38" s="116" t="s">
        <v>31</v>
      </c>
      <c r="D38" s="59"/>
      <c r="E38" s="53">
        <f>E37/D37</f>
        <v>0.125</v>
      </c>
      <c r="F38" s="54">
        <f>F37/D37</f>
        <v>0.85416666666666663</v>
      </c>
      <c r="G38" s="62">
        <f>G37/D37</f>
        <v>2.0833333333333332E-2</v>
      </c>
      <c r="I38" s="91"/>
      <c r="J38" s="96"/>
    </row>
    <row r="39" spans="2:12" ht="20.100000000000001" customHeight="1" x14ac:dyDescent="0.2">
      <c r="B39" s="51"/>
      <c r="C39" s="115" t="s">
        <v>53</v>
      </c>
      <c r="D39" s="81">
        <f>D29+D31+D33+D35</f>
        <v>136</v>
      </c>
      <c r="E39" s="63">
        <f>E29+E31+E33+E35</f>
        <v>40</v>
      </c>
      <c r="F39" s="64">
        <f>F29+F31+F33+F35</f>
        <v>94</v>
      </c>
      <c r="G39" s="65">
        <f>G29+G31+G33+G35</f>
        <v>2</v>
      </c>
      <c r="J39" s="96"/>
    </row>
    <row r="40" spans="2:12" ht="20.100000000000001" customHeight="1" thickBot="1" x14ac:dyDescent="0.25">
      <c r="B40" s="82"/>
      <c r="C40" s="116" t="s">
        <v>54</v>
      </c>
      <c r="D40" s="59"/>
      <c r="E40" s="83">
        <f>E39/D39</f>
        <v>0.29411764705882354</v>
      </c>
      <c r="F40" s="84">
        <f>F39/D39</f>
        <v>0.69117647058823528</v>
      </c>
      <c r="G40" s="85">
        <f>G39/D39</f>
        <v>1.4705882352941176E-2</v>
      </c>
      <c r="I40" s="91"/>
      <c r="J40" s="96"/>
    </row>
    <row r="41" spans="2:12" ht="19.5" customHeight="1" x14ac:dyDescent="0.2">
      <c r="C41" s="117"/>
      <c r="D41" s="118"/>
      <c r="E41" s="90"/>
      <c r="F41" s="90"/>
      <c r="G41" s="90"/>
    </row>
    <row r="43" spans="2:12" x14ac:dyDescent="0.2">
      <c r="B43"/>
      <c r="E43" s="92"/>
      <c r="F43" s="92"/>
      <c r="G43" s="92"/>
      <c r="H43" s="92"/>
      <c r="I43" s="92"/>
      <c r="J43" s="92"/>
      <c r="K43" s="92"/>
      <c r="L43" s="92"/>
    </row>
    <row r="44" spans="2:12" x14ac:dyDescent="0.2">
      <c r="B44"/>
      <c r="E44" s="92"/>
      <c r="F44" s="92"/>
      <c r="G44" s="92"/>
      <c r="H44" s="92"/>
      <c r="I44" s="92"/>
      <c r="J44" s="92"/>
      <c r="K44" s="92"/>
      <c r="L44" s="92"/>
    </row>
    <row r="45" spans="2:12" x14ac:dyDescent="0.2">
      <c r="B45"/>
      <c r="D45" s="93"/>
      <c r="E45" s="93"/>
      <c r="F45" s="93"/>
      <c r="G45" s="93"/>
    </row>
    <row r="46" spans="2:12" x14ac:dyDescent="0.2">
      <c r="B46"/>
      <c r="D46" s="94"/>
      <c r="E46" s="94"/>
      <c r="F46" s="94"/>
      <c r="G46" s="94"/>
    </row>
    <row r="47" spans="2:12" x14ac:dyDescent="0.2">
      <c r="B47"/>
    </row>
    <row r="48" spans="2:12" x14ac:dyDescent="0.2">
      <c r="B48" s="95"/>
      <c r="D48" s="96"/>
      <c r="E48" s="96"/>
      <c r="F48" s="96"/>
      <c r="G48" s="96"/>
      <c r="H48" s="93"/>
      <c r="I48" s="93"/>
      <c r="J48" s="93"/>
      <c r="K48" s="93"/>
      <c r="L48" s="93"/>
    </row>
    <row r="49" spans="4:12" x14ac:dyDescent="0.2">
      <c r="D49" s="96"/>
      <c r="E49" s="96"/>
      <c r="F49" s="96"/>
      <c r="G49" s="96"/>
      <c r="H49" s="94"/>
      <c r="I49" s="94"/>
      <c r="J49" s="94"/>
      <c r="K49" s="94"/>
      <c r="L49" s="94"/>
    </row>
    <row r="50" spans="4:12" x14ac:dyDescent="0.2">
      <c r="D50" s="96"/>
      <c r="E50" s="96"/>
      <c r="F50" s="96"/>
      <c r="G50" s="96"/>
    </row>
    <row r="51" spans="4:12" x14ac:dyDescent="0.2">
      <c r="D51" s="96"/>
      <c r="E51" s="96"/>
      <c r="F51" s="96"/>
      <c r="G51" s="96"/>
    </row>
    <row r="52" spans="4:12" x14ac:dyDescent="0.2">
      <c r="D52" s="96"/>
      <c r="E52" s="96"/>
      <c r="F52" s="96"/>
      <c r="G52" s="96"/>
    </row>
  </sheetData>
  <mergeCells count="19"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D8:D10"/>
    <mergeCell ref="E8:E10"/>
    <mergeCell ref="F8:F10"/>
    <mergeCell ref="G8:G10"/>
    <mergeCell ref="B11:C12"/>
    <mergeCell ref="B13:B24"/>
    <mergeCell ref="C13:C14"/>
    <mergeCell ref="C15:C16"/>
    <mergeCell ref="C17:C18"/>
    <mergeCell ref="C19:C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33AF-2C3E-4C04-873F-12174478B67F}">
  <sheetPr>
    <tabColor rgb="FF92D050"/>
    <pageSetUpPr fitToPage="1"/>
  </sheetPr>
  <dimension ref="B2:L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2"/>
    <col min="2" max="2" width="4.33203125" style="2" customWidth="1"/>
    <col min="3" max="3" width="16.6640625" style="2" customWidth="1"/>
    <col min="4" max="4" width="17.88671875" style="2" customWidth="1"/>
    <col min="5" max="6" width="19" style="2" customWidth="1"/>
    <col min="7" max="7" width="17.88671875" style="2" customWidth="1"/>
    <col min="8" max="9" width="8.33203125" style="2" customWidth="1"/>
    <col min="10" max="10" width="8.88671875" style="2" customWidth="1"/>
    <col min="11" max="12" width="8.33203125" style="2" customWidth="1"/>
    <col min="13" max="16384" width="9" style="2"/>
  </cols>
  <sheetData>
    <row r="2" spans="2:11" x14ac:dyDescent="0.2">
      <c r="B2" s="2" t="s">
        <v>214</v>
      </c>
    </row>
    <row r="4" spans="2:11" x14ac:dyDescent="0.2">
      <c r="F4" s="3" t="s">
        <v>1</v>
      </c>
    </row>
    <row r="5" spans="2:11" x14ac:dyDescent="0.2">
      <c r="F5" s="3" t="s">
        <v>2</v>
      </c>
    </row>
    <row r="6" spans="2:11" ht="10.5" customHeight="1" x14ac:dyDescent="0.2"/>
    <row r="7" spans="2:11" ht="13.8" thickBot="1" x14ac:dyDescent="0.25">
      <c r="E7" s="2" t="s">
        <v>3</v>
      </c>
      <c r="G7" s="5" t="s">
        <v>4</v>
      </c>
      <c r="K7" s="5"/>
    </row>
    <row r="8" spans="2:11" ht="7.5" customHeight="1" x14ac:dyDescent="0.2">
      <c r="B8" s="97"/>
      <c r="C8" s="98"/>
      <c r="D8" s="99" t="s">
        <v>36</v>
      </c>
      <c r="E8" s="9" t="s">
        <v>215</v>
      </c>
      <c r="F8" s="10" t="s">
        <v>216</v>
      </c>
      <c r="G8" s="11" t="s">
        <v>13</v>
      </c>
    </row>
    <row r="9" spans="2:11" ht="7.5" customHeight="1" x14ac:dyDescent="0.2">
      <c r="B9" s="6"/>
      <c r="C9" s="7"/>
      <c r="D9" s="17"/>
      <c r="E9" s="100"/>
      <c r="F9" s="101"/>
      <c r="G9" s="17"/>
    </row>
    <row r="10" spans="2:11" ht="66.75" customHeight="1" x14ac:dyDescent="0.2">
      <c r="B10" s="19"/>
      <c r="C10" s="20"/>
      <c r="D10" s="25"/>
      <c r="E10" s="102"/>
      <c r="F10" s="103"/>
      <c r="G10" s="25"/>
      <c r="J10" s="27"/>
    </row>
    <row r="11" spans="2:11" ht="20.100000000000001" customHeight="1" x14ac:dyDescent="0.2">
      <c r="B11" s="104" t="s">
        <v>39</v>
      </c>
      <c r="C11" s="105"/>
      <c r="D11" s="30">
        <f>D13+D15+D17+D19+D21+D23</f>
        <v>401</v>
      </c>
      <c r="E11" s="31">
        <f>E13+E15+E17+E19+E21+E23</f>
        <v>112</v>
      </c>
      <c r="F11" s="32">
        <f>F13+F15+F17+F19+F21+F23</f>
        <v>287</v>
      </c>
      <c r="G11" s="33">
        <f>G13+G15+G17+G19+G21+G23</f>
        <v>2</v>
      </c>
      <c r="J11" s="96"/>
    </row>
    <row r="12" spans="2:11" ht="20.100000000000001" customHeight="1" thickBot="1" x14ac:dyDescent="0.25">
      <c r="B12" s="106"/>
      <c r="C12" s="107"/>
      <c r="D12" s="38"/>
      <c r="E12" s="39">
        <f>E11/D11</f>
        <v>0.2793017456359102</v>
      </c>
      <c r="F12" s="40">
        <f>F11/D11</f>
        <v>0.71571072319202</v>
      </c>
      <c r="G12" s="41">
        <f>G11/D11</f>
        <v>4.9875311720698253E-3</v>
      </c>
      <c r="H12" s="91"/>
      <c r="I12" s="91"/>
      <c r="J12" s="96"/>
    </row>
    <row r="13" spans="2:11" ht="20.100000000000001" customHeight="1" thickTop="1" x14ac:dyDescent="0.2">
      <c r="B13" s="44" t="s">
        <v>40</v>
      </c>
      <c r="C13" s="108" t="s">
        <v>41</v>
      </c>
      <c r="D13" s="46">
        <f>'[1]表5-1'!D14</f>
        <v>45</v>
      </c>
      <c r="E13" s="47">
        <v>14</v>
      </c>
      <c r="F13" s="48">
        <v>31</v>
      </c>
      <c r="G13" s="49">
        <v>0</v>
      </c>
      <c r="J13" s="96"/>
    </row>
    <row r="14" spans="2:11" ht="20.100000000000001" customHeight="1" x14ac:dyDescent="0.2">
      <c r="B14" s="51"/>
      <c r="C14" s="13"/>
      <c r="D14" s="52"/>
      <c r="E14" s="53">
        <f>E13/D13</f>
        <v>0.31111111111111112</v>
      </c>
      <c r="F14" s="54">
        <f>F13/D13</f>
        <v>0.68888888888888888</v>
      </c>
      <c r="G14" s="62">
        <f>G13/D13</f>
        <v>0</v>
      </c>
      <c r="I14" s="91"/>
      <c r="J14" s="96"/>
    </row>
    <row r="15" spans="2:11" ht="20.100000000000001" customHeight="1" x14ac:dyDescent="0.2">
      <c r="B15" s="51"/>
      <c r="C15" s="8" t="s">
        <v>42</v>
      </c>
      <c r="D15" s="57">
        <f>'[1]表5-1'!D16</f>
        <v>75</v>
      </c>
      <c r="E15" s="31">
        <v>32</v>
      </c>
      <c r="F15" s="32">
        <v>42</v>
      </c>
      <c r="G15" s="33">
        <v>1</v>
      </c>
      <c r="J15" s="96"/>
    </row>
    <row r="16" spans="2:11" ht="20.100000000000001" customHeight="1" x14ac:dyDescent="0.2">
      <c r="B16" s="51"/>
      <c r="C16" s="13"/>
      <c r="D16" s="59"/>
      <c r="E16" s="53">
        <f>E15/D15</f>
        <v>0.42666666666666669</v>
      </c>
      <c r="F16" s="54">
        <f>F15/D15</f>
        <v>0.56000000000000005</v>
      </c>
      <c r="G16" s="62">
        <f>G15/D15</f>
        <v>1.3333333333333334E-2</v>
      </c>
      <c r="I16" s="91"/>
      <c r="J16" s="96"/>
    </row>
    <row r="17" spans="2:10" ht="20.100000000000001" customHeight="1" x14ac:dyDescent="0.2">
      <c r="B17" s="51"/>
      <c r="C17" s="8" t="s">
        <v>43</v>
      </c>
      <c r="D17" s="57">
        <f>'[1]表5-1'!D18</f>
        <v>24</v>
      </c>
      <c r="E17" s="31">
        <v>10</v>
      </c>
      <c r="F17" s="32">
        <v>14</v>
      </c>
      <c r="G17" s="33">
        <v>0</v>
      </c>
      <c r="J17" s="96"/>
    </row>
    <row r="18" spans="2:10" ht="20.100000000000001" customHeight="1" x14ac:dyDescent="0.2">
      <c r="B18" s="51"/>
      <c r="C18" s="13"/>
      <c r="D18" s="59"/>
      <c r="E18" s="53">
        <f>E17/D17</f>
        <v>0.41666666666666669</v>
      </c>
      <c r="F18" s="54">
        <f>F17/D17</f>
        <v>0.58333333333333337</v>
      </c>
      <c r="G18" s="62">
        <f>G17/D17</f>
        <v>0</v>
      </c>
      <c r="I18" s="91"/>
      <c r="J18" s="96"/>
    </row>
    <row r="19" spans="2:10" ht="20.100000000000001" customHeight="1" x14ac:dyDescent="0.2">
      <c r="B19" s="51"/>
      <c r="C19" s="8" t="s">
        <v>44</v>
      </c>
      <c r="D19" s="57">
        <f>'[1]表5-1'!D20</f>
        <v>90</v>
      </c>
      <c r="E19" s="31">
        <v>15</v>
      </c>
      <c r="F19" s="32">
        <v>74</v>
      </c>
      <c r="G19" s="33">
        <v>1</v>
      </c>
      <c r="J19" s="96"/>
    </row>
    <row r="20" spans="2:10" ht="20.100000000000001" customHeight="1" x14ac:dyDescent="0.2">
      <c r="B20" s="51"/>
      <c r="C20" s="13"/>
      <c r="D20" s="59"/>
      <c r="E20" s="53">
        <f>E19/D19</f>
        <v>0.16666666666666666</v>
      </c>
      <c r="F20" s="54">
        <f>F19/D19</f>
        <v>0.82222222222222219</v>
      </c>
      <c r="G20" s="62">
        <f>G19/D19</f>
        <v>1.1111111111111112E-2</v>
      </c>
      <c r="I20" s="91"/>
      <c r="J20" s="96"/>
    </row>
    <row r="21" spans="2:10" ht="20.100000000000001" customHeight="1" x14ac:dyDescent="0.2">
      <c r="B21" s="51"/>
      <c r="C21" s="8" t="s">
        <v>45</v>
      </c>
      <c r="D21" s="57">
        <f>'[1]表5-1'!D22</f>
        <v>8</v>
      </c>
      <c r="E21" s="31">
        <v>0</v>
      </c>
      <c r="F21" s="32">
        <v>8</v>
      </c>
      <c r="G21" s="33">
        <v>0</v>
      </c>
      <c r="J21" s="96"/>
    </row>
    <row r="22" spans="2:10" ht="20.100000000000001" customHeight="1" x14ac:dyDescent="0.2">
      <c r="B22" s="51"/>
      <c r="C22" s="13"/>
      <c r="D22" s="59"/>
      <c r="E22" s="53">
        <f>E21/D21</f>
        <v>0</v>
      </c>
      <c r="F22" s="54">
        <f>F21/D21</f>
        <v>1</v>
      </c>
      <c r="G22" s="62">
        <f>G21/D21</f>
        <v>0</v>
      </c>
      <c r="I22" s="91"/>
      <c r="J22" s="96"/>
    </row>
    <row r="23" spans="2:10" ht="20.100000000000001" customHeight="1" x14ac:dyDescent="0.2">
      <c r="B23" s="51"/>
      <c r="C23" s="8" t="s">
        <v>46</v>
      </c>
      <c r="D23" s="57">
        <f>'[1]表5-1'!D24</f>
        <v>159</v>
      </c>
      <c r="E23" s="63">
        <v>41</v>
      </c>
      <c r="F23" s="64">
        <v>118</v>
      </c>
      <c r="G23" s="33">
        <v>0</v>
      </c>
      <c r="J23" s="96"/>
    </row>
    <row r="24" spans="2:10" ht="20.100000000000001" customHeight="1" thickBot="1" x14ac:dyDescent="0.25">
      <c r="B24" s="51"/>
      <c r="C24" s="13"/>
      <c r="D24" s="52"/>
      <c r="E24" s="68">
        <f>E23/D23</f>
        <v>0.25786163522012578</v>
      </c>
      <c r="F24" s="69">
        <f>F23/D23</f>
        <v>0.74213836477987416</v>
      </c>
      <c r="G24" s="109">
        <f>G23/D23</f>
        <v>0</v>
      </c>
      <c r="I24" s="91"/>
      <c r="J24" s="96"/>
    </row>
    <row r="25" spans="2:10" ht="20.100000000000001" customHeight="1" thickTop="1" x14ac:dyDescent="0.2">
      <c r="B25" s="44" t="s">
        <v>47</v>
      </c>
      <c r="C25" s="110" t="s">
        <v>48</v>
      </c>
      <c r="D25" s="46">
        <f>'[1]表5-1'!D26</f>
        <v>87</v>
      </c>
      <c r="E25" s="47">
        <v>6</v>
      </c>
      <c r="F25" s="48">
        <v>81</v>
      </c>
      <c r="G25" s="65">
        <v>0</v>
      </c>
      <c r="J25" s="96"/>
    </row>
    <row r="26" spans="2:10" ht="20.100000000000001" customHeight="1" x14ac:dyDescent="0.2">
      <c r="B26" s="51"/>
      <c r="C26" s="111"/>
      <c r="D26" s="59"/>
      <c r="E26" s="53">
        <f>E25/D25</f>
        <v>6.8965517241379309E-2</v>
      </c>
      <c r="F26" s="54">
        <f>F25/D25</f>
        <v>0.93103448275862066</v>
      </c>
      <c r="G26" s="62">
        <f>G25/D25</f>
        <v>0</v>
      </c>
      <c r="I26" s="91"/>
      <c r="J26" s="96"/>
    </row>
    <row r="27" spans="2:10" ht="20.100000000000001" customHeight="1" x14ac:dyDescent="0.2">
      <c r="B27" s="51"/>
      <c r="C27" s="111" t="s">
        <v>49</v>
      </c>
      <c r="D27" s="71">
        <f>'[1]表5-1'!D28</f>
        <v>178</v>
      </c>
      <c r="E27" s="63">
        <v>33</v>
      </c>
      <c r="F27" s="64">
        <v>144</v>
      </c>
      <c r="G27" s="33">
        <v>1</v>
      </c>
      <c r="J27" s="96"/>
    </row>
    <row r="28" spans="2:10" ht="20.100000000000001" customHeight="1" x14ac:dyDescent="0.2">
      <c r="B28" s="51"/>
      <c r="C28" s="112"/>
      <c r="D28" s="59"/>
      <c r="E28" s="53">
        <f>E27/D27</f>
        <v>0.1853932584269663</v>
      </c>
      <c r="F28" s="54">
        <f>F27/D27</f>
        <v>0.8089887640449438</v>
      </c>
      <c r="G28" s="62">
        <f>G27/D27</f>
        <v>5.6179775280898875E-3</v>
      </c>
      <c r="I28" s="91"/>
      <c r="J28" s="96"/>
    </row>
    <row r="29" spans="2:10" ht="20.100000000000001" customHeight="1" x14ac:dyDescent="0.2">
      <c r="B29" s="51"/>
      <c r="C29" s="111" t="s">
        <v>50</v>
      </c>
      <c r="D29" s="52">
        <f>'[1]表5-1'!D30</f>
        <v>53</v>
      </c>
      <c r="E29" s="63">
        <v>20</v>
      </c>
      <c r="F29" s="64">
        <v>33</v>
      </c>
      <c r="G29" s="33">
        <v>0</v>
      </c>
      <c r="J29" s="96"/>
    </row>
    <row r="30" spans="2:10" ht="20.100000000000001" customHeight="1" x14ac:dyDescent="0.2">
      <c r="B30" s="51"/>
      <c r="C30" s="112"/>
      <c r="D30" s="59"/>
      <c r="E30" s="53">
        <f>E29/D29</f>
        <v>0.37735849056603776</v>
      </c>
      <c r="F30" s="54">
        <f>F29/D29</f>
        <v>0.62264150943396224</v>
      </c>
      <c r="G30" s="62">
        <f>G29/D29</f>
        <v>0</v>
      </c>
      <c r="I30" s="91"/>
      <c r="J30" s="96"/>
    </row>
    <row r="31" spans="2:10" ht="20.100000000000001" customHeight="1" x14ac:dyDescent="0.2">
      <c r="B31" s="51"/>
      <c r="C31" s="111" t="s">
        <v>51</v>
      </c>
      <c r="D31" s="52">
        <f>'[1]表5-1'!D32</f>
        <v>26</v>
      </c>
      <c r="E31" s="63">
        <v>9</v>
      </c>
      <c r="F31" s="64">
        <v>17</v>
      </c>
      <c r="G31" s="33">
        <v>0</v>
      </c>
      <c r="J31" s="96"/>
    </row>
    <row r="32" spans="2:10" ht="20.100000000000001" customHeight="1" x14ac:dyDescent="0.2">
      <c r="B32" s="51"/>
      <c r="C32" s="112"/>
      <c r="D32" s="59"/>
      <c r="E32" s="53">
        <f>E31/D31</f>
        <v>0.34615384615384615</v>
      </c>
      <c r="F32" s="54">
        <f>F31/D31</f>
        <v>0.65384615384615385</v>
      </c>
      <c r="G32" s="62">
        <f>G31/D31</f>
        <v>0</v>
      </c>
      <c r="I32" s="91"/>
      <c r="J32" s="96"/>
    </row>
    <row r="33" spans="2:12" ht="20.100000000000001" customHeight="1" x14ac:dyDescent="0.2">
      <c r="B33" s="51"/>
      <c r="C33" s="111" t="s">
        <v>28</v>
      </c>
      <c r="D33" s="52">
        <f>'[1]表5-1'!D34</f>
        <v>31</v>
      </c>
      <c r="E33" s="63">
        <v>22</v>
      </c>
      <c r="F33" s="64">
        <v>8</v>
      </c>
      <c r="G33" s="33">
        <v>1</v>
      </c>
      <c r="J33" s="96"/>
    </row>
    <row r="34" spans="2:12" ht="20.100000000000001" customHeight="1" x14ac:dyDescent="0.2">
      <c r="B34" s="51"/>
      <c r="C34" s="112"/>
      <c r="D34" s="59"/>
      <c r="E34" s="53">
        <f>E33/D33</f>
        <v>0.70967741935483875</v>
      </c>
      <c r="F34" s="54">
        <f>F33/D33</f>
        <v>0.25806451612903225</v>
      </c>
      <c r="G34" s="62">
        <f>G33/D33</f>
        <v>3.2258064516129031E-2</v>
      </c>
      <c r="I34" s="91"/>
      <c r="J34" s="96"/>
    </row>
    <row r="35" spans="2:12" ht="20.100000000000001" customHeight="1" x14ac:dyDescent="0.2">
      <c r="B35" s="51"/>
      <c r="C35" s="111" t="s">
        <v>52</v>
      </c>
      <c r="D35" s="71">
        <f>'[1]表5-1'!D36</f>
        <v>26</v>
      </c>
      <c r="E35" s="63">
        <v>22</v>
      </c>
      <c r="F35" s="64">
        <v>4</v>
      </c>
      <c r="G35" s="33">
        <v>0</v>
      </c>
      <c r="J35" s="96"/>
    </row>
    <row r="36" spans="2:12" ht="20.100000000000001" customHeight="1" thickBot="1" x14ac:dyDescent="0.25">
      <c r="B36" s="51"/>
      <c r="C36" s="114"/>
      <c r="D36" s="52"/>
      <c r="E36" s="74">
        <f>E35/D35</f>
        <v>0.84615384615384615</v>
      </c>
      <c r="F36" s="75">
        <f>F35/D35</f>
        <v>0.15384615384615385</v>
      </c>
      <c r="G36" s="109">
        <f>G35/D35</f>
        <v>0</v>
      </c>
      <c r="I36" s="91"/>
      <c r="J36" s="96"/>
    </row>
    <row r="37" spans="2:12" ht="20.100000000000001" customHeight="1" thickTop="1" x14ac:dyDescent="0.2">
      <c r="B37" s="51"/>
      <c r="C37" s="115" t="s">
        <v>53</v>
      </c>
      <c r="D37" s="77">
        <f>D27+D29+D31+D33</f>
        <v>288</v>
      </c>
      <c r="E37" s="78">
        <f>E27+E29+E31+E33</f>
        <v>84</v>
      </c>
      <c r="F37" s="48">
        <f>F27+F29+F31+F33</f>
        <v>202</v>
      </c>
      <c r="G37" s="49">
        <f>G27+G29+G31+G33</f>
        <v>2</v>
      </c>
      <c r="J37" s="96"/>
    </row>
    <row r="38" spans="2:12" ht="20.100000000000001" customHeight="1" x14ac:dyDescent="0.2">
      <c r="B38" s="51"/>
      <c r="C38" s="116" t="s">
        <v>31</v>
      </c>
      <c r="D38" s="59"/>
      <c r="E38" s="53">
        <f>E37/D37</f>
        <v>0.29166666666666669</v>
      </c>
      <c r="F38" s="54">
        <f>F37/D37</f>
        <v>0.70138888888888884</v>
      </c>
      <c r="G38" s="62">
        <f>G37/D37</f>
        <v>6.9444444444444441E-3</v>
      </c>
      <c r="I38" s="91"/>
      <c r="J38" s="96"/>
    </row>
    <row r="39" spans="2:12" ht="20.100000000000001" customHeight="1" x14ac:dyDescent="0.2">
      <c r="B39" s="51"/>
      <c r="C39" s="115" t="s">
        <v>53</v>
      </c>
      <c r="D39" s="81">
        <f>D29+D31+D33+D35</f>
        <v>136</v>
      </c>
      <c r="E39" s="63">
        <f>E29+E31+E33+E35</f>
        <v>73</v>
      </c>
      <c r="F39" s="64">
        <f>F29+F31+F33+F35</f>
        <v>62</v>
      </c>
      <c r="G39" s="65">
        <f>G29+G31+G33+G35</f>
        <v>1</v>
      </c>
      <c r="J39" s="96"/>
    </row>
    <row r="40" spans="2:12" ht="20.100000000000001" customHeight="1" thickBot="1" x14ac:dyDescent="0.25">
      <c r="B40" s="82"/>
      <c r="C40" s="116" t="s">
        <v>54</v>
      </c>
      <c r="D40" s="59"/>
      <c r="E40" s="83">
        <f>E39/D39</f>
        <v>0.53676470588235292</v>
      </c>
      <c r="F40" s="84">
        <f>F39/D39</f>
        <v>0.45588235294117646</v>
      </c>
      <c r="G40" s="85">
        <f>G39/D39</f>
        <v>7.3529411764705881E-3</v>
      </c>
      <c r="I40" s="91"/>
      <c r="J40" s="96"/>
    </row>
    <row r="41" spans="2:12" ht="19.5" customHeight="1" x14ac:dyDescent="0.2">
      <c r="C41" s="117"/>
      <c r="D41" s="118"/>
      <c r="E41" s="90"/>
      <c r="F41" s="90"/>
      <c r="G41" s="90"/>
    </row>
    <row r="43" spans="2:12" x14ac:dyDescent="0.2">
      <c r="B43"/>
      <c r="E43" s="92"/>
      <c r="F43" s="92"/>
      <c r="G43" s="92"/>
      <c r="H43" s="92"/>
      <c r="I43" s="92"/>
      <c r="J43" s="92"/>
      <c r="K43" s="92"/>
      <c r="L43" s="92"/>
    </row>
    <row r="44" spans="2:12" x14ac:dyDescent="0.2">
      <c r="B44"/>
      <c r="E44" s="92"/>
      <c r="F44" s="92"/>
      <c r="G44" s="92"/>
      <c r="H44" s="92"/>
      <c r="I44" s="92"/>
      <c r="J44" s="92"/>
      <c r="K44" s="92"/>
      <c r="L44" s="92"/>
    </row>
    <row r="45" spans="2:12" x14ac:dyDescent="0.2">
      <c r="B45"/>
      <c r="D45" s="93"/>
      <c r="E45" s="93"/>
      <c r="F45" s="93"/>
      <c r="G45" s="93"/>
    </row>
    <row r="46" spans="2:12" x14ac:dyDescent="0.2">
      <c r="B46"/>
      <c r="D46" s="94"/>
      <c r="E46" s="94"/>
      <c r="F46" s="94"/>
      <c r="G46" s="94"/>
    </row>
    <row r="47" spans="2:12" x14ac:dyDescent="0.2">
      <c r="B47"/>
    </row>
    <row r="48" spans="2:12" x14ac:dyDescent="0.2">
      <c r="B48" s="95"/>
      <c r="D48" s="96"/>
      <c r="E48" s="96"/>
      <c r="F48" s="96"/>
      <c r="G48" s="96"/>
      <c r="H48" s="93"/>
      <c r="I48" s="93"/>
      <c r="J48" s="93"/>
      <c r="K48" s="93"/>
      <c r="L48" s="93"/>
    </row>
    <row r="49" spans="4:12" x14ac:dyDescent="0.2">
      <c r="D49" s="96"/>
      <c r="E49" s="96"/>
      <c r="F49" s="96"/>
      <c r="G49" s="96"/>
      <c r="H49" s="94"/>
      <c r="I49" s="94"/>
      <c r="J49" s="94"/>
      <c r="K49" s="94"/>
      <c r="L49" s="94"/>
    </row>
    <row r="50" spans="4:12" x14ac:dyDescent="0.2">
      <c r="D50" s="96"/>
      <c r="E50" s="96"/>
      <c r="F50" s="96"/>
      <c r="G50" s="96"/>
    </row>
    <row r="51" spans="4:12" x14ac:dyDescent="0.2">
      <c r="D51" s="96"/>
      <c r="E51" s="96"/>
      <c r="F51" s="96"/>
      <c r="G51" s="96"/>
    </row>
    <row r="52" spans="4:12" x14ac:dyDescent="0.2">
      <c r="D52" s="96"/>
      <c r="E52" s="96"/>
      <c r="F52" s="96"/>
      <c r="G52" s="96"/>
    </row>
  </sheetData>
  <mergeCells count="19"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D8:D10"/>
    <mergeCell ref="E8:E10"/>
    <mergeCell ref="F8:F10"/>
    <mergeCell ref="G8:G10"/>
    <mergeCell ref="B11:C12"/>
    <mergeCell ref="B13:B24"/>
    <mergeCell ref="C13:C14"/>
    <mergeCell ref="C15:C16"/>
    <mergeCell ref="C17:C18"/>
    <mergeCell ref="C19:C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43C6-E93E-47A4-B79F-916C9CE9B692}">
  <sheetPr>
    <tabColor rgb="FF92D050"/>
    <pageSetUpPr fitToPage="1"/>
  </sheetPr>
  <dimension ref="B2:L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2"/>
    <col min="2" max="2" width="4.33203125" style="2" customWidth="1"/>
    <col min="3" max="3" width="16.6640625" style="2" customWidth="1"/>
    <col min="4" max="4" width="17.88671875" style="2" customWidth="1"/>
    <col min="5" max="6" width="19" style="2" customWidth="1"/>
    <col min="7" max="7" width="17.88671875" style="2" customWidth="1"/>
    <col min="8" max="9" width="8.33203125" style="2" customWidth="1"/>
    <col min="10" max="10" width="8.88671875" style="2" customWidth="1"/>
    <col min="11" max="12" width="8.33203125" style="2" customWidth="1"/>
    <col min="13" max="16384" width="9" style="2"/>
  </cols>
  <sheetData>
    <row r="2" spans="2:11" x14ac:dyDescent="0.2">
      <c r="B2" s="2" t="s">
        <v>217</v>
      </c>
    </row>
    <row r="4" spans="2:11" x14ac:dyDescent="0.2">
      <c r="F4" s="3" t="s">
        <v>1</v>
      </c>
    </row>
    <row r="5" spans="2:11" x14ac:dyDescent="0.2">
      <c r="F5" s="3" t="s">
        <v>2</v>
      </c>
    </row>
    <row r="6" spans="2:11" ht="10.5" customHeight="1" x14ac:dyDescent="0.2"/>
    <row r="7" spans="2:11" ht="13.8" thickBot="1" x14ac:dyDescent="0.25">
      <c r="E7" s="2" t="s">
        <v>3</v>
      </c>
      <c r="G7" s="5" t="s">
        <v>4</v>
      </c>
      <c r="K7" s="5"/>
    </row>
    <row r="8" spans="2:11" ht="7.5" customHeight="1" x14ac:dyDescent="0.2">
      <c r="B8" s="97"/>
      <c r="C8" s="98"/>
      <c r="D8" s="99" t="s">
        <v>36</v>
      </c>
      <c r="E8" s="9" t="s">
        <v>218</v>
      </c>
      <c r="F8" s="10" t="s">
        <v>186</v>
      </c>
      <c r="G8" s="11" t="s">
        <v>13</v>
      </c>
    </row>
    <row r="9" spans="2:11" ht="7.5" customHeight="1" x14ac:dyDescent="0.2">
      <c r="B9" s="6"/>
      <c r="C9" s="7"/>
      <c r="D9" s="17"/>
      <c r="E9" s="100"/>
      <c r="F9" s="101"/>
      <c r="G9" s="17"/>
    </row>
    <row r="10" spans="2:11" ht="66.75" customHeight="1" x14ac:dyDescent="0.2">
      <c r="B10" s="19"/>
      <c r="C10" s="20"/>
      <c r="D10" s="25"/>
      <c r="E10" s="102"/>
      <c r="F10" s="103"/>
      <c r="G10" s="25"/>
      <c r="J10" s="27"/>
    </row>
    <row r="11" spans="2:11" ht="20.100000000000001" customHeight="1" x14ac:dyDescent="0.2">
      <c r="B11" s="104" t="s">
        <v>39</v>
      </c>
      <c r="C11" s="105"/>
      <c r="D11" s="30">
        <f>D13+D15+D17+D19+D21+D23</f>
        <v>401</v>
      </c>
      <c r="E11" s="31">
        <f>E13+E15+E17+E19+E21+E23</f>
        <v>352</v>
      </c>
      <c r="F11" s="32">
        <f>F13+F15+F17+F19+F21+F23</f>
        <v>46</v>
      </c>
      <c r="G11" s="33">
        <f>G13+G15+G17+G19+G21+G23</f>
        <v>3</v>
      </c>
      <c r="J11" s="96"/>
    </row>
    <row r="12" spans="2:11" ht="20.100000000000001" customHeight="1" thickBot="1" x14ac:dyDescent="0.25">
      <c r="B12" s="106"/>
      <c r="C12" s="107"/>
      <c r="D12" s="38"/>
      <c r="E12" s="39">
        <f>E11/D11</f>
        <v>0.87780548628428923</v>
      </c>
      <c r="F12" s="40">
        <f>F11/D11</f>
        <v>0.11471321695760599</v>
      </c>
      <c r="G12" s="41">
        <f>G11/D11</f>
        <v>7.481296758104738E-3</v>
      </c>
      <c r="H12" s="91"/>
      <c r="I12" s="91"/>
      <c r="J12" s="96"/>
    </row>
    <row r="13" spans="2:11" ht="20.100000000000001" customHeight="1" thickTop="1" x14ac:dyDescent="0.2">
      <c r="B13" s="44" t="s">
        <v>40</v>
      </c>
      <c r="C13" s="108" t="s">
        <v>41</v>
      </c>
      <c r="D13" s="46">
        <f>'[1]表5-1'!D14</f>
        <v>45</v>
      </c>
      <c r="E13" s="47">
        <v>40</v>
      </c>
      <c r="F13" s="48">
        <v>5</v>
      </c>
      <c r="G13" s="49">
        <v>0</v>
      </c>
      <c r="J13" s="96"/>
    </row>
    <row r="14" spans="2:11" ht="20.100000000000001" customHeight="1" x14ac:dyDescent="0.2">
      <c r="B14" s="51"/>
      <c r="C14" s="13"/>
      <c r="D14" s="52"/>
      <c r="E14" s="53">
        <f>E13/D13</f>
        <v>0.88888888888888884</v>
      </c>
      <c r="F14" s="54">
        <f>F13/D13</f>
        <v>0.1111111111111111</v>
      </c>
      <c r="G14" s="62">
        <f>G13/D13</f>
        <v>0</v>
      </c>
      <c r="I14" s="91"/>
      <c r="J14" s="96"/>
    </row>
    <row r="15" spans="2:11" ht="20.100000000000001" customHeight="1" x14ac:dyDescent="0.2">
      <c r="B15" s="51"/>
      <c r="C15" s="8" t="s">
        <v>42</v>
      </c>
      <c r="D15" s="57">
        <f>'[1]表5-1'!D16</f>
        <v>75</v>
      </c>
      <c r="E15" s="31">
        <v>68</v>
      </c>
      <c r="F15" s="32">
        <v>5</v>
      </c>
      <c r="G15" s="33">
        <v>2</v>
      </c>
      <c r="J15" s="96"/>
    </row>
    <row r="16" spans="2:11" ht="20.100000000000001" customHeight="1" x14ac:dyDescent="0.2">
      <c r="B16" s="51"/>
      <c r="C16" s="13"/>
      <c r="D16" s="59"/>
      <c r="E16" s="53">
        <f>E15/D15</f>
        <v>0.90666666666666662</v>
      </c>
      <c r="F16" s="54">
        <f>F15/D15</f>
        <v>6.6666666666666666E-2</v>
      </c>
      <c r="G16" s="62">
        <f>G15/D15</f>
        <v>2.6666666666666668E-2</v>
      </c>
      <c r="I16" s="91"/>
      <c r="J16" s="96"/>
    </row>
    <row r="17" spans="2:10" ht="20.100000000000001" customHeight="1" x14ac:dyDescent="0.2">
      <c r="B17" s="51"/>
      <c r="C17" s="8" t="s">
        <v>43</v>
      </c>
      <c r="D17" s="57">
        <f>'[1]表5-1'!D18</f>
        <v>24</v>
      </c>
      <c r="E17" s="31">
        <v>21</v>
      </c>
      <c r="F17" s="32">
        <v>3</v>
      </c>
      <c r="G17" s="33">
        <v>0</v>
      </c>
      <c r="J17" s="96"/>
    </row>
    <row r="18" spans="2:10" ht="20.100000000000001" customHeight="1" x14ac:dyDescent="0.2">
      <c r="B18" s="51"/>
      <c r="C18" s="13"/>
      <c r="D18" s="59"/>
      <c r="E18" s="53">
        <f>E17/D17</f>
        <v>0.875</v>
      </c>
      <c r="F18" s="54">
        <f>F17/D17</f>
        <v>0.125</v>
      </c>
      <c r="G18" s="62">
        <f>G17/D17</f>
        <v>0</v>
      </c>
      <c r="I18" s="91"/>
      <c r="J18" s="96"/>
    </row>
    <row r="19" spans="2:10" ht="20.100000000000001" customHeight="1" x14ac:dyDescent="0.2">
      <c r="B19" s="51"/>
      <c r="C19" s="8" t="s">
        <v>44</v>
      </c>
      <c r="D19" s="57">
        <f>'[1]表5-1'!D20</f>
        <v>90</v>
      </c>
      <c r="E19" s="31">
        <v>78</v>
      </c>
      <c r="F19" s="32">
        <v>11</v>
      </c>
      <c r="G19" s="33">
        <v>1</v>
      </c>
      <c r="J19" s="96"/>
    </row>
    <row r="20" spans="2:10" ht="20.100000000000001" customHeight="1" x14ac:dyDescent="0.2">
      <c r="B20" s="51"/>
      <c r="C20" s="13"/>
      <c r="D20" s="59"/>
      <c r="E20" s="53">
        <f>E19/D19</f>
        <v>0.8666666666666667</v>
      </c>
      <c r="F20" s="54">
        <f>F19/D19</f>
        <v>0.12222222222222222</v>
      </c>
      <c r="G20" s="62">
        <f>G19/D19</f>
        <v>1.1111111111111112E-2</v>
      </c>
      <c r="I20" s="91"/>
      <c r="J20" s="96"/>
    </row>
    <row r="21" spans="2:10" ht="20.100000000000001" customHeight="1" x14ac:dyDescent="0.2">
      <c r="B21" s="51"/>
      <c r="C21" s="8" t="s">
        <v>45</v>
      </c>
      <c r="D21" s="57">
        <f>'[1]表5-1'!D22</f>
        <v>8</v>
      </c>
      <c r="E21" s="31">
        <v>7</v>
      </c>
      <c r="F21" s="32">
        <v>1</v>
      </c>
      <c r="G21" s="33">
        <v>0</v>
      </c>
      <c r="J21" s="96"/>
    </row>
    <row r="22" spans="2:10" ht="20.100000000000001" customHeight="1" x14ac:dyDescent="0.2">
      <c r="B22" s="51"/>
      <c r="C22" s="13"/>
      <c r="D22" s="59"/>
      <c r="E22" s="53">
        <f>E21/D21</f>
        <v>0.875</v>
      </c>
      <c r="F22" s="54">
        <f>F21/D21</f>
        <v>0.125</v>
      </c>
      <c r="G22" s="62">
        <f>G21/D21</f>
        <v>0</v>
      </c>
      <c r="I22" s="91"/>
      <c r="J22" s="96"/>
    </row>
    <row r="23" spans="2:10" ht="20.100000000000001" customHeight="1" x14ac:dyDescent="0.2">
      <c r="B23" s="51"/>
      <c r="C23" s="8" t="s">
        <v>46</v>
      </c>
      <c r="D23" s="57">
        <f>'[1]表5-1'!D24</f>
        <v>159</v>
      </c>
      <c r="E23" s="63">
        <v>138</v>
      </c>
      <c r="F23" s="64">
        <v>21</v>
      </c>
      <c r="G23" s="33">
        <v>0</v>
      </c>
      <c r="J23" s="96"/>
    </row>
    <row r="24" spans="2:10" ht="20.100000000000001" customHeight="1" thickBot="1" x14ac:dyDescent="0.25">
      <c r="B24" s="51"/>
      <c r="C24" s="13"/>
      <c r="D24" s="52"/>
      <c r="E24" s="68">
        <f>E23/D23</f>
        <v>0.86792452830188682</v>
      </c>
      <c r="F24" s="69">
        <f>F23/D23</f>
        <v>0.13207547169811321</v>
      </c>
      <c r="G24" s="109">
        <f>G23/D23</f>
        <v>0</v>
      </c>
      <c r="I24" s="91"/>
      <c r="J24" s="96"/>
    </row>
    <row r="25" spans="2:10" ht="20.100000000000001" customHeight="1" thickTop="1" x14ac:dyDescent="0.2">
      <c r="B25" s="44" t="s">
        <v>47</v>
      </c>
      <c r="C25" s="110" t="s">
        <v>48</v>
      </c>
      <c r="D25" s="46">
        <f>'[1]表5-1'!D26</f>
        <v>87</v>
      </c>
      <c r="E25" s="47">
        <v>69</v>
      </c>
      <c r="F25" s="48">
        <v>18</v>
      </c>
      <c r="G25" s="65">
        <v>0</v>
      </c>
      <c r="J25" s="96"/>
    </row>
    <row r="26" spans="2:10" ht="20.100000000000001" customHeight="1" x14ac:dyDescent="0.2">
      <c r="B26" s="51"/>
      <c r="C26" s="111"/>
      <c r="D26" s="59"/>
      <c r="E26" s="53">
        <f>E25/D25</f>
        <v>0.7931034482758621</v>
      </c>
      <c r="F26" s="54">
        <f>F25/D25</f>
        <v>0.20689655172413793</v>
      </c>
      <c r="G26" s="62">
        <f>G25/D25</f>
        <v>0</v>
      </c>
      <c r="I26" s="91"/>
      <c r="J26" s="96"/>
    </row>
    <row r="27" spans="2:10" ht="20.100000000000001" customHeight="1" x14ac:dyDescent="0.2">
      <c r="B27" s="51"/>
      <c r="C27" s="111" t="s">
        <v>49</v>
      </c>
      <c r="D27" s="71">
        <f>'[1]表5-1'!D28</f>
        <v>178</v>
      </c>
      <c r="E27" s="63">
        <v>157</v>
      </c>
      <c r="F27" s="64">
        <v>19</v>
      </c>
      <c r="G27" s="33">
        <v>2</v>
      </c>
      <c r="J27" s="96"/>
    </row>
    <row r="28" spans="2:10" ht="20.100000000000001" customHeight="1" x14ac:dyDescent="0.2">
      <c r="B28" s="51"/>
      <c r="C28" s="112"/>
      <c r="D28" s="59"/>
      <c r="E28" s="53">
        <f>E27/D27</f>
        <v>0.8820224719101124</v>
      </c>
      <c r="F28" s="54">
        <f>F27/D27</f>
        <v>0.10674157303370786</v>
      </c>
      <c r="G28" s="62">
        <f>G27/D27</f>
        <v>1.1235955056179775E-2</v>
      </c>
      <c r="I28" s="91"/>
      <c r="J28" s="96"/>
    </row>
    <row r="29" spans="2:10" ht="20.100000000000001" customHeight="1" x14ac:dyDescent="0.2">
      <c r="B29" s="51"/>
      <c r="C29" s="111" t="s">
        <v>50</v>
      </c>
      <c r="D29" s="52">
        <f>'[1]表5-1'!D30</f>
        <v>53</v>
      </c>
      <c r="E29" s="63">
        <v>49</v>
      </c>
      <c r="F29" s="64">
        <v>4</v>
      </c>
      <c r="G29" s="33">
        <v>0</v>
      </c>
      <c r="J29" s="96"/>
    </row>
    <row r="30" spans="2:10" ht="20.100000000000001" customHeight="1" x14ac:dyDescent="0.2">
      <c r="B30" s="51"/>
      <c r="C30" s="112"/>
      <c r="D30" s="59"/>
      <c r="E30" s="53">
        <f>E29/D29</f>
        <v>0.92452830188679247</v>
      </c>
      <c r="F30" s="54">
        <f>F29/D29</f>
        <v>7.5471698113207544E-2</v>
      </c>
      <c r="G30" s="62">
        <f>G29/D29</f>
        <v>0</v>
      </c>
      <c r="I30" s="91"/>
      <c r="J30" s="96"/>
    </row>
    <row r="31" spans="2:10" ht="20.100000000000001" customHeight="1" x14ac:dyDescent="0.2">
      <c r="B31" s="51"/>
      <c r="C31" s="111" t="s">
        <v>51</v>
      </c>
      <c r="D31" s="52">
        <f>'[1]表5-1'!D32</f>
        <v>26</v>
      </c>
      <c r="E31" s="63">
        <v>23</v>
      </c>
      <c r="F31" s="64">
        <v>3</v>
      </c>
      <c r="G31" s="33">
        <v>0</v>
      </c>
      <c r="J31" s="96"/>
    </row>
    <row r="32" spans="2:10" ht="20.100000000000001" customHeight="1" x14ac:dyDescent="0.2">
      <c r="B32" s="51"/>
      <c r="C32" s="112"/>
      <c r="D32" s="59"/>
      <c r="E32" s="53">
        <f>E31/D31</f>
        <v>0.88461538461538458</v>
      </c>
      <c r="F32" s="54">
        <f>F31/D31</f>
        <v>0.11538461538461539</v>
      </c>
      <c r="G32" s="62">
        <f>G31/D31</f>
        <v>0</v>
      </c>
      <c r="I32" s="91"/>
      <c r="J32" s="96"/>
    </row>
    <row r="33" spans="2:12" ht="20.100000000000001" customHeight="1" x14ac:dyDescent="0.2">
      <c r="B33" s="51"/>
      <c r="C33" s="111" t="s">
        <v>28</v>
      </c>
      <c r="D33" s="52">
        <f>'[1]表5-1'!D34</f>
        <v>31</v>
      </c>
      <c r="E33" s="63">
        <v>30</v>
      </c>
      <c r="F33" s="64">
        <v>0</v>
      </c>
      <c r="G33" s="33">
        <v>1</v>
      </c>
      <c r="J33" s="96"/>
    </row>
    <row r="34" spans="2:12" ht="20.100000000000001" customHeight="1" x14ac:dyDescent="0.2">
      <c r="B34" s="51"/>
      <c r="C34" s="112"/>
      <c r="D34" s="59"/>
      <c r="E34" s="53">
        <f>E33/D33</f>
        <v>0.967741935483871</v>
      </c>
      <c r="F34" s="54">
        <f>F33/D33</f>
        <v>0</v>
      </c>
      <c r="G34" s="62">
        <f>G33/D33</f>
        <v>3.2258064516129031E-2</v>
      </c>
      <c r="I34" s="91"/>
      <c r="J34" s="96"/>
    </row>
    <row r="35" spans="2:12" ht="20.100000000000001" customHeight="1" x14ac:dyDescent="0.2">
      <c r="B35" s="51"/>
      <c r="C35" s="111" t="s">
        <v>52</v>
      </c>
      <c r="D35" s="71">
        <f>'[1]表5-1'!D36</f>
        <v>26</v>
      </c>
      <c r="E35" s="63">
        <v>24</v>
      </c>
      <c r="F35" s="64">
        <v>2</v>
      </c>
      <c r="G35" s="33">
        <v>0</v>
      </c>
      <c r="J35" s="96"/>
    </row>
    <row r="36" spans="2:12" ht="20.100000000000001" customHeight="1" thickBot="1" x14ac:dyDescent="0.25">
      <c r="B36" s="51"/>
      <c r="C36" s="114"/>
      <c r="D36" s="52"/>
      <c r="E36" s="74">
        <f>E35/D35</f>
        <v>0.92307692307692313</v>
      </c>
      <c r="F36" s="75">
        <f>F35/D35</f>
        <v>7.6923076923076927E-2</v>
      </c>
      <c r="G36" s="109">
        <f>G35/D35</f>
        <v>0</v>
      </c>
      <c r="I36" s="91"/>
      <c r="J36" s="96"/>
    </row>
    <row r="37" spans="2:12" ht="20.100000000000001" customHeight="1" thickTop="1" x14ac:dyDescent="0.2">
      <c r="B37" s="51"/>
      <c r="C37" s="115" t="s">
        <v>53</v>
      </c>
      <c r="D37" s="77">
        <f>D27+D29+D31+D33</f>
        <v>288</v>
      </c>
      <c r="E37" s="78">
        <f>E27+E29+E31+E33</f>
        <v>259</v>
      </c>
      <c r="F37" s="48">
        <f>F27+F29+F31+F33</f>
        <v>26</v>
      </c>
      <c r="G37" s="49">
        <f>G27+G29+G31+G33</f>
        <v>3</v>
      </c>
      <c r="J37" s="96"/>
    </row>
    <row r="38" spans="2:12" ht="20.100000000000001" customHeight="1" x14ac:dyDescent="0.2">
      <c r="B38" s="51"/>
      <c r="C38" s="116" t="s">
        <v>31</v>
      </c>
      <c r="D38" s="59"/>
      <c r="E38" s="53">
        <f>E37/D37</f>
        <v>0.89930555555555558</v>
      </c>
      <c r="F38" s="54">
        <f>F37/D37</f>
        <v>9.0277777777777776E-2</v>
      </c>
      <c r="G38" s="62">
        <f>G37/D37</f>
        <v>1.0416666666666666E-2</v>
      </c>
      <c r="I38" s="91"/>
      <c r="J38" s="96"/>
    </row>
    <row r="39" spans="2:12" ht="20.100000000000001" customHeight="1" x14ac:dyDescent="0.2">
      <c r="B39" s="51"/>
      <c r="C39" s="115" t="s">
        <v>53</v>
      </c>
      <c r="D39" s="81">
        <f>D29+D31+D33+D35</f>
        <v>136</v>
      </c>
      <c r="E39" s="63">
        <f>E29+E31+E33+E35</f>
        <v>126</v>
      </c>
      <c r="F39" s="64">
        <f>F29+F31+F33+F35</f>
        <v>9</v>
      </c>
      <c r="G39" s="65">
        <f>G29+G31+G33+G35</f>
        <v>1</v>
      </c>
      <c r="J39" s="96"/>
    </row>
    <row r="40" spans="2:12" ht="20.100000000000001" customHeight="1" thickBot="1" x14ac:dyDescent="0.25">
      <c r="B40" s="82"/>
      <c r="C40" s="116" t="s">
        <v>54</v>
      </c>
      <c r="D40" s="59"/>
      <c r="E40" s="83">
        <f>E39/D39</f>
        <v>0.92647058823529416</v>
      </c>
      <c r="F40" s="84">
        <f>F39/D39</f>
        <v>6.6176470588235295E-2</v>
      </c>
      <c r="G40" s="85">
        <f>G39/D39</f>
        <v>7.3529411764705881E-3</v>
      </c>
      <c r="I40" s="91"/>
      <c r="J40" s="96"/>
    </row>
    <row r="41" spans="2:12" ht="19.5" customHeight="1" x14ac:dyDescent="0.2">
      <c r="C41" s="117"/>
      <c r="D41" s="118"/>
      <c r="E41" s="90"/>
      <c r="F41" s="90"/>
      <c r="G41" s="90"/>
    </row>
    <row r="43" spans="2:12" x14ac:dyDescent="0.2">
      <c r="B43"/>
      <c r="E43" s="92"/>
      <c r="F43" s="92"/>
      <c r="G43" s="92"/>
      <c r="H43" s="92"/>
      <c r="I43" s="92"/>
      <c r="J43" s="92"/>
      <c r="K43" s="92"/>
      <c r="L43" s="92"/>
    </row>
    <row r="44" spans="2:12" x14ac:dyDescent="0.2">
      <c r="B44"/>
      <c r="E44" s="92"/>
      <c r="F44" s="92"/>
      <c r="G44" s="92"/>
      <c r="H44" s="92"/>
      <c r="I44" s="92"/>
      <c r="J44" s="92"/>
      <c r="K44" s="92"/>
      <c r="L44" s="92"/>
    </row>
    <row r="45" spans="2:12" x14ac:dyDescent="0.2">
      <c r="B45"/>
      <c r="D45" s="93"/>
      <c r="E45" s="93"/>
      <c r="F45" s="93"/>
      <c r="G45" s="93"/>
    </row>
    <row r="46" spans="2:12" x14ac:dyDescent="0.2">
      <c r="B46"/>
      <c r="D46" s="94"/>
      <c r="E46" s="94"/>
      <c r="F46" s="94"/>
      <c r="G46" s="94"/>
    </row>
    <row r="47" spans="2:12" x14ac:dyDescent="0.2">
      <c r="B47"/>
    </row>
    <row r="48" spans="2:12" x14ac:dyDescent="0.2">
      <c r="B48" s="95"/>
      <c r="D48" s="96"/>
      <c r="E48" s="96"/>
      <c r="F48" s="96"/>
      <c r="G48" s="96"/>
      <c r="H48" s="93"/>
      <c r="I48" s="93"/>
      <c r="J48" s="93"/>
      <c r="K48" s="93"/>
      <c r="L48" s="93"/>
    </row>
    <row r="49" spans="4:12" x14ac:dyDescent="0.2">
      <c r="D49" s="96"/>
      <c r="E49" s="96"/>
      <c r="F49" s="96"/>
      <c r="G49" s="96"/>
      <c r="H49" s="94"/>
      <c r="I49" s="94"/>
      <c r="J49" s="94"/>
      <c r="K49" s="94"/>
      <c r="L49" s="94"/>
    </row>
    <row r="50" spans="4:12" x14ac:dyDescent="0.2">
      <c r="D50" s="96"/>
      <c r="E50" s="96"/>
      <c r="F50" s="96"/>
      <c r="G50" s="96"/>
    </row>
    <row r="51" spans="4:12" x14ac:dyDescent="0.2">
      <c r="D51" s="96"/>
      <c r="E51" s="96"/>
      <c r="F51" s="96"/>
      <c r="G51" s="96"/>
    </row>
    <row r="52" spans="4:12" x14ac:dyDescent="0.2">
      <c r="D52" s="96"/>
      <c r="E52" s="96"/>
      <c r="F52" s="96"/>
      <c r="G52" s="96"/>
    </row>
  </sheetData>
  <mergeCells count="19"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D8:D10"/>
    <mergeCell ref="E8:E10"/>
    <mergeCell ref="F8:F10"/>
    <mergeCell ref="G8:G10"/>
    <mergeCell ref="B11:C12"/>
    <mergeCell ref="B13:B24"/>
    <mergeCell ref="C13:C14"/>
    <mergeCell ref="C15:C16"/>
    <mergeCell ref="C17:C18"/>
    <mergeCell ref="C19:C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39316-80A6-4129-9046-A12417E44831}">
  <sheetPr>
    <tabColor rgb="FF92D050"/>
    <pageSetUpPr fitToPage="1"/>
  </sheetPr>
  <dimension ref="A2:L97"/>
  <sheetViews>
    <sheetView view="pageBreakPreview" zoomScaleNormal="100" zoomScaleSheetLayoutView="100" workbookViewId="0"/>
  </sheetViews>
  <sheetFormatPr defaultColWidth="9" defaultRowHeight="13.2" x14ac:dyDescent="0.2"/>
  <cols>
    <col min="1" max="1" width="8.6640625" style="176" customWidth="1"/>
    <col min="2" max="2" width="4.6640625" style="176" customWidth="1"/>
    <col min="3" max="3" width="17.109375" style="2" customWidth="1"/>
    <col min="4" max="9" width="18.6640625" style="2" customWidth="1"/>
    <col min="10" max="15" width="8.6640625" style="2" customWidth="1"/>
    <col min="16" max="35" width="4.6640625" style="2" customWidth="1"/>
    <col min="36" max="16384" width="9" style="2"/>
  </cols>
  <sheetData>
    <row r="2" spans="2:12" ht="17.100000000000001" customHeight="1" x14ac:dyDescent="0.2">
      <c r="B2" s="174" t="s">
        <v>219</v>
      </c>
    </row>
    <row r="3" spans="2:12" ht="18" customHeight="1" x14ac:dyDescent="0.2">
      <c r="B3" s="2"/>
    </row>
    <row r="4" spans="2:12" ht="15" customHeight="1" x14ac:dyDescent="0.2">
      <c r="B4" s="2"/>
      <c r="G4" s="175" t="s">
        <v>1</v>
      </c>
    </row>
    <row r="5" spans="2:12" ht="15" customHeight="1" x14ac:dyDescent="0.2">
      <c r="B5" s="2"/>
      <c r="G5" s="175" t="s">
        <v>2</v>
      </c>
    </row>
    <row r="6" spans="2:12" ht="15" customHeight="1" x14ac:dyDescent="0.2">
      <c r="B6" s="2"/>
      <c r="G6" s="175" t="s">
        <v>220</v>
      </c>
    </row>
    <row r="7" spans="2:12" ht="15" customHeight="1" x14ac:dyDescent="0.2">
      <c r="B7" s="2"/>
      <c r="G7" s="175" t="s">
        <v>221</v>
      </c>
      <c r="H7" s="175"/>
    </row>
    <row r="8" spans="2:12" ht="13.8" thickBot="1" x14ac:dyDescent="0.25">
      <c r="I8" s="5" t="s">
        <v>4</v>
      </c>
    </row>
    <row r="9" spans="2:12" ht="15" customHeight="1" x14ac:dyDescent="0.2">
      <c r="B9" s="120"/>
      <c r="C9" s="120"/>
      <c r="D9" s="99" t="s">
        <v>75</v>
      </c>
      <c r="E9" s="177" t="s">
        <v>222</v>
      </c>
      <c r="F9" s="178"/>
      <c r="G9" s="179"/>
      <c r="H9" s="178"/>
      <c r="I9" s="382"/>
    </row>
    <row r="10" spans="2:12" ht="15" customHeight="1" x14ac:dyDescent="0.2">
      <c r="B10" s="120"/>
      <c r="C10" s="120"/>
      <c r="D10" s="17"/>
      <c r="E10" s="181"/>
      <c r="F10" s="56" t="s">
        <v>223</v>
      </c>
      <c r="G10" s="8" t="s">
        <v>224</v>
      </c>
      <c r="H10" s="56" t="s">
        <v>225</v>
      </c>
      <c r="I10" s="99" t="s">
        <v>13</v>
      </c>
    </row>
    <row r="11" spans="2:12" ht="10.5" customHeight="1" x14ac:dyDescent="0.2">
      <c r="B11" s="120"/>
      <c r="C11" s="120"/>
      <c r="D11" s="17"/>
      <c r="E11" s="181"/>
      <c r="F11" s="16"/>
      <c r="G11" s="13"/>
      <c r="H11" s="16"/>
      <c r="I11" s="17"/>
    </row>
    <row r="12" spans="2:12" ht="68.25" customHeight="1" x14ac:dyDescent="0.2">
      <c r="B12" s="120"/>
      <c r="C12" s="120"/>
      <c r="D12" s="25"/>
      <c r="E12" s="182"/>
      <c r="F12" s="24"/>
      <c r="G12" s="21"/>
      <c r="H12" s="24"/>
      <c r="I12" s="25"/>
      <c r="L12" s="27"/>
    </row>
    <row r="13" spans="2:12" ht="18.899999999999999" customHeight="1" x14ac:dyDescent="0.2">
      <c r="B13" s="104" t="s">
        <v>39</v>
      </c>
      <c r="C13" s="105"/>
      <c r="D13" s="183">
        <f t="shared" ref="D13:I13" si="0">D16+D19+D22+D25+D28+D31</f>
        <v>401</v>
      </c>
      <c r="E13" s="184">
        <f>E16+E19+E22+E25+E28+E31</f>
        <v>352</v>
      </c>
      <c r="F13" s="185">
        <f>F16+F19+F22+F25+F28+F31</f>
        <v>277</v>
      </c>
      <c r="G13" s="185">
        <f t="shared" si="0"/>
        <v>59</v>
      </c>
      <c r="H13" s="185">
        <f t="shared" si="0"/>
        <v>8</v>
      </c>
      <c r="I13" s="186">
        <f t="shared" si="0"/>
        <v>8</v>
      </c>
      <c r="L13" s="96"/>
    </row>
    <row r="14" spans="2:12" ht="18.899999999999999" customHeight="1" x14ac:dyDescent="0.2">
      <c r="B14" s="106"/>
      <c r="C14" s="107"/>
      <c r="D14" s="187"/>
      <c r="E14" s="188">
        <f>E13/D13</f>
        <v>0.87780548628428923</v>
      </c>
      <c r="F14" s="189">
        <f>F13/D13</f>
        <v>0.69077306733167088</v>
      </c>
      <c r="G14" s="189">
        <f>G13/D13</f>
        <v>0.14713216957605985</v>
      </c>
      <c r="H14" s="189">
        <f>H13/D13</f>
        <v>1.9950124688279301E-2</v>
      </c>
      <c r="I14" s="190">
        <f>I13/D13</f>
        <v>1.9950124688279301E-2</v>
      </c>
      <c r="K14" s="91"/>
      <c r="L14" s="96"/>
    </row>
    <row r="15" spans="2:12" ht="18.899999999999999" customHeight="1" thickBot="1" x14ac:dyDescent="0.25">
      <c r="B15" s="191"/>
      <c r="C15" s="192"/>
      <c r="D15" s="193"/>
      <c r="E15" s="194"/>
      <c r="F15" s="195">
        <f>F13/$E13</f>
        <v>0.78693181818181823</v>
      </c>
      <c r="G15" s="195">
        <f t="shared" ref="G15:H15" si="1">G13/$E13</f>
        <v>0.16761363636363635</v>
      </c>
      <c r="H15" s="195">
        <f t="shared" si="1"/>
        <v>2.2727272727272728E-2</v>
      </c>
      <c r="I15" s="196">
        <f>I13/$E13</f>
        <v>2.2727272727272728E-2</v>
      </c>
      <c r="K15" s="91"/>
    </row>
    <row r="16" spans="2:12" ht="18.899999999999999" customHeight="1" thickTop="1" x14ac:dyDescent="0.2">
      <c r="B16" s="44" t="s">
        <v>64</v>
      </c>
      <c r="C16" s="45" t="s">
        <v>41</v>
      </c>
      <c r="D16" s="46">
        <f>[1]表1!D14</f>
        <v>45</v>
      </c>
      <c r="E16" s="197">
        <f>'表38-1'!E13</f>
        <v>40</v>
      </c>
      <c r="F16" s="198">
        <v>33</v>
      </c>
      <c r="G16" s="198">
        <v>5</v>
      </c>
      <c r="H16" s="198">
        <v>2</v>
      </c>
      <c r="I16" s="199">
        <v>0</v>
      </c>
      <c r="L16" s="96"/>
    </row>
    <row r="17" spans="2:12" ht="18.899999999999999" customHeight="1" x14ac:dyDescent="0.2">
      <c r="B17" s="51"/>
      <c r="C17" s="16"/>
      <c r="D17" s="38"/>
      <c r="E17" s="188">
        <f>E16/D16</f>
        <v>0.88888888888888884</v>
      </c>
      <c r="F17" s="189">
        <f>F16/D16</f>
        <v>0.73333333333333328</v>
      </c>
      <c r="G17" s="189">
        <f>G16/D16</f>
        <v>0.1111111111111111</v>
      </c>
      <c r="H17" s="189">
        <f>H16/D16</f>
        <v>4.4444444444444446E-2</v>
      </c>
      <c r="I17" s="190">
        <f>I16/D16</f>
        <v>0</v>
      </c>
      <c r="K17" s="91"/>
      <c r="L17" s="96"/>
    </row>
    <row r="18" spans="2:12" ht="18.899999999999999" customHeight="1" x14ac:dyDescent="0.2">
      <c r="B18" s="51"/>
      <c r="C18" s="24"/>
      <c r="D18" s="200"/>
      <c r="E18" s="201"/>
      <c r="F18" s="202">
        <f>F16/$E16</f>
        <v>0.82499999999999996</v>
      </c>
      <c r="G18" s="202">
        <f>G16/$E16</f>
        <v>0.125</v>
      </c>
      <c r="H18" s="202">
        <f>H16/$E16</f>
        <v>0.05</v>
      </c>
      <c r="I18" s="203">
        <f>I16/$E16</f>
        <v>0</v>
      </c>
      <c r="K18" s="91"/>
    </row>
    <row r="19" spans="2:12" ht="18.899999999999999" customHeight="1" x14ac:dyDescent="0.2">
      <c r="B19" s="51"/>
      <c r="C19" s="56" t="s">
        <v>42</v>
      </c>
      <c r="D19" s="57">
        <f>[1]表1!D17</f>
        <v>75</v>
      </c>
      <c r="E19" s="204">
        <f>'表38-1'!E15</f>
        <v>68</v>
      </c>
      <c r="F19" s="205">
        <v>52</v>
      </c>
      <c r="G19" s="205">
        <v>11</v>
      </c>
      <c r="H19" s="205">
        <v>2</v>
      </c>
      <c r="I19" s="206">
        <v>3</v>
      </c>
      <c r="L19" s="96"/>
    </row>
    <row r="20" spans="2:12" ht="18.899999999999999" customHeight="1" x14ac:dyDescent="0.2">
      <c r="B20" s="51"/>
      <c r="C20" s="16"/>
      <c r="D20" s="38"/>
      <c r="E20" s="188">
        <f>E19/D19</f>
        <v>0.90666666666666662</v>
      </c>
      <c r="F20" s="189">
        <f>F19/D19</f>
        <v>0.69333333333333336</v>
      </c>
      <c r="G20" s="189">
        <f>G19/D19</f>
        <v>0.14666666666666667</v>
      </c>
      <c r="H20" s="189">
        <f>H19/D19</f>
        <v>2.6666666666666668E-2</v>
      </c>
      <c r="I20" s="190">
        <f>I19/D19</f>
        <v>0.04</v>
      </c>
      <c r="K20" s="91"/>
      <c r="L20" s="96"/>
    </row>
    <row r="21" spans="2:12" ht="18.899999999999999" customHeight="1" x14ac:dyDescent="0.2">
      <c r="B21" s="51"/>
      <c r="C21" s="24"/>
      <c r="D21" s="207"/>
      <c r="E21" s="213"/>
      <c r="F21" s="202">
        <f>F19/$E19</f>
        <v>0.76470588235294112</v>
      </c>
      <c r="G21" s="202">
        <f>G19/$E19</f>
        <v>0.16176470588235295</v>
      </c>
      <c r="H21" s="202">
        <f>H19/$E19</f>
        <v>2.9411764705882353E-2</v>
      </c>
      <c r="I21" s="203">
        <f>I19/$E19</f>
        <v>4.4117647058823532E-2</v>
      </c>
      <c r="K21" s="91"/>
    </row>
    <row r="22" spans="2:12" ht="18.899999999999999" customHeight="1" x14ac:dyDescent="0.2">
      <c r="B22" s="51"/>
      <c r="C22" s="56" t="s">
        <v>65</v>
      </c>
      <c r="D22" s="71">
        <f>[1]表1!D20</f>
        <v>24</v>
      </c>
      <c r="E22" s="204">
        <f>'表38-1'!E17</f>
        <v>21</v>
      </c>
      <c r="F22" s="205">
        <v>16</v>
      </c>
      <c r="G22" s="205">
        <v>3</v>
      </c>
      <c r="H22" s="205">
        <v>0</v>
      </c>
      <c r="I22" s="206">
        <v>2</v>
      </c>
      <c r="L22" s="96"/>
    </row>
    <row r="23" spans="2:12" ht="18.899999999999999" customHeight="1" x14ac:dyDescent="0.2">
      <c r="B23" s="51"/>
      <c r="C23" s="16"/>
      <c r="D23" s="38"/>
      <c r="E23" s="188">
        <f>E22/D22</f>
        <v>0.875</v>
      </c>
      <c r="F23" s="189">
        <f>F22/D22</f>
        <v>0.66666666666666663</v>
      </c>
      <c r="G23" s="189">
        <f>G22/D22</f>
        <v>0.125</v>
      </c>
      <c r="H23" s="189">
        <f>H22/D22</f>
        <v>0</v>
      </c>
      <c r="I23" s="190">
        <f t="shared" ref="I23" si="2">I22/D22</f>
        <v>8.3333333333333329E-2</v>
      </c>
      <c r="K23" s="91"/>
      <c r="L23" s="96"/>
    </row>
    <row r="24" spans="2:12" ht="18.899999999999999" customHeight="1" x14ac:dyDescent="0.2">
      <c r="B24" s="51"/>
      <c r="C24" s="24"/>
      <c r="D24" s="207"/>
      <c r="E24" s="201"/>
      <c r="F24" s="202">
        <f>F22/$E22</f>
        <v>0.76190476190476186</v>
      </c>
      <c r="G24" s="202">
        <f t="shared" ref="G24:I24" si="3">G22/$E22</f>
        <v>0.14285714285714285</v>
      </c>
      <c r="H24" s="202">
        <f t="shared" si="3"/>
        <v>0</v>
      </c>
      <c r="I24" s="203">
        <f t="shared" si="3"/>
        <v>9.5238095238095233E-2</v>
      </c>
      <c r="K24" s="91"/>
    </row>
    <row r="25" spans="2:12" ht="18.899999999999999" customHeight="1" x14ac:dyDescent="0.2">
      <c r="B25" s="51"/>
      <c r="C25" s="56" t="s">
        <v>44</v>
      </c>
      <c r="D25" s="71">
        <f>[1]表1!D23</f>
        <v>90</v>
      </c>
      <c r="E25" s="204">
        <f>'表38-1'!E19</f>
        <v>78</v>
      </c>
      <c r="F25" s="205">
        <v>56</v>
      </c>
      <c r="G25" s="205">
        <v>20</v>
      </c>
      <c r="H25" s="205">
        <v>1</v>
      </c>
      <c r="I25" s="206">
        <v>1</v>
      </c>
      <c r="L25" s="96"/>
    </row>
    <row r="26" spans="2:12" ht="18.899999999999999" customHeight="1" x14ac:dyDescent="0.2">
      <c r="B26" s="51"/>
      <c r="C26" s="16"/>
      <c r="D26" s="38"/>
      <c r="E26" s="188">
        <f>E25/D25</f>
        <v>0.8666666666666667</v>
      </c>
      <c r="F26" s="189">
        <f>F25/D25</f>
        <v>0.62222222222222223</v>
      </c>
      <c r="G26" s="189">
        <f>G25/D25</f>
        <v>0.22222222222222221</v>
      </c>
      <c r="H26" s="189">
        <f>H25/D25</f>
        <v>1.1111111111111112E-2</v>
      </c>
      <c r="I26" s="190">
        <f t="shared" ref="I26" si="4">I25/D25</f>
        <v>1.1111111111111112E-2</v>
      </c>
      <c r="K26" s="91"/>
      <c r="L26" s="96"/>
    </row>
    <row r="27" spans="2:12" ht="18.899999999999999" customHeight="1" x14ac:dyDescent="0.2">
      <c r="B27" s="51"/>
      <c r="C27" s="24"/>
      <c r="D27" s="207"/>
      <c r="E27" s="213"/>
      <c r="F27" s="202">
        <f>F25/$E25</f>
        <v>0.71794871794871795</v>
      </c>
      <c r="G27" s="202">
        <f t="shared" ref="G27:I27" si="5">G25/$E25</f>
        <v>0.25641025641025639</v>
      </c>
      <c r="H27" s="202">
        <f t="shared" si="5"/>
        <v>1.282051282051282E-2</v>
      </c>
      <c r="I27" s="203">
        <f t="shared" si="5"/>
        <v>1.282051282051282E-2</v>
      </c>
      <c r="K27" s="91"/>
    </row>
    <row r="28" spans="2:12" ht="18.899999999999999" customHeight="1" x14ac:dyDescent="0.2">
      <c r="B28" s="51"/>
      <c r="C28" s="56" t="s">
        <v>45</v>
      </c>
      <c r="D28" s="71">
        <f>[1]表1!D26</f>
        <v>8</v>
      </c>
      <c r="E28" s="204">
        <f>'表38-1'!E21</f>
        <v>7</v>
      </c>
      <c r="F28" s="185">
        <v>5</v>
      </c>
      <c r="G28" s="185">
        <v>2</v>
      </c>
      <c r="H28" s="185">
        <v>0</v>
      </c>
      <c r="I28" s="206">
        <v>0</v>
      </c>
      <c r="L28" s="96"/>
    </row>
    <row r="29" spans="2:12" ht="18.899999999999999" customHeight="1" x14ac:dyDescent="0.2">
      <c r="B29" s="51"/>
      <c r="C29" s="16"/>
      <c r="D29" s="38"/>
      <c r="E29" s="188">
        <f>E28/D28</f>
        <v>0.875</v>
      </c>
      <c r="F29" s="189">
        <f>F28/D28</f>
        <v>0.625</v>
      </c>
      <c r="G29" s="189">
        <f>G28/D28</f>
        <v>0.25</v>
      </c>
      <c r="H29" s="189">
        <f>H28/D28</f>
        <v>0</v>
      </c>
      <c r="I29" s="190">
        <f t="shared" ref="I29" si="6">I28/D28</f>
        <v>0</v>
      </c>
      <c r="K29" s="91"/>
      <c r="L29" s="96"/>
    </row>
    <row r="30" spans="2:12" ht="18.899999999999999" customHeight="1" x14ac:dyDescent="0.2">
      <c r="B30" s="51"/>
      <c r="C30" s="24"/>
      <c r="D30" s="207"/>
      <c r="E30" s="201"/>
      <c r="F30" s="202">
        <f>F28/$E28</f>
        <v>0.7142857142857143</v>
      </c>
      <c r="G30" s="202">
        <f t="shared" ref="G30:H30" si="7">G28/$E28</f>
        <v>0.2857142857142857</v>
      </c>
      <c r="H30" s="202">
        <f t="shared" si="7"/>
        <v>0</v>
      </c>
      <c r="I30" s="203">
        <f>I28/$E28</f>
        <v>0</v>
      </c>
      <c r="K30" s="91"/>
    </row>
    <row r="31" spans="2:12" ht="18.899999999999999" customHeight="1" x14ac:dyDescent="0.2">
      <c r="B31" s="51"/>
      <c r="C31" s="56" t="s">
        <v>46</v>
      </c>
      <c r="D31" s="71">
        <f>[1]表1!D29</f>
        <v>159</v>
      </c>
      <c r="E31" s="204">
        <f>'表38-1'!E23</f>
        <v>138</v>
      </c>
      <c r="F31" s="205">
        <v>115</v>
      </c>
      <c r="G31" s="205">
        <v>18</v>
      </c>
      <c r="H31" s="205">
        <v>3</v>
      </c>
      <c r="I31" s="206">
        <v>2</v>
      </c>
      <c r="L31" s="96"/>
    </row>
    <row r="32" spans="2:12" ht="18.899999999999999" customHeight="1" x14ac:dyDescent="0.2">
      <c r="B32" s="51"/>
      <c r="C32" s="16"/>
      <c r="D32" s="38"/>
      <c r="E32" s="188">
        <f>E31/D31</f>
        <v>0.86792452830188682</v>
      </c>
      <c r="F32" s="189">
        <f>F31/D31</f>
        <v>0.72327044025157228</v>
      </c>
      <c r="G32" s="189">
        <f>G31/D31</f>
        <v>0.11320754716981132</v>
      </c>
      <c r="H32" s="189">
        <f>H31/D31</f>
        <v>1.8867924528301886E-2</v>
      </c>
      <c r="I32" s="190">
        <f t="shared" ref="I32" si="8">I31/D31</f>
        <v>1.2578616352201259E-2</v>
      </c>
      <c r="K32" s="91"/>
      <c r="L32" s="96"/>
    </row>
    <row r="33" spans="2:12" ht="18.899999999999999" customHeight="1" thickBot="1" x14ac:dyDescent="0.25">
      <c r="B33" s="66"/>
      <c r="C33" s="67"/>
      <c r="D33" s="208"/>
      <c r="E33" s="201"/>
      <c r="F33" s="210">
        <f>F31/$E31</f>
        <v>0.83333333333333337</v>
      </c>
      <c r="G33" s="210">
        <f t="shared" ref="G33:H33" si="9">G31/$E31</f>
        <v>0.13043478260869565</v>
      </c>
      <c r="H33" s="210">
        <f t="shared" si="9"/>
        <v>2.1739130434782608E-2</v>
      </c>
      <c r="I33" s="383">
        <f>I31/$E31</f>
        <v>1.4492753623188406E-2</v>
      </c>
      <c r="K33" s="91"/>
    </row>
    <row r="34" spans="2:12" ht="18.899999999999999" customHeight="1" thickTop="1" x14ac:dyDescent="0.2">
      <c r="B34" s="44" t="s">
        <v>82</v>
      </c>
      <c r="C34" s="45" t="s">
        <v>83</v>
      </c>
      <c r="D34" s="71">
        <f>[1]表1!D32</f>
        <v>87</v>
      </c>
      <c r="E34" s="212">
        <f>'表38-1'!E25</f>
        <v>69</v>
      </c>
      <c r="F34" s="205">
        <v>61</v>
      </c>
      <c r="G34" s="205">
        <v>6</v>
      </c>
      <c r="H34" s="205">
        <v>1</v>
      </c>
      <c r="I34" s="206">
        <v>1</v>
      </c>
      <c r="L34" s="96"/>
    </row>
    <row r="35" spans="2:12" ht="18.899999999999999" customHeight="1" x14ac:dyDescent="0.2">
      <c r="B35" s="51"/>
      <c r="C35" s="16"/>
      <c r="D35" s="38"/>
      <c r="E35" s="188">
        <f>E34/D34</f>
        <v>0.7931034482758621</v>
      </c>
      <c r="F35" s="189">
        <f>F34/D34</f>
        <v>0.70114942528735635</v>
      </c>
      <c r="G35" s="189">
        <f>G34/D34</f>
        <v>6.8965517241379309E-2</v>
      </c>
      <c r="H35" s="189">
        <f>H34/D34</f>
        <v>1.1494252873563218E-2</v>
      </c>
      <c r="I35" s="190">
        <f>I34/D34</f>
        <v>1.1494252873563218E-2</v>
      </c>
      <c r="K35" s="91"/>
      <c r="L35" s="96"/>
    </row>
    <row r="36" spans="2:12" ht="18.899999999999999" customHeight="1" x14ac:dyDescent="0.2">
      <c r="B36" s="51"/>
      <c r="C36" s="24"/>
      <c r="D36" s="207"/>
      <c r="E36" s="213"/>
      <c r="F36" s="202">
        <f>F34/$E34</f>
        <v>0.88405797101449279</v>
      </c>
      <c r="G36" s="202">
        <f t="shared" ref="G36:H36" si="10">G34/$E34</f>
        <v>8.6956521739130432E-2</v>
      </c>
      <c r="H36" s="202">
        <f t="shared" si="10"/>
        <v>1.4492753623188406E-2</v>
      </c>
      <c r="I36" s="203">
        <f>I34/$E34</f>
        <v>1.4492753623188406E-2</v>
      </c>
      <c r="K36" s="91"/>
    </row>
    <row r="37" spans="2:12" ht="18.899999999999999" customHeight="1" x14ac:dyDescent="0.2">
      <c r="B37" s="51"/>
      <c r="C37" s="56" t="s">
        <v>84</v>
      </c>
      <c r="D37" s="71">
        <f>[1]表1!D35</f>
        <v>178</v>
      </c>
      <c r="E37" s="214">
        <f>'表38-1'!E27</f>
        <v>157</v>
      </c>
      <c r="F37" s="205">
        <v>116</v>
      </c>
      <c r="G37" s="205">
        <v>32</v>
      </c>
      <c r="H37" s="205">
        <v>3</v>
      </c>
      <c r="I37" s="206">
        <v>6</v>
      </c>
      <c r="L37" s="96"/>
    </row>
    <row r="38" spans="2:12" ht="18.899999999999999" customHeight="1" x14ac:dyDescent="0.2">
      <c r="B38" s="51"/>
      <c r="C38" s="16"/>
      <c r="D38" s="38"/>
      <c r="E38" s="188">
        <f>E37/D37</f>
        <v>0.8820224719101124</v>
      </c>
      <c r="F38" s="189">
        <f>F37/D37</f>
        <v>0.651685393258427</v>
      </c>
      <c r="G38" s="189">
        <f>G37/D37</f>
        <v>0.1797752808988764</v>
      </c>
      <c r="H38" s="189">
        <f>H37/D37</f>
        <v>1.6853932584269662E-2</v>
      </c>
      <c r="I38" s="190">
        <f>I37/D37</f>
        <v>3.3707865168539325E-2</v>
      </c>
      <c r="K38" s="91"/>
      <c r="L38" s="96"/>
    </row>
    <row r="39" spans="2:12" ht="18.899999999999999" customHeight="1" x14ac:dyDescent="0.2">
      <c r="B39" s="51"/>
      <c r="C39" s="24"/>
      <c r="D39" s="207"/>
      <c r="E39" s="201"/>
      <c r="F39" s="202">
        <f>F37/$E37</f>
        <v>0.73885350318471332</v>
      </c>
      <c r="G39" s="202">
        <f t="shared" ref="G39:I39" si="11">G37/$E37</f>
        <v>0.20382165605095542</v>
      </c>
      <c r="H39" s="202">
        <f t="shared" si="11"/>
        <v>1.9108280254777069E-2</v>
      </c>
      <c r="I39" s="203">
        <f t="shared" si="11"/>
        <v>3.8216560509554139E-2</v>
      </c>
      <c r="K39" s="91"/>
    </row>
    <row r="40" spans="2:12" ht="18.899999999999999" customHeight="1" x14ac:dyDescent="0.2">
      <c r="B40" s="51"/>
      <c r="C40" s="56" t="s">
        <v>85</v>
      </c>
      <c r="D40" s="71">
        <f>[1]表1!D38</f>
        <v>53</v>
      </c>
      <c r="E40" s="214">
        <f>'表38-1'!E29</f>
        <v>49</v>
      </c>
      <c r="F40" s="185">
        <v>37</v>
      </c>
      <c r="G40" s="185">
        <v>10</v>
      </c>
      <c r="H40" s="185">
        <v>2</v>
      </c>
      <c r="I40" s="206">
        <v>0</v>
      </c>
      <c r="L40" s="96"/>
    </row>
    <row r="41" spans="2:12" ht="18.899999999999999" customHeight="1" x14ac:dyDescent="0.2">
      <c r="B41" s="51"/>
      <c r="C41" s="16"/>
      <c r="D41" s="38"/>
      <c r="E41" s="188">
        <f>E40/D40</f>
        <v>0.92452830188679247</v>
      </c>
      <c r="F41" s="189">
        <f>F40/D40</f>
        <v>0.69811320754716977</v>
      </c>
      <c r="G41" s="189">
        <f>G40/D40</f>
        <v>0.18867924528301888</v>
      </c>
      <c r="H41" s="189">
        <f>H40/D40</f>
        <v>3.7735849056603772E-2</v>
      </c>
      <c r="I41" s="190">
        <f t="shared" ref="I41" si="12">I40/D40</f>
        <v>0</v>
      </c>
      <c r="K41" s="91"/>
      <c r="L41" s="96"/>
    </row>
    <row r="42" spans="2:12" ht="18.899999999999999" customHeight="1" x14ac:dyDescent="0.2">
      <c r="B42" s="51"/>
      <c r="C42" s="24"/>
      <c r="D42" s="207"/>
      <c r="E42" s="201"/>
      <c r="F42" s="202">
        <f>F40/$E40</f>
        <v>0.75510204081632648</v>
      </c>
      <c r="G42" s="202">
        <f t="shared" ref="G42:I48" si="13">G40/$E40</f>
        <v>0.20408163265306123</v>
      </c>
      <c r="H42" s="202">
        <f t="shared" si="13"/>
        <v>4.0816326530612242E-2</v>
      </c>
      <c r="I42" s="203">
        <f t="shared" si="13"/>
        <v>0</v>
      </c>
      <c r="K42" s="91"/>
    </row>
    <row r="43" spans="2:12" ht="18.899999999999999" customHeight="1" x14ac:dyDescent="0.2">
      <c r="B43" s="51"/>
      <c r="C43" s="56" t="s">
        <v>86</v>
      </c>
      <c r="D43" s="71">
        <f>[1]表1!D41</f>
        <v>26</v>
      </c>
      <c r="E43" s="214">
        <f>'表38-1'!E31</f>
        <v>23</v>
      </c>
      <c r="F43" s="185">
        <v>19</v>
      </c>
      <c r="G43" s="185">
        <v>3</v>
      </c>
      <c r="H43" s="185">
        <v>1</v>
      </c>
      <c r="I43" s="206">
        <v>0</v>
      </c>
      <c r="L43" s="96"/>
    </row>
    <row r="44" spans="2:12" ht="18.899999999999999" customHeight="1" x14ac:dyDescent="0.2">
      <c r="B44" s="51"/>
      <c r="C44" s="16"/>
      <c r="D44" s="38"/>
      <c r="E44" s="188">
        <f>E43/D43</f>
        <v>0.88461538461538458</v>
      </c>
      <c r="F44" s="189">
        <f>F43/D43</f>
        <v>0.73076923076923073</v>
      </c>
      <c r="G44" s="189">
        <f>G43/D43</f>
        <v>0.11538461538461539</v>
      </c>
      <c r="H44" s="189">
        <f>H43/D43</f>
        <v>3.8461538461538464E-2</v>
      </c>
      <c r="I44" s="190">
        <f t="shared" ref="I44" si="14">I43/D43</f>
        <v>0</v>
      </c>
      <c r="K44" s="91"/>
      <c r="L44" s="96"/>
    </row>
    <row r="45" spans="2:12" ht="18.899999999999999" customHeight="1" x14ac:dyDescent="0.2">
      <c r="B45" s="51"/>
      <c r="C45" s="24"/>
      <c r="D45" s="207"/>
      <c r="E45" s="201"/>
      <c r="F45" s="202">
        <f>F43/$E43</f>
        <v>0.82608695652173914</v>
      </c>
      <c r="G45" s="202">
        <f t="shared" ref="G45:H45" si="15">G43/$E43</f>
        <v>0.13043478260869565</v>
      </c>
      <c r="H45" s="202">
        <f t="shared" si="15"/>
        <v>4.3478260869565216E-2</v>
      </c>
      <c r="I45" s="203">
        <f t="shared" si="13"/>
        <v>0</v>
      </c>
      <c r="K45" s="91"/>
    </row>
    <row r="46" spans="2:12" ht="18.899999999999999" customHeight="1" x14ac:dyDescent="0.2">
      <c r="B46" s="51"/>
      <c r="C46" s="56" t="s">
        <v>87</v>
      </c>
      <c r="D46" s="71">
        <f>[1]表1!D44</f>
        <v>31</v>
      </c>
      <c r="E46" s="214">
        <f>'表38-1'!E33</f>
        <v>30</v>
      </c>
      <c r="F46" s="185">
        <v>24</v>
      </c>
      <c r="G46" s="185">
        <v>5</v>
      </c>
      <c r="H46" s="185">
        <v>1</v>
      </c>
      <c r="I46" s="206">
        <v>0</v>
      </c>
      <c r="L46" s="96"/>
    </row>
    <row r="47" spans="2:12" ht="18.899999999999999" customHeight="1" x14ac:dyDescent="0.2">
      <c r="B47" s="51"/>
      <c r="C47" s="16"/>
      <c r="D47" s="38"/>
      <c r="E47" s="188">
        <f>E46/D46</f>
        <v>0.967741935483871</v>
      </c>
      <c r="F47" s="189">
        <f>F46/D46</f>
        <v>0.77419354838709675</v>
      </c>
      <c r="G47" s="189">
        <f>G46/D46</f>
        <v>0.16129032258064516</v>
      </c>
      <c r="H47" s="189">
        <f>H46/D46</f>
        <v>3.2258064516129031E-2</v>
      </c>
      <c r="I47" s="190">
        <f t="shared" ref="I47" si="16">I46/D46</f>
        <v>0</v>
      </c>
      <c r="K47" s="91"/>
      <c r="L47" s="96"/>
    </row>
    <row r="48" spans="2:12" ht="18.899999999999999" customHeight="1" x14ac:dyDescent="0.2">
      <c r="B48" s="51"/>
      <c r="C48" s="24"/>
      <c r="D48" s="207"/>
      <c r="E48" s="201"/>
      <c r="F48" s="202">
        <f>F46/$E46</f>
        <v>0.8</v>
      </c>
      <c r="G48" s="202">
        <f t="shared" ref="G48:H48" si="17">G46/$E46</f>
        <v>0.16666666666666666</v>
      </c>
      <c r="H48" s="202">
        <f t="shared" si="17"/>
        <v>3.3333333333333333E-2</v>
      </c>
      <c r="I48" s="203">
        <f t="shared" si="13"/>
        <v>0</v>
      </c>
      <c r="K48" s="91"/>
    </row>
    <row r="49" spans="2:12" ht="18.899999999999999" customHeight="1" x14ac:dyDescent="0.2">
      <c r="B49" s="51"/>
      <c r="C49" s="56" t="s">
        <v>88</v>
      </c>
      <c r="D49" s="71">
        <f>[1]表1!D47</f>
        <v>26</v>
      </c>
      <c r="E49" s="214">
        <f>'表38-1'!E35</f>
        <v>24</v>
      </c>
      <c r="F49" s="185">
        <v>20</v>
      </c>
      <c r="G49" s="185">
        <v>3</v>
      </c>
      <c r="H49" s="185">
        <v>0</v>
      </c>
      <c r="I49" s="206">
        <v>1</v>
      </c>
      <c r="L49" s="96"/>
    </row>
    <row r="50" spans="2:12" ht="18.899999999999999" customHeight="1" x14ac:dyDescent="0.2">
      <c r="B50" s="51"/>
      <c r="C50" s="16"/>
      <c r="D50" s="38"/>
      <c r="E50" s="188">
        <f>E49/D49</f>
        <v>0.92307692307692313</v>
      </c>
      <c r="F50" s="189">
        <f>F49/D49</f>
        <v>0.76923076923076927</v>
      </c>
      <c r="G50" s="189">
        <f>G49/D49</f>
        <v>0.11538461538461539</v>
      </c>
      <c r="H50" s="189">
        <f>H49/D49</f>
        <v>0</v>
      </c>
      <c r="I50" s="190">
        <f t="shared" ref="I50" si="18">I49/D49</f>
        <v>3.8461538461538464E-2</v>
      </c>
      <c r="K50" s="91"/>
      <c r="L50" s="96"/>
    </row>
    <row r="51" spans="2:12" ht="18.899999999999999" customHeight="1" thickBot="1" x14ac:dyDescent="0.25">
      <c r="B51" s="51"/>
      <c r="C51" s="67"/>
      <c r="D51" s="208"/>
      <c r="E51" s="209"/>
      <c r="F51" s="210">
        <f>F49/$E49</f>
        <v>0.83333333333333337</v>
      </c>
      <c r="G51" s="210">
        <f t="shared" ref="G51:H51" si="19">G49/$E49</f>
        <v>0.125</v>
      </c>
      <c r="H51" s="210">
        <f t="shared" si="19"/>
        <v>0</v>
      </c>
      <c r="I51" s="383">
        <f>I49/$E49</f>
        <v>4.1666666666666664E-2</v>
      </c>
      <c r="K51" s="91"/>
    </row>
    <row r="52" spans="2:12" ht="18.899999999999999" customHeight="1" thickTop="1" x14ac:dyDescent="0.2">
      <c r="B52" s="51"/>
      <c r="C52" s="80" t="s">
        <v>89</v>
      </c>
      <c r="D52" s="215">
        <f t="shared" ref="D52:I52" si="20">D37+D40+D43+D46</f>
        <v>288</v>
      </c>
      <c r="E52" s="204">
        <f t="shared" si="20"/>
        <v>259</v>
      </c>
      <c r="F52" s="205">
        <f t="shared" si="20"/>
        <v>196</v>
      </c>
      <c r="G52" s="205">
        <f t="shared" si="20"/>
        <v>50</v>
      </c>
      <c r="H52" s="205">
        <f t="shared" si="20"/>
        <v>7</v>
      </c>
      <c r="I52" s="206">
        <f t="shared" si="20"/>
        <v>6</v>
      </c>
      <c r="L52" s="96"/>
    </row>
    <row r="53" spans="2:12" ht="18.899999999999999" customHeight="1" x14ac:dyDescent="0.2">
      <c r="B53" s="51"/>
      <c r="C53" s="216" t="s">
        <v>90</v>
      </c>
      <c r="D53" s="217"/>
      <c r="E53" s="188">
        <f>E52/D52</f>
        <v>0.89930555555555558</v>
      </c>
      <c r="F53" s="189">
        <f>F52/D52</f>
        <v>0.68055555555555558</v>
      </c>
      <c r="G53" s="189">
        <f>G52/D52</f>
        <v>0.1736111111111111</v>
      </c>
      <c r="H53" s="189">
        <f>H52/D52</f>
        <v>2.4305555555555556E-2</v>
      </c>
      <c r="I53" s="190">
        <f>I52/E52</f>
        <v>2.3166023166023165E-2</v>
      </c>
      <c r="K53" s="91"/>
      <c r="L53" s="96"/>
    </row>
    <row r="54" spans="2:12" ht="18.899999999999999" customHeight="1" x14ac:dyDescent="0.2">
      <c r="B54" s="51"/>
      <c r="C54" s="79"/>
      <c r="D54" s="218"/>
      <c r="E54" s="201"/>
      <c r="F54" s="202">
        <f>F52/$E52</f>
        <v>0.7567567567567568</v>
      </c>
      <c r="G54" s="202">
        <f t="shared" ref="G54:I54" si="21">G52/$E52</f>
        <v>0.19305019305019305</v>
      </c>
      <c r="H54" s="202">
        <f t="shared" si="21"/>
        <v>2.7027027027027029E-2</v>
      </c>
      <c r="I54" s="203">
        <f t="shared" si="21"/>
        <v>2.3166023166023165E-2</v>
      </c>
      <c r="K54" s="91"/>
    </row>
    <row r="55" spans="2:12" ht="18.899999999999999" customHeight="1" x14ac:dyDescent="0.2">
      <c r="B55" s="51"/>
      <c r="C55" s="219" t="s">
        <v>89</v>
      </c>
      <c r="D55" s="220">
        <f>SUM(D40:D49)</f>
        <v>136</v>
      </c>
      <c r="E55" s="184">
        <f t="shared" ref="E55:I55" si="22">E40+E43+E46+E49</f>
        <v>126</v>
      </c>
      <c r="F55" s="185">
        <f t="shared" si="22"/>
        <v>100</v>
      </c>
      <c r="G55" s="185">
        <f t="shared" si="22"/>
        <v>21</v>
      </c>
      <c r="H55" s="185">
        <f t="shared" si="22"/>
        <v>4</v>
      </c>
      <c r="I55" s="186">
        <f t="shared" si="22"/>
        <v>1</v>
      </c>
      <c r="L55" s="96"/>
    </row>
    <row r="56" spans="2:12" ht="18.899999999999999" customHeight="1" x14ac:dyDescent="0.2">
      <c r="B56" s="51"/>
      <c r="C56" s="216" t="s">
        <v>91</v>
      </c>
      <c r="D56" s="221"/>
      <c r="E56" s="188">
        <f>E55/D55</f>
        <v>0.92647058823529416</v>
      </c>
      <c r="F56" s="189">
        <f>F55/D55</f>
        <v>0.73529411764705888</v>
      </c>
      <c r="G56" s="189">
        <f>G55/D55</f>
        <v>0.15441176470588236</v>
      </c>
      <c r="H56" s="189">
        <f>H55/D55</f>
        <v>2.9411764705882353E-2</v>
      </c>
      <c r="I56" s="190">
        <f>I55/E55</f>
        <v>7.9365079365079361E-3</v>
      </c>
      <c r="K56" s="91"/>
      <c r="L56" s="96"/>
    </row>
    <row r="57" spans="2:12" ht="18.899999999999999" customHeight="1" thickBot="1" x14ac:dyDescent="0.25">
      <c r="B57" s="82"/>
      <c r="C57" s="79"/>
      <c r="D57" s="218"/>
      <c r="E57" s="222"/>
      <c r="F57" s="223">
        <f>F55/$E55</f>
        <v>0.79365079365079361</v>
      </c>
      <c r="G57" s="223">
        <f t="shared" ref="G57:I57" si="23">G55/$E55</f>
        <v>0.16666666666666666</v>
      </c>
      <c r="H57" s="223">
        <f t="shared" si="23"/>
        <v>3.1746031746031744E-2</v>
      </c>
      <c r="I57" s="224">
        <f t="shared" si="23"/>
        <v>7.9365079365079361E-3</v>
      </c>
      <c r="K57" s="91"/>
    </row>
    <row r="58" spans="2:12" ht="18.899999999999999" customHeight="1" x14ac:dyDescent="0.2">
      <c r="B58" s="87"/>
      <c r="C58" s="225"/>
      <c r="D58" s="225"/>
      <c r="E58" s="225"/>
      <c r="F58" s="225"/>
      <c r="G58" s="226"/>
      <c r="H58" s="226"/>
      <c r="I58" s="226"/>
      <c r="K58" s="91"/>
    </row>
    <row r="59" spans="2:12" x14ac:dyDescent="0.2">
      <c r="B59" s="227"/>
      <c r="C59" s="228"/>
      <c r="D59" s="229"/>
      <c r="E59" s="230"/>
      <c r="F59" s="231"/>
      <c r="G59" s="231"/>
      <c r="H59" s="231"/>
      <c r="I59" s="231"/>
    </row>
    <row r="60" spans="2:12" x14ac:dyDescent="0.2">
      <c r="B60" s="2"/>
      <c r="C60" s="228"/>
    </row>
    <row r="61" spans="2:12" x14ac:dyDescent="0.2">
      <c r="B61" s="91"/>
      <c r="E61" s="92"/>
      <c r="F61" s="92"/>
      <c r="G61" s="92"/>
      <c r="H61" s="92"/>
      <c r="I61" s="92"/>
    </row>
    <row r="62" spans="2:12" x14ac:dyDescent="0.2">
      <c r="B62" s="91"/>
      <c r="E62" s="92"/>
      <c r="F62" s="92"/>
      <c r="G62" s="92"/>
      <c r="H62" s="92"/>
      <c r="I62" s="92"/>
    </row>
    <row r="63" spans="2:12" ht="9.75" customHeight="1" x14ac:dyDescent="0.2">
      <c r="E63" s="92"/>
      <c r="F63" s="92"/>
      <c r="G63" s="92"/>
      <c r="H63" s="92"/>
      <c r="I63" s="92"/>
    </row>
    <row r="64" spans="2:12" x14ac:dyDescent="0.2">
      <c r="B64" s="2"/>
      <c r="D64" s="93"/>
      <c r="E64" s="93"/>
      <c r="F64" s="93"/>
      <c r="G64" s="93"/>
      <c r="H64" s="93"/>
      <c r="I64" s="93"/>
    </row>
    <row r="65" spans="2:9" x14ac:dyDescent="0.2">
      <c r="B65" s="2"/>
      <c r="C65" s="176"/>
      <c r="D65" s="94"/>
      <c r="E65" s="94"/>
      <c r="F65" s="94"/>
      <c r="G65" s="94"/>
      <c r="H65" s="94"/>
      <c r="I65" s="94"/>
    </row>
    <row r="66" spans="2:9" ht="13.5" customHeight="1" x14ac:dyDescent="0.2">
      <c r="B66" s="2"/>
      <c r="C66" s="176"/>
    </row>
    <row r="67" spans="2:9" ht="13.5" customHeight="1" x14ac:dyDescent="0.2">
      <c r="B67" s="96"/>
      <c r="C67" s="176"/>
      <c r="D67" s="96"/>
      <c r="E67" s="96"/>
      <c r="F67" s="96"/>
      <c r="G67" s="96"/>
      <c r="H67" s="96"/>
      <c r="I67" s="96"/>
    </row>
    <row r="68" spans="2:9" ht="11.25" customHeight="1" x14ac:dyDescent="0.2">
      <c r="C68" s="176"/>
      <c r="D68" s="96"/>
      <c r="E68" s="96"/>
      <c r="F68" s="96"/>
      <c r="G68" s="96"/>
      <c r="H68" s="96"/>
      <c r="I68" s="96"/>
    </row>
    <row r="69" spans="2:9" x14ac:dyDescent="0.2">
      <c r="C69" s="176"/>
      <c r="D69" s="96"/>
      <c r="E69" s="96"/>
      <c r="F69" s="96"/>
      <c r="G69" s="96"/>
      <c r="H69" s="96"/>
      <c r="I69" s="96"/>
    </row>
    <row r="70" spans="2:9" x14ac:dyDescent="0.2">
      <c r="C70" s="176"/>
      <c r="D70" s="96"/>
      <c r="E70" s="96"/>
      <c r="F70" s="96"/>
      <c r="G70" s="96"/>
      <c r="H70" s="96"/>
      <c r="I70" s="96"/>
    </row>
    <row r="71" spans="2:9" x14ac:dyDescent="0.2">
      <c r="C71" s="176"/>
      <c r="D71" s="96"/>
      <c r="E71" s="96"/>
      <c r="F71" s="96"/>
      <c r="G71" s="96"/>
      <c r="H71" s="96"/>
      <c r="I71" s="96"/>
    </row>
    <row r="72" spans="2:9" x14ac:dyDescent="0.2">
      <c r="C72" s="176"/>
      <c r="D72" s="96"/>
      <c r="E72" s="96"/>
      <c r="F72" s="96"/>
      <c r="G72" s="96"/>
      <c r="H72" s="96"/>
      <c r="I72" s="96"/>
    </row>
    <row r="73" spans="2:9" x14ac:dyDescent="0.2">
      <c r="C73" s="176"/>
      <c r="D73" s="176"/>
      <c r="F73" s="91"/>
      <c r="H73" s="91"/>
      <c r="I73" s="91"/>
    </row>
    <row r="74" spans="2:9" x14ac:dyDescent="0.2">
      <c r="C74" s="176"/>
      <c r="D74" s="176"/>
    </row>
    <row r="75" spans="2:9" x14ac:dyDescent="0.2">
      <c r="C75" s="176"/>
      <c r="D75" s="176"/>
    </row>
    <row r="76" spans="2:9" x14ac:dyDescent="0.2">
      <c r="C76" s="176"/>
      <c r="D76" s="176"/>
    </row>
    <row r="77" spans="2:9" x14ac:dyDescent="0.2">
      <c r="C77" s="176"/>
      <c r="D77" s="176"/>
    </row>
    <row r="78" spans="2:9" x14ac:dyDescent="0.2">
      <c r="C78" s="176"/>
      <c r="D78" s="176"/>
    </row>
    <row r="79" spans="2:9" x14ac:dyDescent="0.2">
      <c r="C79" s="176"/>
      <c r="D79" s="176"/>
    </row>
    <row r="80" spans="2:9" x14ac:dyDescent="0.2">
      <c r="C80" s="176"/>
      <c r="D80" s="176"/>
    </row>
    <row r="81" spans="1:4" x14ac:dyDescent="0.2">
      <c r="C81" s="176"/>
      <c r="D81" s="176"/>
    </row>
    <row r="82" spans="1:4" x14ac:dyDescent="0.2">
      <c r="C82" s="176"/>
      <c r="D82" s="176"/>
    </row>
    <row r="83" spans="1:4" x14ac:dyDescent="0.2">
      <c r="C83" s="176"/>
      <c r="D83" s="176"/>
    </row>
    <row r="84" spans="1:4" x14ac:dyDescent="0.2">
      <c r="C84" s="176"/>
      <c r="D84" s="176"/>
    </row>
    <row r="85" spans="1:4" x14ac:dyDescent="0.2">
      <c r="C85" s="176"/>
      <c r="D85" s="176"/>
    </row>
    <row r="86" spans="1:4" x14ac:dyDescent="0.2">
      <c r="C86" s="176"/>
      <c r="D86" s="176"/>
    </row>
    <row r="87" spans="1:4" x14ac:dyDescent="0.2">
      <c r="C87" s="176"/>
      <c r="D87" s="176"/>
    </row>
    <row r="88" spans="1:4" x14ac:dyDescent="0.2">
      <c r="C88" s="176"/>
      <c r="D88" s="176"/>
    </row>
    <row r="89" spans="1:4" x14ac:dyDescent="0.2">
      <c r="C89" s="176"/>
      <c r="D89" s="176"/>
    </row>
    <row r="90" spans="1:4" x14ac:dyDescent="0.2">
      <c r="C90" s="176"/>
      <c r="D90" s="176"/>
    </row>
    <row r="91" spans="1:4" x14ac:dyDescent="0.2">
      <c r="C91" s="176"/>
      <c r="D91" s="176"/>
    </row>
    <row r="92" spans="1:4" x14ac:dyDescent="0.2">
      <c r="C92" s="176"/>
      <c r="D92" s="176"/>
    </row>
    <row r="93" spans="1:4" x14ac:dyDescent="0.2">
      <c r="C93" s="176"/>
      <c r="D93" s="176"/>
    </row>
    <row r="94" spans="1:4" x14ac:dyDescent="0.2">
      <c r="C94" s="176"/>
      <c r="D94" s="176"/>
    </row>
    <row r="95" spans="1:4" x14ac:dyDescent="0.2">
      <c r="C95" s="176"/>
      <c r="D95" s="176"/>
    </row>
    <row r="96" spans="1:4" x14ac:dyDescent="0.2">
      <c r="A96" s="2"/>
      <c r="B96" s="2"/>
      <c r="C96" s="176"/>
      <c r="D96" s="176"/>
    </row>
    <row r="97" spans="1:4" x14ac:dyDescent="0.2">
      <c r="A97" s="2" t="e">
        <f>SUM(#REF!)</f>
        <v>#REF!</v>
      </c>
      <c r="B97" s="2" t="e">
        <f>SUM(#REF!)</f>
        <v>#REF!</v>
      </c>
      <c r="C97" s="176"/>
      <c r="D97" s="176"/>
    </row>
  </sheetData>
  <mergeCells count="23">
    <mergeCell ref="C58:F58"/>
    <mergeCell ref="B34:B57"/>
    <mergeCell ref="C34:C36"/>
    <mergeCell ref="C37:C39"/>
    <mergeCell ref="C40:C42"/>
    <mergeCell ref="C43:C45"/>
    <mergeCell ref="C46:C48"/>
    <mergeCell ref="C49:C51"/>
    <mergeCell ref="I10:I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F10:F12"/>
    <mergeCell ref="G10:G12"/>
    <mergeCell ref="H10:H12"/>
  </mergeCells>
  <phoneticPr fontId="3"/>
  <pageMargins left="0.81" right="0.7" top="0.75" bottom="0.75" header="0.3" footer="0.3"/>
  <pageSetup scale="6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2FA9-33C7-41A8-B561-1C5BA20A4F83}">
  <sheetPr>
    <tabColor rgb="FF92D050"/>
    <pageSetUpPr fitToPage="1"/>
  </sheetPr>
  <dimension ref="A2:P97"/>
  <sheetViews>
    <sheetView view="pageBreakPreview" zoomScale="90" zoomScaleNormal="100" zoomScaleSheetLayoutView="90" workbookViewId="0"/>
  </sheetViews>
  <sheetFormatPr defaultColWidth="9" defaultRowHeight="13.2" x14ac:dyDescent="0.2"/>
  <cols>
    <col min="1" max="2" width="8.6640625" style="176" customWidth="1"/>
    <col min="3" max="13" width="18.6640625" style="2" customWidth="1"/>
    <col min="14" max="19" width="8.6640625" style="2" customWidth="1"/>
    <col min="20" max="39" width="4.6640625" style="2" customWidth="1"/>
    <col min="40" max="16384" width="9" style="2"/>
  </cols>
  <sheetData>
    <row r="2" spans="2:16" ht="17.100000000000001" customHeight="1" x14ac:dyDescent="0.2">
      <c r="B2" s="1" t="s">
        <v>226</v>
      </c>
    </row>
    <row r="3" spans="2:16" ht="18" customHeight="1" x14ac:dyDescent="0.2">
      <c r="B3" s="2"/>
    </row>
    <row r="4" spans="2:16" ht="15" customHeight="1" x14ac:dyDescent="0.2">
      <c r="B4" s="2"/>
      <c r="H4" s="175"/>
      <c r="L4" s="175" t="s">
        <v>1</v>
      </c>
    </row>
    <row r="5" spans="2:16" ht="15" customHeight="1" x14ac:dyDescent="0.2">
      <c r="B5" s="2"/>
      <c r="H5" s="175"/>
      <c r="L5" s="175" t="s">
        <v>2</v>
      </c>
    </row>
    <row r="6" spans="2:16" ht="15" customHeight="1" x14ac:dyDescent="0.2">
      <c r="B6" s="2"/>
      <c r="H6" s="175"/>
      <c r="L6" s="175" t="s">
        <v>227</v>
      </c>
    </row>
    <row r="7" spans="2:16" ht="15" customHeight="1" x14ac:dyDescent="0.2">
      <c r="B7" s="2"/>
      <c r="H7" s="175"/>
      <c r="L7" s="175" t="s">
        <v>228</v>
      </c>
    </row>
    <row r="8" spans="2:16" ht="13.8" thickBot="1" x14ac:dyDescent="0.25">
      <c r="M8" s="5" t="s">
        <v>4</v>
      </c>
    </row>
    <row r="9" spans="2:16" ht="15" customHeight="1" x14ac:dyDescent="0.2">
      <c r="B9" s="120"/>
      <c r="C9" s="120"/>
      <c r="D9" s="99" t="s">
        <v>75</v>
      </c>
      <c r="E9" s="177" t="s">
        <v>229</v>
      </c>
      <c r="F9" s="178"/>
      <c r="G9" s="179"/>
      <c r="H9" s="178"/>
      <c r="I9" s="178"/>
      <c r="J9" s="179"/>
      <c r="K9" s="179"/>
      <c r="L9" s="178"/>
      <c r="M9" s="180"/>
    </row>
    <row r="10" spans="2:16" ht="15" customHeight="1" x14ac:dyDescent="0.2">
      <c r="B10" s="120"/>
      <c r="C10" s="120"/>
      <c r="D10" s="17"/>
      <c r="E10" s="181"/>
      <c r="F10" s="56" t="s">
        <v>230</v>
      </c>
      <c r="G10" s="8" t="s">
        <v>231</v>
      </c>
      <c r="H10" s="56" t="s">
        <v>232</v>
      </c>
      <c r="I10" s="56" t="s">
        <v>233</v>
      </c>
      <c r="J10" s="8" t="s">
        <v>234</v>
      </c>
      <c r="K10" s="8" t="s">
        <v>235</v>
      </c>
      <c r="L10" s="56" t="s">
        <v>236</v>
      </c>
      <c r="M10" s="99" t="s">
        <v>104</v>
      </c>
    </row>
    <row r="11" spans="2:16" ht="10.5" customHeight="1" x14ac:dyDescent="0.2">
      <c r="B11" s="120"/>
      <c r="C11" s="120"/>
      <c r="D11" s="17"/>
      <c r="E11" s="181"/>
      <c r="F11" s="16"/>
      <c r="G11" s="13"/>
      <c r="H11" s="16"/>
      <c r="I11" s="16"/>
      <c r="J11" s="13"/>
      <c r="K11" s="13"/>
      <c r="L11" s="16"/>
      <c r="M11" s="17"/>
    </row>
    <row r="12" spans="2:16" ht="68.25" customHeight="1" x14ac:dyDescent="0.2">
      <c r="B12" s="120"/>
      <c r="C12" s="120"/>
      <c r="D12" s="25"/>
      <c r="E12" s="182"/>
      <c r="F12" s="24"/>
      <c r="G12" s="21"/>
      <c r="H12" s="24"/>
      <c r="I12" s="24"/>
      <c r="J12" s="21"/>
      <c r="K12" s="21"/>
      <c r="L12" s="24"/>
      <c r="M12" s="25"/>
      <c r="P12" s="27"/>
    </row>
    <row r="13" spans="2:16" ht="19.2" customHeight="1" x14ac:dyDescent="0.2">
      <c r="B13" s="104" t="s">
        <v>39</v>
      </c>
      <c r="C13" s="105"/>
      <c r="D13" s="183">
        <f t="shared" ref="D13:M13" si="0">D16+D19+D22+D25+D28+D31</f>
        <v>401</v>
      </c>
      <c r="E13" s="184">
        <f t="shared" si="0"/>
        <v>352</v>
      </c>
      <c r="F13" s="185">
        <f t="shared" si="0"/>
        <v>172</v>
      </c>
      <c r="G13" s="185">
        <f t="shared" si="0"/>
        <v>258</v>
      </c>
      <c r="H13" s="185">
        <f t="shared" si="0"/>
        <v>49</v>
      </c>
      <c r="I13" s="185">
        <f t="shared" si="0"/>
        <v>16</v>
      </c>
      <c r="J13" s="185">
        <f t="shared" si="0"/>
        <v>156</v>
      </c>
      <c r="K13" s="185">
        <f t="shared" si="0"/>
        <v>139</v>
      </c>
      <c r="L13" s="185">
        <f t="shared" si="0"/>
        <v>34</v>
      </c>
      <c r="M13" s="186">
        <f t="shared" si="0"/>
        <v>12</v>
      </c>
      <c r="P13" s="96"/>
    </row>
    <row r="14" spans="2:16" ht="19.2" customHeight="1" x14ac:dyDescent="0.2">
      <c r="B14" s="106"/>
      <c r="C14" s="107"/>
      <c r="D14" s="187"/>
      <c r="E14" s="188">
        <f>E13/D13</f>
        <v>0.87780548628428923</v>
      </c>
      <c r="F14" s="189">
        <f>F13/D13</f>
        <v>0.42892768079800497</v>
      </c>
      <c r="G14" s="189">
        <f>G13/D13</f>
        <v>0.64339152119700749</v>
      </c>
      <c r="H14" s="189">
        <f>H13/D13</f>
        <v>0.12219451371571072</v>
      </c>
      <c r="I14" s="189">
        <f>I13/D13</f>
        <v>3.9900249376558602E-2</v>
      </c>
      <c r="J14" s="189">
        <f>J13/D13</f>
        <v>0.38902743142144636</v>
      </c>
      <c r="K14" s="189">
        <f>K13/D13</f>
        <v>0.34663341645885287</v>
      </c>
      <c r="L14" s="189">
        <f>L13/D13</f>
        <v>8.4788029925187039E-2</v>
      </c>
      <c r="M14" s="190">
        <f>M13/D13</f>
        <v>2.9925187032418952E-2</v>
      </c>
      <c r="O14" s="91"/>
      <c r="P14" s="96"/>
    </row>
    <row r="15" spans="2:16" ht="19.2" customHeight="1" thickBot="1" x14ac:dyDescent="0.25">
      <c r="B15" s="191"/>
      <c r="C15" s="192"/>
      <c r="D15" s="193"/>
      <c r="E15" s="194"/>
      <c r="F15" s="195">
        <f>F13/E13</f>
        <v>0.48863636363636365</v>
      </c>
      <c r="G15" s="195">
        <f>G13/E13</f>
        <v>0.73295454545454541</v>
      </c>
      <c r="H15" s="195">
        <f>H13/E13</f>
        <v>0.13920454545454544</v>
      </c>
      <c r="I15" s="195">
        <f>I13/E13</f>
        <v>4.5454545454545456E-2</v>
      </c>
      <c r="J15" s="195">
        <f>J13/E13</f>
        <v>0.44318181818181818</v>
      </c>
      <c r="K15" s="195">
        <f>K13/E13</f>
        <v>0.39488636363636365</v>
      </c>
      <c r="L15" s="195">
        <f>L13/E13</f>
        <v>9.6590909090909088E-2</v>
      </c>
      <c r="M15" s="196">
        <f>M13/E13</f>
        <v>3.4090909090909088E-2</v>
      </c>
      <c r="O15" s="91"/>
    </row>
    <row r="16" spans="2:16" ht="19.2" customHeight="1" thickTop="1" x14ac:dyDescent="0.2">
      <c r="B16" s="44" t="s">
        <v>64</v>
      </c>
      <c r="C16" s="45" t="s">
        <v>41</v>
      </c>
      <c r="D16" s="46">
        <f>[1]表1!D14</f>
        <v>45</v>
      </c>
      <c r="E16" s="197">
        <f>'表38-1'!E13</f>
        <v>40</v>
      </c>
      <c r="F16" s="198">
        <v>16</v>
      </c>
      <c r="G16" s="198">
        <v>33</v>
      </c>
      <c r="H16" s="198">
        <v>6</v>
      </c>
      <c r="I16" s="198">
        <v>2</v>
      </c>
      <c r="J16" s="198">
        <v>10</v>
      </c>
      <c r="K16" s="198">
        <v>18</v>
      </c>
      <c r="L16" s="198">
        <v>1</v>
      </c>
      <c r="M16" s="199">
        <v>1</v>
      </c>
      <c r="P16" s="96"/>
    </row>
    <row r="17" spans="2:16" ht="19.2" customHeight="1" x14ac:dyDescent="0.2">
      <c r="B17" s="51"/>
      <c r="C17" s="16"/>
      <c r="D17" s="38"/>
      <c r="E17" s="188">
        <f>E16/D16</f>
        <v>0.88888888888888884</v>
      </c>
      <c r="F17" s="189">
        <f>F16/D16</f>
        <v>0.35555555555555557</v>
      </c>
      <c r="G17" s="189">
        <f>G16/D16</f>
        <v>0.73333333333333328</v>
      </c>
      <c r="H17" s="189">
        <f>H16/D16</f>
        <v>0.13333333333333333</v>
      </c>
      <c r="I17" s="189">
        <f>I16/D16</f>
        <v>4.4444444444444446E-2</v>
      </c>
      <c r="J17" s="189">
        <f>J16/D16</f>
        <v>0.22222222222222221</v>
      </c>
      <c r="K17" s="189">
        <f>K16/D16</f>
        <v>0.4</v>
      </c>
      <c r="L17" s="189">
        <f>L16/D16</f>
        <v>2.2222222222222223E-2</v>
      </c>
      <c r="M17" s="190">
        <f>M16/D16</f>
        <v>2.2222222222222223E-2</v>
      </c>
      <c r="O17" s="91"/>
      <c r="P17" s="96"/>
    </row>
    <row r="18" spans="2:16" ht="19.2" customHeight="1" x14ac:dyDescent="0.2">
      <c r="B18" s="51"/>
      <c r="C18" s="24"/>
      <c r="D18" s="200"/>
      <c r="E18" s="213"/>
      <c r="F18" s="202">
        <f>F16/E16</f>
        <v>0.4</v>
      </c>
      <c r="G18" s="202">
        <f>G16/E16</f>
        <v>0.82499999999999996</v>
      </c>
      <c r="H18" s="202">
        <f>H16/E16</f>
        <v>0.15</v>
      </c>
      <c r="I18" s="202">
        <f>I16/E16</f>
        <v>0.05</v>
      </c>
      <c r="J18" s="202">
        <f>J16/E16</f>
        <v>0.25</v>
      </c>
      <c r="K18" s="202">
        <f>K16/E16</f>
        <v>0.45</v>
      </c>
      <c r="L18" s="202">
        <f>L16/E16</f>
        <v>2.5000000000000001E-2</v>
      </c>
      <c r="M18" s="203">
        <f>M16/E16</f>
        <v>2.5000000000000001E-2</v>
      </c>
      <c r="O18" s="91"/>
    </row>
    <row r="19" spans="2:16" ht="19.2" customHeight="1" x14ac:dyDescent="0.2">
      <c r="B19" s="51"/>
      <c r="C19" s="56" t="s">
        <v>42</v>
      </c>
      <c r="D19" s="57">
        <f>[1]表1!D17</f>
        <v>75</v>
      </c>
      <c r="E19" s="204">
        <f>'表38-1'!E15</f>
        <v>68</v>
      </c>
      <c r="F19" s="205">
        <v>36</v>
      </c>
      <c r="G19" s="205">
        <v>50</v>
      </c>
      <c r="H19" s="205">
        <v>8</v>
      </c>
      <c r="I19" s="205">
        <v>5</v>
      </c>
      <c r="J19" s="205">
        <v>35</v>
      </c>
      <c r="K19" s="205">
        <v>36</v>
      </c>
      <c r="L19" s="205">
        <v>2</v>
      </c>
      <c r="M19" s="206">
        <v>2</v>
      </c>
      <c r="P19" s="96"/>
    </row>
    <row r="20" spans="2:16" ht="19.2" customHeight="1" x14ac:dyDescent="0.2">
      <c r="B20" s="51"/>
      <c r="C20" s="16"/>
      <c r="D20" s="38"/>
      <c r="E20" s="188">
        <f>E19/D19</f>
        <v>0.90666666666666662</v>
      </c>
      <c r="F20" s="189">
        <f>F19/D19</f>
        <v>0.48</v>
      </c>
      <c r="G20" s="189">
        <f>G19/D19</f>
        <v>0.66666666666666663</v>
      </c>
      <c r="H20" s="189">
        <f>H19/D19</f>
        <v>0.10666666666666667</v>
      </c>
      <c r="I20" s="189">
        <f>I19/D19</f>
        <v>6.6666666666666666E-2</v>
      </c>
      <c r="J20" s="189">
        <f>J19/D19</f>
        <v>0.46666666666666667</v>
      </c>
      <c r="K20" s="189">
        <f>K19/D19</f>
        <v>0.48</v>
      </c>
      <c r="L20" s="189">
        <f>L19/D19</f>
        <v>2.6666666666666668E-2</v>
      </c>
      <c r="M20" s="190">
        <f>M19/D19</f>
        <v>2.6666666666666668E-2</v>
      </c>
      <c r="O20" s="91"/>
      <c r="P20" s="96"/>
    </row>
    <row r="21" spans="2:16" ht="19.2" customHeight="1" x14ac:dyDescent="0.2">
      <c r="B21" s="51"/>
      <c r="C21" s="24"/>
      <c r="D21" s="207"/>
      <c r="E21" s="201"/>
      <c r="F21" s="202">
        <f>F19/E19</f>
        <v>0.52941176470588236</v>
      </c>
      <c r="G21" s="202">
        <f>G19/E19</f>
        <v>0.73529411764705888</v>
      </c>
      <c r="H21" s="202">
        <f>H19/E19</f>
        <v>0.11764705882352941</v>
      </c>
      <c r="I21" s="202">
        <f>I19/E19</f>
        <v>7.3529411764705885E-2</v>
      </c>
      <c r="J21" s="202">
        <f>J19/E19</f>
        <v>0.51470588235294112</v>
      </c>
      <c r="K21" s="202">
        <f>K19/E19</f>
        <v>0.52941176470588236</v>
      </c>
      <c r="L21" s="202">
        <f>L19/E19</f>
        <v>2.9411764705882353E-2</v>
      </c>
      <c r="M21" s="203">
        <f>M19/E19</f>
        <v>2.9411764705882353E-2</v>
      </c>
      <c r="O21" s="91"/>
    </row>
    <row r="22" spans="2:16" ht="19.2" customHeight="1" x14ac:dyDescent="0.2">
      <c r="B22" s="51"/>
      <c r="C22" s="56" t="s">
        <v>65</v>
      </c>
      <c r="D22" s="57">
        <f>[1]表1!D20</f>
        <v>24</v>
      </c>
      <c r="E22" s="204">
        <f>'表38-1'!E17</f>
        <v>21</v>
      </c>
      <c r="F22" s="205">
        <v>10</v>
      </c>
      <c r="G22" s="205">
        <v>15</v>
      </c>
      <c r="H22" s="205">
        <v>3</v>
      </c>
      <c r="I22" s="205">
        <v>3</v>
      </c>
      <c r="J22" s="205">
        <v>8</v>
      </c>
      <c r="K22" s="205">
        <v>9</v>
      </c>
      <c r="L22" s="205">
        <v>0</v>
      </c>
      <c r="M22" s="206">
        <v>0</v>
      </c>
      <c r="P22" s="96"/>
    </row>
    <row r="23" spans="2:16" ht="19.2" customHeight="1" x14ac:dyDescent="0.2">
      <c r="B23" s="51"/>
      <c r="C23" s="16"/>
      <c r="D23" s="38"/>
      <c r="E23" s="188">
        <f>E22/D22</f>
        <v>0.875</v>
      </c>
      <c r="F23" s="189">
        <f>F22/D22</f>
        <v>0.41666666666666669</v>
      </c>
      <c r="G23" s="189">
        <f>G22/D22</f>
        <v>0.625</v>
      </c>
      <c r="H23" s="189">
        <f>H22/D22</f>
        <v>0.125</v>
      </c>
      <c r="I23" s="189">
        <f>I22/D22</f>
        <v>0.125</v>
      </c>
      <c r="J23" s="189">
        <f>J22/D22</f>
        <v>0.33333333333333331</v>
      </c>
      <c r="K23" s="189">
        <f>K22/D22</f>
        <v>0.375</v>
      </c>
      <c r="L23" s="189">
        <f>L22/D22</f>
        <v>0</v>
      </c>
      <c r="M23" s="190">
        <f>M22/D22</f>
        <v>0</v>
      </c>
      <c r="O23" s="91"/>
      <c r="P23" s="96"/>
    </row>
    <row r="24" spans="2:16" ht="19.2" customHeight="1" x14ac:dyDescent="0.2">
      <c r="B24" s="51"/>
      <c r="C24" s="24"/>
      <c r="D24" s="207"/>
      <c r="E24" s="201"/>
      <c r="F24" s="202">
        <f>F22/E22</f>
        <v>0.47619047619047616</v>
      </c>
      <c r="G24" s="202">
        <f>G22/E22</f>
        <v>0.7142857142857143</v>
      </c>
      <c r="H24" s="202">
        <f>H22/E22</f>
        <v>0.14285714285714285</v>
      </c>
      <c r="I24" s="202">
        <f>I22/E22</f>
        <v>0.14285714285714285</v>
      </c>
      <c r="J24" s="202">
        <f>J22/E22</f>
        <v>0.38095238095238093</v>
      </c>
      <c r="K24" s="202">
        <f>K22/E22</f>
        <v>0.42857142857142855</v>
      </c>
      <c r="L24" s="202">
        <f>L22/E22</f>
        <v>0</v>
      </c>
      <c r="M24" s="203">
        <f>M22/E22</f>
        <v>0</v>
      </c>
      <c r="O24" s="91"/>
    </row>
    <row r="25" spans="2:16" ht="19.2" customHeight="1" x14ac:dyDescent="0.2">
      <c r="B25" s="51"/>
      <c r="C25" s="56" t="s">
        <v>44</v>
      </c>
      <c r="D25" s="57">
        <f>[1]表1!D23</f>
        <v>90</v>
      </c>
      <c r="E25" s="204">
        <f>'表38-1'!E19</f>
        <v>78</v>
      </c>
      <c r="F25" s="205">
        <v>40</v>
      </c>
      <c r="G25" s="205">
        <v>63</v>
      </c>
      <c r="H25" s="205">
        <v>11</v>
      </c>
      <c r="I25" s="205">
        <v>2</v>
      </c>
      <c r="J25" s="205">
        <v>35</v>
      </c>
      <c r="K25" s="205">
        <v>32</v>
      </c>
      <c r="L25" s="205">
        <v>2</v>
      </c>
      <c r="M25" s="206">
        <v>0</v>
      </c>
      <c r="P25" s="96"/>
    </row>
    <row r="26" spans="2:16" ht="19.2" customHeight="1" x14ac:dyDescent="0.2">
      <c r="B26" s="51"/>
      <c r="C26" s="16"/>
      <c r="D26" s="38"/>
      <c r="E26" s="188">
        <f>E25/D25</f>
        <v>0.8666666666666667</v>
      </c>
      <c r="F26" s="189">
        <f>F25/D25</f>
        <v>0.44444444444444442</v>
      </c>
      <c r="G26" s="189">
        <f>G25/D25</f>
        <v>0.7</v>
      </c>
      <c r="H26" s="189">
        <f>H25/D25</f>
        <v>0.12222222222222222</v>
      </c>
      <c r="I26" s="189">
        <f>I25/D25</f>
        <v>2.2222222222222223E-2</v>
      </c>
      <c r="J26" s="189">
        <f>J25/D25</f>
        <v>0.3888888888888889</v>
      </c>
      <c r="K26" s="189">
        <f>K25/D25</f>
        <v>0.35555555555555557</v>
      </c>
      <c r="L26" s="189">
        <f>L25/D25</f>
        <v>2.2222222222222223E-2</v>
      </c>
      <c r="M26" s="190">
        <f>M25/D25</f>
        <v>0</v>
      </c>
      <c r="O26" s="91"/>
      <c r="P26" s="96"/>
    </row>
    <row r="27" spans="2:16" ht="19.2" customHeight="1" x14ac:dyDescent="0.2">
      <c r="B27" s="51"/>
      <c r="C27" s="24"/>
      <c r="D27" s="207"/>
      <c r="E27" s="201"/>
      <c r="F27" s="202">
        <f>F25/E25</f>
        <v>0.51282051282051277</v>
      </c>
      <c r="G27" s="202">
        <f>G25/E25</f>
        <v>0.80769230769230771</v>
      </c>
      <c r="H27" s="202">
        <f>H25/E25</f>
        <v>0.14102564102564102</v>
      </c>
      <c r="I27" s="202">
        <f>I25/E25</f>
        <v>2.564102564102564E-2</v>
      </c>
      <c r="J27" s="202">
        <f>J25/E25</f>
        <v>0.44871794871794873</v>
      </c>
      <c r="K27" s="202">
        <f>K25/E25</f>
        <v>0.41025641025641024</v>
      </c>
      <c r="L27" s="202">
        <f>L25/E25</f>
        <v>2.564102564102564E-2</v>
      </c>
      <c r="M27" s="203">
        <f>M25/E25</f>
        <v>0</v>
      </c>
      <c r="O27" s="91"/>
    </row>
    <row r="28" spans="2:16" ht="19.2" customHeight="1" x14ac:dyDescent="0.2">
      <c r="B28" s="51"/>
      <c r="C28" s="56" t="s">
        <v>45</v>
      </c>
      <c r="D28" s="57">
        <f>[1]表1!D26</f>
        <v>8</v>
      </c>
      <c r="E28" s="204">
        <f>'表38-1'!E21</f>
        <v>7</v>
      </c>
      <c r="F28" s="185">
        <v>4</v>
      </c>
      <c r="G28" s="185">
        <v>5</v>
      </c>
      <c r="H28" s="185">
        <v>1</v>
      </c>
      <c r="I28" s="185">
        <v>0</v>
      </c>
      <c r="J28" s="185">
        <v>4</v>
      </c>
      <c r="K28" s="185">
        <v>2</v>
      </c>
      <c r="L28" s="185">
        <v>0</v>
      </c>
      <c r="M28" s="186">
        <v>0</v>
      </c>
      <c r="P28" s="96"/>
    </row>
    <row r="29" spans="2:16" ht="19.2" customHeight="1" x14ac:dyDescent="0.2">
      <c r="B29" s="51"/>
      <c r="C29" s="16"/>
      <c r="D29" s="38"/>
      <c r="E29" s="188">
        <f>E28/D28</f>
        <v>0.875</v>
      </c>
      <c r="F29" s="189">
        <f>F28/D28</f>
        <v>0.5</v>
      </c>
      <c r="G29" s="189">
        <f>G28/D28</f>
        <v>0.625</v>
      </c>
      <c r="H29" s="189">
        <f>H28/D28</f>
        <v>0.125</v>
      </c>
      <c r="I29" s="189">
        <f>I28/D28</f>
        <v>0</v>
      </c>
      <c r="J29" s="189">
        <f>J28/D28</f>
        <v>0.5</v>
      </c>
      <c r="K29" s="189">
        <f>K28/D28</f>
        <v>0.25</v>
      </c>
      <c r="L29" s="189">
        <f>L28/D28</f>
        <v>0</v>
      </c>
      <c r="M29" s="190">
        <f>M28/D28</f>
        <v>0</v>
      </c>
      <c r="O29" s="91"/>
      <c r="P29" s="96"/>
    </row>
    <row r="30" spans="2:16" ht="19.2" customHeight="1" x14ac:dyDescent="0.2">
      <c r="B30" s="51"/>
      <c r="C30" s="24"/>
      <c r="D30" s="207"/>
      <c r="E30" s="201"/>
      <c r="F30" s="202">
        <f>F28/E28</f>
        <v>0.5714285714285714</v>
      </c>
      <c r="G30" s="384">
        <f>G28/E28</f>
        <v>0.7142857142857143</v>
      </c>
      <c r="H30" s="384">
        <f>H28/E28</f>
        <v>0.14285714285714285</v>
      </c>
      <c r="I30" s="202">
        <f>I28/E28</f>
        <v>0</v>
      </c>
      <c r="J30" s="202">
        <f>J28/E28</f>
        <v>0.5714285714285714</v>
      </c>
      <c r="K30" s="202">
        <f>K28/E28</f>
        <v>0.2857142857142857</v>
      </c>
      <c r="L30" s="202">
        <f>L28/E28</f>
        <v>0</v>
      </c>
      <c r="M30" s="286">
        <v>0</v>
      </c>
      <c r="O30" s="91"/>
    </row>
    <row r="31" spans="2:16" ht="19.2" customHeight="1" x14ac:dyDescent="0.2">
      <c r="B31" s="51"/>
      <c r="C31" s="56" t="s">
        <v>46</v>
      </c>
      <c r="D31" s="57">
        <f>[1]表1!D29</f>
        <v>159</v>
      </c>
      <c r="E31" s="204">
        <f>'表38-1'!E23</f>
        <v>138</v>
      </c>
      <c r="F31" s="205">
        <v>66</v>
      </c>
      <c r="G31" s="205">
        <v>92</v>
      </c>
      <c r="H31" s="205">
        <v>20</v>
      </c>
      <c r="I31" s="205">
        <v>4</v>
      </c>
      <c r="J31" s="205">
        <v>64</v>
      </c>
      <c r="K31" s="205">
        <v>42</v>
      </c>
      <c r="L31" s="205">
        <v>29</v>
      </c>
      <c r="M31" s="206">
        <v>9</v>
      </c>
      <c r="P31" s="96"/>
    </row>
    <row r="32" spans="2:16" ht="19.2" customHeight="1" x14ac:dyDescent="0.2">
      <c r="B32" s="51"/>
      <c r="C32" s="16"/>
      <c r="D32" s="38"/>
      <c r="E32" s="188">
        <f>E31/D31</f>
        <v>0.86792452830188682</v>
      </c>
      <c r="F32" s="189">
        <f>F31/D31</f>
        <v>0.41509433962264153</v>
      </c>
      <c r="G32" s="189">
        <f>G31/D31</f>
        <v>0.57861635220125784</v>
      </c>
      <c r="H32" s="189">
        <f>H31/D31</f>
        <v>0.12578616352201258</v>
      </c>
      <c r="I32" s="189">
        <f>I31/D31</f>
        <v>2.5157232704402517E-2</v>
      </c>
      <c r="J32" s="189">
        <f>J31/D31</f>
        <v>0.40251572327044027</v>
      </c>
      <c r="K32" s="189">
        <f>K31/D31</f>
        <v>0.26415094339622641</v>
      </c>
      <c r="L32" s="189">
        <f>L31/D31</f>
        <v>0.18238993710691823</v>
      </c>
      <c r="M32" s="190">
        <f>M31/D31</f>
        <v>5.6603773584905662E-2</v>
      </c>
      <c r="O32" s="91"/>
      <c r="P32" s="96"/>
    </row>
    <row r="33" spans="2:16" ht="19.2" customHeight="1" thickBot="1" x14ac:dyDescent="0.25">
      <c r="B33" s="66"/>
      <c r="C33" s="67"/>
      <c r="D33" s="208"/>
      <c r="E33" s="209"/>
      <c r="F33" s="210">
        <f>F31/E31</f>
        <v>0.47826086956521741</v>
      </c>
      <c r="G33" s="210">
        <f>G31/E31</f>
        <v>0.66666666666666663</v>
      </c>
      <c r="H33" s="210">
        <f>H31/E31</f>
        <v>0.14492753623188406</v>
      </c>
      <c r="I33" s="385">
        <f>I31/E31</f>
        <v>2.8985507246376812E-2</v>
      </c>
      <c r="J33" s="385">
        <f>J31/E31</f>
        <v>0.46376811594202899</v>
      </c>
      <c r="K33" s="210">
        <f>K31/E31</f>
        <v>0.30434782608695654</v>
      </c>
      <c r="L33" s="210">
        <f>L31/E31</f>
        <v>0.21014492753623187</v>
      </c>
      <c r="M33" s="211">
        <f>M31/E31</f>
        <v>6.5217391304347824E-2</v>
      </c>
      <c r="O33" s="91"/>
    </row>
    <row r="34" spans="2:16" ht="19.2" customHeight="1" thickTop="1" x14ac:dyDescent="0.2">
      <c r="B34" s="44" t="s">
        <v>82</v>
      </c>
      <c r="C34" s="45" t="s">
        <v>83</v>
      </c>
      <c r="D34" s="57">
        <f>[1]表1!D32</f>
        <v>87</v>
      </c>
      <c r="E34" s="204">
        <f>'表38-1'!E25</f>
        <v>69</v>
      </c>
      <c r="F34" s="205">
        <v>23</v>
      </c>
      <c r="G34" s="205">
        <v>45</v>
      </c>
      <c r="H34" s="205">
        <v>3</v>
      </c>
      <c r="I34" s="205">
        <v>0</v>
      </c>
      <c r="J34" s="205">
        <v>28</v>
      </c>
      <c r="K34" s="205">
        <v>29</v>
      </c>
      <c r="L34" s="205">
        <v>4</v>
      </c>
      <c r="M34" s="206">
        <v>1</v>
      </c>
      <c r="P34" s="96"/>
    </row>
    <row r="35" spans="2:16" ht="19.2" customHeight="1" x14ac:dyDescent="0.2">
      <c r="B35" s="51"/>
      <c r="C35" s="16"/>
      <c r="D35" s="38"/>
      <c r="E35" s="188">
        <f>E34/D34</f>
        <v>0.7931034482758621</v>
      </c>
      <c r="F35" s="189">
        <f>F34/D34</f>
        <v>0.26436781609195403</v>
      </c>
      <c r="G35" s="189">
        <f>G34/D34</f>
        <v>0.51724137931034486</v>
      </c>
      <c r="H35" s="189">
        <f>H34/D34</f>
        <v>3.4482758620689655E-2</v>
      </c>
      <c r="I35" s="189">
        <f>I34/D34</f>
        <v>0</v>
      </c>
      <c r="J35" s="189">
        <f>J34/D34</f>
        <v>0.32183908045977011</v>
      </c>
      <c r="K35" s="189">
        <f>K34/D34</f>
        <v>0.33333333333333331</v>
      </c>
      <c r="L35" s="189">
        <f>L34/D34</f>
        <v>4.5977011494252873E-2</v>
      </c>
      <c r="M35" s="190">
        <f>M34/D34</f>
        <v>1.1494252873563218E-2</v>
      </c>
      <c r="O35" s="91"/>
      <c r="P35" s="96"/>
    </row>
    <row r="36" spans="2:16" ht="19.2" customHeight="1" x14ac:dyDescent="0.2">
      <c r="B36" s="51"/>
      <c r="C36" s="24"/>
      <c r="D36" s="207"/>
      <c r="E36" s="201"/>
      <c r="F36" s="202">
        <f>F34/E34</f>
        <v>0.33333333333333331</v>
      </c>
      <c r="G36" s="202">
        <f>G34/E34</f>
        <v>0.65217391304347827</v>
      </c>
      <c r="H36" s="202">
        <f>H34/E34</f>
        <v>4.3478260869565216E-2</v>
      </c>
      <c r="I36" s="202">
        <f>I34/E34</f>
        <v>0</v>
      </c>
      <c r="J36" s="202">
        <f>J34/E34</f>
        <v>0.40579710144927539</v>
      </c>
      <c r="K36" s="202">
        <f>K34/E34</f>
        <v>0.42028985507246375</v>
      </c>
      <c r="L36" s="202">
        <f>L34/E34</f>
        <v>5.7971014492753624E-2</v>
      </c>
      <c r="M36" s="203">
        <f>M34/E34</f>
        <v>1.4492753623188406E-2</v>
      </c>
      <c r="O36" s="91"/>
    </row>
    <row r="37" spans="2:16" ht="19.2" customHeight="1" x14ac:dyDescent="0.2">
      <c r="B37" s="51"/>
      <c r="C37" s="56" t="s">
        <v>84</v>
      </c>
      <c r="D37" s="57">
        <f>[1]表1!D35</f>
        <v>178</v>
      </c>
      <c r="E37" s="204">
        <f>'表38-1'!E27</f>
        <v>157</v>
      </c>
      <c r="F37" s="205">
        <v>73</v>
      </c>
      <c r="G37" s="205">
        <v>119</v>
      </c>
      <c r="H37" s="205">
        <v>23</v>
      </c>
      <c r="I37" s="205">
        <v>8</v>
      </c>
      <c r="J37" s="205">
        <v>63</v>
      </c>
      <c r="K37" s="205">
        <v>63</v>
      </c>
      <c r="L37" s="205">
        <v>13</v>
      </c>
      <c r="M37" s="206">
        <v>4</v>
      </c>
      <c r="P37" s="96"/>
    </row>
    <row r="38" spans="2:16" ht="19.2" customHeight="1" x14ac:dyDescent="0.2">
      <c r="B38" s="51"/>
      <c r="C38" s="16"/>
      <c r="D38" s="38"/>
      <c r="E38" s="188">
        <f>E37/D37</f>
        <v>0.8820224719101124</v>
      </c>
      <c r="F38" s="189">
        <f>F37/D37</f>
        <v>0.4101123595505618</v>
      </c>
      <c r="G38" s="189">
        <f>G37/D37</f>
        <v>0.6685393258426966</v>
      </c>
      <c r="H38" s="189">
        <f>H37/D37</f>
        <v>0.12921348314606743</v>
      </c>
      <c r="I38" s="189">
        <f>I37/D37</f>
        <v>4.49438202247191E-2</v>
      </c>
      <c r="J38" s="189">
        <f>J37/D37</f>
        <v>0.3539325842696629</v>
      </c>
      <c r="K38" s="189">
        <f>K37/D37</f>
        <v>0.3539325842696629</v>
      </c>
      <c r="L38" s="189">
        <f>L37/D37</f>
        <v>7.3033707865168537E-2</v>
      </c>
      <c r="M38" s="190">
        <f>M37/D37</f>
        <v>2.247191011235955E-2</v>
      </c>
      <c r="O38" s="91"/>
      <c r="P38" s="96"/>
    </row>
    <row r="39" spans="2:16" ht="19.2" customHeight="1" x14ac:dyDescent="0.2">
      <c r="B39" s="51"/>
      <c r="C39" s="24"/>
      <c r="D39" s="207"/>
      <c r="E39" s="201"/>
      <c r="F39" s="202">
        <f>F37/E37</f>
        <v>0.46496815286624205</v>
      </c>
      <c r="G39" s="202">
        <f>G37/E37</f>
        <v>0.7579617834394905</v>
      </c>
      <c r="H39" s="202">
        <f>H37/E37</f>
        <v>0.1464968152866242</v>
      </c>
      <c r="I39" s="202">
        <f>I37/E37</f>
        <v>5.0955414012738856E-2</v>
      </c>
      <c r="J39" s="202">
        <f>J37/E37</f>
        <v>0.40127388535031849</v>
      </c>
      <c r="K39" s="202">
        <f>K37/E37</f>
        <v>0.40127388535031849</v>
      </c>
      <c r="L39" s="202">
        <f>L37/E37</f>
        <v>8.2802547770700632E-2</v>
      </c>
      <c r="M39" s="203">
        <f>M37/E37</f>
        <v>2.5477707006369428E-2</v>
      </c>
      <c r="O39" s="91"/>
    </row>
    <row r="40" spans="2:16" ht="19.2" customHeight="1" x14ac:dyDescent="0.2">
      <c r="B40" s="51"/>
      <c r="C40" s="56" t="s">
        <v>85</v>
      </c>
      <c r="D40" s="57">
        <f>[1]表1!D38</f>
        <v>53</v>
      </c>
      <c r="E40" s="204">
        <f>'表38-1'!E29</f>
        <v>49</v>
      </c>
      <c r="F40" s="185">
        <v>29</v>
      </c>
      <c r="G40" s="185">
        <v>39</v>
      </c>
      <c r="H40" s="185">
        <v>13</v>
      </c>
      <c r="I40" s="185">
        <v>3</v>
      </c>
      <c r="J40" s="185">
        <v>25</v>
      </c>
      <c r="K40" s="185">
        <v>15</v>
      </c>
      <c r="L40" s="185">
        <v>5</v>
      </c>
      <c r="M40" s="186">
        <v>2</v>
      </c>
      <c r="P40" s="96"/>
    </row>
    <row r="41" spans="2:16" ht="19.2" customHeight="1" x14ac:dyDescent="0.2">
      <c r="B41" s="51"/>
      <c r="C41" s="16"/>
      <c r="D41" s="38"/>
      <c r="E41" s="188">
        <f>E40/D40</f>
        <v>0.92452830188679247</v>
      </c>
      <c r="F41" s="189">
        <f>F40/D40</f>
        <v>0.54716981132075471</v>
      </c>
      <c r="G41" s="189">
        <f>G40/D40</f>
        <v>0.73584905660377353</v>
      </c>
      <c r="H41" s="189">
        <f>H40/D40</f>
        <v>0.24528301886792453</v>
      </c>
      <c r="I41" s="189">
        <f>I40/D40</f>
        <v>5.6603773584905662E-2</v>
      </c>
      <c r="J41" s="189">
        <f>J40/D40</f>
        <v>0.47169811320754718</v>
      </c>
      <c r="K41" s="189">
        <f>K40/D40</f>
        <v>0.28301886792452829</v>
      </c>
      <c r="L41" s="189">
        <f>L40/D40</f>
        <v>9.4339622641509441E-2</v>
      </c>
      <c r="M41" s="190">
        <f>M40/D40</f>
        <v>3.7735849056603772E-2</v>
      </c>
      <c r="O41" s="91"/>
      <c r="P41" s="96"/>
    </row>
    <row r="42" spans="2:16" ht="19.2" customHeight="1" x14ac:dyDescent="0.2">
      <c r="B42" s="51"/>
      <c r="C42" s="24"/>
      <c r="D42" s="207"/>
      <c r="E42" s="201"/>
      <c r="F42" s="202">
        <f>F40/E40</f>
        <v>0.59183673469387754</v>
      </c>
      <c r="G42" s="202">
        <f>G40/E40</f>
        <v>0.79591836734693877</v>
      </c>
      <c r="H42" s="202">
        <f>H40/E40</f>
        <v>0.26530612244897961</v>
      </c>
      <c r="I42" s="202">
        <f>I40/E40</f>
        <v>6.1224489795918366E-2</v>
      </c>
      <c r="J42" s="202">
        <f>J40/E40</f>
        <v>0.51020408163265307</v>
      </c>
      <c r="K42" s="202">
        <f>K40/E40</f>
        <v>0.30612244897959184</v>
      </c>
      <c r="L42" s="202">
        <f>L40/E40</f>
        <v>0.10204081632653061</v>
      </c>
      <c r="M42" s="203">
        <f>M40/E40</f>
        <v>4.0816326530612242E-2</v>
      </c>
      <c r="O42" s="91"/>
    </row>
    <row r="43" spans="2:16" ht="19.2" customHeight="1" x14ac:dyDescent="0.2">
      <c r="B43" s="51"/>
      <c r="C43" s="56" t="s">
        <v>86</v>
      </c>
      <c r="D43" s="57">
        <f>[1]表1!D41</f>
        <v>26</v>
      </c>
      <c r="E43" s="204">
        <f>'表38-1'!E31</f>
        <v>23</v>
      </c>
      <c r="F43" s="185">
        <v>12</v>
      </c>
      <c r="G43" s="185">
        <v>16</v>
      </c>
      <c r="H43" s="185">
        <v>5</v>
      </c>
      <c r="I43" s="185">
        <v>3</v>
      </c>
      <c r="J43" s="185">
        <v>12</v>
      </c>
      <c r="K43" s="185">
        <v>10</v>
      </c>
      <c r="L43" s="185">
        <v>4</v>
      </c>
      <c r="M43" s="186">
        <v>0</v>
      </c>
      <c r="P43" s="96"/>
    </row>
    <row r="44" spans="2:16" ht="19.2" customHeight="1" x14ac:dyDescent="0.2">
      <c r="B44" s="51"/>
      <c r="C44" s="16"/>
      <c r="D44" s="38"/>
      <c r="E44" s="188">
        <f>E43/D43</f>
        <v>0.88461538461538458</v>
      </c>
      <c r="F44" s="189">
        <f>F43/D43</f>
        <v>0.46153846153846156</v>
      </c>
      <c r="G44" s="189">
        <f>G43/D43</f>
        <v>0.61538461538461542</v>
      </c>
      <c r="H44" s="189">
        <f>H43/D43</f>
        <v>0.19230769230769232</v>
      </c>
      <c r="I44" s="189">
        <f>I43/D43</f>
        <v>0.11538461538461539</v>
      </c>
      <c r="J44" s="189">
        <f>J43/D43</f>
        <v>0.46153846153846156</v>
      </c>
      <c r="K44" s="189">
        <f>K43/D43</f>
        <v>0.38461538461538464</v>
      </c>
      <c r="L44" s="189">
        <f>L43/D43</f>
        <v>0.15384615384615385</v>
      </c>
      <c r="M44" s="190">
        <f>M43/D43</f>
        <v>0</v>
      </c>
      <c r="O44" s="91"/>
      <c r="P44" s="96"/>
    </row>
    <row r="45" spans="2:16" ht="19.2" customHeight="1" x14ac:dyDescent="0.2">
      <c r="B45" s="51"/>
      <c r="C45" s="24"/>
      <c r="D45" s="207"/>
      <c r="E45" s="201"/>
      <c r="F45" s="202">
        <f>F43/E43</f>
        <v>0.52173913043478259</v>
      </c>
      <c r="G45" s="202">
        <f>G43/E43</f>
        <v>0.69565217391304346</v>
      </c>
      <c r="H45" s="202">
        <f>H43/E43</f>
        <v>0.21739130434782608</v>
      </c>
      <c r="I45" s="202">
        <f>I43/E43</f>
        <v>0.13043478260869565</v>
      </c>
      <c r="J45" s="202">
        <f>J43/E43</f>
        <v>0.52173913043478259</v>
      </c>
      <c r="K45" s="202">
        <f>K43/E43</f>
        <v>0.43478260869565216</v>
      </c>
      <c r="L45" s="202">
        <f>L43/E43</f>
        <v>0.17391304347826086</v>
      </c>
      <c r="M45" s="203">
        <f>M43/E43</f>
        <v>0</v>
      </c>
      <c r="O45" s="91"/>
    </row>
    <row r="46" spans="2:16" ht="19.2" customHeight="1" x14ac:dyDescent="0.2">
      <c r="B46" s="51"/>
      <c r="C46" s="56" t="s">
        <v>87</v>
      </c>
      <c r="D46" s="57">
        <f>[1]表1!D44</f>
        <v>31</v>
      </c>
      <c r="E46" s="204">
        <f>'表38-1'!E33</f>
        <v>30</v>
      </c>
      <c r="F46" s="185">
        <v>20</v>
      </c>
      <c r="G46" s="185">
        <v>21</v>
      </c>
      <c r="H46" s="185">
        <v>2</v>
      </c>
      <c r="I46" s="185">
        <v>2</v>
      </c>
      <c r="J46" s="185">
        <v>20</v>
      </c>
      <c r="K46" s="185">
        <v>12</v>
      </c>
      <c r="L46" s="185">
        <v>4</v>
      </c>
      <c r="M46" s="186">
        <v>1</v>
      </c>
      <c r="P46" s="96"/>
    </row>
    <row r="47" spans="2:16" ht="19.2" customHeight="1" x14ac:dyDescent="0.2">
      <c r="B47" s="51"/>
      <c r="C47" s="16"/>
      <c r="D47" s="38"/>
      <c r="E47" s="188">
        <f>E46/D46</f>
        <v>0.967741935483871</v>
      </c>
      <c r="F47" s="189">
        <f>F46/D46</f>
        <v>0.64516129032258063</v>
      </c>
      <c r="G47" s="189">
        <f>G46/D46</f>
        <v>0.67741935483870963</v>
      </c>
      <c r="H47" s="189">
        <f>H46/D46</f>
        <v>6.4516129032258063E-2</v>
      </c>
      <c r="I47" s="189">
        <f>I46/D46</f>
        <v>6.4516129032258063E-2</v>
      </c>
      <c r="J47" s="189">
        <f>J46/D46</f>
        <v>0.64516129032258063</v>
      </c>
      <c r="K47" s="189">
        <f>K46/D46</f>
        <v>0.38709677419354838</v>
      </c>
      <c r="L47" s="189">
        <f>L46/D46</f>
        <v>0.12903225806451613</v>
      </c>
      <c r="M47" s="190">
        <f>M46/D46</f>
        <v>3.2258064516129031E-2</v>
      </c>
      <c r="O47" s="91"/>
      <c r="P47" s="96"/>
    </row>
    <row r="48" spans="2:16" ht="19.2" customHeight="1" x14ac:dyDescent="0.2">
      <c r="B48" s="51"/>
      <c r="C48" s="24"/>
      <c r="D48" s="207"/>
      <c r="E48" s="201"/>
      <c r="F48" s="202">
        <f>F46/E46</f>
        <v>0.66666666666666663</v>
      </c>
      <c r="G48" s="202">
        <f>G46/E46</f>
        <v>0.7</v>
      </c>
      <c r="H48" s="202">
        <f>H46/E46</f>
        <v>6.6666666666666666E-2</v>
      </c>
      <c r="I48" s="202">
        <f>I46/E46</f>
        <v>6.6666666666666666E-2</v>
      </c>
      <c r="J48" s="202">
        <f>J46/E46</f>
        <v>0.66666666666666663</v>
      </c>
      <c r="K48" s="202">
        <f>K46/E46</f>
        <v>0.4</v>
      </c>
      <c r="L48" s="202">
        <f>L46/E46</f>
        <v>0.13333333333333333</v>
      </c>
      <c r="M48" s="203">
        <f>M46/E46</f>
        <v>3.3333333333333333E-2</v>
      </c>
      <c r="O48" s="91"/>
    </row>
    <row r="49" spans="2:16" ht="19.2" customHeight="1" x14ac:dyDescent="0.2">
      <c r="B49" s="51"/>
      <c r="C49" s="56" t="s">
        <v>88</v>
      </c>
      <c r="D49" s="57">
        <f>[1]表1!D47</f>
        <v>26</v>
      </c>
      <c r="E49" s="204">
        <f>'表38-1'!E35</f>
        <v>24</v>
      </c>
      <c r="F49" s="185">
        <v>15</v>
      </c>
      <c r="G49" s="185">
        <v>18</v>
      </c>
      <c r="H49" s="185">
        <v>3</v>
      </c>
      <c r="I49" s="185">
        <v>0</v>
      </c>
      <c r="J49" s="185">
        <v>8</v>
      </c>
      <c r="K49" s="185">
        <v>10</v>
      </c>
      <c r="L49" s="185">
        <v>4</v>
      </c>
      <c r="M49" s="186">
        <v>4</v>
      </c>
      <c r="P49" s="96"/>
    </row>
    <row r="50" spans="2:16" ht="19.2" customHeight="1" x14ac:dyDescent="0.2">
      <c r="B50" s="51"/>
      <c r="C50" s="16"/>
      <c r="D50" s="38"/>
      <c r="E50" s="188">
        <f>E49/D49</f>
        <v>0.92307692307692313</v>
      </c>
      <c r="F50" s="189">
        <f>F49/D49</f>
        <v>0.57692307692307687</v>
      </c>
      <c r="G50" s="189">
        <f>G49/D49</f>
        <v>0.69230769230769229</v>
      </c>
      <c r="H50" s="189">
        <f>H49/D49</f>
        <v>0.11538461538461539</v>
      </c>
      <c r="I50" s="189">
        <f>I49/D49</f>
        <v>0</v>
      </c>
      <c r="J50" s="189">
        <f>J49/D49</f>
        <v>0.30769230769230771</v>
      </c>
      <c r="K50" s="189">
        <f>K49/D49</f>
        <v>0.38461538461538464</v>
      </c>
      <c r="L50" s="189">
        <f>L49/D49</f>
        <v>0.15384615384615385</v>
      </c>
      <c r="M50" s="190">
        <v>0</v>
      </c>
      <c r="O50" s="91"/>
      <c r="P50" s="96"/>
    </row>
    <row r="51" spans="2:16" ht="19.2" customHeight="1" thickBot="1" x14ac:dyDescent="0.25">
      <c r="B51" s="51"/>
      <c r="C51" s="67"/>
      <c r="D51" s="208"/>
      <c r="E51" s="209"/>
      <c r="F51" s="385">
        <f>F49/E49</f>
        <v>0.625</v>
      </c>
      <c r="G51" s="385">
        <f>G49/E49</f>
        <v>0.75</v>
      </c>
      <c r="H51" s="385">
        <f>H49/E49</f>
        <v>0.125</v>
      </c>
      <c r="I51" s="385">
        <f>I49/E49</f>
        <v>0</v>
      </c>
      <c r="J51" s="385">
        <f>J49/E49</f>
        <v>0.33333333333333331</v>
      </c>
      <c r="K51" s="385">
        <f>K49/E49</f>
        <v>0.41666666666666669</v>
      </c>
      <c r="L51" s="385">
        <f>L49/E49</f>
        <v>0.16666666666666666</v>
      </c>
      <c r="M51" s="211">
        <v>0</v>
      </c>
      <c r="O51" s="91"/>
    </row>
    <row r="52" spans="2:16" ht="19.2" customHeight="1" thickTop="1" x14ac:dyDescent="0.2">
      <c r="B52" s="51"/>
      <c r="C52" s="80" t="s">
        <v>89</v>
      </c>
      <c r="D52" s="215">
        <f>D37+D40+D43+D46</f>
        <v>288</v>
      </c>
      <c r="E52" s="204">
        <f t="shared" ref="E52:M52" si="1">E37+E40+E43+E46</f>
        <v>259</v>
      </c>
      <c r="F52" s="205">
        <f t="shared" si="1"/>
        <v>134</v>
      </c>
      <c r="G52" s="205">
        <f t="shared" si="1"/>
        <v>195</v>
      </c>
      <c r="H52" s="205">
        <f t="shared" si="1"/>
        <v>43</v>
      </c>
      <c r="I52" s="205">
        <f t="shared" si="1"/>
        <v>16</v>
      </c>
      <c r="J52" s="205">
        <f t="shared" si="1"/>
        <v>120</v>
      </c>
      <c r="K52" s="205">
        <f t="shared" si="1"/>
        <v>100</v>
      </c>
      <c r="L52" s="205">
        <f t="shared" si="1"/>
        <v>26</v>
      </c>
      <c r="M52" s="206">
        <f t="shared" si="1"/>
        <v>7</v>
      </c>
      <c r="P52" s="96"/>
    </row>
    <row r="53" spans="2:16" ht="19.2" customHeight="1" x14ac:dyDescent="0.2">
      <c r="B53" s="51"/>
      <c r="C53" s="216" t="s">
        <v>90</v>
      </c>
      <c r="D53" s="217"/>
      <c r="E53" s="188">
        <f>E52/D52</f>
        <v>0.89930555555555558</v>
      </c>
      <c r="F53" s="189">
        <f>F52/D52</f>
        <v>0.46527777777777779</v>
      </c>
      <c r="G53" s="189">
        <f>G52/D52</f>
        <v>0.67708333333333337</v>
      </c>
      <c r="H53" s="189">
        <f>H52/D52</f>
        <v>0.14930555555555555</v>
      </c>
      <c r="I53" s="189">
        <f>I52/D52</f>
        <v>5.5555555555555552E-2</v>
      </c>
      <c r="J53" s="189">
        <f>J52/D52</f>
        <v>0.41666666666666669</v>
      </c>
      <c r="K53" s="189">
        <f>K52/D52</f>
        <v>0.34722222222222221</v>
      </c>
      <c r="L53" s="189">
        <f>L52/D52</f>
        <v>9.0277777777777776E-2</v>
      </c>
      <c r="M53" s="190">
        <f>M52/D52</f>
        <v>2.4305555555555556E-2</v>
      </c>
      <c r="O53" s="91"/>
      <c r="P53" s="96"/>
    </row>
    <row r="54" spans="2:16" ht="19.2" customHeight="1" x14ac:dyDescent="0.2">
      <c r="B54" s="51"/>
      <c r="C54" s="79"/>
      <c r="D54" s="218"/>
      <c r="E54" s="201"/>
      <c r="F54" s="202">
        <f>F52/E52</f>
        <v>0.51737451737451734</v>
      </c>
      <c r="G54" s="202">
        <f>G52/E52</f>
        <v>0.75289575289575295</v>
      </c>
      <c r="H54" s="202">
        <f>H52/E52</f>
        <v>0.16602316602316602</v>
      </c>
      <c r="I54" s="202">
        <f>I52/E52</f>
        <v>6.1776061776061778E-2</v>
      </c>
      <c r="J54" s="202">
        <f>J52/E52</f>
        <v>0.46332046332046334</v>
      </c>
      <c r="K54" s="202">
        <f>K52/E52</f>
        <v>0.38610038610038611</v>
      </c>
      <c r="L54" s="202">
        <f>L52/E52</f>
        <v>0.10038610038610038</v>
      </c>
      <c r="M54" s="203">
        <f>M52/E52</f>
        <v>2.7027027027027029E-2</v>
      </c>
      <c r="O54" s="91"/>
    </row>
    <row r="55" spans="2:16" ht="19.2" customHeight="1" x14ac:dyDescent="0.2">
      <c r="B55" s="51"/>
      <c r="C55" s="219" t="s">
        <v>89</v>
      </c>
      <c r="D55" s="257">
        <f>SUM(D40:D49)</f>
        <v>136</v>
      </c>
      <c r="E55" s="184">
        <f t="shared" ref="E55:M55" si="2">E40+E43+E46+E49</f>
        <v>126</v>
      </c>
      <c r="F55" s="185">
        <f t="shared" si="2"/>
        <v>76</v>
      </c>
      <c r="G55" s="185">
        <f t="shared" si="2"/>
        <v>94</v>
      </c>
      <c r="H55" s="185">
        <f t="shared" si="2"/>
        <v>23</v>
      </c>
      <c r="I55" s="185">
        <f t="shared" si="2"/>
        <v>8</v>
      </c>
      <c r="J55" s="185">
        <f t="shared" si="2"/>
        <v>65</v>
      </c>
      <c r="K55" s="185">
        <f t="shared" si="2"/>
        <v>47</v>
      </c>
      <c r="L55" s="185">
        <f t="shared" si="2"/>
        <v>17</v>
      </c>
      <c r="M55" s="186">
        <f t="shared" si="2"/>
        <v>7</v>
      </c>
      <c r="P55" s="96"/>
    </row>
    <row r="56" spans="2:16" ht="19.2" customHeight="1" x14ac:dyDescent="0.2">
      <c r="B56" s="51"/>
      <c r="C56" s="216" t="s">
        <v>91</v>
      </c>
      <c r="D56" s="221"/>
      <c r="E56" s="188">
        <f>E55/D55</f>
        <v>0.92647058823529416</v>
      </c>
      <c r="F56" s="189">
        <f>F55/D55</f>
        <v>0.55882352941176472</v>
      </c>
      <c r="G56" s="189">
        <f>G55/D55</f>
        <v>0.69117647058823528</v>
      </c>
      <c r="H56" s="189">
        <f>H55/D55</f>
        <v>0.16911764705882354</v>
      </c>
      <c r="I56" s="189">
        <f>I55/D55</f>
        <v>5.8823529411764705E-2</v>
      </c>
      <c r="J56" s="189">
        <f>J55/D55</f>
        <v>0.47794117647058826</v>
      </c>
      <c r="K56" s="189">
        <f>K55/D55</f>
        <v>0.34558823529411764</v>
      </c>
      <c r="L56" s="189">
        <f>L55/D55</f>
        <v>0.125</v>
      </c>
      <c r="M56" s="190">
        <f>M55/D55</f>
        <v>5.1470588235294115E-2</v>
      </c>
      <c r="O56" s="91"/>
      <c r="P56" s="96"/>
    </row>
    <row r="57" spans="2:16" ht="19.2" customHeight="1" thickBot="1" x14ac:dyDescent="0.25">
      <c r="B57" s="82"/>
      <c r="C57" s="79"/>
      <c r="D57" s="218"/>
      <c r="E57" s="222"/>
      <c r="F57" s="223">
        <f>F55/E55</f>
        <v>0.60317460317460314</v>
      </c>
      <c r="G57" s="223">
        <f>G55/E55</f>
        <v>0.74603174603174605</v>
      </c>
      <c r="H57" s="386">
        <f>H55/E55</f>
        <v>0.18253968253968253</v>
      </c>
      <c r="I57" s="386">
        <f>I55/E55</f>
        <v>6.3492063492063489E-2</v>
      </c>
      <c r="J57" s="386">
        <f>J55/E55</f>
        <v>0.51587301587301593</v>
      </c>
      <c r="K57" s="223">
        <f>K55/E55</f>
        <v>0.37301587301587302</v>
      </c>
      <c r="L57" s="223">
        <f>L55/E55</f>
        <v>0.13492063492063491</v>
      </c>
      <c r="M57" s="224">
        <f>M55/E55</f>
        <v>5.5555555555555552E-2</v>
      </c>
      <c r="O57" s="91"/>
    </row>
    <row r="58" spans="2:16" ht="19.2" customHeight="1" x14ac:dyDescent="0.2">
      <c r="B58" s="87"/>
      <c r="C58" s="225" t="s">
        <v>237</v>
      </c>
      <c r="D58" s="225"/>
      <c r="E58" s="225"/>
      <c r="F58" s="225"/>
      <c r="G58" s="226"/>
      <c r="H58" s="226"/>
      <c r="I58" s="226"/>
      <c r="J58" s="226"/>
      <c r="K58" s="226"/>
      <c r="L58" s="226"/>
      <c r="M58" s="226"/>
      <c r="O58" s="91"/>
    </row>
    <row r="59" spans="2:16" x14ac:dyDescent="0.2">
      <c r="B59" s="227"/>
      <c r="C59" s="228"/>
      <c r="D59" s="229"/>
      <c r="E59" s="230"/>
      <c r="F59" s="231"/>
      <c r="G59" s="231"/>
      <c r="H59" s="231"/>
      <c r="I59" s="231"/>
      <c r="J59" s="231"/>
      <c r="K59" s="231"/>
      <c r="L59" s="231"/>
    </row>
    <row r="60" spans="2:16" x14ac:dyDescent="0.2">
      <c r="B60" s="2"/>
      <c r="C60" s="228"/>
    </row>
    <row r="61" spans="2:16" x14ac:dyDescent="0.2">
      <c r="B61" s="91"/>
      <c r="E61" s="92"/>
      <c r="F61" s="92"/>
      <c r="G61" s="92"/>
      <c r="H61" s="92"/>
      <c r="I61" s="226"/>
      <c r="J61" s="226"/>
      <c r="K61" s="92"/>
      <c r="L61" s="92"/>
      <c r="M61" s="92"/>
    </row>
    <row r="62" spans="2:16" x14ac:dyDescent="0.2">
      <c r="B62" s="91"/>
      <c r="E62" s="92"/>
      <c r="F62" s="92"/>
      <c r="G62" s="92"/>
      <c r="H62" s="92"/>
      <c r="I62" s="92"/>
      <c r="J62" s="92"/>
      <c r="K62" s="92"/>
      <c r="L62" s="92"/>
      <c r="M62" s="92"/>
    </row>
    <row r="63" spans="2:16" ht="9.75" customHeight="1" x14ac:dyDescent="0.2">
      <c r="E63" s="92"/>
      <c r="F63" s="92"/>
      <c r="G63" s="92"/>
      <c r="H63" s="92"/>
      <c r="I63" s="92"/>
      <c r="J63" s="92"/>
      <c r="K63" s="92"/>
      <c r="L63" s="92"/>
      <c r="M63" s="92"/>
    </row>
    <row r="64" spans="2:16" x14ac:dyDescent="0.2">
      <c r="B64" s="2"/>
      <c r="D64" s="93"/>
      <c r="E64" s="93"/>
      <c r="F64" s="93"/>
      <c r="G64" s="93"/>
      <c r="H64" s="93"/>
      <c r="I64" s="93"/>
      <c r="J64" s="93"/>
      <c r="K64" s="93"/>
      <c r="L64" s="93"/>
      <c r="M64" s="93"/>
    </row>
    <row r="65" spans="2:13" x14ac:dyDescent="0.2">
      <c r="B65" s="2"/>
      <c r="C65" s="176"/>
      <c r="D65" s="94"/>
      <c r="E65" s="94"/>
      <c r="F65" s="94"/>
      <c r="G65" s="94"/>
      <c r="H65" s="94"/>
      <c r="I65" s="94"/>
      <c r="J65" s="94"/>
      <c r="K65" s="94"/>
      <c r="L65" s="94"/>
      <c r="M65" s="94"/>
    </row>
    <row r="66" spans="2:13" ht="13.5" customHeight="1" x14ac:dyDescent="0.2">
      <c r="B66" s="2"/>
      <c r="C66" s="176"/>
    </row>
    <row r="67" spans="2:13" ht="13.5" customHeight="1" x14ac:dyDescent="0.2">
      <c r="B67" s="96"/>
      <c r="C67" s="176"/>
      <c r="D67" s="96"/>
      <c r="E67" s="96"/>
      <c r="F67" s="96"/>
      <c r="G67" s="96"/>
      <c r="H67" s="96"/>
      <c r="I67" s="96"/>
      <c r="J67" s="96"/>
      <c r="K67" s="96"/>
      <c r="L67" s="96"/>
      <c r="M67" s="96"/>
    </row>
    <row r="68" spans="2:13" ht="11.25" customHeight="1" x14ac:dyDescent="0.2">
      <c r="C68" s="176"/>
      <c r="D68" s="96"/>
      <c r="E68" s="96"/>
      <c r="F68" s="96"/>
      <c r="G68" s="96"/>
      <c r="H68" s="96"/>
      <c r="I68" s="96"/>
      <c r="J68" s="96"/>
      <c r="K68" s="96"/>
      <c r="L68" s="96"/>
      <c r="M68" s="96"/>
    </row>
    <row r="69" spans="2:13" x14ac:dyDescent="0.2">
      <c r="C69" s="176"/>
      <c r="D69" s="96"/>
      <c r="E69" s="96"/>
      <c r="F69" s="96"/>
      <c r="G69" s="96"/>
      <c r="H69" s="96"/>
      <c r="I69" s="96"/>
      <c r="J69" s="96"/>
      <c r="K69" s="96"/>
      <c r="L69" s="96"/>
      <c r="M69" s="96"/>
    </row>
    <row r="70" spans="2:13" x14ac:dyDescent="0.2">
      <c r="C70" s="176"/>
      <c r="D70" s="96"/>
      <c r="E70" s="96"/>
      <c r="F70" s="96"/>
      <c r="G70" s="96"/>
      <c r="H70" s="96"/>
      <c r="I70" s="96"/>
      <c r="J70" s="96"/>
      <c r="K70" s="96"/>
      <c r="L70" s="96"/>
      <c r="M70" s="96"/>
    </row>
    <row r="71" spans="2:13" x14ac:dyDescent="0.2">
      <c r="C71" s="176"/>
      <c r="D71" s="96"/>
      <c r="E71" s="96"/>
      <c r="F71" s="96"/>
      <c r="G71" s="96"/>
      <c r="H71" s="96"/>
      <c r="I71" s="96"/>
      <c r="J71" s="96"/>
      <c r="K71" s="96"/>
      <c r="L71" s="96"/>
      <c r="M71" s="96"/>
    </row>
    <row r="72" spans="2:13" x14ac:dyDescent="0.2">
      <c r="C72" s="176"/>
      <c r="D72" s="96"/>
      <c r="E72" s="96"/>
      <c r="F72" s="96"/>
      <c r="G72" s="96"/>
      <c r="H72" s="96"/>
      <c r="I72" s="96"/>
      <c r="J72" s="96"/>
      <c r="K72" s="96"/>
      <c r="L72" s="96"/>
      <c r="M72" s="96"/>
    </row>
    <row r="73" spans="2:13" x14ac:dyDescent="0.2">
      <c r="C73" s="176"/>
      <c r="D73" s="176"/>
      <c r="F73" s="91"/>
      <c r="H73" s="91"/>
      <c r="L73" s="91"/>
    </row>
    <row r="74" spans="2:13" x14ac:dyDescent="0.2">
      <c r="C74" s="176"/>
      <c r="D74" s="176"/>
    </row>
    <row r="75" spans="2:13" x14ac:dyDescent="0.2">
      <c r="C75" s="176"/>
      <c r="D75" s="176"/>
    </row>
    <row r="76" spans="2:13" x14ac:dyDescent="0.2">
      <c r="C76" s="176"/>
      <c r="D76" s="176"/>
    </row>
    <row r="77" spans="2:13" x14ac:dyDescent="0.2">
      <c r="C77" s="176"/>
      <c r="D77" s="176"/>
    </row>
    <row r="78" spans="2:13" x14ac:dyDescent="0.2">
      <c r="C78" s="176"/>
      <c r="D78" s="176"/>
    </row>
    <row r="79" spans="2:13" x14ac:dyDescent="0.2">
      <c r="C79" s="176"/>
      <c r="D79" s="176"/>
    </row>
    <row r="80" spans="2:13" x14ac:dyDescent="0.2">
      <c r="C80" s="176"/>
      <c r="D80" s="176"/>
    </row>
    <row r="81" spans="1:4" x14ac:dyDescent="0.2">
      <c r="C81" s="176"/>
      <c r="D81" s="176"/>
    </row>
    <row r="82" spans="1:4" x14ac:dyDescent="0.2">
      <c r="C82" s="176"/>
      <c r="D82" s="176"/>
    </row>
    <row r="83" spans="1:4" x14ac:dyDescent="0.2">
      <c r="C83" s="176"/>
      <c r="D83" s="176"/>
    </row>
    <row r="84" spans="1:4" x14ac:dyDescent="0.2">
      <c r="C84" s="176"/>
      <c r="D84" s="176"/>
    </row>
    <row r="85" spans="1:4" x14ac:dyDescent="0.2">
      <c r="C85" s="176"/>
      <c r="D85" s="176"/>
    </row>
    <row r="86" spans="1:4" x14ac:dyDescent="0.2">
      <c r="C86" s="176"/>
      <c r="D86" s="176"/>
    </row>
    <row r="87" spans="1:4" x14ac:dyDescent="0.2">
      <c r="C87" s="176"/>
      <c r="D87" s="176"/>
    </row>
    <row r="88" spans="1:4" x14ac:dyDescent="0.2">
      <c r="C88" s="176"/>
      <c r="D88" s="176"/>
    </row>
    <row r="89" spans="1:4" x14ac:dyDescent="0.2">
      <c r="C89" s="176"/>
      <c r="D89" s="176"/>
    </row>
    <row r="90" spans="1:4" x14ac:dyDescent="0.2">
      <c r="C90" s="176"/>
      <c r="D90" s="176"/>
    </row>
    <row r="91" spans="1:4" x14ac:dyDescent="0.2">
      <c r="C91" s="176"/>
      <c r="D91" s="176"/>
    </row>
    <row r="92" spans="1:4" x14ac:dyDescent="0.2">
      <c r="C92" s="176"/>
      <c r="D92" s="176"/>
    </row>
    <row r="93" spans="1:4" x14ac:dyDescent="0.2">
      <c r="C93" s="176"/>
      <c r="D93" s="176"/>
    </row>
    <row r="94" spans="1:4" x14ac:dyDescent="0.2">
      <c r="C94" s="176"/>
      <c r="D94" s="176"/>
    </row>
    <row r="95" spans="1:4" x14ac:dyDescent="0.2">
      <c r="C95" s="176"/>
      <c r="D95" s="176"/>
    </row>
    <row r="96" spans="1:4" x14ac:dyDescent="0.2">
      <c r="A96" s="2"/>
      <c r="B96" s="2"/>
      <c r="C96" s="176"/>
      <c r="D96" s="176"/>
    </row>
    <row r="97" spans="1:4" x14ac:dyDescent="0.2">
      <c r="A97" s="2" t="e">
        <f>SUM(#REF!)</f>
        <v>#REF!</v>
      </c>
      <c r="B97" s="2" t="e">
        <f>SUM(#REF!)</f>
        <v>#REF!</v>
      </c>
      <c r="C97" s="176"/>
      <c r="D97" s="176"/>
    </row>
  </sheetData>
  <mergeCells count="27">
    <mergeCell ref="C58:F58"/>
    <mergeCell ref="B34:B57"/>
    <mergeCell ref="C34:C36"/>
    <mergeCell ref="C37:C39"/>
    <mergeCell ref="C40:C42"/>
    <mergeCell ref="C43:C45"/>
    <mergeCell ref="C46:C48"/>
    <mergeCell ref="C49:C51"/>
    <mergeCell ref="B16:B33"/>
    <mergeCell ref="C16:C18"/>
    <mergeCell ref="C19:C21"/>
    <mergeCell ref="C22:C24"/>
    <mergeCell ref="C25:C27"/>
    <mergeCell ref="C28:C30"/>
    <mergeCell ref="C31:C33"/>
    <mergeCell ref="I10:I12"/>
    <mergeCell ref="J10:J12"/>
    <mergeCell ref="K10:K12"/>
    <mergeCell ref="L10:L12"/>
    <mergeCell ref="M10:M12"/>
    <mergeCell ref="B13:C15"/>
    <mergeCell ref="B9:C12"/>
    <mergeCell ref="D9:D12"/>
    <mergeCell ref="E9:E12"/>
    <mergeCell ref="F10:F12"/>
    <mergeCell ref="G10:G12"/>
    <mergeCell ref="H10:H12"/>
  </mergeCells>
  <phoneticPr fontId="3"/>
  <printOptions horizontalCentered="1"/>
  <pageMargins left="0.55118110236220474" right="0.70866141732283472" top="0.33" bottom="0.35433070866141736" header="0.31496062992125984" footer="0.31496062992125984"/>
  <pageSetup paperSize="9" scale="53" fitToWidth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BAA2-1348-42BF-83B6-90DD7E0D4ADE}">
  <sheetPr>
    <tabColor rgb="FF92D050"/>
    <pageSetUpPr fitToPage="1"/>
  </sheetPr>
  <dimension ref="B1:O51"/>
  <sheetViews>
    <sheetView view="pageBreakPreview" zoomScale="80" zoomScaleNormal="100" zoomScaleSheetLayoutView="80" workbookViewId="0"/>
  </sheetViews>
  <sheetFormatPr defaultRowHeight="13.2" x14ac:dyDescent="0.2"/>
  <cols>
    <col min="2" max="2" width="5.33203125" customWidth="1"/>
    <col min="3" max="3" width="16.88671875" customWidth="1"/>
    <col min="4" max="4" width="10.33203125" customWidth="1"/>
    <col min="5" max="15" width="18.6640625" customWidth="1"/>
  </cols>
  <sheetData>
    <row r="1" spans="2:15" x14ac:dyDescent="0.2">
      <c r="B1" s="2" t="s">
        <v>238</v>
      </c>
    </row>
    <row r="2" spans="2:15" ht="9.75" customHeight="1" x14ac:dyDescent="0.2"/>
    <row r="3" spans="2:15" x14ac:dyDescent="0.2">
      <c r="N3" s="119" t="s">
        <v>1</v>
      </c>
    </row>
    <row r="4" spans="2:15" x14ac:dyDescent="0.2">
      <c r="N4" s="119" t="s">
        <v>2</v>
      </c>
    </row>
    <row r="5" spans="2:15" ht="8.25" customHeight="1" x14ac:dyDescent="0.2"/>
    <row r="6" spans="2:15" ht="13.8" thickBot="1" x14ac:dyDescent="0.25">
      <c r="O6" s="5" t="s">
        <v>4</v>
      </c>
    </row>
    <row r="7" spans="2:15" x14ac:dyDescent="0.2">
      <c r="B7" s="120"/>
      <c r="C7" s="120"/>
      <c r="D7" s="121" t="s">
        <v>56</v>
      </c>
      <c r="E7" s="122" t="s">
        <v>239</v>
      </c>
      <c r="F7" s="123" t="s">
        <v>240</v>
      </c>
      <c r="G7" s="123" t="s">
        <v>241</v>
      </c>
      <c r="H7" s="123" t="s">
        <v>242</v>
      </c>
      <c r="I7" s="123" t="s">
        <v>243</v>
      </c>
      <c r="J7" s="387" t="s">
        <v>244</v>
      </c>
      <c r="K7" s="388" t="s">
        <v>245</v>
      </c>
      <c r="L7" s="387" t="s">
        <v>246</v>
      </c>
      <c r="M7" s="388" t="s">
        <v>247</v>
      </c>
      <c r="N7" s="123" t="s">
        <v>248</v>
      </c>
      <c r="O7" s="387" t="s">
        <v>62</v>
      </c>
    </row>
    <row r="8" spans="2:15" ht="61.5" customHeight="1" x14ac:dyDescent="0.2">
      <c r="B8" s="120"/>
      <c r="C8" s="120"/>
      <c r="D8" s="121"/>
      <c r="E8" s="126"/>
      <c r="F8" s="127"/>
      <c r="G8" s="127"/>
      <c r="H8" s="127"/>
      <c r="I8" s="127"/>
      <c r="J8" s="301"/>
      <c r="K8" s="389"/>
      <c r="L8" s="301"/>
      <c r="M8" s="389"/>
      <c r="N8" s="127"/>
      <c r="O8" s="301"/>
    </row>
    <row r="9" spans="2:15" ht="21.75" customHeight="1" x14ac:dyDescent="0.2">
      <c r="B9" s="28" t="s">
        <v>63</v>
      </c>
      <c r="C9" s="29"/>
      <c r="D9" s="130">
        <f>SUM(D11:D21)</f>
        <v>401</v>
      </c>
      <c r="E9" s="131">
        <f>E11+E13+E15+E17+E19+E21</f>
        <v>209</v>
      </c>
      <c r="F9" s="130">
        <f t="shared" ref="F9:M9" si="0">F11+F13+F15+F17+F19+F21</f>
        <v>123</v>
      </c>
      <c r="G9" s="130">
        <f t="shared" si="0"/>
        <v>235</v>
      </c>
      <c r="H9" s="130">
        <f t="shared" si="0"/>
        <v>171</v>
      </c>
      <c r="I9" s="130">
        <f>I11+I13+I15+I17+I19+I21</f>
        <v>142</v>
      </c>
      <c r="J9" s="390">
        <f t="shared" si="0"/>
        <v>21</v>
      </c>
      <c r="K9" s="391">
        <f t="shared" si="0"/>
        <v>54</v>
      </c>
      <c r="L9" s="390">
        <f t="shared" si="0"/>
        <v>43</v>
      </c>
      <c r="M9" s="391">
        <f t="shared" si="0"/>
        <v>108</v>
      </c>
      <c r="N9" s="130">
        <f>N11+N13+N15+N17+N19+N21</f>
        <v>63</v>
      </c>
      <c r="O9" s="390">
        <f t="shared" ref="O9" si="1">O11+O13+O15+O17+O19+O21</f>
        <v>14</v>
      </c>
    </row>
    <row r="10" spans="2:15" s="138" customFormat="1" ht="21.75" customHeight="1" thickBot="1" x14ac:dyDescent="0.25">
      <c r="B10" s="133"/>
      <c r="C10" s="134"/>
      <c r="D10" s="135"/>
      <c r="E10" s="136">
        <f>E9/$D$9</f>
        <v>0.52119700748129671</v>
      </c>
      <c r="F10" s="135">
        <f t="shared" ref="F10:G10" si="2">F9/$D$9</f>
        <v>0.30673316708229426</v>
      </c>
      <c r="G10" s="135">
        <f t="shared" si="2"/>
        <v>0.58603491271820451</v>
      </c>
      <c r="H10" s="135">
        <f>H9/$D$9</f>
        <v>0.42643391521197005</v>
      </c>
      <c r="I10" s="135">
        <f>I9/D9</f>
        <v>0.35411471321695759</v>
      </c>
      <c r="J10" s="338">
        <f>J9/D9</f>
        <v>5.2369077306733167E-2</v>
      </c>
      <c r="K10" s="392">
        <f>K9/$D$9</f>
        <v>0.13466334164588528</v>
      </c>
      <c r="L10" s="149">
        <f>L9/$D$9</f>
        <v>0.10723192019950124</v>
      </c>
      <c r="M10" s="336">
        <f>M9/$D$9</f>
        <v>0.26932668329177056</v>
      </c>
      <c r="N10" s="135">
        <f>N9/D9</f>
        <v>0.15710723192019951</v>
      </c>
      <c r="O10" s="338">
        <f>O9/D9</f>
        <v>3.4912718204488775E-2</v>
      </c>
    </row>
    <row r="11" spans="2:15" ht="21.75" customHeight="1" thickTop="1" x14ac:dyDescent="0.2">
      <c r="B11" s="44" t="s">
        <v>64</v>
      </c>
      <c r="C11" s="139" t="s">
        <v>17</v>
      </c>
      <c r="D11" s="140">
        <v>45</v>
      </c>
      <c r="E11" s="141">
        <v>23</v>
      </c>
      <c r="F11" s="140">
        <v>9</v>
      </c>
      <c r="G11" s="140">
        <v>34</v>
      </c>
      <c r="H11" s="140">
        <v>15</v>
      </c>
      <c r="I11" s="140">
        <v>21</v>
      </c>
      <c r="J11" s="393">
        <v>1</v>
      </c>
      <c r="K11" s="394">
        <v>4</v>
      </c>
      <c r="L11" s="393">
        <v>2</v>
      </c>
      <c r="M11" s="394">
        <v>7</v>
      </c>
      <c r="N11" s="140">
        <v>1</v>
      </c>
      <c r="O11" s="393">
        <v>1</v>
      </c>
    </row>
    <row r="12" spans="2:15" s="138" customFormat="1" ht="21.75" customHeight="1" x14ac:dyDescent="0.2">
      <c r="B12" s="51"/>
      <c r="C12" s="143"/>
      <c r="D12" s="135"/>
      <c r="E12" s="136">
        <f>E11/D11</f>
        <v>0.51111111111111107</v>
      </c>
      <c r="F12" s="135">
        <f t="shared" ref="F12:G12" si="3">F11/$D$11</f>
        <v>0.2</v>
      </c>
      <c r="G12" s="135">
        <f t="shared" si="3"/>
        <v>0.75555555555555554</v>
      </c>
      <c r="H12" s="135">
        <f>H11/$D$11</f>
        <v>0.33333333333333331</v>
      </c>
      <c r="I12" s="135">
        <f>I11/D11</f>
        <v>0.46666666666666667</v>
      </c>
      <c r="J12" s="135">
        <f t="shared" ref="J12:N12" si="4">J11/$D$11</f>
        <v>2.2222222222222223E-2</v>
      </c>
      <c r="K12" s="135">
        <f t="shared" si="4"/>
        <v>8.8888888888888892E-2</v>
      </c>
      <c r="L12" s="135">
        <f t="shared" si="4"/>
        <v>4.4444444444444446E-2</v>
      </c>
      <c r="M12" s="135">
        <f t="shared" si="4"/>
        <v>0.15555555555555556</v>
      </c>
      <c r="N12" s="135">
        <f t="shared" si="4"/>
        <v>2.2222222222222223E-2</v>
      </c>
      <c r="O12" s="135">
        <f>O11/$D$11</f>
        <v>2.2222222222222223E-2</v>
      </c>
    </row>
    <row r="13" spans="2:15" ht="21.75" customHeight="1" x14ac:dyDescent="0.2">
      <c r="B13" s="51"/>
      <c r="C13" s="144" t="s">
        <v>18</v>
      </c>
      <c r="D13" s="130">
        <v>75</v>
      </c>
      <c r="E13" s="131">
        <v>52</v>
      </c>
      <c r="F13" s="130">
        <v>30</v>
      </c>
      <c r="G13" s="130">
        <v>48</v>
      </c>
      <c r="H13" s="130">
        <v>37</v>
      </c>
      <c r="I13" s="130">
        <v>28</v>
      </c>
      <c r="J13" s="390">
        <v>1</v>
      </c>
      <c r="K13" s="391">
        <v>11</v>
      </c>
      <c r="L13" s="390">
        <v>9</v>
      </c>
      <c r="M13" s="391">
        <v>21</v>
      </c>
      <c r="N13" s="130">
        <v>14</v>
      </c>
      <c r="O13" s="390">
        <v>4</v>
      </c>
    </row>
    <row r="14" spans="2:15" s="138" customFormat="1" ht="21.75" customHeight="1" x14ac:dyDescent="0.2">
      <c r="B14" s="51"/>
      <c r="C14" s="144"/>
      <c r="D14" s="145"/>
      <c r="E14" s="136">
        <f>E13/D13</f>
        <v>0.69333333333333336</v>
      </c>
      <c r="F14" s="135">
        <f>F13/$D$13</f>
        <v>0.4</v>
      </c>
      <c r="G14" s="135">
        <f t="shared" ref="G14:O14" si="5">G13/$D$13</f>
        <v>0.64</v>
      </c>
      <c r="H14" s="135">
        <f>H13/$D$13</f>
        <v>0.49333333333333335</v>
      </c>
      <c r="I14" s="135">
        <f t="shared" si="5"/>
        <v>0.37333333333333335</v>
      </c>
      <c r="J14" s="135">
        <f>J13/$D$13</f>
        <v>1.3333333333333334E-2</v>
      </c>
      <c r="K14" s="135">
        <f t="shared" si="5"/>
        <v>0.14666666666666667</v>
      </c>
      <c r="L14" s="135">
        <f t="shared" si="5"/>
        <v>0.12</v>
      </c>
      <c r="M14" s="135">
        <f t="shared" si="5"/>
        <v>0.28000000000000003</v>
      </c>
      <c r="N14" s="135">
        <f t="shared" si="5"/>
        <v>0.18666666666666668</v>
      </c>
      <c r="O14" s="135">
        <f t="shared" si="5"/>
        <v>5.3333333333333337E-2</v>
      </c>
    </row>
    <row r="15" spans="2:15" ht="21.75" customHeight="1" x14ac:dyDescent="0.2">
      <c r="B15" s="51"/>
      <c r="C15" s="56" t="s">
        <v>65</v>
      </c>
      <c r="D15" s="130">
        <v>24</v>
      </c>
      <c r="E15" s="131">
        <v>12</v>
      </c>
      <c r="F15" s="130">
        <v>7</v>
      </c>
      <c r="G15" s="130">
        <v>12</v>
      </c>
      <c r="H15" s="130">
        <v>12</v>
      </c>
      <c r="I15" s="130">
        <v>10</v>
      </c>
      <c r="J15" s="390">
        <v>0</v>
      </c>
      <c r="K15" s="391">
        <v>3</v>
      </c>
      <c r="L15" s="390">
        <v>4</v>
      </c>
      <c r="M15" s="391">
        <v>1</v>
      </c>
      <c r="N15" s="130">
        <v>3</v>
      </c>
      <c r="O15" s="390">
        <v>0</v>
      </c>
    </row>
    <row r="16" spans="2:15" s="138" customFormat="1" ht="21.75" customHeight="1" x14ac:dyDescent="0.2">
      <c r="B16" s="51"/>
      <c r="C16" s="16"/>
      <c r="D16" s="145"/>
      <c r="E16" s="136">
        <f>E15/D15</f>
        <v>0.5</v>
      </c>
      <c r="F16" s="135">
        <f t="shared" ref="F16:N16" si="6">F15/$D$15</f>
        <v>0.29166666666666669</v>
      </c>
      <c r="G16" s="135">
        <f t="shared" si="6"/>
        <v>0.5</v>
      </c>
      <c r="H16" s="135">
        <f t="shared" si="6"/>
        <v>0.5</v>
      </c>
      <c r="I16" s="135">
        <f t="shared" si="6"/>
        <v>0.41666666666666669</v>
      </c>
      <c r="J16" s="135">
        <f t="shared" si="6"/>
        <v>0</v>
      </c>
      <c r="K16" s="135">
        <f t="shared" si="6"/>
        <v>0.125</v>
      </c>
      <c r="L16" s="135">
        <f t="shared" si="6"/>
        <v>0.16666666666666666</v>
      </c>
      <c r="M16" s="135">
        <f t="shared" si="6"/>
        <v>4.1666666666666664E-2</v>
      </c>
      <c r="N16" s="135">
        <f t="shared" si="6"/>
        <v>0.125</v>
      </c>
      <c r="O16" s="135">
        <f>O15/$D$15</f>
        <v>0</v>
      </c>
    </row>
    <row r="17" spans="2:15" ht="21.75" customHeight="1" x14ac:dyDescent="0.2">
      <c r="B17" s="51"/>
      <c r="C17" s="146" t="s">
        <v>20</v>
      </c>
      <c r="D17" s="130">
        <v>90</v>
      </c>
      <c r="E17" s="131">
        <v>47</v>
      </c>
      <c r="F17" s="130">
        <v>32</v>
      </c>
      <c r="G17" s="130">
        <v>52</v>
      </c>
      <c r="H17" s="130">
        <v>39</v>
      </c>
      <c r="I17" s="130">
        <v>26</v>
      </c>
      <c r="J17" s="390">
        <v>3</v>
      </c>
      <c r="K17" s="391">
        <v>9</v>
      </c>
      <c r="L17" s="390">
        <v>8</v>
      </c>
      <c r="M17" s="391">
        <v>25</v>
      </c>
      <c r="N17" s="130">
        <v>10</v>
      </c>
      <c r="O17" s="390">
        <v>2</v>
      </c>
    </row>
    <row r="18" spans="2:15" s="138" customFormat="1" ht="21.75" customHeight="1" x14ac:dyDescent="0.2">
      <c r="B18" s="51"/>
      <c r="C18" s="146"/>
      <c r="D18" s="145"/>
      <c r="E18" s="136">
        <f>E17/D17</f>
        <v>0.52222222222222225</v>
      </c>
      <c r="F18" s="135">
        <f t="shared" ref="F18:O18" si="7">F17/$D$17</f>
        <v>0.35555555555555557</v>
      </c>
      <c r="G18" s="135">
        <f t="shared" si="7"/>
        <v>0.57777777777777772</v>
      </c>
      <c r="H18" s="135">
        <f t="shared" si="7"/>
        <v>0.43333333333333335</v>
      </c>
      <c r="I18" s="135">
        <f t="shared" si="7"/>
        <v>0.28888888888888886</v>
      </c>
      <c r="J18" s="135">
        <f t="shared" si="7"/>
        <v>3.3333333333333333E-2</v>
      </c>
      <c r="K18" s="135">
        <f t="shared" si="7"/>
        <v>0.1</v>
      </c>
      <c r="L18" s="135">
        <f t="shared" si="7"/>
        <v>8.8888888888888892E-2</v>
      </c>
      <c r="M18" s="135">
        <f t="shared" si="7"/>
        <v>0.27777777777777779</v>
      </c>
      <c r="N18" s="135">
        <f t="shared" si="7"/>
        <v>0.1111111111111111</v>
      </c>
      <c r="O18" s="135">
        <f t="shared" si="7"/>
        <v>2.2222222222222223E-2</v>
      </c>
    </row>
    <row r="19" spans="2:15" ht="21.75" customHeight="1" x14ac:dyDescent="0.2">
      <c r="B19" s="51"/>
      <c r="C19" s="144" t="s">
        <v>21</v>
      </c>
      <c r="D19" s="130">
        <v>8</v>
      </c>
      <c r="E19" s="131">
        <v>0</v>
      </c>
      <c r="F19" s="130">
        <v>1</v>
      </c>
      <c r="G19" s="130">
        <v>6</v>
      </c>
      <c r="H19" s="130">
        <v>0</v>
      </c>
      <c r="I19" s="130">
        <v>5</v>
      </c>
      <c r="J19" s="390">
        <v>0</v>
      </c>
      <c r="K19" s="391">
        <v>0</v>
      </c>
      <c r="L19" s="390">
        <v>0</v>
      </c>
      <c r="M19" s="391">
        <v>4</v>
      </c>
      <c r="N19" s="130">
        <v>0</v>
      </c>
      <c r="O19" s="390">
        <v>0</v>
      </c>
    </row>
    <row r="20" spans="2:15" s="138" customFormat="1" ht="21.75" customHeight="1" x14ac:dyDescent="0.2">
      <c r="B20" s="51"/>
      <c r="C20" s="144"/>
      <c r="D20" s="145"/>
      <c r="E20" s="136">
        <f>E19/D19</f>
        <v>0</v>
      </c>
      <c r="F20" s="135">
        <f t="shared" ref="F20:O20" si="8">F19/$D$19</f>
        <v>0.125</v>
      </c>
      <c r="G20" s="135">
        <f t="shared" si="8"/>
        <v>0.75</v>
      </c>
      <c r="H20" s="135">
        <f t="shared" si="8"/>
        <v>0</v>
      </c>
      <c r="I20" s="135">
        <f t="shared" si="8"/>
        <v>0.625</v>
      </c>
      <c r="J20" s="135">
        <f t="shared" si="8"/>
        <v>0</v>
      </c>
      <c r="K20" s="135">
        <f t="shared" si="8"/>
        <v>0</v>
      </c>
      <c r="L20" s="135">
        <f t="shared" si="8"/>
        <v>0</v>
      </c>
      <c r="M20" s="135">
        <f t="shared" si="8"/>
        <v>0.5</v>
      </c>
      <c r="N20" s="135">
        <f t="shared" si="8"/>
        <v>0</v>
      </c>
      <c r="O20" s="135">
        <f t="shared" si="8"/>
        <v>0</v>
      </c>
    </row>
    <row r="21" spans="2:15" ht="21.75" customHeight="1" x14ac:dyDescent="0.2">
      <c r="B21" s="51"/>
      <c r="C21" s="147" t="s">
        <v>22</v>
      </c>
      <c r="D21" s="130">
        <v>159</v>
      </c>
      <c r="E21" s="131">
        <v>75</v>
      </c>
      <c r="F21" s="130">
        <v>44</v>
      </c>
      <c r="G21" s="130">
        <v>83</v>
      </c>
      <c r="H21" s="130">
        <v>68</v>
      </c>
      <c r="I21" s="130">
        <v>52</v>
      </c>
      <c r="J21" s="390">
        <v>16</v>
      </c>
      <c r="K21" s="391">
        <v>27</v>
      </c>
      <c r="L21" s="390">
        <v>20</v>
      </c>
      <c r="M21" s="391">
        <v>50</v>
      </c>
      <c r="N21" s="130">
        <v>35</v>
      </c>
      <c r="O21" s="390">
        <v>7</v>
      </c>
    </row>
    <row r="22" spans="2:15" s="138" customFormat="1" ht="21.75" customHeight="1" thickBot="1" x14ac:dyDescent="0.25">
      <c r="B22" s="66"/>
      <c r="C22" s="148"/>
      <c r="D22" s="149"/>
      <c r="E22" s="150">
        <f>E21/D21</f>
        <v>0.47169811320754718</v>
      </c>
      <c r="F22" s="149">
        <f t="shared" ref="F22:O22" si="9">F21/$D$21</f>
        <v>0.27672955974842767</v>
      </c>
      <c r="G22" s="149">
        <f t="shared" si="9"/>
        <v>0.5220125786163522</v>
      </c>
      <c r="H22" s="149">
        <f t="shared" si="9"/>
        <v>0.42767295597484278</v>
      </c>
      <c r="I22" s="149">
        <f t="shared" si="9"/>
        <v>0.32704402515723269</v>
      </c>
      <c r="J22" s="149">
        <f t="shared" si="9"/>
        <v>0.10062893081761007</v>
      </c>
      <c r="K22" s="149">
        <f t="shared" si="9"/>
        <v>0.16981132075471697</v>
      </c>
      <c r="L22" s="149">
        <f t="shared" si="9"/>
        <v>0.12578616352201258</v>
      </c>
      <c r="M22" s="149">
        <f t="shared" si="9"/>
        <v>0.31446540880503143</v>
      </c>
      <c r="N22" s="149">
        <f t="shared" si="9"/>
        <v>0.22012578616352202</v>
      </c>
      <c r="O22" s="149">
        <f t="shared" si="9"/>
        <v>4.40251572327044E-2</v>
      </c>
    </row>
    <row r="23" spans="2:15" ht="21.75" customHeight="1" thickTop="1" x14ac:dyDescent="0.2">
      <c r="B23" s="44" t="s">
        <v>47</v>
      </c>
      <c r="C23" s="152" t="s">
        <v>48</v>
      </c>
      <c r="D23" s="130">
        <v>87</v>
      </c>
      <c r="E23" s="141">
        <v>48</v>
      </c>
      <c r="F23" s="140">
        <v>28</v>
      </c>
      <c r="G23" s="140">
        <v>51</v>
      </c>
      <c r="H23" s="140">
        <v>35</v>
      </c>
      <c r="I23" s="140">
        <v>26</v>
      </c>
      <c r="J23" s="393">
        <v>5</v>
      </c>
      <c r="K23" s="394">
        <v>16</v>
      </c>
      <c r="L23" s="393">
        <v>13</v>
      </c>
      <c r="M23" s="394">
        <v>19</v>
      </c>
      <c r="N23" s="140">
        <v>9</v>
      </c>
      <c r="O23" s="393">
        <v>4</v>
      </c>
    </row>
    <row r="24" spans="2:15" s="138" customFormat="1" ht="21.75" customHeight="1" x14ac:dyDescent="0.2">
      <c r="B24" s="51"/>
      <c r="C24" s="153"/>
      <c r="D24" s="154"/>
      <c r="E24" s="136">
        <f>E23/D23</f>
        <v>0.55172413793103448</v>
      </c>
      <c r="F24" s="135">
        <f t="shared" ref="F24:O24" si="10">F23/$D$23</f>
        <v>0.32183908045977011</v>
      </c>
      <c r="G24" s="135">
        <f t="shared" si="10"/>
        <v>0.58620689655172409</v>
      </c>
      <c r="H24" s="135">
        <f>H23/$D$23</f>
        <v>0.40229885057471265</v>
      </c>
      <c r="I24" s="135">
        <f t="shared" si="10"/>
        <v>0.2988505747126437</v>
      </c>
      <c r="J24" s="135">
        <f t="shared" si="10"/>
        <v>5.7471264367816091E-2</v>
      </c>
      <c r="K24" s="135">
        <f t="shared" si="10"/>
        <v>0.18390804597701149</v>
      </c>
      <c r="L24" s="135">
        <f t="shared" si="10"/>
        <v>0.14942528735632185</v>
      </c>
      <c r="M24" s="135">
        <f t="shared" si="10"/>
        <v>0.21839080459770116</v>
      </c>
      <c r="N24" s="135">
        <f t="shared" si="10"/>
        <v>0.10344827586206896</v>
      </c>
      <c r="O24" s="135">
        <f t="shared" si="10"/>
        <v>4.5977011494252873E-2</v>
      </c>
    </row>
    <row r="25" spans="2:15" ht="21.75" customHeight="1" x14ac:dyDescent="0.2">
      <c r="B25" s="51"/>
      <c r="C25" s="144" t="s">
        <v>49</v>
      </c>
      <c r="D25" s="130">
        <v>178</v>
      </c>
      <c r="E25" s="131">
        <v>93</v>
      </c>
      <c r="F25" s="130">
        <v>54</v>
      </c>
      <c r="G25" s="130">
        <v>107</v>
      </c>
      <c r="H25" s="130">
        <v>78</v>
      </c>
      <c r="I25" s="130">
        <v>61</v>
      </c>
      <c r="J25" s="390">
        <v>7</v>
      </c>
      <c r="K25" s="391">
        <v>23</v>
      </c>
      <c r="L25" s="390">
        <v>19</v>
      </c>
      <c r="M25" s="391">
        <v>48</v>
      </c>
      <c r="N25" s="130">
        <v>29</v>
      </c>
      <c r="O25" s="390">
        <v>5</v>
      </c>
    </row>
    <row r="26" spans="2:15" s="138" customFormat="1" ht="21.75" customHeight="1" x14ac:dyDescent="0.2">
      <c r="B26" s="51"/>
      <c r="C26" s="144"/>
      <c r="D26" s="145"/>
      <c r="E26" s="136">
        <f>E25/D25</f>
        <v>0.52247191011235961</v>
      </c>
      <c r="F26" s="135">
        <f t="shared" ref="F26:O26" si="11">F25/$D$25</f>
        <v>0.30337078651685395</v>
      </c>
      <c r="G26" s="135">
        <f t="shared" si="11"/>
        <v>0.601123595505618</v>
      </c>
      <c r="H26" s="135">
        <f t="shared" si="11"/>
        <v>0.43820224719101125</v>
      </c>
      <c r="I26" s="135">
        <f t="shared" si="11"/>
        <v>0.34269662921348315</v>
      </c>
      <c r="J26" s="135">
        <f t="shared" si="11"/>
        <v>3.9325842696629212E-2</v>
      </c>
      <c r="K26" s="135">
        <f t="shared" si="11"/>
        <v>0.12921348314606743</v>
      </c>
      <c r="L26" s="135">
        <f t="shared" si="11"/>
        <v>0.10674157303370786</v>
      </c>
      <c r="M26" s="135">
        <f>M25/$D$25</f>
        <v>0.2696629213483146</v>
      </c>
      <c r="N26" s="135">
        <f t="shared" si="11"/>
        <v>0.16292134831460675</v>
      </c>
      <c r="O26" s="135">
        <f t="shared" si="11"/>
        <v>2.8089887640449437E-2</v>
      </c>
    </row>
    <row r="27" spans="2:15" ht="21.75" customHeight="1" x14ac:dyDescent="0.2">
      <c r="B27" s="51"/>
      <c r="C27" s="144" t="s">
        <v>50</v>
      </c>
      <c r="D27" s="130">
        <v>53</v>
      </c>
      <c r="E27" s="131">
        <v>25</v>
      </c>
      <c r="F27" s="130">
        <v>10</v>
      </c>
      <c r="G27" s="130">
        <v>33</v>
      </c>
      <c r="H27" s="130">
        <v>22</v>
      </c>
      <c r="I27" s="130">
        <v>24</v>
      </c>
      <c r="J27" s="390">
        <v>2</v>
      </c>
      <c r="K27" s="391">
        <v>6</v>
      </c>
      <c r="L27" s="390">
        <v>5</v>
      </c>
      <c r="M27" s="391">
        <v>20</v>
      </c>
      <c r="N27" s="130">
        <v>8</v>
      </c>
      <c r="O27" s="390">
        <v>2</v>
      </c>
    </row>
    <row r="28" spans="2:15" s="138" customFormat="1" ht="21.75" customHeight="1" x14ac:dyDescent="0.2">
      <c r="B28" s="51"/>
      <c r="C28" s="144"/>
      <c r="D28" s="145"/>
      <c r="E28" s="136">
        <f>E27/D27</f>
        <v>0.47169811320754718</v>
      </c>
      <c r="F28" s="135">
        <f>F27/$D$27</f>
        <v>0.18867924528301888</v>
      </c>
      <c r="G28" s="135">
        <f t="shared" ref="G28:O28" si="12">G27/$D$27</f>
        <v>0.62264150943396224</v>
      </c>
      <c r="H28" s="135">
        <f t="shared" si="12"/>
        <v>0.41509433962264153</v>
      </c>
      <c r="I28" s="135">
        <f t="shared" si="12"/>
        <v>0.45283018867924529</v>
      </c>
      <c r="J28" s="135">
        <f t="shared" si="12"/>
        <v>3.7735849056603772E-2</v>
      </c>
      <c r="K28" s="135">
        <f t="shared" si="12"/>
        <v>0.11320754716981132</v>
      </c>
      <c r="L28" s="135">
        <f t="shared" si="12"/>
        <v>9.4339622641509441E-2</v>
      </c>
      <c r="M28" s="135">
        <f t="shared" si="12"/>
        <v>0.37735849056603776</v>
      </c>
      <c r="N28" s="135">
        <f t="shared" si="12"/>
        <v>0.15094339622641509</v>
      </c>
      <c r="O28" s="135">
        <f t="shared" si="12"/>
        <v>3.7735849056603772E-2</v>
      </c>
    </row>
    <row r="29" spans="2:15" ht="21.75" customHeight="1" x14ac:dyDescent="0.2">
      <c r="B29" s="51"/>
      <c r="C29" s="144" t="s">
        <v>51</v>
      </c>
      <c r="D29" s="130">
        <v>26</v>
      </c>
      <c r="E29" s="131">
        <v>16</v>
      </c>
      <c r="F29" s="130">
        <v>14</v>
      </c>
      <c r="G29" s="130">
        <v>13</v>
      </c>
      <c r="H29" s="130">
        <v>11</v>
      </c>
      <c r="I29" s="130">
        <v>8</v>
      </c>
      <c r="J29" s="390">
        <v>2</v>
      </c>
      <c r="K29" s="391">
        <v>3</v>
      </c>
      <c r="L29" s="390">
        <v>4</v>
      </c>
      <c r="M29" s="391">
        <v>6</v>
      </c>
      <c r="N29" s="130">
        <v>4</v>
      </c>
      <c r="O29" s="390">
        <v>0</v>
      </c>
    </row>
    <row r="30" spans="2:15" s="138" customFormat="1" ht="21.75" customHeight="1" x14ac:dyDescent="0.2">
      <c r="B30" s="51"/>
      <c r="C30" s="144"/>
      <c r="D30" s="145"/>
      <c r="E30" s="136">
        <f>E29/D29</f>
        <v>0.61538461538461542</v>
      </c>
      <c r="F30" s="135">
        <f t="shared" ref="F30:O30" si="13">F29/$D$29</f>
        <v>0.53846153846153844</v>
      </c>
      <c r="G30" s="135">
        <f t="shared" si="13"/>
        <v>0.5</v>
      </c>
      <c r="H30" s="135">
        <f t="shared" si="13"/>
        <v>0.42307692307692307</v>
      </c>
      <c r="I30" s="135">
        <f t="shared" si="13"/>
        <v>0.30769230769230771</v>
      </c>
      <c r="J30" s="135">
        <f t="shared" si="13"/>
        <v>7.6923076923076927E-2</v>
      </c>
      <c r="K30" s="135">
        <f t="shared" si="13"/>
        <v>0.11538461538461539</v>
      </c>
      <c r="L30" s="135">
        <f t="shared" si="13"/>
        <v>0.15384615384615385</v>
      </c>
      <c r="M30" s="135">
        <f t="shared" si="13"/>
        <v>0.23076923076923078</v>
      </c>
      <c r="N30" s="135">
        <f t="shared" si="13"/>
        <v>0.15384615384615385</v>
      </c>
      <c r="O30" s="135">
        <f t="shared" si="13"/>
        <v>0</v>
      </c>
    </row>
    <row r="31" spans="2:15" ht="21.75" customHeight="1" x14ac:dyDescent="0.2">
      <c r="B31" s="51"/>
      <c r="C31" s="144" t="s">
        <v>28</v>
      </c>
      <c r="D31" s="130">
        <v>31</v>
      </c>
      <c r="E31" s="131">
        <v>13</v>
      </c>
      <c r="F31" s="130">
        <v>10</v>
      </c>
      <c r="G31" s="130">
        <v>18</v>
      </c>
      <c r="H31" s="130">
        <v>12</v>
      </c>
      <c r="I31" s="130">
        <v>14</v>
      </c>
      <c r="J31" s="390">
        <v>3</v>
      </c>
      <c r="K31" s="391">
        <v>6</v>
      </c>
      <c r="L31" s="390">
        <v>2</v>
      </c>
      <c r="M31" s="391">
        <v>10</v>
      </c>
      <c r="N31" s="130">
        <v>8</v>
      </c>
      <c r="O31" s="390">
        <v>2</v>
      </c>
    </row>
    <row r="32" spans="2:15" s="138" customFormat="1" ht="21.75" customHeight="1" x14ac:dyDescent="0.2">
      <c r="B32" s="51"/>
      <c r="C32" s="144"/>
      <c r="D32" s="145"/>
      <c r="E32" s="136">
        <f>E31/D31</f>
        <v>0.41935483870967744</v>
      </c>
      <c r="F32" s="135">
        <f t="shared" ref="F32:O32" si="14">F31/$D$31</f>
        <v>0.32258064516129031</v>
      </c>
      <c r="G32" s="135">
        <f t="shared" si="14"/>
        <v>0.58064516129032262</v>
      </c>
      <c r="H32" s="135">
        <f t="shared" si="14"/>
        <v>0.38709677419354838</v>
      </c>
      <c r="I32" s="135">
        <f t="shared" si="14"/>
        <v>0.45161290322580644</v>
      </c>
      <c r="J32" s="135">
        <f t="shared" si="14"/>
        <v>9.6774193548387094E-2</v>
      </c>
      <c r="K32" s="135">
        <f t="shared" si="14"/>
        <v>0.19354838709677419</v>
      </c>
      <c r="L32" s="135">
        <f t="shared" si="14"/>
        <v>6.4516129032258063E-2</v>
      </c>
      <c r="M32" s="135">
        <f t="shared" si="14"/>
        <v>0.32258064516129031</v>
      </c>
      <c r="N32" s="135">
        <f t="shared" si="14"/>
        <v>0.25806451612903225</v>
      </c>
      <c r="O32" s="135">
        <f t="shared" si="14"/>
        <v>6.4516129032258063E-2</v>
      </c>
    </row>
    <row r="33" spans="2:15" ht="21.75" customHeight="1" x14ac:dyDescent="0.2">
      <c r="B33" s="51"/>
      <c r="C33" s="144" t="s">
        <v>52</v>
      </c>
      <c r="D33" s="130">
        <v>26</v>
      </c>
      <c r="E33" s="131">
        <v>14</v>
      </c>
      <c r="F33" s="130">
        <v>7</v>
      </c>
      <c r="G33" s="130">
        <v>13</v>
      </c>
      <c r="H33" s="130">
        <v>13</v>
      </c>
      <c r="I33" s="130">
        <v>9</v>
      </c>
      <c r="J33" s="390">
        <v>2</v>
      </c>
      <c r="K33" s="391">
        <v>0</v>
      </c>
      <c r="L33" s="390">
        <v>0</v>
      </c>
      <c r="M33" s="391">
        <v>5</v>
      </c>
      <c r="N33" s="130">
        <v>5</v>
      </c>
      <c r="O33" s="390">
        <v>1</v>
      </c>
    </row>
    <row r="34" spans="2:15" s="138" customFormat="1" ht="21.75" customHeight="1" thickBot="1" x14ac:dyDescent="0.25">
      <c r="B34" s="51"/>
      <c r="C34" s="147"/>
      <c r="D34" s="135"/>
      <c r="E34" s="150">
        <f>E33/D33</f>
        <v>0.53846153846153844</v>
      </c>
      <c r="F34" s="149">
        <f t="shared" ref="F34:O34" si="15">F33/$D$33</f>
        <v>0.26923076923076922</v>
      </c>
      <c r="G34" s="149">
        <f t="shared" si="15"/>
        <v>0.5</v>
      </c>
      <c r="H34" s="149">
        <f t="shared" si="15"/>
        <v>0.5</v>
      </c>
      <c r="I34" s="149">
        <f t="shared" si="15"/>
        <v>0.34615384615384615</v>
      </c>
      <c r="J34" s="149">
        <f t="shared" si="15"/>
        <v>7.6923076923076927E-2</v>
      </c>
      <c r="K34" s="149">
        <f t="shared" si="15"/>
        <v>0</v>
      </c>
      <c r="L34" s="149">
        <f t="shared" si="15"/>
        <v>0</v>
      </c>
      <c r="M34" s="149">
        <f t="shared" si="15"/>
        <v>0.19230769230769232</v>
      </c>
      <c r="N34" s="149">
        <f t="shared" si="15"/>
        <v>0.19230769230769232</v>
      </c>
      <c r="O34" s="149">
        <f t="shared" si="15"/>
        <v>3.8461538461538464E-2</v>
      </c>
    </row>
    <row r="35" spans="2:15" ht="21.75" customHeight="1" thickTop="1" x14ac:dyDescent="0.2">
      <c r="B35" s="51"/>
      <c r="C35" s="155" t="s">
        <v>53</v>
      </c>
      <c r="D35" s="156">
        <f>D25+D27+D29+D31</f>
        <v>288</v>
      </c>
      <c r="E35" s="157">
        <f>E25+E27+E29+E31</f>
        <v>147</v>
      </c>
      <c r="F35" s="158">
        <f t="shared" ref="F35:O35" si="16">F25+F27+F29+F31</f>
        <v>88</v>
      </c>
      <c r="G35" s="158">
        <f t="shared" si="16"/>
        <v>171</v>
      </c>
      <c r="H35" s="158">
        <f t="shared" si="16"/>
        <v>123</v>
      </c>
      <c r="I35" s="158">
        <f t="shared" si="16"/>
        <v>107</v>
      </c>
      <c r="J35" s="395">
        <f t="shared" si="16"/>
        <v>14</v>
      </c>
      <c r="K35" s="396">
        <f t="shared" si="16"/>
        <v>38</v>
      </c>
      <c r="L35" s="395">
        <f t="shared" si="16"/>
        <v>30</v>
      </c>
      <c r="M35" s="396">
        <f t="shared" si="16"/>
        <v>84</v>
      </c>
      <c r="N35" s="158">
        <f t="shared" si="16"/>
        <v>49</v>
      </c>
      <c r="O35" s="395">
        <f t="shared" si="16"/>
        <v>9</v>
      </c>
    </row>
    <row r="36" spans="2:15" s="138" customFormat="1" ht="21.75" customHeight="1" x14ac:dyDescent="0.2">
      <c r="B36" s="51"/>
      <c r="C36" s="160" t="s">
        <v>31</v>
      </c>
      <c r="D36" s="59"/>
      <c r="E36" s="136">
        <f>E35/D35</f>
        <v>0.51041666666666663</v>
      </c>
      <c r="F36" s="135">
        <f>F35/$D$35</f>
        <v>0.30555555555555558</v>
      </c>
      <c r="G36" s="135">
        <f t="shared" ref="G36:N36" si="17">G35/$D$35</f>
        <v>0.59375</v>
      </c>
      <c r="H36" s="135">
        <f t="shared" si="17"/>
        <v>0.42708333333333331</v>
      </c>
      <c r="I36" s="135">
        <f t="shared" si="17"/>
        <v>0.37152777777777779</v>
      </c>
      <c r="J36" s="135">
        <f t="shared" si="17"/>
        <v>4.8611111111111112E-2</v>
      </c>
      <c r="K36" s="135">
        <f t="shared" si="17"/>
        <v>0.13194444444444445</v>
      </c>
      <c r="L36" s="135">
        <f t="shared" si="17"/>
        <v>0.10416666666666667</v>
      </c>
      <c r="M36" s="135">
        <f t="shared" si="17"/>
        <v>0.29166666666666669</v>
      </c>
      <c r="N36" s="135">
        <f t="shared" si="17"/>
        <v>0.1701388888888889</v>
      </c>
      <c r="O36" s="135">
        <f>O35/$D$35</f>
        <v>3.125E-2</v>
      </c>
    </row>
    <row r="37" spans="2:15" ht="21.75" customHeight="1" x14ac:dyDescent="0.2">
      <c r="B37" s="51"/>
      <c r="C37" s="161" t="s">
        <v>53</v>
      </c>
      <c r="D37" s="162">
        <f>D27+D29+D31+D33</f>
        <v>136</v>
      </c>
      <c r="E37" s="163">
        <f t="shared" ref="E37:O37" si="18">E27+E29+E31+E33</f>
        <v>68</v>
      </c>
      <c r="F37" s="164">
        <f>F27+F29+F31+F33</f>
        <v>41</v>
      </c>
      <c r="G37" s="164">
        <f t="shared" si="18"/>
        <v>77</v>
      </c>
      <c r="H37" s="164">
        <f t="shared" si="18"/>
        <v>58</v>
      </c>
      <c r="I37" s="164">
        <f t="shared" si="18"/>
        <v>55</v>
      </c>
      <c r="J37" s="397">
        <f t="shared" si="18"/>
        <v>9</v>
      </c>
      <c r="K37" s="398">
        <f t="shared" si="18"/>
        <v>15</v>
      </c>
      <c r="L37" s="397">
        <f t="shared" si="18"/>
        <v>11</v>
      </c>
      <c r="M37" s="398">
        <f t="shared" si="18"/>
        <v>41</v>
      </c>
      <c r="N37" s="164">
        <f t="shared" si="18"/>
        <v>25</v>
      </c>
      <c r="O37" s="397">
        <f t="shared" si="18"/>
        <v>5</v>
      </c>
    </row>
    <row r="38" spans="2:15" s="138" customFormat="1" ht="21.75" customHeight="1" thickBot="1" x14ac:dyDescent="0.25">
      <c r="B38" s="82"/>
      <c r="C38" s="166" t="s">
        <v>54</v>
      </c>
      <c r="D38" s="59"/>
      <c r="E38" s="167">
        <f>E37/D37</f>
        <v>0.5</v>
      </c>
      <c r="F38" s="168">
        <f>F37/$D$37</f>
        <v>0.3014705882352941</v>
      </c>
      <c r="G38" s="168">
        <f t="shared" ref="G38:O38" si="19">G37/$D$37</f>
        <v>0.56617647058823528</v>
      </c>
      <c r="H38" s="168">
        <f t="shared" si="19"/>
        <v>0.4264705882352941</v>
      </c>
      <c r="I38" s="168">
        <f t="shared" si="19"/>
        <v>0.40441176470588236</v>
      </c>
      <c r="J38" s="168">
        <f t="shared" si="19"/>
        <v>6.6176470588235295E-2</v>
      </c>
      <c r="K38" s="168">
        <f t="shared" si="19"/>
        <v>0.11029411764705882</v>
      </c>
      <c r="L38" s="168">
        <f t="shared" si="19"/>
        <v>8.0882352941176475E-2</v>
      </c>
      <c r="M38" s="168">
        <f t="shared" si="19"/>
        <v>0.3014705882352941</v>
      </c>
      <c r="N38" s="168">
        <f t="shared" si="19"/>
        <v>0.18382352941176472</v>
      </c>
      <c r="O38" s="168">
        <f t="shared" si="19"/>
        <v>3.6764705882352942E-2</v>
      </c>
    </row>
    <row r="39" spans="2:15" x14ac:dyDescent="0.2">
      <c r="B39" s="87"/>
      <c r="C39" s="170" t="s">
        <v>249</v>
      </c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</row>
    <row r="40" spans="2:15" x14ac:dyDescent="0.2">
      <c r="B40" s="2"/>
      <c r="C40" s="2"/>
      <c r="D40" s="2"/>
    </row>
    <row r="41" spans="2:15" x14ac:dyDescent="0.2">
      <c r="B41" s="2"/>
      <c r="C41" s="2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</row>
    <row r="42" spans="2:15" x14ac:dyDescent="0.2">
      <c r="B42" s="91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</row>
    <row r="44" spans="2:15" x14ac:dyDescent="0.2">
      <c r="B44" s="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</row>
    <row r="45" spans="2:15" x14ac:dyDescent="0.2">
      <c r="B45" s="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</row>
    <row r="46" spans="2:15" x14ac:dyDescent="0.2">
      <c r="B46" s="2"/>
    </row>
    <row r="47" spans="2:15" x14ac:dyDescent="0.2">
      <c r="B47" s="96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</row>
    <row r="48" spans="2:15" x14ac:dyDescent="0.2"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</row>
    <row r="49" spans="4:15" x14ac:dyDescent="0.2"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</row>
    <row r="50" spans="4:15" x14ac:dyDescent="0.2"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</row>
    <row r="51" spans="4:15" x14ac:dyDescent="0.2"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</row>
  </sheetData>
  <mergeCells count="28">
    <mergeCell ref="B23:B38"/>
    <mergeCell ref="C23:C24"/>
    <mergeCell ref="C25:C26"/>
    <mergeCell ref="C27:C28"/>
    <mergeCell ref="C29:C30"/>
    <mergeCell ref="C31:C32"/>
    <mergeCell ref="C33:C34"/>
    <mergeCell ref="O7:O8"/>
    <mergeCell ref="B9:C10"/>
    <mergeCell ref="B11:B22"/>
    <mergeCell ref="C11:C12"/>
    <mergeCell ref="C13:C14"/>
    <mergeCell ref="C15:C16"/>
    <mergeCell ref="C17:C18"/>
    <mergeCell ref="C19:C20"/>
    <mergeCell ref="C21:C22"/>
    <mergeCell ref="I7:I8"/>
    <mergeCell ref="J7:J8"/>
    <mergeCell ref="K7:K8"/>
    <mergeCell ref="L7:L8"/>
    <mergeCell ref="M7:M8"/>
    <mergeCell ref="N7:N8"/>
    <mergeCell ref="B7:C8"/>
    <mergeCell ref="D7:D8"/>
    <mergeCell ref="E7:E8"/>
    <mergeCell ref="F7:F8"/>
    <mergeCell ref="G7:G8"/>
    <mergeCell ref="H7:H8"/>
  </mergeCells>
  <phoneticPr fontId="3"/>
  <pageMargins left="0.77" right="0.25" top="0.61" bottom="0.46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AB4C-BB61-4E16-8F7F-520C8A7F764E}">
  <sheetPr>
    <tabColor rgb="FF92D050"/>
    <pageSetUpPr fitToPage="1"/>
  </sheetPr>
  <dimension ref="B2:L52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2"/>
    <col min="2" max="2" width="4.33203125" style="2" customWidth="1"/>
    <col min="3" max="3" width="16.6640625" style="2" customWidth="1"/>
    <col min="4" max="4" width="17.88671875" style="2" customWidth="1"/>
    <col min="5" max="6" width="19" style="2" customWidth="1"/>
    <col min="7" max="7" width="17.88671875" style="2" customWidth="1"/>
    <col min="8" max="9" width="8.33203125" style="2" customWidth="1"/>
    <col min="10" max="10" width="8.88671875" style="2" customWidth="1"/>
    <col min="11" max="12" width="8.33203125" style="2" customWidth="1"/>
    <col min="13" max="16384" width="9" style="2"/>
  </cols>
  <sheetData>
    <row r="2" spans="2:11" x14ac:dyDescent="0.2">
      <c r="B2" s="2" t="s">
        <v>35</v>
      </c>
    </row>
    <row r="4" spans="2:11" x14ac:dyDescent="0.2">
      <c r="F4" s="3" t="s">
        <v>1</v>
      </c>
    </row>
    <row r="5" spans="2:11" x14ac:dyDescent="0.2">
      <c r="F5" s="3" t="s">
        <v>2</v>
      </c>
    </row>
    <row r="6" spans="2:11" ht="10.5" customHeight="1" x14ac:dyDescent="0.2"/>
    <row r="7" spans="2:11" ht="13.8" thickBot="1" x14ac:dyDescent="0.25">
      <c r="E7" s="2" t="s">
        <v>3</v>
      </c>
      <c r="G7" s="5" t="s">
        <v>4</v>
      </c>
      <c r="K7" s="5"/>
    </row>
    <row r="8" spans="2:11" ht="7.5" customHeight="1" x14ac:dyDescent="0.2">
      <c r="B8" s="97"/>
      <c r="C8" s="98"/>
      <c r="D8" s="99" t="s">
        <v>36</v>
      </c>
      <c r="E8" s="9" t="s">
        <v>37</v>
      </c>
      <c r="F8" s="10" t="s">
        <v>38</v>
      </c>
      <c r="G8" s="11" t="s">
        <v>13</v>
      </c>
    </row>
    <row r="9" spans="2:11" ht="7.5" customHeight="1" x14ac:dyDescent="0.2">
      <c r="B9" s="6"/>
      <c r="C9" s="7"/>
      <c r="D9" s="17"/>
      <c r="E9" s="100"/>
      <c r="F9" s="101"/>
      <c r="G9" s="17"/>
    </row>
    <row r="10" spans="2:11" ht="66.75" customHeight="1" x14ac:dyDescent="0.2">
      <c r="B10" s="19"/>
      <c r="C10" s="20"/>
      <c r="D10" s="25"/>
      <c r="E10" s="102"/>
      <c r="F10" s="103"/>
      <c r="G10" s="25"/>
      <c r="J10" s="27"/>
    </row>
    <row r="11" spans="2:11" ht="20.100000000000001" customHeight="1" x14ac:dyDescent="0.2">
      <c r="B11" s="104" t="s">
        <v>39</v>
      </c>
      <c r="C11" s="105"/>
      <c r="D11" s="30">
        <f t="shared" ref="D11" si="0">D13+D15+D17+D19+D21+D23</f>
        <v>401</v>
      </c>
      <c r="E11" s="31">
        <f>E13+E15+E17+E19+E21+E23</f>
        <v>39</v>
      </c>
      <c r="F11" s="32">
        <f>F13+F15+F17+F19+F21+F23</f>
        <v>350</v>
      </c>
      <c r="G11" s="33">
        <f>G13+G15+G17+G19+G21+G23</f>
        <v>12</v>
      </c>
      <c r="J11" s="96"/>
    </row>
    <row r="12" spans="2:11" ht="20.100000000000001" customHeight="1" thickBot="1" x14ac:dyDescent="0.25">
      <c r="B12" s="106"/>
      <c r="C12" s="107"/>
      <c r="D12" s="38"/>
      <c r="E12" s="39">
        <f>E11/D11</f>
        <v>9.7256857855361589E-2</v>
      </c>
      <c r="F12" s="40">
        <f t="shared" ref="F12" si="1">F11/D11</f>
        <v>0.87281795511221949</v>
      </c>
      <c r="G12" s="41">
        <f>G11/D11</f>
        <v>2.9925187032418952E-2</v>
      </c>
      <c r="H12" s="91"/>
      <c r="I12" s="91"/>
      <c r="J12" s="96"/>
    </row>
    <row r="13" spans="2:11" ht="20.100000000000001" customHeight="1" thickTop="1" x14ac:dyDescent="0.2">
      <c r="B13" s="44" t="s">
        <v>40</v>
      </c>
      <c r="C13" s="108" t="s">
        <v>41</v>
      </c>
      <c r="D13" s="46">
        <f>'[1]表5-1'!D14</f>
        <v>45</v>
      </c>
      <c r="E13" s="47">
        <v>18</v>
      </c>
      <c r="F13" s="48">
        <v>26</v>
      </c>
      <c r="G13" s="49">
        <f>$D13-E13-F13</f>
        <v>1</v>
      </c>
      <c r="J13" s="96"/>
    </row>
    <row r="14" spans="2:11" ht="20.100000000000001" customHeight="1" x14ac:dyDescent="0.2">
      <c r="B14" s="51"/>
      <c r="C14" s="13"/>
      <c r="D14" s="52"/>
      <c r="E14" s="53">
        <f>E13/D13</f>
        <v>0.4</v>
      </c>
      <c r="F14" s="54">
        <f t="shared" ref="F14" si="2">F13/D13</f>
        <v>0.57777777777777772</v>
      </c>
      <c r="G14" s="62">
        <f>G13/D13</f>
        <v>2.2222222222222223E-2</v>
      </c>
      <c r="I14" s="91"/>
      <c r="J14" s="96"/>
    </row>
    <row r="15" spans="2:11" ht="20.100000000000001" customHeight="1" x14ac:dyDescent="0.2">
      <c r="B15" s="51"/>
      <c r="C15" s="8" t="s">
        <v>42</v>
      </c>
      <c r="D15" s="57">
        <f>'[1]表5-1'!D16</f>
        <v>75</v>
      </c>
      <c r="E15" s="31">
        <v>7</v>
      </c>
      <c r="F15" s="32">
        <v>65</v>
      </c>
      <c r="G15" s="33">
        <f>D15-E15-F15</f>
        <v>3</v>
      </c>
      <c r="J15" s="96"/>
    </row>
    <row r="16" spans="2:11" ht="20.100000000000001" customHeight="1" x14ac:dyDescent="0.2">
      <c r="B16" s="51"/>
      <c r="C16" s="13"/>
      <c r="D16" s="59"/>
      <c r="E16" s="53">
        <f>E15/D15</f>
        <v>9.3333333333333338E-2</v>
      </c>
      <c r="F16" s="54">
        <f t="shared" ref="F16" si="3">F15/D15</f>
        <v>0.8666666666666667</v>
      </c>
      <c r="G16" s="62">
        <f>G15/D15</f>
        <v>0.04</v>
      </c>
      <c r="I16" s="91"/>
      <c r="J16" s="96"/>
    </row>
    <row r="17" spans="2:10" ht="20.100000000000001" customHeight="1" x14ac:dyDescent="0.2">
      <c r="B17" s="51"/>
      <c r="C17" s="8" t="s">
        <v>43</v>
      </c>
      <c r="D17" s="57">
        <f>'[1]表5-1'!D18</f>
        <v>24</v>
      </c>
      <c r="E17" s="31">
        <v>1</v>
      </c>
      <c r="F17" s="32">
        <v>23</v>
      </c>
      <c r="G17" s="33">
        <f>D17-E17-F17</f>
        <v>0</v>
      </c>
      <c r="J17" s="96"/>
    </row>
    <row r="18" spans="2:10" ht="20.100000000000001" customHeight="1" x14ac:dyDescent="0.2">
      <c r="B18" s="51"/>
      <c r="C18" s="13"/>
      <c r="D18" s="59"/>
      <c r="E18" s="53">
        <f>E17/D17</f>
        <v>4.1666666666666664E-2</v>
      </c>
      <c r="F18" s="54">
        <f t="shared" ref="F18" si="4">F17/D17</f>
        <v>0.95833333333333337</v>
      </c>
      <c r="G18" s="62">
        <f>G17/D17</f>
        <v>0</v>
      </c>
      <c r="I18" s="91"/>
      <c r="J18" s="96"/>
    </row>
    <row r="19" spans="2:10" ht="20.100000000000001" customHeight="1" x14ac:dyDescent="0.2">
      <c r="B19" s="51"/>
      <c r="C19" s="8" t="s">
        <v>44</v>
      </c>
      <c r="D19" s="57">
        <f>'[1]表5-1'!D20</f>
        <v>90</v>
      </c>
      <c r="E19" s="31">
        <v>7</v>
      </c>
      <c r="F19" s="32">
        <v>80</v>
      </c>
      <c r="G19" s="33">
        <f>D19-E19-F19</f>
        <v>3</v>
      </c>
      <c r="J19" s="96"/>
    </row>
    <row r="20" spans="2:10" ht="20.100000000000001" customHeight="1" x14ac:dyDescent="0.2">
      <c r="B20" s="51"/>
      <c r="C20" s="13"/>
      <c r="D20" s="59"/>
      <c r="E20" s="53">
        <f>E19/D19</f>
        <v>7.7777777777777779E-2</v>
      </c>
      <c r="F20" s="54">
        <f t="shared" ref="F20" si="5">F19/D19</f>
        <v>0.88888888888888884</v>
      </c>
      <c r="G20" s="62">
        <f>G19/D19</f>
        <v>3.3333333333333333E-2</v>
      </c>
      <c r="I20" s="91"/>
      <c r="J20" s="96"/>
    </row>
    <row r="21" spans="2:10" ht="20.100000000000001" customHeight="1" x14ac:dyDescent="0.2">
      <c r="B21" s="51"/>
      <c r="C21" s="8" t="s">
        <v>45</v>
      </c>
      <c r="D21" s="57">
        <f>'[1]表5-1'!D22</f>
        <v>8</v>
      </c>
      <c r="E21" s="31">
        <v>0</v>
      </c>
      <c r="F21" s="32">
        <v>8</v>
      </c>
      <c r="G21" s="33">
        <f>D21-E21-F21</f>
        <v>0</v>
      </c>
      <c r="J21" s="96"/>
    </row>
    <row r="22" spans="2:10" ht="20.100000000000001" customHeight="1" x14ac:dyDescent="0.2">
      <c r="B22" s="51"/>
      <c r="C22" s="13"/>
      <c r="D22" s="59"/>
      <c r="E22" s="53">
        <f>E21/D21</f>
        <v>0</v>
      </c>
      <c r="F22" s="54">
        <f t="shared" ref="F22" si="6">F21/D21</f>
        <v>1</v>
      </c>
      <c r="G22" s="62">
        <f>G21/D21</f>
        <v>0</v>
      </c>
      <c r="I22" s="91"/>
      <c r="J22" s="96"/>
    </row>
    <row r="23" spans="2:10" ht="20.100000000000001" customHeight="1" x14ac:dyDescent="0.2">
      <c r="B23" s="51"/>
      <c r="C23" s="8" t="s">
        <v>46</v>
      </c>
      <c r="D23" s="57">
        <f>'[1]表5-1'!D24</f>
        <v>159</v>
      </c>
      <c r="E23" s="63">
        <v>6</v>
      </c>
      <c r="F23" s="64">
        <v>148</v>
      </c>
      <c r="G23" s="33">
        <f>D23-E23-F23</f>
        <v>5</v>
      </c>
      <c r="J23" s="96"/>
    </row>
    <row r="24" spans="2:10" ht="20.100000000000001" customHeight="1" thickBot="1" x14ac:dyDescent="0.25">
      <c r="B24" s="51"/>
      <c r="C24" s="13"/>
      <c r="D24" s="52"/>
      <c r="E24" s="68">
        <f>E23/D23</f>
        <v>3.7735849056603772E-2</v>
      </c>
      <c r="F24" s="69">
        <f t="shared" ref="F24" si="7">F23/D23</f>
        <v>0.9308176100628931</v>
      </c>
      <c r="G24" s="109">
        <f>G23/D23</f>
        <v>3.1446540880503145E-2</v>
      </c>
      <c r="I24" s="91"/>
      <c r="J24" s="96"/>
    </row>
    <row r="25" spans="2:10" ht="20.100000000000001" customHeight="1" thickTop="1" x14ac:dyDescent="0.2">
      <c r="B25" s="44" t="s">
        <v>47</v>
      </c>
      <c r="C25" s="110" t="s">
        <v>48</v>
      </c>
      <c r="D25" s="46">
        <f>'[1]表5-1'!D26</f>
        <v>87</v>
      </c>
      <c r="E25" s="47">
        <v>6</v>
      </c>
      <c r="F25" s="48">
        <v>78</v>
      </c>
      <c r="G25" s="65">
        <f>D25-E25-F25</f>
        <v>3</v>
      </c>
      <c r="J25" s="96"/>
    </row>
    <row r="26" spans="2:10" ht="20.100000000000001" customHeight="1" x14ac:dyDescent="0.2">
      <c r="B26" s="51"/>
      <c r="C26" s="111"/>
      <c r="D26" s="59"/>
      <c r="E26" s="53">
        <f>E25/D25</f>
        <v>6.8965517241379309E-2</v>
      </c>
      <c r="F26" s="54">
        <f t="shared" ref="F26" si="8">F25/D25</f>
        <v>0.89655172413793105</v>
      </c>
      <c r="G26" s="62">
        <f>G25/D25</f>
        <v>3.4482758620689655E-2</v>
      </c>
      <c r="I26" s="91"/>
      <c r="J26" s="96"/>
    </row>
    <row r="27" spans="2:10" ht="20.100000000000001" customHeight="1" x14ac:dyDescent="0.2">
      <c r="B27" s="51"/>
      <c r="C27" s="111" t="s">
        <v>49</v>
      </c>
      <c r="D27" s="71">
        <f>'[1]表5-1'!D28</f>
        <v>178</v>
      </c>
      <c r="E27" s="63">
        <v>16</v>
      </c>
      <c r="F27" s="64">
        <v>154</v>
      </c>
      <c r="G27" s="33">
        <f>D27-E27-F27</f>
        <v>8</v>
      </c>
      <c r="J27" s="96"/>
    </row>
    <row r="28" spans="2:10" ht="20.100000000000001" customHeight="1" x14ac:dyDescent="0.2">
      <c r="B28" s="51"/>
      <c r="C28" s="112"/>
      <c r="D28" s="59"/>
      <c r="E28" s="53">
        <f>E27/D27</f>
        <v>8.98876404494382E-2</v>
      </c>
      <c r="F28" s="54">
        <f t="shared" ref="F28" si="9">F27/D27</f>
        <v>0.8651685393258427</v>
      </c>
      <c r="G28" s="62">
        <f>G27/D27</f>
        <v>4.49438202247191E-2</v>
      </c>
      <c r="I28" s="91"/>
      <c r="J28" s="96"/>
    </row>
    <row r="29" spans="2:10" ht="20.100000000000001" customHeight="1" x14ac:dyDescent="0.2">
      <c r="B29" s="51"/>
      <c r="C29" s="111" t="s">
        <v>50</v>
      </c>
      <c r="D29" s="52">
        <f>'[1]表5-1'!D30</f>
        <v>53</v>
      </c>
      <c r="E29" s="63">
        <v>9</v>
      </c>
      <c r="F29" s="64">
        <v>44</v>
      </c>
      <c r="G29" s="33">
        <f>D29-E29-F29</f>
        <v>0</v>
      </c>
      <c r="J29" s="96"/>
    </row>
    <row r="30" spans="2:10" ht="20.100000000000001" customHeight="1" x14ac:dyDescent="0.2">
      <c r="B30" s="51"/>
      <c r="C30" s="112"/>
      <c r="D30" s="59"/>
      <c r="E30" s="53">
        <f>E29/D29</f>
        <v>0.16981132075471697</v>
      </c>
      <c r="F30" s="54">
        <f t="shared" ref="F30" si="10">F29/D29</f>
        <v>0.83018867924528306</v>
      </c>
      <c r="G30" s="62">
        <f>G29/D29</f>
        <v>0</v>
      </c>
      <c r="I30" s="91"/>
      <c r="J30" s="96"/>
    </row>
    <row r="31" spans="2:10" ht="20.100000000000001" customHeight="1" x14ac:dyDescent="0.2">
      <c r="B31" s="51"/>
      <c r="C31" s="111" t="s">
        <v>51</v>
      </c>
      <c r="D31" s="52">
        <f>'[1]表5-1'!D32</f>
        <v>26</v>
      </c>
      <c r="E31" s="113">
        <v>4</v>
      </c>
      <c r="F31" s="113">
        <v>22</v>
      </c>
      <c r="G31" s="33">
        <f>D31-E31-F31</f>
        <v>0</v>
      </c>
      <c r="J31" s="96"/>
    </row>
    <row r="32" spans="2:10" ht="20.100000000000001" customHeight="1" x14ac:dyDescent="0.2">
      <c r="B32" s="51"/>
      <c r="C32" s="112"/>
      <c r="D32" s="59"/>
      <c r="E32" s="53">
        <f>E31/D31</f>
        <v>0.15384615384615385</v>
      </c>
      <c r="F32" s="54">
        <f t="shared" ref="F32" si="11">F31/D31</f>
        <v>0.84615384615384615</v>
      </c>
      <c r="G32" s="62">
        <f>G31/D31</f>
        <v>0</v>
      </c>
      <c r="I32" s="91"/>
      <c r="J32" s="96"/>
    </row>
    <row r="33" spans="2:12" ht="20.100000000000001" customHeight="1" x14ac:dyDescent="0.2">
      <c r="B33" s="51"/>
      <c r="C33" s="111" t="s">
        <v>28</v>
      </c>
      <c r="D33" s="52">
        <f>'[1]表5-1'!D34</f>
        <v>31</v>
      </c>
      <c r="E33" s="63">
        <v>2</v>
      </c>
      <c r="F33" s="64">
        <v>28</v>
      </c>
      <c r="G33" s="33">
        <f>D33-E33-F33</f>
        <v>1</v>
      </c>
      <c r="J33" s="96"/>
    </row>
    <row r="34" spans="2:12" ht="20.100000000000001" customHeight="1" x14ac:dyDescent="0.2">
      <c r="B34" s="51"/>
      <c r="C34" s="112"/>
      <c r="D34" s="59"/>
      <c r="E34" s="53">
        <f>E33/D33</f>
        <v>6.4516129032258063E-2</v>
      </c>
      <c r="F34" s="54">
        <f t="shared" ref="F34" si="12">F33/D33</f>
        <v>0.90322580645161288</v>
      </c>
      <c r="G34" s="62">
        <f>G33/D33</f>
        <v>3.2258064516129031E-2</v>
      </c>
      <c r="I34" s="91"/>
      <c r="J34" s="96"/>
    </row>
    <row r="35" spans="2:12" ht="20.100000000000001" customHeight="1" x14ac:dyDescent="0.2">
      <c r="B35" s="51"/>
      <c r="C35" s="111" t="s">
        <v>52</v>
      </c>
      <c r="D35" s="71">
        <f>'[1]表5-1'!D36</f>
        <v>26</v>
      </c>
      <c r="E35" s="63">
        <v>2</v>
      </c>
      <c r="F35" s="64">
        <v>24</v>
      </c>
      <c r="G35" s="33">
        <f>D35-E35-F35</f>
        <v>0</v>
      </c>
      <c r="J35" s="96"/>
    </row>
    <row r="36" spans="2:12" ht="20.100000000000001" customHeight="1" thickBot="1" x14ac:dyDescent="0.25">
      <c r="B36" s="51"/>
      <c r="C36" s="114"/>
      <c r="D36" s="52"/>
      <c r="E36" s="74">
        <f>E35/D35</f>
        <v>7.6923076923076927E-2</v>
      </c>
      <c r="F36" s="75">
        <f t="shared" ref="F36" si="13">F35/D35</f>
        <v>0.92307692307692313</v>
      </c>
      <c r="G36" s="109">
        <f>G35/D35</f>
        <v>0</v>
      </c>
      <c r="I36" s="91"/>
      <c r="J36" s="96"/>
    </row>
    <row r="37" spans="2:12" ht="20.100000000000001" customHeight="1" thickTop="1" x14ac:dyDescent="0.2">
      <c r="B37" s="51"/>
      <c r="C37" s="115" t="s">
        <v>53</v>
      </c>
      <c r="D37" s="77">
        <f>D27+D29+D31+D33</f>
        <v>288</v>
      </c>
      <c r="E37" s="78">
        <f>E27+E29+E31+E33</f>
        <v>31</v>
      </c>
      <c r="F37" s="48">
        <f>F27+F29+F31+F33</f>
        <v>248</v>
      </c>
      <c r="G37" s="49">
        <f>G27+G29+G31+G33</f>
        <v>9</v>
      </c>
      <c r="J37" s="96"/>
    </row>
    <row r="38" spans="2:12" ht="20.100000000000001" customHeight="1" x14ac:dyDescent="0.2">
      <c r="B38" s="51"/>
      <c r="C38" s="116" t="s">
        <v>31</v>
      </c>
      <c r="D38" s="59"/>
      <c r="E38" s="53">
        <f>E37/D37</f>
        <v>0.1076388888888889</v>
      </c>
      <c r="F38" s="54">
        <f t="shared" ref="F38" si="14">F37/D37</f>
        <v>0.86111111111111116</v>
      </c>
      <c r="G38" s="62">
        <f>G37/D37</f>
        <v>3.125E-2</v>
      </c>
      <c r="I38" s="91"/>
      <c r="J38" s="96"/>
    </row>
    <row r="39" spans="2:12" ht="20.100000000000001" customHeight="1" x14ac:dyDescent="0.2">
      <c r="B39" s="51"/>
      <c r="C39" s="115" t="s">
        <v>53</v>
      </c>
      <c r="D39" s="81">
        <f>D29+D31+D33+D35</f>
        <v>136</v>
      </c>
      <c r="E39" s="63">
        <f>E29+E31+E33+E35</f>
        <v>17</v>
      </c>
      <c r="F39" s="64">
        <f>F29+F31+F33+F35</f>
        <v>118</v>
      </c>
      <c r="G39" s="65">
        <f>G29+G31+G33+G35</f>
        <v>1</v>
      </c>
      <c r="J39" s="96"/>
    </row>
    <row r="40" spans="2:12" ht="20.100000000000001" customHeight="1" thickBot="1" x14ac:dyDescent="0.25">
      <c r="B40" s="82"/>
      <c r="C40" s="116" t="s">
        <v>54</v>
      </c>
      <c r="D40" s="59"/>
      <c r="E40" s="83">
        <f>E39/D39</f>
        <v>0.125</v>
      </c>
      <c r="F40" s="84">
        <f t="shared" ref="F40" si="15">F39/D39</f>
        <v>0.86764705882352944</v>
      </c>
      <c r="G40" s="85">
        <f>G39/D39</f>
        <v>7.3529411764705881E-3</v>
      </c>
      <c r="I40" s="91"/>
      <c r="J40" s="96"/>
    </row>
    <row r="41" spans="2:12" ht="19.5" customHeight="1" x14ac:dyDescent="0.2">
      <c r="C41" s="117"/>
      <c r="D41" s="118"/>
      <c r="E41" s="90"/>
      <c r="F41" s="90"/>
      <c r="G41" s="90"/>
    </row>
    <row r="43" spans="2:12" x14ac:dyDescent="0.2">
      <c r="B43"/>
      <c r="E43" s="92"/>
      <c r="F43" s="92"/>
      <c r="G43" s="92"/>
      <c r="H43" s="92"/>
      <c r="I43" s="92"/>
      <c r="J43" s="92"/>
      <c r="K43" s="92"/>
      <c r="L43" s="92"/>
    </row>
    <row r="44" spans="2:12" x14ac:dyDescent="0.2">
      <c r="B44"/>
      <c r="E44" s="92"/>
      <c r="F44" s="92"/>
      <c r="G44" s="92"/>
      <c r="H44" s="92"/>
      <c r="I44" s="92"/>
      <c r="J44" s="92"/>
      <c r="K44" s="92"/>
      <c r="L44" s="92"/>
    </row>
    <row r="45" spans="2:12" x14ac:dyDescent="0.2">
      <c r="B45"/>
      <c r="D45" s="93"/>
      <c r="E45" s="93"/>
      <c r="F45" s="93"/>
      <c r="G45" s="93"/>
    </row>
    <row r="46" spans="2:12" x14ac:dyDescent="0.2">
      <c r="B46"/>
      <c r="D46" s="94"/>
      <c r="E46" s="94"/>
      <c r="F46" s="94"/>
      <c r="G46" s="94"/>
    </row>
    <row r="47" spans="2:12" x14ac:dyDescent="0.2">
      <c r="B47"/>
    </row>
    <row r="48" spans="2:12" x14ac:dyDescent="0.2">
      <c r="B48" s="95"/>
      <c r="D48" s="96"/>
      <c r="E48" s="96"/>
      <c r="F48" s="96"/>
      <c r="G48" s="96"/>
      <c r="H48" s="93"/>
      <c r="I48" s="93"/>
      <c r="J48" s="93"/>
      <c r="K48" s="93"/>
      <c r="L48" s="93"/>
    </row>
    <row r="49" spans="4:12" x14ac:dyDescent="0.2">
      <c r="D49" s="96"/>
      <c r="E49" s="96"/>
      <c r="F49" s="96"/>
      <c r="G49" s="96"/>
      <c r="H49" s="94"/>
      <c r="I49" s="94"/>
      <c r="J49" s="94"/>
      <c r="K49" s="94"/>
      <c r="L49" s="94"/>
    </row>
    <row r="50" spans="4:12" x14ac:dyDescent="0.2">
      <c r="D50" s="96"/>
      <c r="E50" s="96"/>
      <c r="F50" s="96"/>
      <c r="G50" s="96"/>
    </row>
    <row r="51" spans="4:12" x14ac:dyDescent="0.2">
      <c r="D51" s="96"/>
      <c r="E51" s="96"/>
      <c r="F51" s="96"/>
      <c r="G51" s="96"/>
    </row>
    <row r="52" spans="4:12" x14ac:dyDescent="0.2">
      <c r="D52" s="96"/>
      <c r="E52" s="96"/>
      <c r="F52" s="96"/>
      <c r="G52" s="96"/>
    </row>
  </sheetData>
  <mergeCells count="19">
    <mergeCell ref="C21:C22"/>
    <mergeCell ref="C23:C24"/>
    <mergeCell ref="B25:B40"/>
    <mergeCell ref="C25:C26"/>
    <mergeCell ref="C27:C28"/>
    <mergeCell ref="C29:C30"/>
    <mergeCell ref="C31:C32"/>
    <mergeCell ref="C33:C34"/>
    <mergeCell ref="C35:C36"/>
    <mergeCell ref="D8:D10"/>
    <mergeCell ref="E8:E10"/>
    <mergeCell ref="F8:F10"/>
    <mergeCell ref="G8:G10"/>
    <mergeCell ref="B11:C12"/>
    <mergeCell ref="B13:B24"/>
    <mergeCell ref="C13:C14"/>
    <mergeCell ref="C15:C16"/>
    <mergeCell ref="C17:C18"/>
    <mergeCell ref="C19:C20"/>
  </mergeCells>
  <phoneticPr fontId="3"/>
  <pageMargins left="0.94488188976377963" right="0.6692913385826772" top="0.78740157480314965" bottom="0.35433070866141736" header="0.19685039370078741" footer="0.19685039370078741"/>
  <pageSetup paperSize="9" scale="91" firstPageNumber="2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D141-A1FA-4CCC-8024-01F4D3F300C1}">
  <sheetPr>
    <tabColor rgb="FF92D050"/>
    <pageSetUpPr fitToPage="1"/>
  </sheetPr>
  <dimension ref="B1:J51"/>
  <sheetViews>
    <sheetView view="pageBreakPreview" zoomScaleNormal="100" zoomScaleSheetLayoutView="100" workbookViewId="0"/>
  </sheetViews>
  <sheetFormatPr defaultRowHeight="13.2" x14ac:dyDescent="0.2"/>
  <cols>
    <col min="2" max="2" width="5.33203125" customWidth="1"/>
    <col min="3" max="3" width="16.88671875" customWidth="1"/>
    <col min="4" max="4" width="10.33203125" customWidth="1"/>
    <col min="5" max="10" width="18.6640625" customWidth="1"/>
  </cols>
  <sheetData>
    <row r="1" spans="2:10" x14ac:dyDescent="0.2">
      <c r="B1" s="2" t="s">
        <v>55</v>
      </c>
    </row>
    <row r="2" spans="2:10" ht="9.75" customHeight="1" x14ac:dyDescent="0.2"/>
    <row r="3" spans="2:10" x14ac:dyDescent="0.2">
      <c r="I3" s="119" t="s">
        <v>1</v>
      </c>
    </row>
    <row r="4" spans="2:10" x14ac:dyDescent="0.2">
      <c r="I4" s="119" t="s">
        <v>2</v>
      </c>
    </row>
    <row r="5" spans="2:10" ht="8.25" customHeight="1" x14ac:dyDescent="0.2"/>
    <row r="6" spans="2:10" ht="13.8" thickBot="1" x14ac:dyDescent="0.25">
      <c r="J6" s="5" t="s">
        <v>4</v>
      </c>
    </row>
    <row r="7" spans="2:10" x14ac:dyDescent="0.2">
      <c r="B7" s="120"/>
      <c r="C7" s="120"/>
      <c r="D7" s="121" t="s">
        <v>56</v>
      </c>
      <c r="E7" s="122" t="s">
        <v>57</v>
      </c>
      <c r="F7" s="123" t="s">
        <v>58</v>
      </c>
      <c r="G7" s="123" t="s">
        <v>59</v>
      </c>
      <c r="H7" s="123" t="s">
        <v>60</v>
      </c>
      <c r="I7" s="124" t="s">
        <v>61</v>
      </c>
      <c r="J7" s="125" t="s">
        <v>62</v>
      </c>
    </row>
    <row r="8" spans="2:10" ht="61.5" customHeight="1" x14ac:dyDescent="0.2">
      <c r="B8" s="120"/>
      <c r="C8" s="120"/>
      <c r="D8" s="121"/>
      <c r="E8" s="126"/>
      <c r="F8" s="127"/>
      <c r="G8" s="127"/>
      <c r="H8" s="127"/>
      <c r="I8" s="128"/>
      <c r="J8" s="129"/>
    </row>
    <row r="9" spans="2:10" ht="21.75" customHeight="1" x14ac:dyDescent="0.2">
      <c r="B9" s="28" t="s">
        <v>63</v>
      </c>
      <c r="C9" s="29"/>
      <c r="D9" s="130">
        <f>SUM(D11:D21)</f>
        <v>350</v>
      </c>
      <c r="E9" s="131">
        <f>E11+E13+E15+E17+E19+E21</f>
        <v>64</v>
      </c>
      <c r="F9" s="130">
        <f t="shared" ref="F9:J9" si="0">F11+F13+F15+F17+F19+F21</f>
        <v>147</v>
      </c>
      <c r="G9" s="130">
        <f t="shared" si="0"/>
        <v>83</v>
      </c>
      <c r="H9" s="130">
        <f t="shared" si="0"/>
        <v>67</v>
      </c>
      <c r="I9" s="130">
        <f>I11+I13+I15+I17+I19+I21</f>
        <v>54</v>
      </c>
      <c r="J9" s="132">
        <f t="shared" si="0"/>
        <v>15</v>
      </c>
    </row>
    <row r="10" spans="2:10" s="138" customFormat="1" ht="21.75" customHeight="1" thickBot="1" x14ac:dyDescent="0.25">
      <c r="B10" s="133"/>
      <c r="C10" s="134"/>
      <c r="D10" s="135"/>
      <c r="E10" s="136">
        <f>E9/$D$9</f>
        <v>0.18285714285714286</v>
      </c>
      <c r="F10" s="135">
        <f t="shared" ref="F10:G10" si="1">F9/$D$9</f>
        <v>0.42</v>
      </c>
      <c r="G10" s="135">
        <f t="shared" si="1"/>
        <v>0.23714285714285716</v>
      </c>
      <c r="H10" s="135">
        <f>H9/$D$9</f>
        <v>0.19142857142857142</v>
      </c>
      <c r="I10" s="135">
        <f>I9/D9</f>
        <v>0.15428571428571428</v>
      </c>
      <c r="J10" s="137">
        <f>J9/D9</f>
        <v>4.2857142857142858E-2</v>
      </c>
    </row>
    <row r="11" spans="2:10" ht="21.75" customHeight="1" thickTop="1" x14ac:dyDescent="0.2">
      <c r="B11" s="44" t="s">
        <v>64</v>
      </c>
      <c r="C11" s="139" t="s">
        <v>17</v>
      </c>
      <c r="D11" s="140">
        <f>'表30-1'!F13</f>
        <v>26</v>
      </c>
      <c r="E11" s="141">
        <v>7</v>
      </c>
      <c r="F11" s="140">
        <v>10</v>
      </c>
      <c r="G11" s="140">
        <v>6</v>
      </c>
      <c r="H11" s="140">
        <v>5</v>
      </c>
      <c r="I11" s="140">
        <v>1</v>
      </c>
      <c r="J11" s="142">
        <v>2</v>
      </c>
    </row>
    <row r="12" spans="2:10" s="138" customFormat="1" ht="21.75" customHeight="1" x14ac:dyDescent="0.2">
      <c r="B12" s="51"/>
      <c r="C12" s="143"/>
      <c r="D12" s="135"/>
      <c r="E12" s="136">
        <f>E11/D11</f>
        <v>0.26923076923076922</v>
      </c>
      <c r="F12" s="135">
        <f t="shared" ref="F12:G12" si="2">F11/$D$11</f>
        <v>0.38461538461538464</v>
      </c>
      <c r="G12" s="135">
        <f t="shared" si="2"/>
        <v>0.23076923076923078</v>
      </c>
      <c r="H12" s="135">
        <f>H11/$D$11</f>
        <v>0.19230769230769232</v>
      </c>
      <c r="I12" s="135">
        <f>I11/D11</f>
        <v>3.8461538461538464E-2</v>
      </c>
      <c r="J12" s="137">
        <f>J11/D11</f>
        <v>7.6923076923076927E-2</v>
      </c>
    </row>
    <row r="13" spans="2:10" ht="21.75" customHeight="1" x14ac:dyDescent="0.2">
      <c r="B13" s="51"/>
      <c r="C13" s="144" t="s">
        <v>18</v>
      </c>
      <c r="D13" s="130">
        <f>'表30-1'!F15</f>
        <v>65</v>
      </c>
      <c r="E13" s="131">
        <v>16</v>
      </c>
      <c r="F13" s="130">
        <v>20</v>
      </c>
      <c r="G13" s="130">
        <v>12</v>
      </c>
      <c r="H13" s="130">
        <v>18</v>
      </c>
      <c r="I13" s="130">
        <v>10</v>
      </c>
      <c r="J13" s="132">
        <v>4</v>
      </c>
    </row>
    <row r="14" spans="2:10" s="138" customFormat="1" ht="21.75" customHeight="1" x14ac:dyDescent="0.2">
      <c r="B14" s="51"/>
      <c r="C14" s="144"/>
      <c r="D14" s="145"/>
      <c r="E14" s="136">
        <f>E13/D13</f>
        <v>0.24615384615384617</v>
      </c>
      <c r="F14" s="135">
        <f t="shared" ref="F14:G14" si="3">F13/$D$13</f>
        <v>0.30769230769230771</v>
      </c>
      <c r="G14" s="135">
        <f t="shared" si="3"/>
        <v>0.18461538461538463</v>
      </c>
      <c r="H14" s="135">
        <f>H13/$D$13</f>
        <v>0.27692307692307694</v>
      </c>
      <c r="I14" s="135">
        <f>I13/D13</f>
        <v>0.15384615384615385</v>
      </c>
      <c r="J14" s="137">
        <f>J13/D13</f>
        <v>6.1538461538461542E-2</v>
      </c>
    </row>
    <row r="15" spans="2:10" ht="21.75" customHeight="1" x14ac:dyDescent="0.2">
      <c r="B15" s="51"/>
      <c r="C15" s="56" t="s">
        <v>65</v>
      </c>
      <c r="D15" s="130">
        <f>'表30-1'!F17</f>
        <v>23</v>
      </c>
      <c r="E15" s="131">
        <v>3</v>
      </c>
      <c r="F15" s="130">
        <v>9</v>
      </c>
      <c r="G15" s="130">
        <v>9</v>
      </c>
      <c r="H15" s="130">
        <v>3</v>
      </c>
      <c r="I15" s="130">
        <v>2</v>
      </c>
      <c r="J15" s="132">
        <v>0</v>
      </c>
    </row>
    <row r="16" spans="2:10" s="138" customFormat="1" ht="21.75" customHeight="1" x14ac:dyDescent="0.2">
      <c r="B16" s="51"/>
      <c r="C16" s="16"/>
      <c r="D16" s="145"/>
      <c r="E16" s="136">
        <f>E15/D15</f>
        <v>0.13043478260869565</v>
      </c>
      <c r="F16" s="135">
        <f t="shared" ref="F16:G16" si="4">F15/$D$15</f>
        <v>0.39130434782608697</v>
      </c>
      <c r="G16" s="135">
        <f t="shared" si="4"/>
        <v>0.39130434782608697</v>
      </c>
      <c r="H16" s="135">
        <f>H15/$D$15</f>
        <v>0.13043478260869565</v>
      </c>
      <c r="I16" s="135">
        <f>I15/D15</f>
        <v>8.6956521739130432E-2</v>
      </c>
      <c r="J16" s="137">
        <f>J15/D15</f>
        <v>0</v>
      </c>
    </row>
    <row r="17" spans="2:10" ht="21.75" customHeight="1" x14ac:dyDescent="0.2">
      <c r="B17" s="51"/>
      <c r="C17" s="146" t="s">
        <v>20</v>
      </c>
      <c r="D17" s="130">
        <f>'表30-1'!F19</f>
        <v>80</v>
      </c>
      <c r="E17" s="131">
        <v>13</v>
      </c>
      <c r="F17" s="130">
        <v>31</v>
      </c>
      <c r="G17" s="130">
        <v>18</v>
      </c>
      <c r="H17" s="130">
        <v>21</v>
      </c>
      <c r="I17" s="130">
        <v>20</v>
      </c>
      <c r="J17" s="132">
        <v>2</v>
      </c>
    </row>
    <row r="18" spans="2:10" s="138" customFormat="1" ht="21.75" customHeight="1" x14ac:dyDescent="0.2">
      <c r="B18" s="51"/>
      <c r="C18" s="146"/>
      <c r="D18" s="145"/>
      <c r="E18" s="136">
        <f>E17/D17</f>
        <v>0.16250000000000001</v>
      </c>
      <c r="F18" s="135">
        <f t="shared" ref="F18:G18" si="5">F17/$D$17</f>
        <v>0.38750000000000001</v>
      </c>
      <c r="G18" s="135">
        <f t="shared" si="5"/>
        <v>0.22500000000000001</v>
      </c>
      <c r="H18" s="135">
        <f>H17/$D$17</f>
        <v>0.26250000000000001</v>
      </c>
      <c r="I18" s="135">
        <f>I17/D17</f>
        <v>0.25</v>
      </c>
      <c r="J18" s="137">
        <f>J17/D17</f>
        <v>2.5000000000000001E-2</v>
      </c>
    </row>
    <row r="19" spans="2:10" ht="21.75" customHeight="1" x14ac:dyDescent="0.2">
      <c r="B19" s="51"/>
      <c r="C19" s="144" t="s">
        <v>21</v>
      </c>
      <c r="D19" s="130">
        <f>'表30-1'!F21</f>
        <v>8</v>
      </c>
      <c r="E19" s="131">
        <v>1</v>
      </c>
      <c r="F19" s="130">
        <v>4</v>
      </c>
      <c r="G19" s="130">
        <v>2</v>
      </c>
      <c r="H19" s="130">
        <v>0</v>
      </c>
      <c r="I19" s="130">
        <v>2</v>
      </c>
      <c r="J19" s="132">
        <v>1</v>
      </c>
    </row>
    <row r="20" spans="2:10" s="138" customFormat="1" ht="21.75" customHeight="1" x14ac:dyDescent="0.2">
      <c r="B20" s="51"/>
      <c r="C20" s="144"/>
      <c r="D20" s="145"/>
      <c r="E20" s="136">
        <f>E19/D19</f>
        <v>0.125</v>
      </c>
      <c r="F20" s="135">
        <f t="shared" ref="F20:G20" si="6">F19/$D$19</f>
        <v>0.5</v>
      </c>
      <c r="G20" s="135">
        <f t="shared" si="6"/>
        <v>0.25</v>
      </c>
      <c r="H20" s="135">
        <f>H19/$D$19</f>
        <v>0</v>
      </c>
      <c r="I20" s="135">
        <f>I19/D19</f>
        <v>0.25</v>
      </c>
      <c r="J20" s="137">
        <f>J19/D19</f>
        <v>0.125</v>
      </c>
    </row>
    <row r="21" spans="2:10" ht="21.75" customHeight="1" x14ac:dyDescent="0.2">
      <c r="B21" s="51"/>
      <c r="C21" s="147" t="s">
        <v>22</v>
      </c>
      <c r="D21" s="130">
        <f>'表30-1'!F23</f>
        <v>148</v>
      </c>
      <c r="E21" s="131">
        <v>24</v>
      </c>
      <c r="F21" s="130">
        <v>73</v>
      </c>
      <c r="G21" s="130">
        <v>36</v>
      </c>
      <c r="H21" s="130">
        <v>20</v>
      </c>
      <c r="I21" s="130">
        <v>19</v>
      </c>
      <c r="J21" s="132">
        <v>6</v>
      </c>
    </row>
    <row r="22" spans="2:10" s="138" customFormat="1" ht="21.75" customHeight="1" thickBot="1" x14ac:dyDescent="0.25">
      <c r="B22" s="66"/>
      <c r="C22" s="148"/>
      <c r="D22" s="149"/>
      <c r="E22" s="150">
        <f>E21/D21</f>
        <v>0.16216216216216217</v>
      </c>
      <c r="F22" s="149">
        <f t="shared" ref="F22:G22" si="7">F21/$D$21</f>
        <v>0.49324324324324326</v>
      </c>
      <c r="G22" s="149">
        <f t="shared" si="7"/>
        <v>0.24324324324324326</v>
      </c>
      <c r="H22" s="149">
        <f>H21/$D$21</f>
        <v>0.13513513513513514</v>
      </c>
      <c r="I22" s="149">
        <f>I21/D21</f>
        <v>0.12837837837837837</v>
      </c>
      <c r="J22" s="151">
        <f>J21/D21</f>
        <v>4.0540540540540543E-2</v>
      </c>
    </row>
    <row r="23" spans="2:10" ht="21.75" customHeight="1" thickTop="1" x14ac:dyDescent="0.2">
      <c r="B23" s="44" t="s">
        <v>47</v>
      </c>
      <c r="C23" s="152" t="s">
        <v>48</v>
      </c>
      <c r="D23" s="130">
        <f>'表30-1'!F25</f>
        <v>78</v>
      </c>
      <c r="E23" s="141">
        <v>14</v>
      </c>
      <c r="F23" s="140">
        <v>34</v>
      </c>
      <c r="G23" s="140">
        <v>13</v>
      </c>
      <c r="H23" s="140">
        <v>10</v>
      </c>
      <c r="I23" s="140">
        <v>19</v>
      </c>
      <c r="J23" s="142">
        <v>7</v>
      </c>
    </row>
    <row r="24" spans="2:10" s="138" customFormat="1" ht="21.75" customHeight="1" x14ac:dyDescent="0.2">
      <c r="B24" s="51"/>
      <c r="C24" s="153"/>
      <c r="D24" s="154"/>
      <c r="E24" s="136">
        <f>E23/D23</f>
        <v>0.17948717948717949</v>
      </c>
      <c r="F24" s="135">
        <f t="shared" ref="F24:G24" si="8">F23/$D$23</f>
        <v>0.4358974358974359</v>
      </c>
      <c r="G24" s="135">
        <f t="shared" si="8"/>
        <v>0.16666666666666666</v>
      </c>
      <c r="H24" s="135">
        <f>H23/$D$23</f>
        <v>0.12820512820512819</v>
      </c>
      <c r="I24" s="135">
        <f>I23/D23</f>
        <v>0.24358974358974358</v>
      </c>
      <c r="J24" s="137">
        <f>J23/D23</f>
        <v>8.9743589743589744E-2</v>
      </c>
    </row>
    <row r="25" spans="2:10" ht="21.75" customHeight="1" x14ac:dyDescent="0.2">
      <c r="B25" s="51"/>
      <c r="C25" s="144" t="s">
        <v>49</v>
      </c>
      <c r="D25" s="130">
        <f>'表30-1'!F27</f>
        <v>154</v>
      </c>
      <c r="E25" s="131">
        <v>21</v>
      </c>
      <c r="F25" s="130">
        <v>68</v>
      </c>
      <c r="G25" s="130">
        <v>37</v>
      </c>
      <c r="H25" s="130">
        <v>28</v>
      </c>
      <c r="I25" s="130">
        <v>24</v>
      </c>
      <c r="J25" s="132">
        <v>6</v>
      </c>
    </row>
    <row r="26" spans="2:10" s="138" customFormat="1" ht="21.75" customHeight="1" x14ac:dyDescent="0.2">
      <c r="B26" s="51"/>
      <c r="C26" s="144"/>
      <c r="D26" s="145"/>
      <c r="E26" s="136">
        <f>E25/D25</f>
        <v>0.13636363636363635</v>
      </c>
      <c r="F26" s="135">
        <f t="shared" ref="F26:G26" si="9">F25/$D$25</f>
        <v>0.44155844155844154</v>
      </c>
      <c r="G26" s="135">
        <f t="shared" si="9"/>
        <v>0.24025974025974026</v>
      </c>
      <c r="H26" s="135">
        <f>H25/$D$25</f>
        <v>0.18181818181818182</v>
      </c>
      <c r="I26" s="135">
        <f>I25/D25</f>
        <v>0.15584415584415584</v>
      </c>
      <c r="J26" s="137">
        <f>J25/D25</f>
        <v>3.896103896103896E-2</v>
      </c>
    </row>
    <row r="27" spans="2:10" ht="21.75" customHeight="1" x14ac:dyDescent="0.2">
      <c r="B27" s="51"/>
      <c r="C27" s="144" t="s">
        <v>50</v>
      </c>
      <c r="D27" s="130">
        <f>'表30-1'!F29</f>
        <v>44</v>
      </c>
      <c r="E27" s="131">
        <v>6</v>
      </c>
      <c r="F27" s="130">
        <v>20</v>
      </c>
      <c r="G27" s="130">
        <v>11</v>
      </c>
      <c r="H27" s="130">
        <v>8</v>
      </c>
      <c r="I27" s="130">
        <v>8</v>
      </c>
      <c r="J27" s="132">
        <v>0</v>
      </c>
    </row>
    <row r="28" spans="2:10" s="138" customFormat="1" ht="21.75" customHeight="1" x14ac:dyDescent="0.2">
      <c r="B28" s="51"/>
      <c r="C28" s="144"/>
      <c r="D28" s="145"/>
      <c r="E28" s="136">
        <f>E27/D27</f>
        <v>0.13636363636363635</v>
      </c>
      <c r="F28" s="135">
        <f t="shared" ref="F28:G28" si="10">F27/$D$27</f>
        <v>0.45454545454545453</v>
      </c>
      <c r="G28" s="135">
        <f t="shared" si="10"/>
        <v>0.25</v>
      </c>
      <c r="H28" s="135">
        <f>H27/$D$27</f>
        <v>0.18181818181818182</v>
      </c>
      <c r="I28" s="135">
        <f>I27/D27</f>
        <v>0.18181818181818182</v>
      </c>
      <c r="J28" s="137">
        <f>J27/D27</f>
        <v>0</v>
      </c>
    </row>
    <row r="29" spans="2:10" ht="21.75" customHeight="1" x14ac:dyDescent="0.2">
      <c r="B29" s="51"/>
      <c r="C29" s="144" t="s">
        <v>51</v>
      </c>
      <c r="D29" s="130">
        <f>'表30-1'!F31</f>
        <v>22</v>
      </c>
      <c r="E29" s="131">
        <v>9</v>
      </c>
      <c r="F29" s="130">
        <v>9</v>
      </c>
      <c r="G29" s="130">
        <v>3</v>
      </c>
      <c r="H29" s="130">
        <v>6</v>
      </c>
      <c r="I29" s="130">
        <v>1</v>
      </c>
      <c r="J29" s="132">
        <v>1</v>
      </c>
    </row>
    <row r="30" spans="2:10" s="138" customFormat="1" ht="21.75" customHeight="1" x14ac:dyDescent="0.2">
      <c r="B30" s="51"/>
      <c r="C30" s="144"/>
      <c r="D30" s="145"/>
      <c r="E30" s="136">
        <f>E29/D29</f>
        <v>0.40909090909090912</v>
      </c>
      <c r="F30" s="135">
        <f t="shared" ref="F30:G30" si="11">F29/$D$29</f>
        <v>0.40909090909090912</v>
      </c>
      <c r="G30" s="135">
        <f t="shared" si="11"/>
        <v>0.13636363636363635</v>
      </c>
      <c r="H30" s="135">
        <f>H29/$D$29</f>
        <v>0.27272727272727271</v>
      </c>
      <c r="I30" s="135">
        <f>I29/D29</f>
        <v>4.5454545454545456E-2</v>
      </c>
      <c r="J30" s="137">
        <f>J29/D29</f>
        <v>4.5454545454545456E-2</v>
      </c>
    </row>
    <row r="31" spans="2:10" ht="21.75" customHeight="1" x14ac:dyDescent="0.2">
      <c r="B31" s="51"/>
      <c r="C31" s="144" t="s">
        <v>28</v>
      </c>
      <c r="D31" s="130">
        <f>'表30-1'!F33</f>
        <v>28</v>
      </c>
      <c r="E31" s="131">
        <v>6</v>
      </c>
      <c r="F31" s="130">
        <v>14</v>
      </c>
      <c r="G31" s="130">
        <v>9</v>
      </c>
      <c r="H31" s="130">
        <v>7</v>
      </c>
      <c r="I31" s="130">
        <v>2</v>
      </c>
      <c r="J31" s="132">
        <v>1</v>
      </c>
    </row>
    <row r="32" spans="2:10" s="138" customFormat="1" ht="21.75" customHeight="1" x14ac:dyDescent="0.2">
      <c r="B32" s="51"/>
      <c r="C32" s="144"/>
      <c r="D32" s="145"/>
      <c r="E32" s="136">
        <f>E31/D31</f>
        <v>0.21428571428571427</v>
      </c>
      <c r="F32" s="135">
        <f t="shared" ref="F32:G32" si="12">F31/$D$31</f>
        <v>0.5</v>
      </c>
      <c r="G32" s="135">
        <f t="shared" si="12"/>
        <v>0.32142857142857145</v>
      </c>
      <c r="H32" s="135">
        <f>H31/$D$31</f>
        <v>0.25</v>
      </c>
      <c r="I32" s="135">
        <f>I31/D31</f>
        <v>7.1428571428571425E-2</v>
      </c>
      <c r="J32" s="137">
        <f>J31/D31</f>
        <v>3.5714285714285712E-2</v>
      </c>
    </row>
    <row r="33" spans="2:10" ht="21.75" customHeight="1" x14ac:dyDescent="0.2">
      <c r="B33" s="51"/>
      <c r="C33" s="144" t="s">
        <v>52</v>
      </c>
      <c r="D33" s="130">
        <f>'表30-1'!F35</f>
        <v>24</v>
      </c>
      <c r="E33" s="131">
        <v>8</v>
      </c>
      <c r="F33" s="130">
        <v>2</v>
      </c>
      <c r="G33" s="130">
        <v>10</v>
      </c>
      <c r="H33" s="130">
        <v>8</v>
      </c>
      <c r="I33" s="130">
        <v>0</v>
      </c>
      <c r="J33" s="132">
        <v>0</v>
      </c>
    </row>
    <row r="34" spans="2:10" s="138" customFormat="1" ht="21.75" customHeight="1" thickBot="1" x14ac:dyDescent="0.25">
      <c r="B34" s="51"/>
      <c r="C34" s="147"/>
      <c r="D34" s="135"/>
      <c r="E34" s="150">
        <f>E33/D33</f>
        <v>0.33333333333333331</v>
      </c>
      <c r="F34" s="149">
        <f t="shared" ref="F34:G34" si="13">F33/$D$33</f>
        <v>8.3333333333333329E-2</v>
      </c>
      <c r="G34" s="149">
        <f t="shared" si="13"/>
        <v>0.41666666666666669</v>
      </c>
      <c r="H34" s="149">
        <f>H33/$D$33</f>
        <v>0.33333333333333331</v>
      </c>
      <c r="I34" s="149">
        <f>I33/D33</f>
        <v>0</v>
      </c>
      <c r="J34" s="151">
        <f>J33/D33</f>
        <v>0</v>
      </c>
    </row>
    <row r="35" spans="2:10" ht="21.75" customHeight="1" thickTop="1" x14ac:dyDescent="0.2">
      <c r="B35" s="51"/>
      <c r="C35" s="155" t="s">
        <v>53</v>
      </c>
      <c r="D35" s="156">
        <f>D25+D27+D29+D31</f>
        <v>248</v>
      </c>
      <c r="E35" s="157">
        <f>E25+E27+E29+E31</f>
        <v>42</v>
      </c>
      <c r="F35" s="158">
        <f t="shared" ref="F35:J35" si="14">F25+F27+F29+F31</f>
        <v>111</v>
      </c>
      <c r="G35" s="158">
        <f t="shared" si="14"/>
        <v>60</v>
      </c>
      <c r="H35" s="158">
        <f t="shared" si="14"/>
        <v>49</v>
      </c>
      <c r="I35" s="158">
        <f t="shared" si="14"/>
        <v>35</v>
      </c>
      <c r="J35" s="159">
        <f t="shared" si="14"/>
        <v>8</v>
      </c>
    </row>
    <row r="36" spans="2:10" s="138" customFormat="1" ht="21.75" customHeight="1" x14ac:dyDescent="0.2">
      <c r="B36" s="51"/>
      <c r="C36" s="160" t="s">
        <v>31</v>
      </c>
      <c r="D36" s="59"/>
      <c r="E36" s="136">
        <f>E35/D35</f>
        <v>0.16935483870967741</v>
      </c>
      <c r="F36" s="135">
        <f t="shared" ref="F36:G36" si="15">F35/$D$35</f>
        <v>0.44758064516129031</v>
      </c>
      <c r="G36" s="135">
        <f t="shared" si="15"/>
        <v>0.24193548387096775</v>
      </c>
      <c r="H36" s="135">
        <f>H35/$D$35</f>
        <v>0.19758064516129031</v>
      </c>
      <c r="I36" s="135">
        <f>I35/D35</f>
        <v>0.14112903225806453</v>
      </c>
      <c r="J36" s="137">
        <f>J35/D35</f>
        <v>3.2258064516129031E-2</v>
      </c>
    </row>
    <row r="37" spans="2:10" ht="21.75" customHeight="1" x14ac:dyDescent="0.2">
      <c r="B37" s="51"/>
      <c r="C37" s="161" t="s">
        <v>53</v>
      </c>
      <c r="D37" s="162">
        <f>D27+D29+D31+D33</f>
        <v>118</v>
      </c>
      <c r="E37" s="163">
        <f t="shared" ref="E37:J37" si="16">E27+E29+E31+E33</f>
        <v>29</v>
      </c>
      <c r="F37" s="164">
        <f t="shared" si="16"/>
        <v>45</v>
      </c>
      <c r="G37" s="164">
        <f t="shared" si="16"/>
        <v>33</v>
      </c>
      <c r="H37" s="164">
        <f t="shared" si="16"/>
        <v>29</v>
      </c>
      <c r="I37" s="164">
        <f t="shared" si="16"/>
        <v>11</v>
      </c>
      <c r="J37" s="165">
        <f t="shared" si="16"/>
        <v>2</v>
      </c>
    </row>
    <row r="38" spans="2:10" s="138" customFormat="1" ht="21.75" customHeight="1" thickBot="1" x14ac:dyDescent="0.25">
      <c r="B38" s="82"/>
      <c r="C38" s="166" t="s">
        <v>54</v>
      </c>
      <c r="D38" s="59"/>
      <c r="E38" s="167">
        <f>E37/D37</f>
        <v>0.24576271186440679</v>
      </c>
      <c r="F38" s="168">
        <f t="shared" ref="F38:G38" si="17">F37/$D$37</f>
        <v>0.38135593220338981</v>
      </c>
      <c r="G38" s="168">
        <f t="shared" si="17"/>
        <v>0.27966101694915252</v>
      </c>
      <c r="H38" s="168">
        <f>H37/$D$37</f>
        <v>0.24576271186440679</v>
      </c>
      <c r="I38" s="168">
        <f>I37/D37</f>
        <v>9.3220338983050849E-2</v>
      </c>
      <c r="J38" s="169">
        <f>J37/D37</f>
        <v>1.6949152542372881E-2</v>
      </c>
    </row>
    <row r="39" spans="2:10" x14ac:dyDescent="0.2">
      <c r="B39" s="87"/>
      <c r="C39" s="170" t="s">
        <v>66</v>
      </c>
      <c r="D39" s="171"/>
      <c r="E39" s="171"/>
      <c r="F39" s="171"/>
      <c r="G39" s="171"/>
      <c r="H39" s="171"/>
      <c r="I39" s="171"/>
      <c r="J39" s="171"/>
    </row>
    <row r="40" spans="2:10" x14ac:dyDescent="0.2">
      <c r="B40" s="2"/>
      <c r="C40" s="2"/>
      <c r="D40" s="2"/>
    </row>
    <row r="41" spans="2:10" x14ac:dyDescent="0.2">
      <c r="B41" s="2"/>
      <c r="C41" s="2"/>
      <c r="D41" s="94"/>
      <c r="E41" s="94"/>
      <c r="F41" s="94"/>
      <c r="G41" s="94"/>
      <c r="H41" s="94"/>
      <c r="I41" s="94"/>
      <c r="J41" s="94"/>
    </row>
    <row r="42" spans="2:10" x14ac:dyDescent="0.2">
      <c r="B42" s="91"/>
      <c r="E42" s="138"/>
      <c r="F42" s="138"/>
      <c r="G42" s="138"/>
      <c r="H42" s="138"/>
      <c r="I42" s="138"/>
      <c r="J42" s="138"/>
    </row>
    <row r="44" spans="2:10" x14ac:dyDescent="0.2">
      <c r="B44" s="2"/>
      <c r="D44" s="172"/>
      <c r="E44" s="172"/>
      <c r="F44" s="172"/>
      <c r="G44" s="172"/>
      <c r="H44" s="172"/>
      <c r="I44" s="172"/>
      <c r="J44" s="172"/>
    </row>
    <row r="45" spans="2:10" x14ac:dyDescent="0.2">
      <c r="B45" s="2"/>
      <c r="D45" s="172"/>
      <c r="E45" s="172"/>
      <c r="F45" s="172"/>
      <c r="G45" s="172"/>
      <c r="H45" s="172"/>
      <c r="I45" s="172"/>
      <c r="J45" s="172"/>
    </row>
    <row r="46" spans="2:10" x14ac:dyDescent="0.2">
      <c r="B46" s="2"/>
    </row>
    <row r="47" spans="2:10" x14ac:dyDescent="0.2">
      <c r="B47" s="96"/>
      <c r="D47" s="173"/>
      <c r="E47" s="173"/>
      <c r="F47" s="173"/>
      <c r="G47" s="173"/>
      <c r="H47" s="173"/>
      <c r="I47" s="173"/>
      <c r="J47" s="173"/>
    </row>
    <row r="48" spans="2:10" x14ac:dyDescent="0.2">
      <c r="D48" s="173"/>
      <c r="E48" s="173"/>
      <c r="F48" s="173"/>
      <c r="G48" s="173"/>
      <c r="H48" s="173"/>
      <c r="I48" s="173"/>
      <c r="J48" s="173"/>
    </row>
    <row r="49" spans="4:10" x14ac:dyDescent="0.2">
      <c r="D49" s="173"/>
      <c r="E49" s="173"/>
      <c r="F49" s="173"/>
      <c r="G49" s="173"/>
      <c r="H49" s="173"/>
      <c r="I49" s="173"/>
      <c r="J49" s="173"/>
    </row>
    <row r="50" spans="4:10" x14ac:dyDescent="0.2">
      <c r="D50" s="173"/>
      <c r="E50" s="173"/>
      <c r="F50" s="173"/>
      <c r="G50" s="173"/>
      <c r="H50" s="173"/>
      <c r="I50" s="173"/>
      <c r="J50" s="173"/>
    </row>
    <row r="51" spans="4:10" x14ac:dyDescent="0.2">
      <c r="D51" s="173"/>
      <c r="E51" s="173"/>
      <c r="F51" s="173"/>
      <c r="G51" s="173"/>
      <c r="H51" s="173"/>
      <c r="I51" s="173"/>
      <c r="J51" s="173"/>
    </row>
  </sheetData>
  <mergeCells count="23">
    <mergeCell ref="B23:B38"/>
    <mergeCell ref="C23:C24"/>
    <mergeCell ref="C25:C26"/>
    <mergeCell ref="C27:C28"/>
    <mergeCell ref="C29:C30"/>
    <mergeCell ref="C31:C32"/>
    <mergeCell ref="C33:C34"/>
    <mergeCell ref="I7:I8"/>
    <mergeCell ref="J7:J8"/>
    <mergeCell ref="B9:C10"/>
    <mergeCell ref="B11:B22"/>
    <mergeCell ref="C11:C12"/>
    <mergeCell ref="C13:C14"/>
    <mergeCell ref="C15:C16"/>
    <mergeCell ref="C17:C18"/>
    <mergeCell ref="C19:C20"/>
    <mergeCell ref="C21:C22"/>
    <mergeCell ref="B7:C8"/>
    <mergeCell ref="D7:D8"/>
    <mergeCell ref="E7:E8"/>
    <mergeCell ref="F7:F8"/>
    <mergeCell ref="G7:G8"/>
    <mergeCell ref="H7:H8"/>
  </mergeCells>
  <phoneticPr fontId="3"/>
  <pageMargins left="0.77" right="0.25" top="0.61" bottom="0.46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9B4B-F4DD-4435-8C58-4F452EAB08F9}">
  <sheetPr>
    <tabColor rgb="FF92D050"/>
    <pageSetUpPr fitToPage="1"/>
  </sheetPr>
  <dimension ref="B2:M54"/>
  <sheetViews>
    <sheetView view="pageBreakPreview" zoomScaleNormal="100" zoomScaleSheetLayoutView="100" workbookViewId="0"/>
  </sheetViews>
  <sheetFormatPr defaultColWidth="9" defaultRowHeight="13.2" x14ac:dyDescent="0.2"/>
  <cols>
    <col min="1" max="1" width="9" style="2"/>
    <col min="2" max="2" width="4.33203125" style="2" customWidth="1"/>
    <col min="3" max="3" width="16.6640625" style="2" customWidth="1"/>
    <col min="4" max="4" width="17.88671875" style="2" customWidth="1"/>
    <col min="5" max="7" width="19" style="2" customWidth="1"/>
    <col min="8" max="8" width="17.88671875" style="2" customWidth="1"/>
    <col min="9" max="10" width="8.33203125" style="2" customWidth="1"/>
    <col min="11" max="11" width="8.88671875" style="2" customWidth="1"/>
    <col min="12" max="13" width="8.33203125" style="2" customWidth="1"/>
    <col min="14" max="16384" width="9" style="2"/>
  </cols>
  <sheetData>
    <row r="2" spans="2:12" x14ac:dyDescent="0.2">
      <c r="B2" s="2" t="s">
        <v>67</v>
      </c>
    </row>
    <row r="4" spans="2:12" x14ac:dyDescent="0.2">
      <c r="C4" s="3" t="s">
        <v>68</v>
      </c>
    </row>
    <row r="6" spans="2:12" x14ac:dyDescent="0.2">
      <c r="G6" s="3" t="s">
        <v>1</v>
      </c>
    </row>
    <row r="7" spans="2:12" x14ac:dyDescent="0.2">
      <c r="G7" s="3" t="s">
        <v>2</v>
      </c>
    </row>
    <row r="8" spans="2:12" ht="10.5" customHeight="1" x14ac:dyDescent="0.2"/>
    <row r="9" spans="2:12" ht="13.8" thickBot="1" x14ac:dyDescent="0.25">
      <c r="E9" s="2" t="s">
        <v>3</v>
      </c>
      <c r="H9" s="5" t="s">
        <v>4</v>
      </c>
      <c r="L9" s="5"/>
    </row>
    <row r="10" spans="2:12" ht="7.5" customHeight="1" x14ac:dyDescent="0.2">
      <c r="B10" s="97"/>
      <c r="C10" s="98"/>
      <c r="D10" s="99" t="s">
        <v>36</v>
      </c>
      <c r="E10" s="9" t="s">
        <v>69</v>
      </c>
      <c r="F10" s="10" t="s">
        <v>70</v>
      </c>
      <c r="G10" s="10" t="s">
        <v>71</v>
      </c>
      <c r="H10" s="11" t="s">
        <v>13</v>
      </c>
    </row>
    <row r="11" spans="2:12" ht="7.5" customHeight="1" x14ac:dyDescent="0.2">
      <c r="B11" s="6"/>
      <c r="C11" s="7"/>
      <c r="D11" s="17"/>
      <c r="E11" s="100"/>
      <c r="F11" s="101"/>
      <c r="G11" s="101"/>
      <c r="H11" s="17"/>
    </row>
    <row r="12" spans="2:12" ht="66.75" customHeight="1" x14ac:dyDescent="0.2">
      <c r="B12" s="19"/>
      <c r="C12" s="20"/>
      <c r="D12" s="25"/>
      <c r="E12" s="102"/>
      <c r="F12" s="103"/>
      <c r="G12" s="103"/>
      <c r="H12" s="25"/>
      <c r="K12" s="27"/>
    </row>
    <row r="13" spans="2:12" ht="20.100000000000001" customHeight="1" x14ac:dyDescent="0.2">
      <c r="B13" s="104" t="s">
        <v>39</v>
      </c>
      <c r="C13" s="105"/>
      <c r="D13" s="30">
        <f t="shared" ref="D13" si="0">D15+D17+D19+D21+D23+D25</f>
        <v>401</v>
      </c>
      <c r="E13" s="31">
        <f>E15+E17+E19+E21+E23+E25</f>
        <v>28</v>
      </c>
      <c r="F13" s="32">
        <f>F15+F17+F19+F21+F23+F25</f>
        <v>78</v>
      </c>
      <c r="G13" s="32">
        <f>G15+G17+G19+G21+G23+G25</f>
        <v>269</v>
      </c>
      <c r="H13" s="33">
        <f>H15+H17+H19+H21+H23+H25</f>
        <v>26</v>
      </c>
      <c r="K13" s="96"/>
    </row>
    <row r="14" spans="2:12" ht="20.100000000000001" customHeight="1" thickBot="1" x14ac:dyDescent="0.25">
      <c r="B14" s="106"/>
      <c r="C14" s="107"/>
      <c r="D14" s="38"/>
      <c r="E14" s="39">
        <f>E13/D13</f>
        <v>6.9825436408977551E-2</v>
      </c>
      <c r="F14" s="40">
        <f>F13/$D$13</f>
        <v>0.19451371571072318</v>
      </c>
      <c r="G14" s="40">
        <f>G13/$D$13</f>
        <v>0.67082294264339148</v>
      </c>
      <c r="H14" s="41">
        <f>H13/D13</f>
        <v>6.4837905236907731E-2</v>
      </c>
      <c r="I14" s="91"/>
      <c r="J14" s="91"/>
      <c r="K14" s="96"/>
    </row>
    <row r="15" spans="2:12" ht="20.100000000000001" customHeight="1" thickTop="1" x14ac:dyDescent="0.2">
      <c r="B15" s="44" t="s">
        <v>40</v>
      </c>
      <c r="C15" s="108" t="s">
        <v>41</v>
      </c>
      <c r="D15" s="46">
        <f>'[1]表5-1'!D14</f>
        <v>45</v>
      </c>
      <c r="E15" s="47">
        <v>2</v>
      </c>
      <c r="F15" s="48">
        <v>9</v>
      </c>
      <c r="G15" s="48">
        <v>31</v>
      </c>
      <c r="H15" s="49">
        <v>3</v>
      </c>
      <c r="K15" s="96"/>
    </row>
    <row r="16" spans="2:12" ht="20.100000000000001" customHeight="1" x14ac:dyDescent="0.2">
      <c r="B16" s="51"/>
      <c r="C16" s="13"/>
      <c r="D16" s="52"/>
      <c r="E16" s="53">
        <f>E15/D15</f>
        <v>4.4444444444444446E-2</v>
      </c>
      <c r="F16" s="54">
        <f>F15/$D$15</f>
        <v>0.2</v>
      </c>
      <c r="G16" s="54">
        <f>G15/$D$15</f>
        <v>0.68888888888888888</v>
      </c>
      <c r="H16" s="62">
        <f>H15/D15</f>
        <v>6.6666666666666666E-2</v>
      </c>
      <c r="J16" s="91"/>
      <c r="K16" s="96"/>
    </row>
    <row r="17" spans="2:11" ht="20.100000000000001" customHeight="1" x14ac:dyDescent="0.2">
      <c r="B17" s="51"/>
      <c r="C17" s="8" t="s">
        <v>42</v>
      </c>
      <c r="D17" s="57">
        <f>'[1]表5-1'!D16</f>
        <v>75</v>
      </c>
      <c r="E17" s="31">
        <v>5</v>
      </c>
      <c r="F17" s="32">
        <v>15</v>
      </c>
      <c r="G17" s="32">
        <v>51</v>
      </c>
      <c r="H17" s="33">
        <v>4</v>
      </c>
      <c r="K17" s="96"/>
    </row>
    <row r="18" spans="2:11" ht="20.100000000000001" customHeight="1" x14ac:dyDescent="0.2">
      <c r="B18" s="51"/>
      <c r="C18" s="13"/>
      <c r="D18" s="59"/>
      <c r="E18" s="53">
        <f>E17/D17</f>
        <v>6.6666666666666666E-2</v>
      </c>
      <c r="F18" s="54">
        <f>F17/$D$17</f>
        <v>0.2</v>
      </c>
      <c r="G18" s="54">
        <f>G17/$D$17</f>
        <v>0.68</v>
      </c>
      <c r="H18" s="62">
        <f>H17/D17</f>
        <v>5.3333333333333337E-2</v>
      </c>
      <c r="J18" s="91"/>
      <c r="K18" s="96"/>
    </row>
    <row r="19" spans="2:11" ht="20.100000000000001" customHeight="1" x14ac:dyDescent="0.2">
      <c r="B19" s="51"/>
      <c r="C19" s="8" t="s">
        <v>43</v>
      </c>
      <c r="D19" s="57">
        <f>'[1]表5-1'!D18</f>
        <v>24</v>
      </c>
      <c r="E19" s="31">
        <v>1</v>
      </c>
      <c r="F19" s="32">
        <v>1</v>
      </c>
      <c r="G19" s="32">
        <v>21</v>
      </c>
      <c r="H19" s="33">
        <v>1</v>
      </c>
      <c r="K19" s="96"/>
    </row>
    <row r="20" spans="2:11" ht="20.100000000000001" customHeight="1" x14ac:dyDescent="0.2">
      <c r="B20" s="51"/>
      <c r="C20" s="13"/>
      <c r="D20" s="59"/>
      <c r="E20" s="53">
        <f>E19/D19</f>
        <v>4.1666666666666664E-2</v>
      </c>
      <c r="F20" s="54">
        <f>F19/$D$19</f>
        <v>4.1666666666666664E-2</v>
      </c>
      <c r="G20" s="54">
        <f>G19/$D$19</f>
        <v>0.875</v>
      </c>
      <c r="H20" s="62">
        <f>H19/D19</f>
        <v>4.1666666666666664E-2</v>
      </c>
      <c r="J20" s="91"/>
      <c r="K20" s="96"/>
    </row>
    <row r="21" spans="2:11" ht="20.100000000000001" customHeight="1" x14ac:dyDescent="0.2">
      <c r="B21" s="51"/>
      <c r="C21" s="8" t="s">
        <v>44</v>
      </c>
      <c r="D21" s="57">
        <f>'[1]表5-1'!D20</f>
        <v>90</v>
      </c>
      <c r="E21" s="31">
        <v>1</v>
      </c>
      <c r="F21" s="32">
        <v>21</v>
      </c>
      <c r="G21" s="32">
        <v>64</v>
      </c>
      <c r="H21" s="33">
        <v>4</v>
      </c>
      <c r="K21" s="96"/>
    </row>
    <row r="22" spans="2:11" ht="20.100000000000001" customHeight="1" x14ac:dyDescent="0.2">
      <c r="B22" s="51"/>
      <c r="C22" s="13"/>
      <c r="D22" s="59"/>
      <c r="E22" s="53">
        <f>E21/D21</f>
        <v>1.1111111111111112E-2</v>
      </c>
      <c r="F22" s="54">
        <f>F21/$D$21</f>
        <v>0.23333333333333334</v>
      </c>
      <c r="G22" s="54">
        <f>G21/$D$21</f>
        <v>0.71111111111111114</v>
      </c>
      <c r="H22" s="62">
        <f>H21/D21</f>
        <v>4.4444444444444446E-2</v>
      </c>
      <c r="J22" s="91"/>
      <c r="K22" s="96"/>
    </row>
    <row r="23" spans="2:11" ht="20.100000000000001" customHeight="1" x14ac:dyDescent="0.2">
      <c r="B23" s="51"/>
      <c r="C23" s="8" t="s">
        <v>45</v>
      </c>
      <c r="D23" s="57">
        <f>'[1]表5-1'!D22</f>
        <v>8</v>
      </c>
      <c r="E23" s="31">
        <v>0</v>
      </c>
      <c r="F23" s="32">
        <v>0</v>
      </c>
      <c r="G23" s="32">
        <v>8</v>
      </c>
      <c r="H23" s="33">
        <v>0</v>
      </c>
      <c r="K23" s="96"/>
    </row>
    <row r="24" spans="2:11" ht="20.100000000000001" customHeight="1" x14ac:dyDescent="0.2">
      <c r="B24" s="51"/>
      <c r="C24" s="13"/>
      <c r="D24" s="59"/>
      <c r="E24" s="53">
        <f>E23/D23</f>
        <v>0</v>
      </c>
      <c r="F24" s="54">
        <f>F23/$D$23</f>
        <v>0</v>
      </c>
      <c r="G24" s="54">
        <f>G23/$D$23</f>
        <v>1</v>
      </c>
      <c r="H24" s="62">
        <f>H23/D23</f>
        <v>0</v>
      </c>
      <c r="J24" s="91"/>
      <c r="K24" s="96"/>
    </row>
    <row r="25" spans="2:11" ht="20.100000000000001" customHeight="1" x14ac:dyDescent="0.2">
      <c r="B25" s="51"/>
      <c r="C25" s="8" t="s">
        <v>46</v>
      </c>
      <c r="D25" s="57">
        <f>'[1]表5-1'!D24</f>
        <v>159</v>
      </c>
      <c r="E25" s="63">
        <v>19</v>
      </c>
      <c r="F25" s="64">
        <v>32</v>
      </c>
      <c r="G25" s="64">
        <v>94</v>
      </c>
      <c r="H25" s="33">
        <v>14</v>
      </c>
      <c r="K25" s="96"/>
    </row>
    <row r="26" spans="2:11" ht="20.100000000000001" customHeight="1" thickBot="1" x14ac:dyDescent="0.25">
      <c r="B26" s="51"/>
      <c r="C26" s="13"/>
      <c r="D26" s="52"/>
      <c r="E26" s="68">
        <f>E25/D25</f>
        <v>0.11949685534591195</v>
      </c>
      <c r="F26" s="69">
        <f>F25/$D$25</f>
        <v>0.20125786163522014</v>
      </c>
      <c r="G26" s="69">
        <f>G25/$D$25</f>
        <v>0.5911949685534591</v>
      </c>
      <c r="H26" s="109">
        <f>H25/D25</f>
        <v>8.8050314465408799E-2</v>
      </c>
      <c r="J26" s="91"/>
      <c r="K26" s="96"/>
    </row>
    <row r="27" spans="2:11" ht="20.100000000000001" customHeight="1" thickTop="1" x14ac:dyDescent="0.2">
      <c r="B27" s="44" t="s">
        <v>47</v>
      </c>
      <c r="C27" s="110" t="s">
        <v>48</v>
      </c>
      <c r="D27" s="46">
        <f>'[1]表5-1'!D26</f>
        <v>87</v>
      </c>
      <c r="E27" s="47">
        <v>1</v>
      </c>
      <c r="F27" s="48">
        <v>18</v>
      </c>
      <c r="G27" s="48">
        <v>59</v>
      </c>
      <c r="H27" s="65">
        <v>9</v>
      </c>
      <c r="K27" s="96"/>
    </row>
    <row r="28" spans="2:11" ht="20.100000000000001" customHeight="1" x14ac:dyDescent="0.2">
      <c r="B28" s="51"/>
      <c r="C28" s="111"/>
      <c r="D28" s="59"/>
      <c r="E28" s="53">
        <f>E27/D27</f>
        <v>1.1494252873563218E-2</v>
      </c>
      <c r="F28" s="54">
        <f>F27/$D$27</f>
        <v>0.20689655172413793</v>
      </c>
      <c r="G28" s="54">
        <f>G27/$D$27</f>
        <v>0.67816091954022983</v>
      </c>
      <c r="H28" s="62">
        <f>H27/D27</f>
        <v>0.10344827586206896</v>
      </c>
      <c r="J28" s="91"/>
      <c r="K28" s="96"/>
    </row>
    <row r="29" spans="2:11" ht="20.100000000000001" customHeight="1" x14ac:dyDescent="0.2">
      <c r="B29" s="51"/>
      <c r="C29" s="111" t="s">
        <v>49</v>
      </c>
      <c r="D29" s="71">
        <f>'[1]表5-1'!D28</f>
        <v>178</v>
      </c>
      <c r="E29" s="63">
        <v>10</v>
      </c>
      <c r="F29" s="64">
        <v>30</v>
      </c>
      <c r="G29" s="64">
        <v>128</v>
      </c>
      <c r="H29" s="33">
        <v>10</v>
      </c>
      <c r="K29" s="96"/>
    </row>
    <row r="30" spans="2:11" ht="20.100000000000001" customHeight="1" x14ac:dyDescent="0.2">
      <c r="B30" s="51"/>
      <c r="C30" s="112"/>
      <c r="D30" s="59"/>
      <c r="E30" s="53">
        <f>E29/D29</f>
        <v>5.6179775280898875E-2</v>
      </c>
      <c r="F30" s="54">
        <f>F29/$D$29</f>
        <v>0.16853932584269662</v>
      </c>
      <c r="G30" s="54">
        <f>G29/$D$29</f>
        <v>0.7191011235955056</v>
      </c>
      <c r="H30" s="62">
        <f>H29/D29</f>
        <v>5.6179775280898875E-2</v>
      </c>
      <c r="J30" s="91"/>
      <c r="K30" s="96"/>
    </row>
    <row r="31" spans="2:11" ht="20.100000000000001" customHeight="1" x14ac:dyDescent="0.2">
      <c r="B31" s="51"/>
      <c r="C31" s="111" t="s">
        <v>50</v>
      </c>
      <c r="D31" s="52">
        <f>'[1]表5-1'!D30</f>
        <v>53</v>
      </c>
      <c r="E31" s="63">
        <v>2</v>
      </c>
      <c r="F31" s="64">
        <v>15</v>
      </c>
      <c r="G31" s="64">
        <v>31</v>
      </c>
      <c r="H31" s="33">
        <v>5</v>
      </c>
      <c r="K31" s="96"/>
    </row>
    <row r="32" spans="2:11" ht="20.100000000000001" customHeight="1" x14ac:dyDescent="0.2">
      <c r="B32" s="51"/>
      <c r="C32" s="112"/>
      <c r="D32" s="59"/>
      <c r="E32" s="53">
        <f>E31/D31</f>
        <v>3.7735849056603772E-2</v>
      </c>
      <c r="F32" s="54">
        <f>F31/$D$31</f>
        <v>0.28301886792452829</v>
      </c>
      <c r="G32" s="54">
        <f>G31/$D$31</f>
        <v>0.58490566037735847</v>
      </c>
      <c r="H32" s="62">
        <f>H31/D31</f>
        <v>9.4339622641509441E-2</v>
      </c>
      <c r="J32" s="91"/>
      <c r="K32" s="96"/>
    </row>
    <row r="33" spans="2:13" ht="20.100000000000001" customHeight="1" x14ac:dyDescent="0.2">
      <c r="B33" s="51"/>
      <c r="C33" s="111" t="s">
        <v>51</v>
      </c>
      <c r="D33" s="52">
        <f>'[1]表5-1'!D32</f>
        <v>26</v>
      </c>
      <c r="E33" s="63">
        <v>2</v>
      </c>
      <c r="F33" s="64">
        <v>4</v>
      </c>
      <c r="G33" s="64">
        <v>19</v>
      </c>
      <c r="H33" s="33">
        <v>1</v>
      </c>
      <c r="K33" s="96"/>
    </row>
    <row r="34" spans="2:13" ht="20.100000000000001" customHeight="1" x14ac:dyDescent="0.2">
      <c r="B34" s="51"/>
      <c r="C34" s="112"/>
      <c r="D34" s="59"/>
      <c r="E34" s="53">
        <f>E33/D33</f>
        <v>7.6923076923076927E-2</v>
      </c>
      <c r="F34" s="54">
        <f>F33/$D$33</f>
        <v>0.15384615384615385</v>
      </c>
      <c r="G34" s="54">
        <f>G33/$D$33</f>
        <v>0.73076923076923073</v>
      </c>
      <c r="H34" s="62">
        <f>H33/D33</f>
        <v>3.8461538461538464E-2</v>
      </c>
      <c r="J34" s="91"/>
      <c r="K34" s="96"/>
    </row>
    <row r="35" spans="2:13" ht="20.100000000000001" customHeight="1" x14ac:dyDescent="0.2">
      <c r="B35" s="51"/>
      <c r="C35" s="111" t="s">
        <v>28</v>
      </c>
      <c r="D35" s="52">
        <f>'[1]表5-1'!D34</f>
        <v>31</v>
      </c>
      <c r="E35" s="63">
        <v>5</v>
      </c>
      <c r="F35" s="64">
        <v>7</v>
      </c>
      <c r="G35" s="64">
        <v>18</v>
      </c>
      <c r="H35" s="33">
        <v>1</v>
      </c>
      <c r="K35" s="96"/>
    </row>
    <row r="36" spans="2:13" ht="20.100000000000001" customHeight="1" x14ac:dyDescent="0.2">
      <c r="B36" s="51"/>
      <c r="C36" s="112"/>
      <c r="D36" s="59"/>
      <c r="E36" s="53">
        <f>E35/D35</f>
        <v>0.16129032258064516</v>
      </c>
      <c r="F36" s="54">
        <f>F35/$D$35</f>
        <v>0.22580645161290322</v>
      </c>
      <c r="G36" s="54">
        <f>G35/$D$35</f>
        <v>0.58064516129032262</v>
      </c>
      <c r="H36" s="62">
        <f>H35/D35</f>
        <v>3.2258064516129031E-2</v>
      </c>
      <c r="J36" s="91"/>
      <c r="K36" s="96"/>
    </row>
    <row r="37" spans="2:13" ht="20.100000000000001" customHeight="1" x14ac:dyDescent="0.2">
      <c r="B37" s="51"/>
      <c r="C37" s="111" t="s">
        <v>52</v>
      </c>
      <c r="D37" s="71">
        <f>'[1]表5-1'!D36</f>
        <v>26</v>
      </c>
      <c r="E37" s="63">
        <v>8</v>
      </c>
      <c r="F37" s="64">
        <v>4</v>
      </c>
      <c r="G37" s="64">
        <v>14</v>
      </c>
      <c r="H37" s="33">
        <v>0</v>
      </c>
      <c r="K37" s="96"/>
    </row>
    <row r="38" spans="2:13" ht="20.100000000000001" customHeight="1" thickBot="1" x14ac:dyDescent="0.25">
      <c r="B38" s="51"/>
      <c r="C38" s="114"/>
      <c r="D38" s="52"/>
      <c r="E38" s="74">
        <f>E37/D37</f>
        <v>0.30769230769230771</v>
      </c>
      <c r="F38" s="75">
        <f>F37/$D$37</f>
        <v>0.15384615384615385</v>
      </c>
      <c r="G38" s="75">
        <f>G37/$D$37</f>
        <v>0.53846153846153844</v>
      </c>
      <c r="H38" s="109">
        <f>H37/D37</f>
        <v>0</v>
      </c>
      <c r="J38" s="91"/>
      <c r="K38" s="96"/>
    </row>
    <row r="39" spans="2:13" ht="20.100000000000001" customHeight="1" thickTop="1" x14ac:dyDescent="0.2">
      <c r="B39" s="51"/>
      <c r="C39" s="115" t="s">
        <v>53</v>
      </c>
      <c r="D39" s="77">
        <f>D29+D31+D33+D35</f>
        <v>288</v>
      </c>
      <c r="E39" s="78">
        <f>E29+E31+E33+E35</f>
        <v>19</v>
      </c>
      <c r="F39" s="48">
        <f>F29+F31+F33+F35</f>
        <v>56</v>
      </c>
      <c r="G39" s="48">
        <f>G29+G31+G33+G35</f>
        <v>196</v>
      </c>
      <c r="H39" s="49">
        <f>H29+H31+H33+H35</f>
        <v>17</v>
      </c>
      <c r="K39" s="96"/>
    </row>
    <row r="40" spans="2:13" ht="20.100000000000001" customHeight="1" x14ac:dyDescent="0.2">
      <c r="B40" s="51"/>
      <c r="C40" s="116" t="s">
        <v>31</v>
      </c>
      <c r="D40" s="59"/>
      <c r="E40" s="53">
        <f>E39/D39</f>
        <v>6.5972222222222224E-2</v>
      </c>
      <c r="F40" s="54">
        <f>F39/$D$39</f>
        <v>0.19444444444444445</v>
      </c>
      <c r="G40" s="54">
        <f>G39/$D$39</f>
        <v>0.68055555555555558</v>
      </c>
      <c r="H40" s="62">
        <f>H39/D39</f>
        <v>5.9027777777777776E-2</v>
      </c>
      <c r="J40" s="91"/>
      <c r="K40" s="96"/>
    </row>
    <row r="41" spans="2:13" ht="20.100000000000001" customHeight="1" x14ac:dyDescent="0.2">
      <c r="B41" s="51"/>
      <c r="C41" s="115" t="s">
        <v>53</v>
      </c>
      <c r="D41" s="81">
        <f>D31+D33+D35+D37</f>
        <v>136</v>
      </c>
      <c r="E41" s="63">
        <f>E31+E33+E35+E37</f>
        <v>17</v>
      </c>
      <c r="F41" s="64">
        <f>F31+F33+F35+F37</f>
        <v>30</v>
      </c>
      <c r="G41" s="64">
        <f>G31+G33+G35+G37</f>
        <v>82</v>
      </c>
      <c r="H41" s="65">
        <f>H31+H33+H35+H37</f>
        <v>7</v>
      </c>
      <c r="K41" s="96"/>
    </row>
    <row r="42" spans="2:13" ht="20.100000000000001" customHeight="1" thickBot="1" x14ac:dyDescent="0.25">
      <c r="B42" s="82"/>
      <c r="C42" s="116" t="s">
        <v>54</v>
      </c>
      <c r="D42" s="59"/>
      <c r="E42" s="83">
        <f>E41/D41</f>
        <v>0.125</v>
      </c>
      <c r="F42" s="84">
        <f>F41/$D$41</f>
        <v>0.22058823529411764</v>
      </c>
      <c r="G42" s="84">
        <f>G41/$D$41</f>
        <v>0.6029411764705882</v>
      </c>
      <c r="H42" s="85">
        <f>H41/D41</f>
        <v>5.1470588235294115E-2</v>
      </c>
      <c r="J42" s="91"/>
      <c r="K42" s="96"/>
    </row>
    <row r="43" spans="2:13" ht="19.5" customHeight="1" x14ac:dyDescent="0.2">
      <c r="C43" s="117"/>
      <c r="D43" s="118"/>
      <c r="E43" s="90"/>
      <c r="F43" s="90"/>
      <c r="G43" s="90"/>
      <c r="H43" s="90"/>
    </row>
    <row r="45" spans="2:13" x14ac:dyDescent="0.2">
      <c r="B45"/>
      <c r="E45" s="92"/>
      <c r="F45" s="92"/>
      <c r="G45" s="92"/>
      <c r="H45" s="92"/>
      <c r="I45" s="92"/>
      <c r="J45" s="92"/>
      <c r="K45" s="92"/>
      <c r="L45" s="92"/>
      <c r="M45" s="92"/>
    </row>
    <row r="46" spans="2:13" x14ac:dyDescent="0.2">
      <c r="B46"/>
      <c r="E46" s="92"/>
      <c r="F46" s="92"/>
      <c r="G46" s="92"/>
      <c r="H46" s="92"/>
      <c r="I46" s="92"/>
      <c r="J46" s="92"/>
      <c r="K46" s="92"/>
      <c r="L46" s="92"/>
      <c r="M46" s="92"/>
    </row>
    <row r="47" spans="2:13" x14ac:dyDescent="0.2">
      <c r="B47"/>
      <c r="D47" s="93"/>
      <c r="E47" s="93"/>
      <c r="F47" s="93"/>
      <c r="G47" s="93"/>
      <c r="H47" s="93"/>
    </row>
    <row r="48" spans="2:13" x14ac:dyDescent="0.2">
      <c r="B48"/>
      <c r="D48" s="94"/>
      <c r="E48" s="94"/>
      <c r="F48" s="94"/>
      <c r="G48" s="94"/>
      <c r="H48" s="94"/>
    </row>
    <row r="49" spans="2:13" x14ac:dyDescent="0.2">
      <c r="B49"/>
    </row>
    <row r="50" spans="2:13" x14ac:dyDescent="0.2">
      <c r="B50" s="95"/>
      <c r="D50" s="96"/>
      <c r="E50" s="96"/>
      <c r="F50" s="96"/>
      <c r="G50" s="96"/>
      <c r="H50" s="96"/>
      <c r="I50" s="93"/>
      <c r="J50" s="93"/>
      <c r="K50" s="93"/>
      <c r="L50" s="93"/>
      <c r="M50" s="93"/>
    </row>
    <row r="51" spans="2:13" x14ac:dyDescent="0.2">
      <c r="D51" s="96"/>
      <c r="E51" s="96"/>
      <c r="F51" s="96"/>
      <c r="G51" s="96"/>
      <c r="H51" s="96"/>
      <c r="I51" s="94"/>
      <c r="J51" s="94"/>
      <c r="K51" s="94"/>
      <c r="L51" s="94"/>
      <c r="M51" s="94"/>
    </row>
    <row r="52" spans="2:13" x14ac:dyDescent="0.2">
      <c r="D52" s="96"/>
      <c r="E52" s="96"/>
      <c r="F52" s="96"/>
      <c r="G52" s="96"/>
      <c r="H52" s="96"/>
    </row>
    <row r="53" spans="2:13" x14ac:dyDescent="0.2">
      <c r="D53" s="96"/>
      <c r="E53" s="96"/>
      <c r="F53" s="96"/>
      <c r="G53" s="96"/>
      <c r="H53" s="96"/>
    </row>
    <row r="54" spans="2:13" x14ac:dyDescent="0.2">
      <c r="D54" s="96"/>
      <c r="E54" s="96"/>
      <c r="F54" s="96"/>
      <c r="G54" s="96"/>
      <c r="H54" s="96"/>
    </row>
  </sheetData>
  <mergeCells count="20">
    <mergeCell ref="B27:B42"/>
    <mergeCell ref="C27:C28"/>
    <mergeCell ref="C29:C30"/>
    <mergeCell ref="C31:C32"/>
    <mergeCell ref="C33:C34"/>
    <mergeCell ref="C35:C36"/>
    <mergeCell ref="C37:C38"/>
    <mergeCell ref="B15:B26"/>
    <mergeCell ref="C15:C16"/>
    <mergeCell ref="C17:C18"/>
    <mergeCell ref="C19:C20"/>
    <mergeCell ref="C21:C22"/>
    <mergeCell ref="C23:C24"/>
    <mergeCell ref="C25:C26"/>
    <mergeCell ref="D10:D12"/>
    <mergeCell ref="E10:E12"/>
    <mergeCell ref="F10:F12"/>
    <mergeCell ref="G10:G12"/>
    <mergeCell ref="H10:H12"/>
    <mergeCell ref="B13:C14"/>
  </mergeCells>
  <phoneticPr fontId="3"/>
  <pageMargins left="0.94488188976377963" right="0.6692913385826772" top="0.78740157480314965" bottom="0.35433070866141736" header="0.19685039370078741" footer="0.19685039370078741"/>
  <pageSetup paperSize="9" scale="76" firstPageNumber="2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3527-C97A-4986-8ACF-5A8EFF6198C2}">
  <sheetPr>
    <tabColor rgb="FF92D050"/>
  </sheetPr>
  <dimension ref="A2:M97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8.6640625" style="176" customWidth="1"/>
    <col min="2" max="2" width="4.6640625" style="176" customWidth="1"/>
    <col min="3" max="3" width="11.44140625" style="2" customWidth="1"/>
    <col min="4" max="5" width="15.6640625" style="2" customWidth="1"/>
    <col min="6" max="10" width="16.109375" style="2" customWidth="1"/>
    <col min="11" max="16" width="8.6640625" style="2" customWidth="1"/>
    <col min="17" max="36" width="4.6640625" style="2" customWidth="1"/>
    <col min="37" max="16384" width="9" style="2"/>
  </cols>
  <sheetData>
    <row r="2" spans="2:13" ht="17.100000000000001" customHeight="1" x14ac:dyDescent="0.2">
      <c r="B2" s="174" t="s">
        <v>72</v>
      </c>
    </row>
    <row r="3" spans="2:13" ht="18" customHeight="1" x14ac:dyDescent="0.2">
      <c r="B3" s="2"/>
    </row>
    <row r="4" spans="2:13" ht="15" customHeight="1" x14ac:dyDescent="0.2">
      <c r="B4" s="2"/>
      <c r="H4" s="175" t="s">
        <v>1</v>
      </c>
    </row>
    <row r="5" spans="2:13" ht="15" customHeight="1" x14ac:dyDescent="0.2">
      <c r="B5" s="2"/>
      <c r="H5" s="175" t="s">
        <v>2</v>
      </c>
    </row>
    <row r="6" spans="2:13" ht="15" customHeight="1" x14ac:dyDescent="0.2">
      <c r="B6" s="2"/>
      <c r="H6" s="175" t="s">
        <v>73</v>
      </c>
    </row>
    <row r="7" spans="2:13" ht="15" customHeight="1" x14ac:dyDescent="0.2">
      <c r="B7" s="2"/>
      <c r="H7" s="175" t="s">
        <v>74</v>
      </c>
    </row>
    <row r="8" spans="2:13" ht="13.8" thickBot="1" x14ac:dyDescent="0.25">
      <c r="J8" s="5" t="s">
        <v>4</v>
      </c>
    </row>
    <row r="9" spans="2:13" ht="15" customHeight="1" x14ac:dyDescent="0.2">
      <c r="B9" s="120"/>
      <c r="C9" s="120"/>
      <c r="D9" s="99" t="s">
        <v>75</v>
      </c>
      <c r="E9" s="177" t="s">
        <v>76</v>
      </c>
      <c r="F9" s="178"/>
      <c r="G9" s="179"/>
      <c r="H9" s="178"/>
      <c r="I9" s="178"/>
      <c r="J9" s="180"/>
    </row>
    <row r="10" spans="2:13" ht="15" customHeight="1" x14ac:dyDescent="0.2">
      <c r="B10" s="120"/>
      <c r="C10" s="120"/>
      <c r="D10" s="17"/>
      <c r="E10" s="181"/>
      <c r="F10" s="56" t="s">
        <v>77</v>
      </c>
      <c r="G10" s="8" t="s">
        <v>78</v>
      </c>
      <c r="H10" s="56" t="s">
        <v>79</v>
      </c>
      <c r="I10" s="56" t="s">
        <v>80</v>
      </c>
      <c r="J10" s="99" t="s">
        <v>81</v>
      </c>
    </row>
    <row r="11" spans="2:13" ht="10.5" customHeight="1" x14ac:dyDescent="0.2">
      <c r="B11" s="120"/>
      <c r="C11" s="120"/>
      <c r="D11" s="17"/>
      <c r="E11" s="181"/>
      <c r="F11" s="16"/>
      <c r="G11" s="13"/>
      <c r="H11" s="16"/>
      <c r="I11" s="16"/>
      <c r="J11" s="17"/>
    </row>
    <row r="12" spans="2:13" ht="68.25" customHeight="1" x14ac:dyDescent="0.2">
      <c r="B12" s="120"/>
      <c r="C12" s="120"/>
      <c r="D12" s="25"/>
      <c r="E12" s="182"/>
      <c r="F12" s="24"/>
      <c r="G12" s="21"/>
      <c r="H12" s="24"/>
      <c r="I12" s="24"/>
      <c r="J12" s="25"/>
      <c r="M12" s="27"/>
    </row>
    <row r="13" spans="2:13" ht="18.899999999999999" customHeight="1" x14ac:dyDescent="0.2">
      <c r="B13" s="104" t="s">
        <v>39</v>
      </c>
      <c r="C13" s="105"/>
      <c r="D13" s="183">
        <f t="shared" ref="D13:J13" si="0">D16+D19+D22+D25+D28+D31</f>
        <v>401</v>
      </c>
      <c r="E13" s="184">
        <f>E16+E19+E22+E25+E28+E31</f>
        <v>106</v>
      </c>
      <c r="F13" s="185">
        <f>F16+F19+F22+F25+F28+F31</f>
        <v>51</v>
      </c>
      <c r="G13" s="185">
        <f t="shared" si="0"/>
        <v>68</v>
      </c>
      <c r="H13" s="185">
        <f t="shared" si="0"/>
        <v>16</v>
      </c>
      <c r="I13" s="185">
        <f t="shared" si="0"/>
        <v>23</v>
      </c>
      <c r="J13" s="186">
        <f t="shared" si="0"/>
        <v>5</v>
      </c>
      <c r="M13" s="96"/>
    </row>
    <row r="14" spans="2:13" ht="18.899999999999999" customHeight="1" x14ac:dyDescent="0.2">
      <c r="B14" s="106"/>
      <c r="C14" s="107"/>
      <c r="D14" s="187"/>
      <c r="E14" s="188">
        <f>E13/D13</f>
        <v>0.26433915211970077</v>
      </c>
      <c r="F14" s="189">
        <f>F13/D13</f>
        <v>0.12718204488778054</v>
      </c>
      <c r="G14" s="189">
        <f>G13/D13</f>
        <v>0.16957605985037408</v>
      </c>
      <c r="H14" s="189">
        <f>H13/D13</f>
        <v>3.9900249376558602E-2</v>
      </c>
      <c r="I14" s="189">
        <f>I13/D13</f>
        <v>5.7356608478802994E-2</v>
      </c>
      <c r="J14" s="190">
        <f>J13/D13</f>
        <v>1.2468827930174564E-2</v>
      </c>
      <c r="L14" s="91"/>
      <c r="M14" s="96"/>
    </row>
    <row r="15" spans="2:13" ht="18.899999999999999" customHeight="1" thickBot="1" x14ac:dyDescent="0.25">
      <c r="B15" s="191"/>
      <c r="C15" s="192"/>
      <c r="D15" s="193"/>
      <c r="E15" s="194"/>
      <c r="F15" s="195">
        <f>F13/$E13</f>
        <v>0.48113207547169812</v>
      </c>
      <c r="G15" s="195">
        <f t="shared" ref="G15:J15" si="1">G13/$E13</f>
        <v>0.64150943396226412</v>
      </c>
      <c r="H15" s="195">
        <f t="shared" si="1"/>
        <v>0.15094339622641509</v>
      </c>
      <c r="I15" s="195">
        <f t="shared" si="1"/>
        <v>0.21698113207547171</v>
      </c>
      <c r="J15" s="196">
        <f t="shared" si="1"/>
        <v>4.716981132075472E-2</v>
      </c>
      <c r="L15" s="91"/>
    </row>
    <row r="16" spans="2:13" ht="18.899999999999999" customHeight="1" thickTop="1" x14ac:dyDescent="0.2">
      <c r="B16" s="44" t="s">
        <v>64</v>
      </c>
      <c r="C16" s="45" t="s">
        <v>41</v>
      </c>
      <c r="D16" s="46">
        <f>[1]表1!D14</f>
        <v>45</v>
      </c>
      <c r="E16" s="197">
        <f>'表31-1'!E15+'表31-1'!F15</f>
        <v>11</v>
      </c>
      <c r="F16" s="198">
        <v>6</v>
      </c>
      <c r="G16" s="198">
        <v>8</v>
      </c>
      <c r="H16" s="198">
        <v>0</v>
      </c>
      <c r="I16" s="198">
        <v>1</v>
      </c>
      <c r="J16" s="199">
        <v>0</v>
      </c>
      <c r="M16" s="96"/>
    </row>
    <row r="17" spans="2:13" ht="18.899999999999999" customHeight="1" x14ac:dyDescent="0.2">
      <c r="B17" s="51"/>
      <c r="C17" s="16"/>
      <c r="D17" s="38"/>
      <c r="E17" s="188">
        <f>E16/D16</f>
        <v>0.24444444444444444</v>
      </c>
      <c r="F17" s="189">
        <f>F16/D16</f>
        <v>0.13333333333333333</v>
      </c>
      <c r="G17" s="189">
        <f>G16/D16</f>
        <v>0.17777777777777778</v>
      </c>
      <c r="H17" s="189">
        <f>H16/D16</f>
        <v>0</v>
      </c>
      <c r="I17" s="189">
        <f>I16/D16</f>
        <v>2.2222222222222223E-2</v>
      </c>
      <c r="J17" s="190">
        <f>J16/D16</f>
        <v>0</v>
      </c>
      <c r="L17" s="91"/>
      <c r="M17" s="96"/>
    </row>
    <row r="18" spans="2:13" ht="18.899999999999999" customHeight="1" x14ac:dyDescent="0.2">
      <c r="B18" s="51"/>
      <c r="C18" s="24"/>
      <c r="D18" s="200"/>
      <c r="E18" s="201"/>
      <c r="F18" s="202">
        <f>F16/$E16</f>
        <v>0.54545454545454541</v>
      </c>
      <c r="G18" s="202">
        <f t="shared" ref="G18:J18" si="2">G16/$E16</f>
        <v>0.72727272727272729</v>
      </c>
      <c r="H18" s="202">
        <f t="shared" si="2"/>
        <v>0</v>
      </c>
      <c r="I18" s="202">
        <f t="shared" si="2"/>
        <v>9.0909090909090912E-2</v>
      </c>
      <c r="J18" s="203">
        <f t="shared" si="2"/>
        <v>0</v>
      </c>
      <c r="L18" s="91"/>
    </row>
    <row r="19" spans="2:13" ht="18.899999999999999" customHeight="1" x14ac:dyDescent="0.2">
      <c r="B19" s="51"/>
      <c r="C19" s="56" t="s">
        <v>42</v>
      </c>
      <c r="D19" s="57">
        <f>[1]表1!D17</f>
        <v>75</v>
      </c>
      <c r="E19" s="204">
        <f>'表31-1'!E17+'表31-1'!F17</f>
        <v>20</v>
      </c>
      <c r="F19" s="205">
        <v>11</v>
      </c>
      <c r="G19" s="205">
        <v>12</v>
      </c>
      <c r="H19" s="205">
        <v>9</v>
      </c>
      <c r="I19" s="205">
        <v>8</v>
      </c>
      <c r="J19" s="206">
        <v>1</v>
      </c>
      <c r="M19" s="96"/>
    </row>
    <row r="20" spans="2:13" ht="18.899999999999999" customHeight="1" x14ac:dyDescent="0.2">
      <c r="B20" s="51"/>
      <c r="C20" s="16"/>
      <c r="D20" s="38"/>
      <c r="E20" s="188">
        <f>E19/D19</f>
        <v>0.26666666666666666</v>
      </c>
      <c r="F20" s="189">
        <f>F19/D19</f>
        <v>0.14666666666666667</v>
      </c>
      <c r="G20" s="189">
        <f>G19/D19</f>
        <v>0.16</v>
      </c>
      <c r="H20" s="189">
        <f>H19/D19</f>
        <v>0.12</v>
      </c>
      <c r="I20" s="189">
        <f>I19/D19</f>
        <v>0.10666666666666667</v>
      </c>
      <c r="J20" s="190">
        <f>J19/D19</f>
        <v>1.3333333333333334E-2</v>
      </c>
      <c r="L20" s="91"/>
      <c r="M20" s="96"/>
    </row>
    <row r="21" spans="2:13" ht="18.899999999999999" customHeight="1" x14ac:dyDescent="0.2">
      <c r="B21" s="51"/>
      <c r="C21" s="24"/>
      <c r="D21" s="207"/>
      <c r="E21" s="201"/>
      <c r="F21" s="202">
        <f>F19/$E19</f>
        <v>0.55000000000000004</v>
      </c>
      <c r="G21" s="202">
        <f t="shared" ref="G21:J21" si="3">G19/$E19</f>
        <v>0.6</v>
      </c>
      <c r="H21" s="202">
        <f t="shared" si="3"/>
        <v>0.45</v>
      </c>
      <c r="I21" s="202">
        <f t="shared" si="3"/>
        <v>0.4</v>
      </c>
      <c r="J21" s="203">
        <f t="shared" si="3"/>
        <v>0.05</v>
      </c>
      <c r="L21" s="91"/>
    </row>
    <row r="22" spans="2:13" ht="18.899999999999999" customHeight="1" x14ac:dyDescent="0.2">
      <c r="B22" s="51"/>
      <c r="C22" s="56" t="s">
        <v>65</v>
      </c>
      <c r="D22" s="71">
        <f>[1]表1!D20</f>
        <v>24</v>
      </c>
      <c r="E22" s="204">
        <f>'表31-1'!E19+'表31-1'!F19</f>
        <v>2</v>
      </c>
      <c r="F22" s="205">
        <v>1</v>
      </c>
      <c r="G22" s="205">
        <v>1</v>
      </c>
      <c r="H22" s="205">
        <v>0</v>
      </c>
      <c r="I22" s="205">
        <v>0</v>
      </c>
      <c r="J22" s="206">
        <v>0</v>
      </c>
      <c r="M22" s="96"/>
    </row>
    <row r="23" spans="2:13" ht="18.899999999999999" customHeight="1" x14ac:dyDescent="0.2">
      <c r="B23" s="51"/>
      <c r="C23" s="16"/>
      <c r="D23" s="38"/>
      <c r="E23" s="188">
        <f>E22/D22</f>
        <v>8.3333333333333329E-2</v>
      </c>
      <c r="F23" s="189">
        <f>F22/D22</f>
        <v>4.1666666666666664E-2</v>
      </c>
      <c r="G23" s="189">
        <f>G22/D22</f>
        <v>4.1666666666666664E-2</v>
      </c>
      <c r="H23" s="189">
        <f>H22/D22</f>
        <v>0</v>
      </c>
      <c r="I23" s="189">
        <f>I22/D22</f>
        <v>0</v>
      </c>
      <c r="J23" s="190">
        <f>J22/D22</f>
        <v>0</v>
      </c>
      <c r="L23" s="91"/>
      <c r="M23" s="96"/>
    </row>
    <row r="24" spans="2:13" ht="18.899999999999999" customHeight="1" x14ac:dyDescent="0.2">
      <c r="B24" s="51"/>
      <c r="C24" s="24"/>
      <c r="D24" s="207"/>
      <c r="E24" s="201"/>
      <c r="F24" s="202">
        <f>F22/$E22</f>
        <v>0.5</v>
      </c>
      <c r="G24" s="202">
        <f t="shared" ref="G24:J24" si="4">G22/$E22</f>
        <v>0.5</v>
      </c>
      <c r="H24" s="202">
        <f t="shared" si="4"/>
        <v>0</v>
      </c>
      <c r="I24" s="202">
        <f t="shared" si="4"/>
        <v>0</v>
      </c>
      <c r="J24" s="203">
        <f t="shared" si="4"/>
        <v>0</v>
      </c>
      <c r="L24" s="91"/>
    </row>
    <row r="25" spans="2:13" ht="18.899999999999999" customHeight="1" x14ac:dyDescent="0.2">
      <c r="B25" s="51"/>
      <c r="C25" s="56" t="s">
        <v>44</v>
      </c>
      <c r="D25" s="71">
        <f>[1]表1!D23</f>
        <v>90</v>
      </c>
      <c r="E25" s="204">
        <f>'表31-1'!E21+'表31-1'!F21</f>
        <v>22</v>
      </c>
      <c r="F25" s="205">
        <v>12</v>
      </c>
      <c r="G25" s="205">
        <v>11</v>
      </c>
      <c r="H25" s="205">
        <v>4</v>
      </c>
      <c r="I25" s="205">
        <v>7</v>
      </c>
      <c r="J25" s="206">
        <v>0</v>
      </c>
      <c r="M25" s="96"/>
    </row>
    <row r="26" spans="2:13" ht="18.899999999999999" customHeight="1" x14ac:dyDescent="0.2">
      <c r="B26" s="51"/>
      <c r="C26" s="16"/>
      <c r="D26" s="38"/>
      <c r="E26" s="188">
        <f>E25/D25</f>
        <v>0.24444444444444444</v>
      </c>
      <c r="F26" s="189">
        <f>F25/D25</f>
        <v>0.13333333333333333</v>
      </c>
      <c r="G26" s="189">
        <f>G25/D25</f>
        <v>0.12222222222222222</v>
      </c>
      <c r="H26" s="189">
        <f>H25/D25</f>
        <v>4.4444444444444446E-2</v>
      </c>
      <c r="I26" s="189">
        <f>I25/D25</f>
        <v>7.7777777777777779E-2</v>
      </c>
      <c r="J26" s="190">
        <f>J25/D25</f>
        <v>0</v>
      </c>
      <c r="L26" s="91"/>
      <c r="M26" s="96"/>
    </row>
    <row r="27" spans="2:13" ht="18.899999999999999" customHeight="1" x14ac:dyDescent="0.2">
      <c r="B27" s="51"/>
      <c r="C27" s="24"/>
      <c r="D27" s="207"/>
      <c r="E27" s="201"/>
      <c r="F27" s="202">
        <f>F25/$E25</f>
        <v>0.54545454545454541</v>
      </c>
      <c r="G27" s="202">
        <f t="shared" ref="G27:J27" si="5">G25/$E25</f>
        <v>0.5</v>
      </c>
      <c r="H27" s="202">
        <f t="shared" si="5"/>
        <v>0.18181818181818182</v>
      </c>
      <c r="I27" s="202">
        <f t="shared" si="5"/>
        <v>0.31818181818181818</v>
      </c>
      <c r="J27" s="203">
        <f t="shared" si="5"/>
        <v>0</v>
      </c>
      <c r="L27" s="91"/>
    </row>
    <row r="28" spans="2:13" ht="18.899999999999999" customHeight="1" x14ac:dyDescent="0.2">
      <c r="B28" s="51"/>
      <c r="C28" s="56" t="s">
        <v>45</v>
      </c>
      <c r="D28" s="71">
        <f>[1]表1!D26</f>
        <v>8</v>
      </c>
      <c r="E28" s="204">
        <f>'表31-1'!E23+'表31-1'!F23</f>
        <v>0</v>
      </c>
      <c r="F28" s="185">
        <v>0</v>
      </c>
      <c r="G28" s="185">
        <v>0</v>
      </c>
      <c r="H28" s="185">
        <v>0</v>
      </c>
      <c r="I28" s="185">
        <v>0</v>
      </c>
      <c r="J28" s="186">
        <v>0</v>
      </c>
      <c r="M28" s="96"/>
    </row>
    <row r="29" spans="2:13" ht="18.899999999999999" customHeight="1" x14ac:dyDescent="0.2">
      <c r="B29" s="51"/>
      <c r="C29" s="16"/>
      <c r="D29" s="38"/>
      <c r="E29" s="188">
        <f>E28/D28</f>
        <v>0</v>
      </c>
      <c r="F29" s="189">
        <f>F28/D28</f>
        <v>0</v>
      </c>
      <c r="G29" s="189">
        <f>G28/D28</f>
        <v>0</v>
      </c>
      <c r="H29" s="189">
        <f>H28/D28</f>
        <v>0</v>
      </c>
      <c r="I29" s="189">
        <f>I28/D28</f>
        <v>0</v>
      </c>
      <c r="J29" s="190">
        <f>J28/D28</f>
        <v>0</v>
      </c>
      <c r="L29" s="91"/>
      <c r="M29" s="96"/>
    </row>
    <row r="30" spans="2:13" ht="18.899999999999999" customHeight="1" x14ac:dyDescent="0.2">
      <c r="B30" s="51"/>
      <c r="C30" s="24"/>
      <c r="D30" s="207"/>
      <c r="E30" s="201"/>
      <c r="F30" s="202">
        <f>IFERROR(F28/$E28,0)</f>
        <v>0</v>
      </c>
      <c r="G30" s="202">
        <f t="shared" ref="G30:J30" si="6">IFERROR(G28/$E28,0)</f>
        <v>0</v>
      </c>
      <c r="H30" s="202">
        <f t="shared" si="6"/>
        <v>0</v>
      </c>
      <c r="I30" s="202">
        <f t="shared" si="6"/>
        <v>0</v>
      </c>
      <c r="J30" s="202">
        <f t="shared" si="6"/>
        <v>0</v>
      </c>
      <c r="L30" s="91"/>
    </row>
    <row r="31" spans="2:13" ht="18.899999999999999" customHeight="1" x14ac:dyDescent="0.2">
      <c r="B31" s="51"/>
      <c r="C31" s="56" t="s">
        <v>46</v>
      </c>
      <c r="D31" s="71">
        <f>[1]表1!D29</f>
        <v>159</v>
      </c>
      <c r="E31" s="204">
        <f>'表31-1'!E25+'表31-1'!F25</f>
        <v>51</v>
      </c>
      <c r="F31" s="205">
        <v>21</v>
      </c>
      <c r="G31" s="205">
        <v>36</v>
      </c>
      <c r="H31" s="205">
        <v>3</v>
      </c>
      <c r="I31" s="205">
        <v>7</v>
      </c>
      <c r="J31" s="206">
        <v>4</v>
      </c>
      <c r="M31" s="96"/>
    </row>
    <row r="32" spans="2:13" ht="18.899999999999999" customHeight="1" x14ac:dyDescent="0.2">
      <c r="B32" s="51"/>
      <c r="C32" s="16"/>
      <c r="D32" s="38"/>
      <c r="E32" s="188">
        <f>E31/D31</f>
        <v>0.32075471698113206</v>
      </c>
      <c r="F32" s="189">
        <f>F31/D31</f>
        <v>0.13207547169811321</v>
      </c>
      <c r="G32" s="189">
        <f>G31/D31</f>
        <v>0.22641509433962265</v>
      </c>
      <c r="H32" s="189">
        <f>H31/D31</f>
        <v>1.8867924528301886E-2</v>
      </c>
      <c r="I32" s="189">
        <f>I31/D31</f>
        <v>4.40251572327044E-2</v>
      </c>
      <c r="J32" s="190">
        <f>J31/D31</f>
        <v>2.5157232704402517E-2</v>
      </c>
      <c r="L32" s="91"/>
      <c r="M32" s="96"/>
    </row>
    <row r="33" spans="2:13" ht="18.899999999999999" customHeight="1" thickBot="1" x14ac:dyDescent="0.25">
      <c r="B33" s="66"/>
      <c r="C33" s="67"/>
      <c r="D33" s="208"/>
      <c r="E33" s="209"/>
      <c r="F33" s="210">
        <f>F31/$E31</f>
        <v>0.41176470588235292</v>
      </c>
      <c r="G33" s="210">
        <f t="shared" ref="G33:J33" si="7">G31/$E31</f>
        <v>0.70588235294117652</v>
      </c>
      <c r="H33" s="210">
        <f t="shared" si="7"/>
        <v>5.8823529411764705E-2</v>
      </c>
      <c r="I33" s="210">
        <f t="shared" si="7"/>
        <v>0.13725490196078433</v>
      </c>
      <c r="J33" s="211">
        <f t="shared" si="7"/>
        <v>7.8431372549019607E-2</v>
      </c>
      <c r="L33" s="91"/>
    </row>
    <row r="34" spans="2:13" ht="18.899999999999999" customHeight="1" thickTop="1" x14ac:dyDescent="0.2">
      <c r="B34" s="44" t="s">
        <v>82</v>
      </c>
      <c r="C34" s="45" t="s">
        <v>83</v>
      </c>
      <c r="D34" s="71">
        <f>[1]表1!D32</f>
        <v>87</v>
      </c>
      <c r="E34" s="212">
        <f>'表31-1'!E27+'表31-1'!F27</f>
        <v>19</v>
      </c>
      <c r="F34" s="205">
        <v>11</v>
      </c>
      <c r="G34" s="205">
        <v>12</v>
      </c>
      <c r="H34" s="205">
        <v>2</v>
      </c>
      <c r="I34" s="205">
        <v>7</v>
      </c>
      <c r="J34" s="206">
        <v>1</v>
      </c>
      <c r="M34" s="96"/>
    </row>
    <row r="35" spans="2:13" ht="18.899999999999999" customHeight="1" x14ac:dyDescent="0.2">
      <c r="B35" s="51"/>
      <c r="C35" s="16"/>
      <c r="D35" s="38"/>
      <c r="E35" s="188">
        <f>E34/D34</f>
        <v>0.21839080459770116</v>
      </c>
      <c r="F35" s="189">
        <f>F34/D34</f>
        <v>0.12643678160919541</v>
      </c>
      <c r="G35" s="189">
        <f>G34/D34</f>
        <v>0.13793103448275862</v>
      </c>
      <c r="H35" s="189">
        <f>H34/D34</f>
        <v>2.2988505747126436E-2</v>
      </c>
      <c r="I35" s="189">
        <f>I34/D34</f>
        <v>8.0459770114942528E-2</v>
      </c>
      <c r="J35" s="190">
        <f>J34/D34</f>
        <v>1.1494252873563218E-2</v>
      </c>
      <c r="L35" s="91"/>
      <c r="M35" s="96"/>
    </row>
    <row r="36" spans="2:13" ht="18.899999999999999" customHeight="1" x14ac:dyDescent="0.2">
      <c r="B36" s="51"/>
      <c r="C36" s="24"/>
      <c r="D36" s="207"/>
      <c r="E36" s="213"/>
      <c r="F36" s="202">
        <f>F34/$E34</f>
        <v>0.57894736842105265</v>
      </c>
      <c r="G36" s="202">
        <f t="shared" ref="G36:J36" si="8">G34/$E34</f>
        <v>0.63157894736842102</v>
      </c>
      <c r="H36" s="202">
        <f t="shared" si="8"/>
        <v>0.10526315789473684</v>
      </c>
      <c r="I36" s="202">
        <f t="shared" si="8"/>
        <v>0.36842105263157893</v>
      </c>
      <c r="J36" s="203">
        <f t="shared" si="8"/>
        <v>5.2631578947368418E-2</v>
      </c>
      <c r="L36" s="91"/>
    </row>
    <row r="37" spans="2:13" ht="18.899999999999999" customHeight="1" x14ac:dyDescent="0.2">
      <c r="B37" s="51"/>
      <c r="C37" s="56" t="s">
        <v>84</v>
      </c>
      <c r="D37" s="71">
        <f>[1]表1!D35</f>
        <v>178</v>
      </c>
      <c r="E37" s="214">
        <f>'表31-1'!E29+'表31-1'!F29</f>
        <v>40</v>
      </c>
      <c r="F37" s="205">
        <v>17</v>
      </c>
      <c r="G37" s="205">
        <v>30</v>
      </c>
      <c r="H37" s="205">
        <v>5</v>
      </c>
      <c r="I37" s="205">
        <v>4</v>
      </c>
      <c r="J37" s="206">
        <v>0</v>
      </c>
      <c r="M37" s="96"/>
    </row>
    <row r="38" spans="2:13" ht="18.899999999999999" customHeight="1" x14ac:dyDescent="0.2">
      <c r="B38" s="51"/>
      <c r="C38" s="16"/>
      <c r="D38" s="38"/>
      <c r="E38" s="188">
        <f>E37/D37</f>
        <v>0.2247191011235955</v>
      </c>
      <c r="F38" s="189">
        <f>F37/D37</f>
        <v>9.5505617977528087E-2</v>
      </c>
      <c r="G38" s="189">
        <f>G37/D37</f>
        <v>0.16853932584269662</v>
      </c>
      <c r="H38" s="189">
        <f>H37/D37</f>
        <v>2.8089887640449437E-2</v>
      </c>
      <c r="I38" s="189">
        <f>I37/D37</f>
        <v>2.247191011235955E-2</v>
      </c>
      <c r="J38" s="190">
        <f>J37/D37</f>
        <v>0</v>
      </c>
      <c r="L38" s="91"/>
      <c r="M38" s="96"/>
    </row>
    <row r="39" spans="2:13" ht="18.899999999999999" customHeight="1" x14ac:dyDescent="0.2">
      <c r="B39" s="51"/>
      <c r="C39" s="24"/>
      <c r="D39" s="207"/>
      <c r="E39" s="201"/>
      <c r="F39" s="202">
        <f>F37/$E37</f>
        <v>0.42499999999999999</v>
      </c>
      <c r="G39" s="202">
        <f t="shared" ref="G39:J39" si="9">G37/$E37</f>
        <v>0.75</v>
      </c>
      <c r="H39" s="202">
        <f t="shared" si="9"/>
        <v>0.125</v>
      </c>
      <c r="I39" s="202">
        <f t="shared" si="9"/>
        <v>0.1</v>
      </c>
      <c r="J39" s="203">
        <f t="shared" si="9"/>
        <v>0</v>
      </c>
      <c r="L39" s="91"/>
    </row>
    <row r="40" spans="2:13" ht="18.899999999999999" customHeight="1" x14ac:dyDescent="0.2">
      <c r="B40" s="51"/>
      <c r="C40" s="56" t="s">
        <v>85</v>
      </c>
      <c r="D40" s="71">
        <f>[1]表1!D38</f>
        <v>53</v>
      </c>
      <c r="E40" s="214">
        <f>'表31-1'!E31+'表31-1'!F31</f>
        <v>17</v>
      </c>
      <c r="F40" s="185">
        <v>9</v>
      </c>
      <c r="G40" s="185">
        <v>9</v>
      </c>
      <c r="H40" s="185">
        <v>5</v>
      </c>
      <c r="I40" s="185">
        <v>6</v>
      </c>
      <c r="J40" s="186">
        <v>0</v>
      </c>
      <c r="M40" s="96"/>
    </row>
    <row r="41" spans="2:13" ht="18.899999999999999" customHeight="1" x14ac:dyDescent="0.2">
      <c r="B41" s="51"/>
      <c r="C41" s="16"/>
      <c r="D41" s="38"/>
      <c r="E41" s="188">
        <f>E40/D40</f>
        <v>0.32075471698113206</v>
      </c>
      <c r="F41" s="189">
        <f>F40/D40</f>
        <v>0.16981132075471697</v>
      </c>
      <c r="G41" s="189">
        <f>G40/D40</f>
        <v>0.16981132075471697</v>
      </c>
      <c r="H41" s="189">
        <f>H40/D40</f>
        <v>9.4339622641509441E-2</v>
      </c>
      <c r="I41" s="189">
        <f>I40/D40</f>
        <v>0.11320754716981132</v>
      </c>
      <c r="J41" s="190">
        <f>J40/D40</f>
        <v>0</v>
      </c>
      <c r="L41" s="91"/>
      <c r="M41" s="96"/>
    </row>
    <row r="42" spans="2:13" ht="18.899999999999999" customHeight="1" x14ac:dyDescent="0.2">
      <c r="B42" s="51"/>
      <c r="C42" s="24"/>
      <c r="D42" s="207"/>
      <c r="E42" s="201"/>
      <c r="F42" s="202">
        <f>F40/$E40</f>
        <v>0.52941176470588236</v>
      </c>
      <c r="G42" s="202">
        <f t="shared" ref="G42:J42" si="10">G40/$E40</f>
        <v>0.52941176470588236</v>
      </c>
      <c r="H42" s="202">
        <f t="shared" si="10"/>
        <v>0.29411764705882354</v>
      </c>
      <c r="I42" s="202">
        <f t="shared" si="10"/>
        <v>0.35294117647058826</v>
      </c>
      <c r="J42" s="203">
        <f t="shared" si="10"/>
        <v>0</v>
      </c>
      <c r="L42" s="91"/>
    </row>
    <row r="43" spans="2:13" ht="18.899999999999999" customHeight="1" x14ac:dyDescent="0.2">
      <c r="B43" s="51"/>
      <c r="C43" s="56" t="s">
        <v>86</v>
      </c>
      <c r="D43" s="71">
        <f>[1]表1!D41</f>
        <v>26</v>
      </c>
      <c r="E43" s="214">
        <f>'表31-1'!E33+'表31-1'!F33</f>
        <v>6</v>
      </c>
      <c r="F43" s="185">
        <v>2</v>
      </c>
      <c r="G43" s="185">
        <v>3</v>
      </c>
      <c r="H43" s="185">
        <v>1</v>
      </c>
      <c r="I43" s="185">
        <v>0</v>
      </c>
      <c r="J43" s="186">
        <v>0</v>
      </c>
      <c r="M43" s="96"/>
    </row>
    <row r="44" spans="2:13" ht="18.899999999999999" customHeight="1" x14ac:dyDescent="0.2">
      <c r="B44" s="51"/>
      <c r="C44" s="16"/>
      <c r="D44" s="38"/>
      <c r="E44" s="188">
        <f>E43/D43</f>
        <v>0.23076923076923078</v>
      </c>
      <c r="F44" s="189">
        <f>F43/D43</f>
        <v>7.6923076923076927E-2</v>
      </c>
      <c r="G44" s="189">
        <f>G43/D43</f>
        <v>0.11538461538461539</v>
      </c>
      <c r="H44" s="189">
        <f>H43/D43</f>
        <v>3.8461538461538464E-2</v>
      </c>
      <c r="I44" s="189">
        <f>I43/D43</f>
        <v>0</v>
      </c>
      <c r="J44" s="190">
        <f>J43/D43</f>
        <v>0</v>
      </c>
      <c r="L44" s="91"/>
      <c r="M44" s="96"/>
    </row>
    <row r="45" spans="2:13" ht="18.899999999999999" customHeight="1" x14ac:dyDescent="0.2">
      <c r="B45" s="51"/>
      <c r="C45" s="24"/>
      <c r="D45" s="207"/>
      <c r="E45" s="201"/>
      <c r="F45" s="202">
        <f>F43/$E43</f>
        <v>0.33333333333333331</v>
      </c>
      <c r="G45" s="202">
        <f t="shared" ref="G45:J45" si="11">G43/$E43</f>
        <v>0.5</v>
      </c>
      <c r="H45" s="202">
        <f t="shared" si="11"/>
        <v>0.16666666666666666</v>
      </c>
      <c r="I45" s="202">
        <f t="shared" si="11"/>
        <v>0</v>
      </c>
      <c r="J45" s="203">
        <f t="shared" si="11"/>
        <v>0</v>
      </c>
      <c r="L45" s="91"/>
    </row>
    <row r="46" spans="2:13" ht="18.899999999999999" customHeight="1" x14ac:dyDescent="0.2">
      <c r="B46" s="51"/>
      <c r="C46" s="56" t="s">
        <v>87</v>
      </c>
      <c r="D46" s="71">
        <f>[1]表1!D44</f>
        <v>31</v>
      </c>
      <c r="E46" s="214">
        <f>'表31-1'!E35+'表31-1'!F35</f>
        <v>12</v>
      </c>
      <c r="F46" s="185">
        <v>6</v>
      </c>
      <c r="G46" s="185">
        <v>8</v>
      </c>
      <c r="H46" s="185">
        <v>2</v>
      </c>
      <c r="I46" s="185">
        <v>2</v>
      </c>
      <c r="J46" s="186">
        <v>1</v>
      </c>
      <c r="M46" s="96"/>
    </row>
    <row r="47" spans="2:13" ht="18.899999999999999" customHeight="1" x14ac:dyDescent="0.2">
      <c r="B47" s="51"/>
      <c r="C47" s="16"/>
      <c r="D47" s="38"/>
      <c r="E47" s="188">
        <f>E46/D46</f>
        <v>0.38709677419354838</v>
      </c>
      <c r="F47" s="189">
        <f>F46/D46</f>
        <v>0.19354838709677419</v>
      </c>
      <c r="G47" s="189">
        <f>G46/D46</f>
        <v>0.25806451612903225</v>
      </c>
      <c r="H47" s="189">
        <f>H46/D46</f>
        <v>6.4516129032258063E-2</v>
      </c>
      <c r="I47" s="189">
        <f>I46/D46</f>
        <v>6.4516129032258063E-2</v>
      </c>
      <c r="J47" s="190">
        <f>J46/D46</f>
        <v>3.2258064516129031E-2</v>
      </c>
      <c r="L47" s="91"/>
      <c r="M47" s="96"/>
    </row>
    <row r="48" spans="2:13" ht="18.899999999999999" customHeight="1" x14ac:dyDescent="0.2">
      <c r="B48" s="51"/>
      <c r="C48" s="24"/>
      <c r="D48" s="207"/>
      <c r="E48" s="201"/>
      <c r="F48" s="202">
        <f>F46/$E46</f>
        <v>0.5</v>
      </c>
      <c r="G48" s="202">
        <f t="shared" ref="G48:J48" si="12">G46/$E46</f>
        <v>0.66666666666666663</v>
      </c>
      <c r="H48" s="202">
        <f t="shared" si="12"/>
        <v>0.16666666666666666</v>
      </c>
      <c r="I48" s="202">
        <f t="shared" si="12"/>
        <v>0.16666666666666666</v>
      </c>
      <c r="J48" s="203">
        <f t="shared" si="12"/>
        <v>8.3333333333333329E-2</v>
      </c>
      <c r="L48" s="91"/>
    </row>
    <row r="49" spans="2:13" ht="18.899999999999999" customHeight="1" x14ac:dyDescent="0.2">
      <c r="B49" s="51"/>
      <c r="C49" s="56" t="s">
        <v>88</v>
      </c>
      <c r="D49" s="71">
        <f>[1]表1!D47</f>
        <v>26</v>
      </c>
      <c r="E49" s="214">
        <f>'表31-1'!E37+'表31-1'!F37</f>
        <v>12</v>
      </c>
      <c r="F49" s="185">
        <v>6</v>
      </c>
      <c r="G49" s="185">
        <v>6</v>
      </c>
      <c r="H49" s="185">
        <v>1</v>
      </c>
      <c r="I49" s="185">
        <v>4</v>
      </c>
      <c r="J49" s="186">
        <v>3</v>
      </c>
      <c r="M49" s="96"/>
    </row>
    <row r="50" spans="2:13" ht="18.899999999999999" customHeight="1" x14ac:dyDescent="0.2">
      <c r="B50" s="51"/>
      <c r="C50" s="16"/>
      <c r="D50" s="38"/>
      <c r="E50" s="188">
        <f>E49/D49</f>
        <v>0.46153846153846156</v>
      </c>
      <c r="F50" s="189">
        <f>F49/D49</f>
        <v>0.23076923076923078</v>
      </c>
      <c r="G50" s="189">
        <f>G49/D49</f>
        <v>0.23076923076923078</v>
      </c>
      <c r="H50" s="189">
        <f>H49/D49</f>
        <v>3.8461538461538464E-2</v>
      </c>
      <c r="I50" s="189">
        <f>I49/D49</f>
        <v>0.15384615384615385</v>
      </c>
      <c r="J50" s="190">
        <f>J49/D49</f>
        <v>0.11538461538461539</v>
      </c>
      <c r="L50" s="91"/>
      <c r="M50" s="96"/>
    </row>
    <row r="51" spans="2:13" ht="18.899999999999999" customHeight="1" thickBot="1" x14ac:dyDescent="0.25">
      <c r="B51" s="51"/>
      <c r="C51" s="67"/>
      <c r="D51" s="208"/>
      <c r="E51" s="209"/>
      <c r="F51" s="210">
        <f>F49/$E49</f>
        <v>0.5</v>
      </c>
      <c r="G51" s="210">
        <f t="shared" ref="G51:J51" si="13">G49/$E49</f>
        <v>0.5</v>
      </c>
      <c r="H51" s="210">
        <f t="shared" si="13"/>
        <v>8.3333333333333329E-2</v>
      </c>
      <c r="I51" s="210">
        <f t="shared" si="13"/>
        <v>0.33333333333333331</v>
      </c>
      <c r="J51" s="211">
        <f t="shared" si="13"/>
        <v>0.25</v>
      </c>
      <c r="L51" s="91"/>
    </row>
    <row r="52" spans="2:13" ht="18.899999999999999" customHeight="1" thickTop="1" x14ac:dyDescent="0.2">
      <c r="B52" s="51"/>
      <c r="C52" s="80" t="s">
        <v>89</v>
      </c>
      <c r="D52" s="215">
        <f t="shared" ref="D52:J52" si="14">D37+D40+D43+D46</f>
        <v>288</v>
      </c>
      <c r="E52" s="204">
        <f t="shared" si="14"/>
        <v>75</v>
      </c>
      <c r="F52" s="205">
        <f t="shared" si="14"/>
        <v>34</v>
      </c>
      <c r="G52" s="205">
        <f t="shared" si="14"/>
        <v>50</v>
      </c>
      <c r="H52" s="205">
        <f t="shared" si="14"/>
        <v>13</v>
      </c>
      <c r="I52" s="205">
        <f t="shared" si="14"/>
        <v>12</v>
      </c>
      <c r="J52" s="206">
        <f t="shared" si="14"/>
        <v>1</v>
      </c>
      <c r="M52" s="96"/>
    </row>
    <row r="53" spans="2:13" ht="18.899999999999999" customHeight="1" x14ac:dyDescent="0.2">
      <c r="B53" s="51"/>
      <c r="C53" s="216" t="s">
        <v>90</v>
      </c>
      <c r="D53" s="217"/>
      <c r="E53" s="188">
        <f>E52/D52</f>
        <v>0.26041666666666669</v>
      </c>
      <c r="F53" s="189">
        <f>F52/D52</f>
        <v>0.11805555555555555</v>
      </c>
      <c r="G53" s="189">
        <f>G52/D52</f>
        <v>0.1736111111111111</v>
      </c>
      <c r="H53" s="189">
        <f>H52/D52</f>
        <v>4.5138888888888888E-2</v>
      </c>
      <c r="I53" s="189">
        <f>I52/D52</f>
        <v>4.1666666666666664E-2</v>
      </c>
      <c r="J53" s="190">
        <f>J52/D52</f>
        <v>3.472222222222222E-3</v>
      </c>
      <c r="L53" s="91"/>
      <c r="M53" s="96"/>
    </row>
    <row r="54" spans="2:13" ht="18.899999999999999" customHeight="1" x14ac:dyDescent="0.2">
      <c r="B54" s="51"/>
      <c r="C54" s="79"/>
      <c r="D54" s="218"/>
      <c r="E54" s="201"/>
      <c r="F54" s="202">
        <f>F52/$E52</f>
        <v>0.45333333333333331</v>
      </c>
      <c r="G54" s="202">
        <f t="shared" ref="G54:J54" si="15">G52/$E52</f>
        <v>0.66666666666666663</v>
      </c>
      <c r="H54" s="202">
        <f t="shared" si="15"/>
        <v>0.17333333333333334</v>
      </c>
      <c r="I54" s="202">
        <f t="shared" si="15"/>
        <v>0.16</v>
      </c>
      <c r="J54" s="203">
        <f t="shared" si="15"/>
        <v>1.3333333333333334E-2</v>
      </c>
      <c r="L54" s="91"/>
    </row>
    <row r="55" spans="2:13" ht="18.899999999999999" customHeight="1" x14ac:dyDescent="0.2">
      <c r="B55" s="51"/>
      <c r="C55" s="219" t="s">
        <v>89</v>
      </c>
      <c r="D55" s="220">
        <f>SUM(D40:D49)</f>
        <v>136</v>
      </c>
      <c r="E55" s="184">
        <f t="shared" ref="E55:J55" si="16">E40+E43+E46+E49</f>
        <v>47</v>
      </c>
      <c r="F55" s="185">
        <f t="shared" si="16"/>
        <v>23</v>
      </c>
      <c r="G55" s="185">
        <f t="shared" si="16"/>
        <v>26</v>
      </c>
      <c r="H55" s="185">
        <f t="shared" si="16"/>
        <v>9</v>
      </c>
      <c r="I55" s="185">
        <f t="shared" si="16"/>
        <v>12</v>
      </c>
      <c r="J55" s="186">
        <f t="shared" si="16"/>
        <v>4</v>
      </c>
      <c r="M55" s="96"/>
    </row>
    <row r="56" spans="2:13" ht="18.899999999999999" customHeight="1" x14ac:dyDescent="0.2">
      <c r="B56" s="51"/>
      <c r="C56" s="216" t="s">
        <v>91</v>
      </c>
      <c r="D56" s="221"/>
      <c r="E56" s="188">
        <f>E55/D55</f>
        <v>0.34558823529411764</v>
      </c>
      <c r="F56" s="189">
        <f>F55/D55</f>
        <v>0.16911764705882354</v>
      </c>
      <c r="G56" s="189">
        <f>G55/D55</f>
        <v>0.19117647058823528</v>
      </c>
      <c r="H56" s="189">
        <f>H55/D55</f>
        <v>6.6176470588235295E-2</v>
      </c>
      <c r="I56" s="189">
        <f>I55/D55</f>
        <v>8.8235294117647065E-2</v>
      </c>
      <c r="J56" s="190">
        <f>J55/D55</f>
        <v>2.9411764705882353E-2</v>
      </c>
      <c r="L56" s="91"/>
      <c r="M56" s="96"/>
    </row>
    <row r="57" spans="2:13" ht="18.899999999999999" customHeight="1" thickBot="1" x14ac:dyDescent="0.25">
      <c r="B57" s="82"/>
      <c r="C57" s="79"/>
      <c r="D57" s="218"/>
      <c r="E57" s="222"/>
      <c r="F57" s="223">
        <f>F55/$E55</f>
        <v>0.48936170212765956</v>
      </c>
      <c r="G57" s="223">
        <f t="shared" ref="G57:J57" si="17">G55/$E55</f>
        <v>0.55319148936170215</v>
      </c>
      <c r="H57" s="223">
        <f t="shared" si="17"/>
        <v>0.19148936170212766</v>
      </c>
      <c r="I57" s="223">
        <f t="shared" si="17"/>
        <v>0.25531914893617019</v>
      </c>
      <c r="J57" s="224">
        <f t="shared" si="17"/>
        <v>8.5106382978723402E-2</v>
      </c>
      <c r="L57" s="91"/>
    </row>
    <row r="58" spans="2:13" ht="18.899999999999999" customHeight="1" x14ac:dyDescent="0.2">
      <c r="B58" s="87"/>
      <c r="C58" s="225"/>
      <c r="D58" s="225"/>
      <c r="E58" s="225"/>
      <c r="F58" s="225"/>
      <c r="G58" s="226"/>
      <c r="H58" s="226"/>
      <c r="I58" s="226"/>
      <c r="J58" s="226"/>
      <c r="L58" s="91"/>
    </row>
    <row r="59" spans="2:13" x14ac:dyDescent="0.2">
      <c r="B59" s="227"/>
      <c r="C59" s="228"/>
      <c r="D59" s="229"/>
      <c r="E59" s="230"/>
      <c r="F59" s="231"/>
      <c r="G59" s="231"/>
      <c r="H59" s="231"/>
      <c r="I59" s="231"/>
    </row>
    <row r="60" spans="2:13" x14ac:dyDescent="0.2">
      <c r="B60" s="2"/>
      <c r="C60" s="228"/>
    </row>
    <row r="61" spans="2:13" x14ac:dyDescent="0.2">
      <c r="B61" s="91"/>
      <c r="E61" s="92"/>
      <c r="F61" s="92"/>
      <c r="G61" s="92"/>
      <c r="H61" s="92"/>
      <c r="I61" s="92"/>
      <c r="J61" s="92"/>
    </row>
    <row r="62" spans="2:13" x14ac:dyDescent="0.2">
      <c r="B62" s="91"/>
      <c r="E62" s="92"/>
      <c r="F62" s="92"/>
      <c r="G62" s="92"/>
      <c r="H62" s="92"/>
      <c r="I62" s="92"/>
      <c r="J62" s="92"/>
    </row>
    <row r="63" spans="2:13" ht="9.75" customHeight="1" x14ac:dyDescent="0.2">
      <c r="E63" s="92"/>
      <c r="F63" s="92"/>
      <c r="G63" s="92"/>
      <c r="H63" s="92"/>
      <c r="I63" s="92"/>
      <c r="J63" s="92"/>
    </row>
    <row r="64" spans="2:13" x14ac:dyDescent="0.2">
      <c r="B64" s="2"/>
      <c r="D64" s="93"/>
      <c r="E64" s="93"/>
      <c r="F64" s="93"/>
      <c r="G64" s="93"/>
      <c r="H64" s="93"/>
      <c r="I64" s="93"/>
      <c r="J64" s="93"/>
    </row>
    <row r="65" spans="2:10" x14ac:dyDescent="0.2">
      <c r="B65" s="2"/>
      <c r="C65" s="176"/>
      <c r="D65" s="94"/>
      <c r="E65" s="94"/>
      <c r="F65" s="94"/>
      <c r="G65" s="94"/>
      <c r="H65" s="94"/>
      <c r="I65" s="94"/>
      <c r="J65" s="94"/>
    </row>
    <row r="66" spans="2:10" ht="13.5" customHeight="1" x14ac:dyDescent="0.2">
      <c r="B66" s="2"/>
      <c r="C66" s="176"/>
    </row>
    <row r="67" spans="2:10" ht="13.5" customHeight="1" x14ac:dyDescent="0.2">
      <c r="B67" s="96"/>
      <c r="C67" s="176"/>
      <c r="D67" s="96"/>
      <c r="E67" s="96"/>
      <c r="F67" s="96"/>
      <c r="G67" s="96"/>
      <c r="H67" s="96"/>
      <c r="I67" s="96"/>
      <c r="J67" s="96"/>
    </row>
    <row r="68" spans="2:10" ht="11.25" customHeight="1" x14ac:dyDescent="0.2">
      <c r="C68" s="176"/>
      <c r="D68" s="96"/>
      <c r="E68" s="96"/>
      <c r="F68" s="96"/>
      <c r="G68" s="96"/>
      <c r="H68" s="96"/>
      <c r="I68" s="96"/>
      <c r="J68" s="96"/>
    </row>
    <row r="69" spans="2:10" x14ac:dyDescent="0.2">
      <c r="C69" s="176"/>
      <c r="D69" s="96"/>
      <c r="E69" s="96"/>
      <c r="F69" s="96"/>
      <c r="G69" s="96"/>
      <c r="H69" s="96"/>
      <c r="I69" s="96"/>
      <c r="J69" s="96"/>
    </row>
    <row r="70" spans="2:10" x14ac:dyDescent="0.2">
      <c r="C70" s="176"/>
      <c r="D70" s="96"/>
      <c r="E70" s="96"/>
      <c r="F70" s="96"/>
      <c r="G70" s="96"/>
      <c r="H70" s="96"/>
      <c r="I70" s="96"/>
      <c r="J70" s="96"/>
    </row>
    <row r="71" spans="2:10" x14ac:dyDescent="0.2">
      <c r="C71" s="176"/>
      <c r="D71" s="96"/>
      <c r="E71" s="96"/>
      <c r="F71" s="96"/>
      <c r="G71" s="96"/>
      <c r="H71" s="96"/>
      <c r="I71" s="96"/>
      <c r="J71" s="96"/>
    </row>
    <row r="72" spans="2:10" x14ac:dyDescent="0.2">
      <c r="C72" s="176"/>
      <c r="D72" s="96"/>
      <c r="E72" s="96"/>
      <c r="F72" s="96"/>
      <c r="G72" s="96"/>
      <c r="H72" s="96"/>
      <c r="I72" s="96"/>
      <c r="J72" s="96"/>
    </row>
    <row r="73" spans="2:10" x14ac:dyDescent="0.2">
      <c r="C73" s="176"/>
      <c r="D73" s="176"/>
      <c r="F73" s="91"/>
      <c r="H73" s="91"/>
    </row>
    <row r="74" spans="2:10" x14ac:dyDescent="0.2">
      <c r="C74" s="176"/>
      <c r="D74" s="176"/>
    </row>
    <row r="75" spans="2:10" x14ac:dyDescent="0.2">
      <c r="C75" s="176"/>
      <c r="D75" s="176"/>
    </row>
    <row r="76" spans="2:10" x14ac:dyDescent="0.2">
      <c r="C76" s="176"/>
      <c r="D76" s="176"/>
    </row>
    <row r="77" spans="2:10" x14ac:dyDescent="0.2">
      <c r="C77" s="176"/>
      <c r="D77" s="176"/>
    </row>
    <row r="78" spans="2:10" x14ac:dyDescent="0.2">
      <c r="C78" s="176"/>
      <c r="D78" s="176"/>
    </row>
    <row r="79" spans="2:10" x14ac:dyDescent="0.2">
      <c r="C79" s="176"/>
      <c r="D79" s="176"/>
    </row>
    <row r="80" spans="2:10" x14ac:dyDescent="0.2">
      <c r="C80" s="176"/>
      <c r="D80" s="176"/>
    </row>
    <row r="81" spans="1:4" x14ac:dyDescent="0.2">
      <c r="C81" s="176"/>
      <c r="D81" s="176"/>
    </row>
    <row r="82" spans="1:4" x14ac:dyDescent="0.2">
      <c r="C82" s="176"/>
      <c r="D82" s="176"/>
    </row>
    <row r="83" spans="1:4" x14ac:dyDescent="0.2">
      <c r="C83" s="176"/>
      <c r="D83" s="176"/>
    </row>
    <row r="84" spans="1:4" x14ac:dyDescent="0.2">
      <c r="C84" s="176"/>
      <c r="D84" s="176"/>
    </row>
    <row r="85" spans="1:4" x14ac:dyDescent="0.2">
      <c r="C85" s="176"/>
      <c r="D85" s="176"/>
    </row>
    <row r="86" spans="1:4" x14ac:dyDescent="0.2">
      <c r="C86" s="176"/>
      <c r="D86" s="176"/>
    </row>
    <row r="87" spans="1:4" x14ac:dyDescent="0.2">
      <c r="C87" s="176"/>
      <c r="D87" s="176"/>
    </row>
    <row r="88" spans="1:4" x14ac:dyDescent="0.2">
      <c r="C88" s="176"/>
      <c r="D88" s="176"/>
    </row>
    <row r="89" spans="1:4" x14ac:dyDescent="0.2">
      <c r="C89" s="176"/>
      <c r="D89" s="176"/>
    </row>
    <row r="90" spans="1:4" x14ac:dyDescent="0.2">
      <c r="C90" s="176"/>
      <c r="D90" s="176"/>
    </row>
    <row r="91" spans="1:4" x14ac:dyDescent="0.2">
      <c r="C91" s="176"/>
      <c r="D91" s="176"/>
    </row>
    <row r="92" spans="1:4" x14ac:dyDescent="0.2">
      <c r="C92" s="176"/>
      <c r="D92" s="176"/>
    </row>
    <row r="93" spans="1:4" x14ac:dyDescent="0.2">
      <c r="C93" s="176"/>
      <c r="D93" s="176"/>
    </row>
    <row r="94" spans="1:4" x14ac:dyDescent="0.2">
      <c r="C94" s="176"/>
      <c r="D94" s="176"/>
    </row>
    <row r="95" spans="1:4" x14ac:dyDescent="0.2">
      <c r="C95" s="176"/>
      <c r="D95" s="176"/>
    </row>
    <row r="96" spans="1:4" x14ac:dyDescent="0.2">
      <c r="A96" s="2"/>
      <c r="B96" s="2"/>
      <c r="C96" s="176"/>
      <c r="D96" s="176"/>
    </row>
    <row r="97" spans="1:4" x14ac:dyDescent="0.2">
      <c r="A97" s="2" t="e">
        <f>SUM(#REF!)</f>
        <v>#REF!</v>
      </c>
      <c r="B97" s="2" t="e">
        <f>SUM(#REF!)</f>
        <v>#REF!</v>
      </c>
      <c r="C97" s="176"/>
      <c r="D97" s="176"/>
    </row>
  </sheetData>
  <mergeCells count="24">
    <mergeCell ref="C58:F58"/>
    <mergeCell ref="B34:B57"/>
    <mergeCell ref="C34:C36"/>
    <mergeCell ref="C37:C39"/>
    <mergeCell ref="C40:C42"/>
    <mergeCell ref="C43:C45"/>
    <mergeCell ref="C46:C48"/>
    <mergeCell ref="C49:C51"/>
    <mergeCell ref="I10:I12"/>
    <mergeCell ref="J10:J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F10:F12"/>
    <mergeCell ref="G10:G12"/>
    <mergeCell ref="H10:H12"/>
  </mergeCells>
  <phoneticPr fontId="3"/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7E73-8C5F-482D-9027-454F8D0B4CAE}">
  <sheetPr>
    <tabColor rgb="FF92D050"/>
  </sheetPr>
  <dimension ref="A2:P97"/>
  <sheetViews>
    <sheetView view="pageBreakPreview" zoomScale="80" zoomScaleNormal="100" zoomScaleSheetLayoutView="80" workbookViewId="0"/>
  </sheetViews>
  <sheetFormatPr defaultColWidth="9" defaultRowHeight="13.2" outlineLevelCol="1" x14ac:dyDescent="0.2"/>
  <cols>
    <col min="1" max="1" width="8.6640625" style="176" customWidth="1"/>
    <col min="2" max="2" width="4.6640625" style="176" customWidth="1"/>
    <col min="3" max="3" width="11.44140625" style="2" customWidth="1"/>
    <col min="4" max="5" width="11" style="2" customWidth="1"/>
    <col min="6" max="11" width="11" style="2" customWidth="1" outlineLevel="1"/>
    <col min="12" max="13" width="11" style="2" customWidth="1"/>
    <col min="14" max="19" width="8.6640625" style="2" customWidth="1"/>
    <col min="20" max="39" width="4.6640625" style="2" customWidth="1"/>
    <col min="40" max="16384" width="9" style="2"/>
  </cols>
  <sheetData>
    <row r="2" spans="2:16" ht="17.100000000000001" customHeight="1" x14ac:dyDescent="0.2">
      <c r="B2" s="1" t="s">
        <v>92</v>
      </c>
    </row>
    <row r="3" spans="2:16" ht="18" customHeight="1" x14ac:dyDescent="0.2">
      <c r="B3" s="2"/>
    </row>
    <row r="4" spans="2:16" ht="15" customHeight="1" x14ac:dyDescent="0.2">
      <c r="B4" s="2"/>
      <c r="J4" s="175" t="s">
        <v>1</v>
      </c>
      <c r="K4" s="175"/>
    </row>
    <row r="5" spans="2:16" ht="15" customHeight="1" x14ac:dyDescent="0.2">
      <c r="B5" s="2"/>
      <c r="J5" s="175" t="s">
        <v>2</v>
      </c>
      <c r="K5" s="175"/>
    </row>
    <row r="6" spans="2:16" ht="15" customHeight="1" x14ac:dyDescent="0.2">
      <c r="B6" s="2"/>
      <c r="J6" s="175" t="s">
        <v>93</v>
      </c>
      <c r="K6" s="175"/>
    </row>
    <row r="7" spans="2:16" ht="15" customHeight="1" x14ac:dyDescent="0.2">
      <c r="B7" s="2"/>
      <c r="J7" s="175" t="s">
        <v>94</v>
      </c>
      <c r="K7" s="175"/>
    </row>
    <row r="8" spans="2:16" ht="13.8" thickBot="1" x14ac:dyDescent="0.25">
      <c r="M8" s="5" t="s">
        <v>95</v>
      </c>
    </row>
    <row r="9" spans="2:16" ht="15" customHeight="1" x14ac:dyDescent="0.2">
      <c r="B9" s="120"/>
      <c r="C9" s="120"/>
      <c r="D9" s="232" t="s">
        <v>75</v>
      </c>
      <c r="E9" s="233" t="s">
        <v>96</v>
      </c>
      <c r="F9" s="178"/>
      <c r="G9" s="178"/>
      <c r="H9" s="178"/>
      <c r="I9" s="178"/>
      <c r="J9" s="179"/>
      <c r="K9" s="179"/>
      <c r="L9" s="234" t="s">
        <v>97</v>
      </c>
      <c r="M9" s="234" t="s">
        <v>98</v>
      </c>
    </row>
    <row r="10" spans="2:16" ht="15" customHeight="1" x14ac:dyDescent="0.2">
      <c r="B10" s="120"/>
      <c r="C10" s="120"/>
      <c r="D10" s="235"/>
      <c r="E10" s="236"/>
      <c r="F10" s="60" t="s">
        <v>99</v>
      </c>
      <c r="G10" s="60" t="s">
        <v>100</v>
      </c>
      <c r="H10" s="60" t="s">
        <v>101</v>
      </c>
      <c r="I10" s="60" t="s">
        <v>102</v>
      </c>
      <c r="J10" s="60" t="s">
        <v>103</v>
      </c>
      <c r="K10" s="237" t="s">
        <v>104</v>
      </c>
      <c r="L10" s="238"/>
      <c r="M10" s="238"/>
    </row>
    <row r="11" spans="2:16" ht="10.5" customHeight="1" x14ac:dyDescent="0.2">
      <c r="B11" s="120"/>
      <c r="C11" s="120"/>
      <c r="D11" s="235"/>
      <c r="E11" s="236"/>
      <c r="F11" s="239"/>
      <c r="G11" s="239"/>
      <c r="H11" s="239"/>
      <c r="I11" s="239"/>
      <c r="J11" s="239"/>
      <c r="K11" s="240"/>
      <c r="L11" s="238"/>
      <c r="M11" s="238"/>
    </row>
    <row r="12" spans="2:16" ht="68.25" customHeight="1" x14ac:dyDescent="0.2">
      <c r="B12" s="120"/>
      <c r="C12" s="120"/>
      <c r="D12" s="241"/>
      <c r="E12" s="242"/>
      <c r="F12" s="61"/>
      <c r="G12" s="61"/>
      <c r="H12" s="61"/>
      <c r="I12" s="61"/>
      <c r="J12" s="61"/>
      <c r="K12" s="243"/>
      <c r="L12" s="244"/>
      <c r="M12" s="244"/>
      <c r="P12" s="27"/>
    </row>
    <row r="13" spans="2:16" ht="19.2" customHeight="1" x14ac:dyDescent="0.2">
      <c r="B13" s="104" t="s">
        <v>39</v>
      </c>
      <c r="C13" s="105"/>
      <c r="D13" s="183">
        <f t="shared" ref="D13:M13" si="0">D16+D19+D22+D25+D28+D31</f>
        <v>401</v>
      </c>
      <c r="E13" s="184">
        <f t="shared" si="0"/>
        <v>87</v>
      </c>
      <c r="F13" s="185">
        <f t="shared" si="0"/>
        <v>39</v>
      </c>
      <c r="G13" s="185">
        <f t="shared" si="0"/>
        <v>32</v>
      </c>
      <c r="H13" s="185">
        <f t="shared" si="0"/>
        <v>23</v>
      </c>
      <c r="I13" s="185">
        <f t="shared" si="0"/>
        <v>11</v>
      </c>
      <c r="J13" s="185">
        <f t="shared" si="0"/>
        <v>14</v>
      </c>
      <c r="K13" s="97">
        <f t="shared" si="0"/>
        <v>10</v>
      </c>
      <c r="L13" s="245">
        <f t="shared" si="0"/>
        <v>310</v>
      </c>
      <c r="M13" s="245">
        <f t="shared" si="0"/>
        <v>4</v>
      </c>
      <c r="P13" s="96"/>
    </row>
    <row r="14" spans="2:16" ht="19.2" customHeight="1" x14ac:dyDescent="0.2">
      <c r="B14" s="106"/>
      <c r="C14" s="107"/>
      <c r="D14" s="187"/>
      <c r="E14" s="188">
        <f>E13/$D13</f>
        <v>0.21695760598503741</v>
      </c>
      <c r="F14" s="189">
        <f>F13/$D13</f>
        <v>9.7256857855361589E-2</v>
      </c>
      <c r="G14" s="189">
        <f t="shared" ref="G14:K14" si="1">G13/$D13</f>
        <v>7.9800498753117205E-2</v>
      </c>
      <c r="H14" s="189">
        <f t="shared" si="1"/>
        <v>5.7356608478802994E-2</v>
      </c>
      <c r="I14" s="189">
        <f t="shared" si="1"/>
        <v>2.7431421446384038E-2</v>
      </c>
      <c r="J14" s="189">
        <f t="shared" si="1"/>
        <v>3.4912718204488775E-2</v>
      </c>
      <c r="K14" s="246">
        <f t="shared" si="1"/>
        <v>2.4937655860349128E-2</v>
      </c>
      <c r="L14" s="247">
        <f>L13/$D13</f>
        <v>0.77306733167082298</v>
      </c>
      <c r="M14" s="247">
        <f>M13/$D13</f>
        <v>9.9750623441396506E-3</v>
      </c>
      <c r="O14" s="91"/>
      <c r="P14" s="96"/>
    </row>
    <row r="15" spans="2:16" ht="19.2" customHeight="1" thickBot="1" x14ac:dyDescent="0.25">
      <c r="B15" s="191"/>
      <c r="C15" s="192"/>
      <c r="D15" s="193"/>
      <c r="E15" s="194"/>
      <c r="F15" s="195">
        <f>F13/$E13</f>
        <v>0.44827586206896552</v>
      </c>
      <c r="G15" s="195">
        <f t="shared" ref="G15:K15" si="2">G13/$E13</f>
        <v>0.36781609195402298</v>
      </c>
      <c r="H15" s="195">
        <f t="shared" si="2"/>
        <v>0.26436781609195403</v>
      </c>
      <c r="I15" s="195">
        <f t="shared" si="2"/>
        <v>0.12643678160919541</v>
      </c>
      <c r="J15" s="195">
        <f t="shared" si="2"/>
        <v>0.16091954022988506</v>
      </c>
      <c r="K15" s="248">
        <f t="shared" si="2"/>
        <v>0.11494252873563218</v>
      </c>
      <c r="L15" s="249"/>
      <c r="M15" s="249"/>
      <c r="O15" s="91"/>
    </row>
    <row r="16" spans="2:16" ht="19.2" customHeight="1" thickTop="1" x14ac:dyDescent="0.2">
      <c r="B16" s="44" t="s">
        <v>64</v>
      </c>
      <c r="C16" s="45" t="s">
        <v>41</v>
      </c>
      <c r="D16" s="46">
        <f>[1]表1!D14</f>
        <v>45</v>
      </c>
      <c r="E16" s="197">
        <v>8</v>
      </c>
      <c r="F16" s="198">
        <v>1</v>
      </c>
      <c r="G16" s="198">
        <v>5</v>
      </c>
      <c r="H16" s="198">
        <v>4</v>
      </c>
      <c r="I16" s="198">
        <v>0</v>
      </c>
      <c r="J16" s="198">
        <v>1</v>
      </c>
      <c r="K16" s="250">
        <v>1</v>
      </c>
      <c r="L16" s="251">
        <v>37</v>
      </c>
      <c r="M16" s="251">
        <v>0</v>
      </c>
      <c r="P16" s="96"/>
    </row>
    <row r="17" spans="2:16" ht="19.2" customHeight="1" x14ac:dyDescent="0.2">
      <c r="B17" s="51"/>
      <c r="C17" s="16"/>
      <c r="D17" s="38"/>
      <c r="E17" s="188">
        <f>E16/$D16</f>
        <v>0.17777777777777778</v>
      </c>
      <c r="F17" s="189">
        <f>F16/$D16</f>
        <v>2.2222222222222223E-2</v>
      </c>
      <c r="G17" s="189">
        <f t="shared" ref="G17:K17" si="3">G16/$D16</f>
        <v>0.1111111111111111</v>
      </c>
      <c r="H17" s="189">
        <f t="shared" si="3"/>
        <v>8.8888888888888892E-2</v>
      </c>
      <c r="I17" s="189">
        <f t="shared" si="3"/>
        <v>0</v>
      </c>
      <c r="J17" s="189">
        <f t="shared" si="3"/>
        <v>2.2222222222222223E-2</v>
      </c>
      <c r="K17" s="246">
        <f t="shared" si="3"/>
        <v>2.2222222222222223E-2</v>
      </c>
      <c r="L17" s="247">
        <f>L16/$D16</f>
        <v>0.82222222222222219</v>
      </c>
      <c r="M17" s="247">
        <f>M16/$D16</f>
        <v>0</v>
      </c>
      <c r="O17" s="91"/>
      <c r="P17" s="96"/>
    </row>
    <row r="18" spans="2:16" ht="19.2" customHeight="1" x14ac:dyDescent="0.2">
      <c r="B18" s="51"/>
      <c r="C18" s="24"/>
      <c r="D18" s="200"/>
      <c r="E18" s="201"/>
      <c r="F18" s="202">
        <f t="shared" ref="F18:K18" si="4">F16/$E16</f>
        <v>0.125</v>
      </c>
      <c r="G18" s="202">
        <f t="shared" si="4"/>
        <v>0.625</v>
      </c>
      <c r="H18" s="202">
        <f t="shared" si="4"/>
        <v>0.5</v>
      </c>
      <c r="I18" s="202">
        <f t="shared" si="4"/>
        <v>0</v>
      </c>
      <c r="J18" s="202">
        <f t="shared" si="4"/>
        <v>0.125</v>
      </c>
      <c r="K18" s="252">
        <f t="shared" si="4"/>
        <v>0.125</v>
      </c>
      <c r="L18" s="253"/>
      <c r="M18" s="253"/>
      <c r="O18" s="91"/>
    </row>
    <row r="19" spans="2:16" ht="19.2" customHeight="1" x14ac:dyDescent="0.2">
      <c r="B19" s="51"/>
      <c r="C19" s="56" t="s">
        <v>42</v>
      </c>
      <c r="D19" s="57">
        <f>[1]表1!D17</f>
        <v>75</v>
      </c>
      <c r="E19" s="204">
        <v>31</v>
      </c>
      <c r="F19" s="205">
        <v>13</v>
      </c>
      <c r="G19" s="205">
        <v>16</v>
      </c>
      <c r="H19" s="205">
        <v>8</v>
      </c>
      <c r="I19" s="205">
        <v>1</v>
      </c>
      <c r="J19" s="205">
        <v>9</v>
      </c>
      <c r="K19" s="6">
        <v>1</v>
      </c>
      <c r="L19" s="254">
        <v>43</v>
      </c>
      <c r="M19" s="254">
        <v>1</v>
      </c>
      <c r="P19" s="96"/>
    </row>
    <row r="20" spans="2:16" ht="19.2" customHeight="1" x14ac:dyDescent="0.2">
      <c r="B20" s="51"/>
      <c r="C20" s="16"/>
      <c r="D20" s="38"/>
      <c r="E20" s="188">
        <f>E19/$D19</f>
        <v>0.41333333333333333</v>
      </c>
      <c r="F20" s="189">
        <f>F19/$D19</f>
        <v>0.17333333333333334</v>
      </c>
      <c r="G20" s="189">
        <f t="shared" ref="G20:K20" si="5">G19/$D19</f>
        <v>0.21333333333333335</v>
      </c>
      <c r="H20" s="189">
        <f t="shared" si="5"/>
        <v>0.10666666666666667</v>
      </c>
      <c r="I20" s="189">
        <f t="shared" si="5"/>
        <v>1.3333333333333334E-2</v>
      </c>
      <c r="J20" s="189">
        <f t="shared" si="5"/>
        <v>0.12</v>
      </c>
      <c r="K20" s="246">
        <f t="shared" si="5"/>
        <v>1.3333333333333334E-2</v>
      </c>
      <c r="L20" s="247">
        <f>L19/$D19</f>
        <v>0.57333333333333336</v>
      </c>
      <c r="M20" s="247">
        <f>M19/$D19</f>
        <v>1.3333333333333334E-2</v>
      </c>
      <c r="O20" s="91"/>
      <c r="P20" s="96"/>
    </row>
    <row r="21" spans="2:16" ht="19.2" customHeight="1" x14ac:dyDescent="0.2">
      <c r="B21" s="51"/>
      <c r="C21" s="24"/>
      <c r="D21" s="207"/>
      <c r="E21" s="201"/>
      <c r="F21" s="202">
        <f>F19/$E19</f>
        <v>0.41935483870967744</v>
      </c>
      <c r="G21" s="202">
        <f t="shared" ref="G21:K21" si="6">G19/$E19</f>
        <v>0.5161290322580645</v>
      </c>
      <c r="H21" s="202">
        <f t="shared" si="6"/>
        <v>0.25806451612903225</v>
      </c>
      <c r="I21" s="202">
        <f t="shared" si="6"/>
        <v>3.2258064516129031E-2</v>
      </c>
      <c r="J21" s="202">
        <f t="shared" si="6"/>
        <v>0.29032258064516131</v>
      </c>
      <c r="K21" s="252">
        <f t="shared" si="6"/>
        <v>3.2258064516129031E-2</v>
      </c>
      <c r="L21" s="253"/>
      <c r="M21" s="253"/>
      <c r="O21" s="91"/>
    </row>
    <row r="22" spans="2:16" ht="19.2" customHeight="1" x14ac:dyDescent="0.2">
      <c r="B22" s="51"/>
      <c r="C22" s="56" t="s">
        <v>65</v>
      </c>
      <c r="D22" s="71">
        <f>[1]表1!D20</f>
        <v>24</v>
      </c>
      <c r="E22" s="204">
        <v>2</v>
      </c>
      <c r="F22" s="205">
        <v>1</v>
      </c>
      <c r="G22" s="205">
        <v>0</v>
      </c>
      <c r="H22" s="205">
        <v>0</v>
      </c>
      <c r="I22" s="205">
        <v>0</v>
      </c>
      <c r="J22" s="205">
        <v>0</v>
      </c>
      <c r="K22" s="6">
        <v>0</v>
      </c>
      <c r="L22" s="254">
        <v>22</v>
      </c>
      <c r="M22" s="254">
        <v>0</v>
      </c>
      <c r="P22" s="96"/>
    </row>
    <row r="23" spans="2:16" ht="19.2" customHeight="1" x14ac:dyDescent="0.2">
      <c r="B23" s="51"/>
      <c r="C23" s="16"/>
      <c r="D23" s="38"/>
      <c r="E23" s="188">
        <f>E22/$D22</f>
        <v>8.3333333333333329E-2</v>
      </c>
      <c r="F23" s="189">
        <f>F22/$D22</f>
        <v>4.1666666666666664E-2</v>
      </c>
      <c r="G23" s="189">
        <f t="shared" ref="G23:K23" si="7">G22/$D22</f>
        <v>0</v>
      </c>
      <c r="H23" s="189">
        <f t="shared" si="7"/>
        <v>0</v>
      </c>
      <c r="I23" s="189">
        <f t="shared" si="7"/>
        <v>0</v>
      </c>
      <c r="J23" s="189">
        <f t="shared" si="7"/>
        <v>0</v>
      </c>
      <c r="K23" s="246">
        <f t="shared" si="7"/>
        <v>0</v>
      </c>
      <c r="L23" s="247">
        <f>L22/$D22</f>
        <v>0.91666666666666663</v>
      </c>
      <c r="M23" s="247">
        <f>M22/$D22</f>
        <v>0</v>
      </c>
      <c r="O23" s="91"/>
      <c r="P23" s="96"/>
    </row>
    <row r="24" spans="2:16" ht="19.2" customHeight="1" x14ac:dyDescent="0.2">
      <c r="B24" s="51"/>
      <c r="C24" s="24"/>
      <c r="D24" s="207"/>
      <c r="E24" s="201"/>
      <c r="F24" s="202">
        <f>IF(F22,F22/$E22,0)</f>
        <v>0.5</v>
      </c>
      <c r="G24" s="202">
        <f t="shared" ref="G24:J24" si="8">IF(G22,G22/$E22,0)</f>
        <v>0</v>
      </c>
      <c r="H24" s="202">
        <f t="shared" si="8"/>
        <v>0</v>
      </c>
      <c r="I24" s="202">
        <f t="shared" si="8"/>
        <v>0</v>
      </c>
      <c r="J24" s="202">
        <f t="shared" si="8"/>
        <v>0</v>
      </c>
      <c r="K24" s="252">
        <f>IF(K22,K22/$E22,0)</f>
        <v>0</v>
      </c>
      <c r="L24" s="253"/>
      <c r="M24" s="253"/>
      <c r="O24" s="91"/>
    </row>
    <row r="25" spans="2:16" ht="19.2" customHeight="1" x14ac:dyDescent="0.2">
      <c r="B25" s="51"/>
      <c r="C25" s="56" t="s">
        <v>44</v>
      </c>
      <c r="D25" s="71">
        <f>[1]表1!D23</f>
        <v>90</v>
      </c>
      <c r="E25" s="204">
        <v>15</v>
      </c>
      <c r="F25" s="205">
        <v>6</v>
      </c>
      <c r="G25" s="205">
        <v>5</v>
      </c>
      <c r="H25" s="205">
        <v>1</v>
      </c>
      <c r="I25" s="205">
        <v>2</v>
      </c>
      <c r="J25" s="205">
        <v>2</v>
      </c>
      <c r="K25" s="6">
        <v>1</v>
      </c>
      <c r="L25" s="254">
        <v>74</v>
      </c>
      <c r="M25" s="254">
        <v>1</v>
      </c>
      <c r="P25" s="96"/>
    </row>
    <row r="26" spans="2:16" ht="19.2" customHeight="1" x14ac:dyDescent="0.2">
      <c r="B26" s="51"/>
      <c r="C26" s="16"/>
      <c r="D26" s="38"/>
      <c r="E26" s="188">
        <f>E25/$D25</f>
        <v>0.16666666666666666</v>
      </c>
      <c r="F26" s="189">
        <f>F25/$D25</f>
        <v>6.6666666666666666E-2</v>
      </c>
      <c r="G26" s="189">
        <f t="shared" ref="G26:K26" si="9">G25/$D25</f>
        <v>5.5555555555555552E-2</v>
      </c>
      <c r="H26" s="189">
        <f t="shared" si="9"/>
        <v>1.1111111111111112E-2</v>
      </c>
      <c r="I26" s="189">
        <f t="shared" si="9"/>
        <v>2.2222222222222223E-2</v>
      </c>
      <c r="J26" s="189">
        <f t="shared" si="9"/>
        <v>2.2222222222222223E-2</v>
      </c>
      <c r="K26" s="246">
        <f t="shared" si="9"/>
        <v>1.1111111111111112E-2</v>
      </c>
      <c r="L26" s="247">
        <f>L25/$D25</f>
        <v>0.82222222222222219</v>
      </c>
      <c r="M26" s="247">
        <f>M25/$D25</f>
        <v>1.1111111111111112E-2</v>
      </c>
      <c r="O26" s="91"/>
      <c r="P26" s="96"/>
    </row>
    <row r="27" spans="2:16" ht="19.2" customHeight="1" x14ac:dyDescent="0.2">
      <c r="B27" s="51"/>
      <c r="C27" s="24"/>
      <c r="D27" s="207"/>
      <c r="E27" s="201"/>
      <c r="F27" s="202">
        <f>F25/$E25</f>
        <v>0.4</v>
      </c>
      <c r="G27" s="202">
        <f t="shared" ref="G27:K27" si="10">G25/$E25</f>
        <v>0.33333333333333331</v>
      </c>
      <c r="H27" s="202">
        <f t="shared" si="10"/>
        <v>6.6666666666666666E-2</v>
      </c>
      <c r="I27" s="202">
        <f t="shared" si="10"/>
        <v>0.13333333333333333</v>
      </c>
      <c r="J27" s="202">
        <f t="shared" si="10"/>
        <v>0.13333333333333333</v>
      </c>
      <c r="K27" s="252">
        <f t="shared" si="10"/>
        <v>6.6666666666666666E-2</v>
      </c>
      <c r="L27" s="253"/>
      <c r="M27" s="253"/>
      <c r="O27" s="91"/>
    </row>
    <row r="28" spans="2:16" ht="19.2" customHeight="1" x14ac:dyDescent="0.2">
      <c r="B28" s="51"/>
      <c r="C28" s="56" t="s">
        <v>45</v>
      </c>
      <c r="D28" s="71">
        <f>[1]表1!D26</f>
        <v>8</v>
      </c>
      <c r="E28" s="204">
        <v>1</v>
      </c>
      <c r="F28" s="185">
        <v>0</v>
      </c>
      <c r="G28" s="185">
        <v>0</v>
      </c>
      <c r="H28" s="185">
        <v>1</v>
      </c>
      <c r="I28" s="185">
        <v>0</v>
      </c>
      <c r="J28" s="185">
        <v>0</v>
      </c>
      <c r="K28" s="97">
        <v>1</v>
      </c>
      <c r="L28" s="245">
        <v>7</v>
      </c>
      <c r="M28" s="245">
        <v>0</v>
      </c>
      <c r="P28" s="96"/>
    </row>
    <row r="29" spans="2:16" ht="19.2" customHeight="1" x14ac:dyDescent="0.2">
      <c r="B29" s="51"/>
      <c r="C29" s="16"/>
      <c r="D29" s="38"/>
      <c r="E29" s="188">
        <f>E28/$D28</f>
        <v>0.125</v>
      </c>
      <c r="F29" s="189">
        <f>F28/$D28</f>
        <v>0</v>
      </c>
      <c r="G29" s="189">
        <f t="shared" ref="G29:K29" si="11">G28/$D28</f>
        <v>0</v>
      </c>
      <c r="H29" s="189">
        <f t="shared" si="11"/>
        <v>0.125</v>
      </c>
      <c r="I29" s="189">
        <f t="shared" si="11"/>
        <v>0</v>
      </c>
      <c r="J29" s="189">
        <f t="shared" si="11"/>
        <v>0</v>
      </c>
      <c r="K29" s="246">
        <f t="shared" si="11"/>
        <v>0.125</v>
      </c>
      <c r="L29" s="247">
        <f>L28/$D28</f>
        <v>0.875</v>
      </c>
      <c r="M29" s="247">
        <f>M28/$D28</f>
        <v>0</v>
      </c>
      <c r="O29" s="91"/>
      <c r="P29" s="96"/>
    </row>
    <row r="30" spans="2:16" ht="19.2" customHeight="1" x14ac:dyDescent="0.2">
      <c r="B30" s="51"/>
      <c r="C30" s="24"/>
      <c r="D30" s="207"/>
      <c r="E30" s="201"/>
      <c r="F30" s="202">
        <f>F28/$E28</f>
        <v>0</v>
      </c>
      <c r="G30" s="202">
        <f t="shared" ref="G30:K30" si="12">G28/$E28</f>
        <v>0</v>
      </c>
      <c r="H30" s="202">
        <f t="shared" si="12"/>
        <v>1</v>
      </c>
      <c r="I30" s="202">
        <f t="shared" si="12"/>
        <v>0</v>
      </c>
      <c r="J30" s="202">
        <f t="shared" si="12"/>
        <v>0</v>
      </c>
      <c r="K30" s="202">
        <f t="shared" si="12"/>
        <v>1</v>
      </c>
      <c r="L30" s="253"/>
      <c r="M30" s="253"/>
      <c r="O30" s="91"/>
    </row>
    <row r="31" spans="2:16" ht="19.2" customHeight="1" x14ac:dyDescent="0.2">
      <c r="B31" s="51"/>
      <c r="C31" s="56" t="s">
        <v>46</v>
      </c>
      <c r="D31" s="71">
        <f>[1]表1!D29</f>
        <v>159</v>
      </c>
      <c r="E31" s="204">
        <v>30</v>
      </c>
      <c r="F31" s="205">
        <v>18</v>
      </c>
      <c r="G31" s="205">
        <v>6</v>
      </c>
      <c r="H31" s="205">
        <v>9</v>
      </c>
      <c r="I31" s="205">
        <v>8</v>
      </c>
      <c r="J31" s="205">
        <v>2</v>
      </c>
      <c r="K31" s="6">
        <v>6</v>
      </c>
      <c r="L31" s="254">
        <v>127</v>
      </c>
      <c r="M31" s="254">
        <v>2</v>
      </c>
      <c r="P31" s="96"/>
    </row>
    <row r="32" spans="2:16" ht="19.2" customHeight="1" x14ac:dyDescent="0.2">
      <c r="B32" s="51"/>
      <c r="C32" s="16"/>
      <c r="D32" s="38"/>
      <c r="E32" s="188">
        <f>E31/$D31</f>
        <v>0.18867924528301888</v>
      </c>
      <c r="F32" s="189">
        <f>F31/$D31</f>
        <v>0.11320754716981132</v>
      </c>
      <c r="G32" s="189">
        <f t="shared" ref="G32:K32" si="13">G31/$D31</f>
        <v>3.7735849056603772E-2</v>
      </c>
      <c r="H32" s="189">
        <f t="shared" si="13"/>
        <v>5.6603773584905662E-2</v>
      </c>
      <c r="I32" s="189">
        <f t="shared" si="13"/>
        <v>5.0314465408805034E-2</v>
      </c>
      <c r="J32" s="189">
        <f t="shared" si="13"/>
        <v>1.2578616352201259E-2</v>
      </c>
      <c r="K32" s="246">
        <f t="shared" si="13"/>
        <v>3.7735849056603772E-2</v>
      </c>
      <c r="L32" s="247">
        <f>L31/$D31</f>
        <v>0.79874213836477992</v>
      </c>
      <c r="M32" s="247">
        <f>M31/$D31</f>
        <v>1.2578616352201259E-2</v>
      </c>
      <c r="O32" s="91"/>
      <c r="P32" s="96"/>
    </row>
    <row r="33" spans="2:16" ht="19.2" customHeight="1" thickBot="1" x14ac:dyDescent="0.25">
      <c r="B33" s="66"/>
      <c r="C33" s="67"/>
      <c r="D33" s="208"/>
      <c r="E33" s="209"/>
      <c r="F33" s="210">
        <f>F31/$E31</f>
        <v>0.6</v>
      </c>
      <c r="G33" s="210">
        <f t="shared" ref="G33:K33" si="14">G31/$E31</f>
        <v>0.2</v>
      </c>
      <c r="H33" s="210">
        <f t="shared" si="14"/>
        <v>0.3</v>
      </c>
      <c r="I33" s="210">
        <f t="shared" si="14"/>
        <v>0.26666666666666666</v>
      </c>
      <c r="J33" s="210">
        <f t="shared" si="14"/>
        <v>6.6666666666666666E-2</v>
      </c>
      <c r="K33" s="255">
        <f t="shared" si="14"/>
        <v>0.2</v>
      </c>
      <c r="L33" s="256"/>
      <c r="M33" s="256"/>
      <c r="O33" s="91"/>
    </row>
    <row r="34" spans="2:16" ht="19.2" customHeight="1" thickTop="1" x14ac:dyDescent="0.2">
      <c r="B34" s="44" t="s">
        <v>82</v>
      </c>
      <c r="C34" s="45" t="s">
        <v>83</v>
      </c>
      <c r="D34" s="71">
        <f>[1]表1!D32</f>
        <v>87</v>
      </c>
      <c r="E34" s="204">
        <v>4</v>
      </c>
      <c r="F34" s="205">
        <v>0</v>
      </c>
      <c r="G34" s="205">
        <v>4</v>
      </c>
      <c r="H34" s="205">
        <v>2</v>
      </c>
      <c r="I34" s="205">
        <v>0</v>
      </c>
      <c r="J34" s="205">
        <v>0</v>
      </c>
      <c r="K34" s="6">
        <v>0</v>
      </c>
      <c r="L34" s="254">
        <v>83</v>
      </c>
      <c r="M34" s="254">
        <v>0</v>
      </c>
      <c r="P34" s="96"/>
    </row>
    <row r="35" spans="2:16" ht="19.2" customHeight="1" x14ac:dyDescent="0.2">
      <c r="B35" s="51"/>
      <c r="C35" s="16"/>
      <c r="D35" s="38"/>
      <c r="E35" s="188">
        <f>E34/$D34</f>
        <v>4.5977011494252873E-2</v>
      </c>
      <c r="F35" s="189">
        <f>F34/$D34</f>
        <v>0</v>
      </c>
      <c r="G35" s="189">
        <f t="shared" ref="G35:K35" si="15">G34/$D34</f>
        <v>4.5977011494252873E-2</v>
      </c>
      <c r="H35" s="189">
        <f t="shared" si="15"/>
        <v>2.2988505747126436E-2</v>
      </c>
      <c r="I35" s="189">
        <f t="shared" si="15"/>
        <v>0</v>
      </c>
      <c r="J35" s="189">
        <f t="shared" si="15"/>
        <v>0</v>
      </c>
      <c r="K35" s="246">
        <f t="shared" si="15"/>
        <v>0</v>
      </c>
      <c r="L35" s="247">
        <f>L34/$D34</f>
        <v>0.95402298850574707</v>
      </c>
      <c r="M35" s="247">
        <f>M34/$D34</f>
        <v>0</v>
      </c>
      <c r="O35" s="91"/>
      <c r="P35" s="96"/>
    </row>
    <row r="36" spans="2:16" ht="19.2" customHeight="1" x14ac:dyDescent="0.2">
      <c r="B36" s="51"/>
      <c r="C36" s="24"/>
      <c r="D36" s="207"/>
      <c r="E36" s="201"/>
      <c r="F36" s="202">
        <f>F34/$E34</f>
        <v>0</v>
      </c>
      <c r="G36" s="202">
        <f t="shared" ref="G36:K36" si="16">G34/$E34</f>
        <v>1</v>
      </c>
      <c r="H36" s="202">
        <f t="shared" si="16"/>
        <v>0.5</v>
      </c>
      <c r="I36" s="202">
        <f t="shared" si="16"/>
        <v>0</v>
      </c>
      <c r="J36" s="202">
        <f t="shared" si="16"/>
        <v>0</v>
      </c>
      <c r="K36" s="252">
        <f t="shared" si="16"/>
        <v>0</v>
      </c>
      <c r="L36" s="253"/>
      <c r="M36" s="253"/>
      <c r="O36" s="91"/>
    </row>
    <row r="37" spans="2:16" ht="19.2" customHeight="1" x14ac:dyDescent="0.2">
      <c r="B37" s="51"/>
      <c r="C37" s="56" t="s">
        <v>84</v>
      </c>
      <c r="D37" s="71">
        <f>[1]表1!D35</f>
        <v>178</v>
      </c>
      <c r="E37" s="204">
        <v>27</v>
      </c>
      <c r="F37" s="205">
        <v>11</v>
      </c>
      <c r="G37" s="205">
        <v>10</v>
      </c>
      <c r="H37" s="205">
        <v>5</v>
      </c>
      <c r="I37" s="205">
        <v>0</v>
      </c>
      <c r="J37" s="205">
        <v>3</v>
      </c>
      <c r="K37" s="6">
        <v>1</v>
      </c>
      <c r="L37" s="254">
        <v>148</v>
      </c>
      <c r="M37" s="254">
        <v>3</v>
      </c>
      <c r="P37" s="96"/>
    </row>
    <row r="38" spans="2:16" ht="19.2" customHeight="1" x14ac:dyDescent="0.2">
      <c r="B38" s="51"/>
      <c r="C38" s="16"/>
      <c r="D38" s="38"/>
      <c r="E38" s="188">
        <f>E37/$D37</f>
        <v>0.15168539325842698</v>
      </c>
      <c r="F38" s="189">
        <f>F37/$D37</f>
        <v>6.1797752808988762E-2</v>
      </c>
      <c r="G38" s="189">
        <f t="shared" ref="G38:K38" si="17">G37/$D37</f>
        <v>5.6179775280898875E-2</v>
      </c>
      <c r="H38" s="189">
        <f t="shared" si="17"/>
        <v>2.8089887640449437E-2</v>
      </c>
      <c r="I38" s="189">
        <f t="shared" si="17"/>
        <v>0</v>
      </c>
      <c r="J38" s="189">
        <f t="shared" si="17"/>
        <v>1.6853932584269662E-2</v>
      </c>
      <c r="K38" s="246">
        <f t="shared" si="17"/>
        <v>5.6179775280898875E-3</v>
      </c>
      <c r="L38" s="247">
        <f>L37/$D37</f>
        <v>0.8314606741573034</v>
      </c>
      <c r="M38" s="247">
        <f>M37/$D37</f>
        <v>1.6853932584269662E-2</v>
      </c>
      <c r="O38" s="91"/>
      <c r="P38" s="96"/>
    </row>
    <row r="39" spans="2:16" ht="19.2" customHeight="1" x14ac:dyDescent="0.2">
      <c r="B39" s="51"/>
      <c r="C39" s="24"/>
      <c r="D39" s="207"/>
      <c r="E39" s="201"/>
      <c r="F39" s="202">
        <f>F37/$E37</f>
        <v>0.40740740740740738</v>
      </c>
      <c r="G39" s="202">
        <f t="shared" ref="G39:K39" si="18">G37/$E37</f>
        <v>0.37037037037037035</v>
      </c>
      <c r="H39" s="202">
        <f t="shared" si="18"/>
        <v>0.18518518518518517</v>
      </c>
      <c r="I39" s="202">
        <f t="shared" si="18"/>
        <v>0</v>
      </c>
      <c r="J39" s="202">
        <f t="shared" si="18"/>
        <v>0.1111111111111111</v>
      </c>
      <c r="K39" s="252">
        <f t="shared" si="18"/>
        <v>3.7037037037037035E-2</v>
      </c>
      <c r="L39" s="253"/>
      <c r="M39" s="253"/>
      <c r="O39" s="91"/>
    </row>
    <row r="40" spans="2:16" ht="19.2" customHeight="1" x14ac:dyDescent="0.2">
      <c r="B40" s="51"/>
      <c r="C40" s="56" t="s">
        <v>85</v>
      </c>
      <c r="D40" s="71">
        <f>[1]表1!D38</f>
        <v>53</v>
      </c>
      <c r="E40" s="184">
        <v>14</v>
      </c>
      <c r="F40" s="185">
        <v>7</v>
      </c>
      <c r="G40" s="185">
        <v>6</v>
      </c>
      <c r="H40" s="185">
        <v>3</v>
      </c>
      <c r="I40" s="185">
        <v>2</v>
      </c>
      <c r="J40" s="185">
        <v>1</v>
      </c>
      <c r="K40" s="97">
        <v>2</v>
      </c>
      <c r="L40" s="245">
        <v>39</v>
      </c>
      <c r="M40" s="245">
        <v>0</v>
      </c>
      <c r="P40" s="96"/>
    </row>
    <row r="41" spans="2:16" ht="19.2" customHeight="1" x14ac:dyDescent="0.2">
      <c r="B41" s="51"/>
      <c r="C41" s="16"/>
      <c r="D41" s="38"/>
      <c r="E41" s="188">
        <f>E40/$D40</f>
        <v>0.26415094339622641</v>
      </c>
      <c r="F41" s="189">
        <f>F40/$D40</f>
        <v>0.13207547169811321</v>
      </c>
      <c r="G41" s="189">
        <f t="shared" ref="G41:K41" si="19">G40/$D40</f>
        <v>0.11320754716981132</v>
      </c>
      <c r="H41" s="189">
        <f t="shared" si="19"/>
        <v>5.6603773584905662E-2</v>
      </c>
      <c r="I41" s="189">
        <f t="shared" si="19"/>
        <v>3.7735849056603772E-2</v>
      </c>
      <c r="J41" s="189">
        <f t="shared" si="19"/>
        <v>1.8867924528301886E-2</v>
      </c>
      <c r="K41" s="246">
        <f t="shared" si="19"/>
        <v>3.7735849056603772E-2</v>
      </c>
      <c r="L41" s="247">
        <f>L40/$D40</f>
        <v>0.73584905660377353</v>
      </c>
      <c r="M41" s="247">
        <f>M40/$D40</f>
        <v>0</v>
      </c>
      <c r="O41" s="91"/>
      <c r="P41" s="96"/>
    </row>
    <row r="42" spans="2:16" ht="19.2" customHeight="1" x14ac:dyDescent="0.2">
      <c r="B42" s="51"/>
      <c r="C42" s="24"/>
      <c r="D42" s="207"/>
      <c r="E42" s="201"/>
      <c r="F42" s="202">
        <f>F40/$E40</f>
        <v>0.5</v>
      </c>
      <c r="G42" s="202">
        <f t="shared" ref="G42:K42" si="20">G40/$E40</f>
        <v>0.42857142857142855</v>
      </c>
      <c r="H42" s="202">
        <f t="shared" si="20"/>
        <v>0.21428571428571427</v>
      </c>
      <c r="I42" s="202">
        <f t="shared" si="20"/>
        <v>0.14285714285714285</v>
      </c>
      <c r="J42" s="202">
        <f t="shared" si="20"/>
        <v>7.1428571428571425E-2</v>
      </c>
      <c r="K42" s="252">
        <f t="shared" si="20"/>
        <v>0.14285714285714285</v>
      </c>
      <c r="L42" s="253"/>
      <c r="M42" s="253"/>
      <c r="O42" s="91"/>
    </row>
    <row r="43" spans="2:16" ht="19.2" customHeight="1" x14ac:dyDescent="0.2">
      <c r="B43" s="51"/>
      <c r="C43" s="56" t="s">
        <v>86</v>
      </c>
      <c r="D43" s="71">
        <f>[1]表1!D41</f>
        <v>26</v>
      </c>
      <c r="E43" s="184">
        <v>10</v>
      </c>
      <c r="F43" s="185">
        <v>4</v>
      </c>
      <c r="G43" s="185">
        <v>4</v>
      </c>
      <c r="H43" s="185">
        <v>5</v>
      </c>
      <c r="I43" s="185">
        <v>3</v>
      </c>
      <c r="J43" s="185">
        <v>2</v>
      </c>
      <c r="K43" s="97">
        <v>1</v>
      </c>
      <c r="L43" s="245">
        <v>16</v>
      </c>
      <c r="M43" s="245">
        <v>0</v>
      </c>
      <c r="P43" s="96"/>
    </row>
    <row r="44" spans="2:16" ht="19.2" customHeight="1" x14ac:dyDescent="0.2">
      <c r="B44" s="51"/>
      <c r="C44" s="16"/>
      <c r="D44" s="38"/>
      <c r="E44" s="188">
        <f>E43/$D43</f>
        <v>0.38461538461538464</v>
      </c>
      <c r="F44" s="189">
        <f>F43/$D43</f>
        <v>0.15384615384615385</v>
      </c>
      <c r="G44" s="189">
        <f t="shared" ref="G44:K44" si="21">G43/$D43</f>
        <v>0.15384615384615385</v>
      </c>
      <c r="H44" s="189">
        <f t="shared" si="21"/>
        <v>0.19230769230769232</v>
      </c>
      <c r="I44" s="189">
        <f t="shared" si="21"/>
        <v>0.11538461538461539</v>
      </c>
      <c r="J44" s="189">
        <f t="shared" si="21"/>
        <v>7.6923076923076927E-2</v>
      </c>
      <c r="K44" s="246">
        <f t="shared" si="21"/>
        <v>3.8461538461538464E-2</v>
      </c>
      <c r="L44" s="247">
        <f>L43/$D43</f>
        <v>0.61538461538461542</v>
      </c>
      <c r="M44" s="247">
        <f>M43/$D43</f>
        <v>0</v>
      </c>
      <c r="O44" s="91"/>
      <c r="P44" s="96"/>
    </row>
    <row r="45" spans="2:16" ht="19.2" customHeight="1" x14ac:dyDescent="0.2">
      <c r="B45" s="51"/>
      <c r="C45" s="24"/>
      <c r="D45" s="207"/>
      <c r="E45" s="201"/>
      <c r="F45" s="202">
        <f>F43/$E43</f>
        <v>0.4</v>
      </c>
      <c r="G45" s="202">
        <f t="shared" ref="G45:K45" si="22">G43/$E43</f>
        <v>0.4</v>
      </c>
      <c r="H45" s="202">
        <f t="shared" si="22"/>
        <v>0.5</v>
      </c>
      <c r="I45" s="202">
        <f t="shared" si="22"/>
        <v>0.3</v>
      </c>
      <c r="J45" s="202">
        <f t="shared" si="22"/>
        <v>0.2</v>
      </c>
      <c r="K45" s="252">
        <f t="shared" si="22"/>
        <v>0.1</v>
      </c>
      <c r="L45" s="253"/>
      <c r="M45" s="253"/>
      <c r="O45" s="91"/>
    </row>
    <row r="46" spans="2:16" ht="19.2" customHeight="1" x14ac:dyDescent="0.2">
      <c r="B46" s="51"/>
      <c r="C46" s="56" t="s">
        <v>87</v>
      </c>
      <c r="D46" s="71">
        <f>[1]表1!D44</f>
        <v>31</v>
      </c>
      <c r="E46" s="184">
        <v>15</v>
      </c>
      <c r="F46" s="185">
        <v>6</v>
      </c>
      <c r="G46" s="185">
        <v>5</v>
      </c>
      <c r="H46" s="185">
        <v>2</v>
      </c>
      <c r="I46" s="185">
        <v>3</v>
      </c>
      <c r="J46" s="185">
        <v>4</v>
      </c>
      <c r="K46" s="97">
        <v>3</v>
      </c>
      <c r="L46" s="245">
        <v>15</v>
      </c>
      <c r="M46" s="245">
        <v>1</v>
      </c>
      <c r="P46" s="96"/>
    </row>
    <row r="47" spans="2:16" ht="19.2" customHeight="1" x14ac:dyDescent="0.2">
      <c r="B47" s="51"/>
      <c r="C47" s="16"/>
      <c r="D47" s="38"/>
      <c r="E47" s="188">
        <f>E46/$D46</f>
        <v>0.4838709677419355</v>
      </c>
      <c r="F47" s="189">
        <f>F46/$D46</f>
        <v>0.19354838709677419</v>
      </c>
      <c r="G47" s="189">
        <f t="shared" ref="G47:K47" si="23">G46/$D46</f>
        <v>0.16129032258064516</v>
      </c>
      <c r="H47" s="189">
        <f t="shared" si="23"/>
        <v>6.4516129032258063E-2</v>
      </c>
      <c r="I47" s="189">
        <f t="shared" si="23"/>
        <v>9.6774193548387094E-2</v>
      </c>
      <c r="J47" s="189">
        <f t="shared" si="23"/>
        <v>0.12903225806451613</v>
      </c>
      <c r="K47" s="246">
        <f t="shared" si="23"/>
        <v>9.6774193548387094E-2</v>
      </c>
      <c r="L47" s="247">
        <f>L46/$D46</f>
        <v>0.4838709677419355</v>
      </c>
      <c r="M47" s="247">
        <f>M46/$D46</f>
        <v>3.2258064516129031E-2</v>
      </c>
      <c r="O47" s="91"/>
      <c r="P47" s="96"/>
    </row>
    <row r="48" spans="2:16" ht="19.2" customHeight="1" x14ac:dyDescent="0.2">
      <c r="B48" s="51"/>
      <c r="C48" s="24"/>
      <c r="D48" s="207"/>
      <c r="E48" s="201"/>
      <c r="F48" s="202">
        <f>F46/$E46</f>
        <v>0.4</v>
      </c>
      <c r="G48" s="202">
        <f t="shared" ref="G48:K48" si="24">G46/$E46</f>
        <v>0.33333333333333331</v>
      </c>
      <c r="H48" s="202">
        <f t="shared" si="24"/>
        <v>0.13333333333333333</v>
      </c>
      <c r="I48" s="202">
        <f t="shared" si="24"/>
        <v>0.2</v>
      </c>
      <c r="J48" s="202">
        <f t="shared" si="24"/>
        <v>0.26666666666666666</v>
      </c>
      <c r="K48" s="252">
        <f t="shared" si="24"/>
        <v>0.2</v>
      </c>
      <c r="L48" s="253"/>
      <c r="M48" s="253"/>
      <c r="O48" s="91"/>
    </row>
    <row r="49" spans="2:16" ht="19.2" customHeight="1" x14ac:dyDescent="0.2">
      <c r="B49" s="51"/>
      <c r="C49" s="56" t="s">
        <v>88</v>
      </c>
      <c r="D49" s="71">
        <f>[1]表1!D47</f>
        <v>26</v>
      </c>
      <c r="E49" s="184">
        <v>17</v>
      </c>
      <c r="F49" s="185">
        <v>11</v>
      </c>
      <c r="G49" s="185">
        <v>3</v>
      </c>
      <c r="H49" s="185">
        <v>6</v>
      </c>
      <c r="I49" s="185">
        <v>3</v>
      </c>
      <c r="J49" s="185">
        <v>4</v>
      </c>
      <c r="K49" s="97">
        <v>3</v>
      </c>
      <c r="L49" s="245">
        <v>9</v>
      </c>
      <c r="M49" s="245">
        <v>0</v>
      </c>
      <c r="P49" s="96"/>
    </row>
    <row r="50" spans="2:16" ht="19.2" customHeight="1" x14ac:dyDescent="0.2">
      <c r="B50" s="51"/>
      <c r="C50" s="16"/>
      <c r="D50" s="38"/>
      <c r="E50" s="188">
        <f>E49/$D49</f>
        <v>0.65384615384615385</v>
      </c>
      <c r="F50" s="189">
        <f>F49/$D49</f>
        <v>0.42307692307692307</v>
      </c>
      <c r="G50" s="189">
        <f t="shared" ref="G50:K50" si="25">G49/$D49</f>
        <v>0.11538461538461539</v>
      </c>
      <c r="H50" s="189">
        <f t="shared" si="25"/>
        <v>0.23076923076923078</v>
      </c>
      <c r="I50" s="189">
        <f t="shared" si="25"/>
        <v>0.11538461538461539</v>
      </c>
      <c r="J50" s="189">
        <f t="shared" si="25"/>
        <v>0.15384615384615385</v>
      </c>
      <c r="K50" s="246">
        <f t="shared" si="25"/>
        <v>0.11538461538461539</v>
      </c>
      <c r="L50" s="247">
        <f>L49/$D49</f>
        <v>0.34615384615384615</v>
      </c>
      <c r="M50" s="247">
        <f>M49/$D49</f>
        <v>0</v>
      </c>
      <c r="O50" s="91"/>
      <c r="P50" s="96"/>
    </row>
    <row r="51" spans="2:16" ht="19.2" customHeight="1" thickBot="1" x14ac:dyDescent="0.25">
      <c r="B51" s="51"/>
      <c r="C51" s="67"/>
      <c r="D51" s="208"/>
      <c r="E51" s="209"/>
      <c r="F51" s="210">
        <f>F49/$E49</f>
        <v>0.6470588235294118</v>
      </c>
      <c r="G51" s="210">
        <f t="shared" ref="G51:K51" si="26">G49/$E49</f>
        <v>0.17647058823529413</v>
      </c>
      <c r="H51" s="210">
        <f t="shared" si="26"/>
        <v>0.35294117647058826</v>
      </c>
      <c r="I51" s="210">
        <f t="shared" si="26"/>
        <v>0.17647058823529413</v>
      </c>
      <c r="J51" s="210">
        <f t="shared" si="26"/>
        <v>0.23529411764705882</v>
      </c>
      <c r="K51" s="255">
        <f t="shared" si="26"/>
        <v>0.17647058823529413</v>
      </c>
      <c r="L51" s="256"/>
      <c r="M51" s="256"/>
      <c r="O51" s="91"/>
    </row>
    <row r="52" spans="2:16" ht="19.2" customHeight="1" thickTop="1" x14ac:dyDescent="0.2">
      <c r="B52" s="51"/>
      <c r="C52" s="80" t="s">
        <v>89</v>
      </c>
      <c r="D52" s="215">
        <f t="shared" ref="D52:M52" si="27">D37+D40+D43+D46</f>
        <v>288</v>
      </c>
      <c r="E52" s="204">
        <f t="shared" si="27"/>
        <v>66</v>
      </c>
      <c r="F52" s="205">
        <f t="shared" si="27"/>
        <v>28</v>
      </c>
      <c r="G52" s="205">
        <f t="shared" si="27"/>
        <v>25</v>
      </c>
      <c r="H52" s="205">
        <f t="shared" si="27"/>
        <v>15</v>
      </c>
      <c r="I52" s="205">
        <f t="shared" si="27"/>
        <v>8</v>
      </c>
      <c r="J52" s="205">
        <f t="shared" si="27"/>
        <v>10</v>
      </c>
      <c r="K52" s="6">
        <f t="shared" si="27"/>
        <v>7</v>
      </c>
      <c r="L52" s="254">
        <f t="shared" si="27"/>
        <v>218</v>
      </c>
      <c r="M52" s="254">
        <f t="shared" si="27"/>
        <v>4</v>
      </c>
      <c r="P52" s="96"/>
    </row>
    <row r="53" spans="2:16" ht="19.2" customHeight="1" x14ac:dyDescent="0.2">
      <c r="B53" s="51"/>
      <c r="C53" s="216" t="s">
        <v>90</v>
      </c>
      <c r="D53" s="217"/>
      <c r="E53" s="188">
        <f>E52/$D52</f>
        <v>0.22916666666666666</v>
      </c>
      <c r="F53" s="189">
        <f>F52/$D52</f>
        <v>9.7222222222222224E-2</v>
      </c>
      <c r="G53" s="189">
        <f t="shared" ref="G53:K53" si="28">G52/$D52</f>
        <v>8.6805555555555552E-2</v>
      </c>
      <c r="H53" s="189">
        <f t="shared" si="28"/>
        <v>5.2083333333333336E-2</v>
      </c>
      <c r="I53" s="189">
        <f t="shared" si="28"/>
        <v>2.7777777777777776E-2</v>
      </c>
      <c r="J53" s="189">
        <f t="shared" si="28"/>
        <v>3.4722222222222224E-2</v>
      </c>
      <c r="K53" s="246">
        <f t="shared" si="28"/>
        <v>2.4305555555555556E-2</v>
      </c>
      <c r="L53" s="247">
        <f>L52/$D52</f>
        <v>0.75694444444444442</v>
      </c>
      <c r="M53" s="247">
        <f>M52/$D52</f>
        <v>1.3888888888888888E-2</v>
      </c>
      <c r="O53" s="91"/>
      <c r="P53" s="96"/>
    </row>
    <row r="54" spans="2:16" ht="19.2" customHeight="1" x14ac:dyDescent="0.2">
      <c r="B54" s="51"/>
      <c r="C54" s="79"/>
      <c r="D54" s="218"/>
      <c r="E54" s="201"/>
      <c r="F54" s="202">
        <f>F52/$E52</f>
        <v>0.42424242424242425</v>
      </c>
      <c r="G54" s="202">
        <f t="shared" ref="G54:K54" si="29">G52/$E52</f>
        <v>0.37878787878787878</v>
      </c>
      <c r="H54" s="202">
        <f t="shared" si="29"/>
        <v>0.22727272727272727</v>
      </c>
      <c r="I54" s="202">
        <f t="shared" si="29"/>
        <v>0.12121212121212122</v>
      </c>
      <c r="J54" s="202">
        <f t="shared" si="29"/>
        <v>0.15151515151515152</v>
      </c>
      <c r="K54" s="252">
        <f t="shared" si="29"/>
        <v>0.10606060606060606</v>
      </c>
      <c r="L54" s="253"/>
      <c r="M54" s="253"/>
      <c r="O54" s="91"/>
    </row>
    <row r="55" spans="2:16" ht="19.2" customHeight="1" x14ac:dyDescent="0.2">
      <c r="B55" s="51"/>
      <c r="C55" s="219" t="s">
        <v>89</v>
      </c>
      <c r="D55" s="257">
        <f>SUM(D40:D49)</f>
        <v>136</v>
      </c>
      <c r="E55" s="184">
        <f t="shared" ref="E55:M55" si="30">E40+E43+E46+E49</f>
        <v>56</v>
      </c>
      <c r="F55" s="185">
        <f t="shared" si="30"/>
        <v>28</v>
      </c>
      <c r="G55" s="185">
        <f t="shared" si="30"/>
        <v>18</v>
      </c>
      <c r="H55" s="185">
        <f t="shared" si="30"/>
        <v>16</v>
      </c>
      <c r="I55" s="185">
        <f t="shared" si="30"/>
        <v>11</v>
      </c>
      <c r="J55" s="185">
        <f t="shared" si="30"/>
        <v>11</v>
      </c>
      <c r="K55" s="97">
        <f t="shared" si="30"/>
        <v>9</v>
      </c>
      <c r="L55" s="245">
        <f t="shared" si="30"/>
        <v>79</v>
      </c>
      <c r="M55" s="245">
        <f t="shared" si="30"/>
        <v>1</v>
      </c>
      <c r="P55" s="96"/>
    </row>
    <row r="56" spans="2:16" ht="19.2" customHeight="1" x14ac:dyDescent="0.2">
      <c r="B56" s="51"/>
      <c r="C56" s="216" t="s">
        <v>91</v>
      </c>
      <c r="D56" s="221"/>
      <c r="E56" s="188">
        <f>E55/$D55</f>
        <v>0.41176470588235292</v>
      </c>
      <c r="F56" s="189">
        <f>F55/$D55</f>
        <v>0.20588235294117646</v>
      </c>
      <c r="G56" s="189">
        <f t="shared" ref="G56:K56" si="31">G55/$D55</f>
        <v>0.13235294117647059</v>
      </c>
      <c r="H56" s="189">
        <f t="shared" si="31"/>
        <v>0.11764705882352941</v>
      </c>
      <c r="I56" s="189">
        <f t="shared" si="31"/>
        <v>8.0882352941176475E-2</v>
      </c>
      <c r="J56" s="189">
        <f t="shared" si="31"/>
        <v>8.0882352941176475E-2</v>
      </c>
      <c r="K56" s="246">
        <f t="shared" si="31"/>
        <v>6.6176470588235295E-2</v>
      </c>
      <c r="L56" s="247">
        <f>L55/$D55</f>
        <v>0.58088235294117652</v>
      </c>
      <c r="M56" s="247">
        <f>M55/$D55</f>
        <v>7.3529411764705881E-3</v>
      </c>
      <c r="O56" s="91"/>
      <c r="P56" s="96"/>
    </row>
    <row r="57" spans="2:16" ht="19.2" customHeight="1" thickBot="1" x14ac:dyDescent="0.25">
      <c r="B57" s="82"/>
      <c r="C57" s="79"/>
      <c r="D57" s="218"/>
      <c r="E57" s="222"/>
      <c r="F57" s="223">
        <f>F55/$E55</f>
        <v>0.5</v>
      </c>
      <c r="G57" s="223">
        <f t="shared" ref="G57:K57" si="32">G55/$E55</f>
        <v>0.32142857142857145</v>
      </c>
      <c r="H57" s="223">
        <f t="shared" si="32"/>
        <v>0.2857142857142857</v>
      </c>
      <c r="I57" s="223">
        <f t="shared" si="32"/>
        <v>0.19642857142857142</v>
      </c>
      <c r="J57" s="223">
        <f t="shared" si="32"/>
        <v>0.19642857142857142</v>
      </c>
      <c r="K57" s="258">
        <f t="shared" si="32"/>
        <v>0.16071428571428573</v>
      </c>
      <c r="L57" s="259"/>
      <c r="M57" s="259"/>
      <c r="O57" s="91"/>
    </row>
    <row r="58" spans="2:16" ht="19.2" customHeight="1" x14ac:dyDescent="0.2">
      <c r="B58" s="87"/>
      <c r="C58" s="225" t="s">
        <v>105</v>
      </c>
      <c r="D58" s="225"/>
      <c r="E58" s="225"/>
      <c r="F58" s="225"/>
      <c r="G58" s="226"/>
      <c r="H58" s="226"/>
      <c r="I58" s="226"/>
      <c r="J58" s="226"/>
      <c r="K58" s="226"/>
      <c r="L58" s="226"/>
      <c r="M58" s="226"/>
      <c r="O58" s="91"/>
    </row>
    <row r="59" spans="2:16" x14ac:dyDescent="0.2">
      <c r="B59" s="227"/>
      <c r="C59" s="228"/>
      <c r="D59" s="229"/>
      <c r="E59" s="230"/>
      <c r="F59" s="231"/>
      <c r="G59" s="231"/>
      <c r="I59" s="231"/>
      <c r="J59" s="231"/>
      <c r="K59" s="231"/>
      <c r="L59" s="231"/>
      <c r="M59" s="231"/>
    </row>
    <row r="60" spans="2:16" x14ac:dyDescent="0.2">
      <c r="B60" s="2"/>
      <c r="C60" s="228"/>
    </row>
    <row r="61" spans="2:16" x14ac:dyDescent="0.2">
      <c r="B61" s="91"/>
      <c r="E61" s="92"/>
      <c r="F61" s="92"/>
      <c r="G61" s="92"/>
      <c r="H61" s="92"/>
      <c r="I61" s="92"/>
      <c r="J61" s="92"/>
      <c r="K61" s="92"/>
      <c r="L61" s="92"/>
      <c r="M61" s="92"/>
    </row>
    <row r="62" spans="2:16" x14ac:dyDescent="0.2">
      <c r="B62" s="91"/>
      <c r="E62" s="92"/>
      <c r="F62" s="92"/>
      <c r="G62" s="92"/>
      <c r="H62" s="92"/>
      <c r="I62" s="92"/>
      <c r="J62" s="92"/>
      <c r="K62" s="92"/>
      <c r="L62" s="92"/>
      <c r="M62" s="92"/>
    </row>
    <row r="63" spans="2:16" ht="9.75" customHeight="1" x14ac:dyDescent="0.2">
      <c r="E63" s="92"/>
      <c r="F63" s="92"/>
      <c r="G63" s="92"/>
      <c r="H63" s="92"/>
      <c r="I63" s="92"/>
      <c r="J63" s="92"/>
      <c r="K63" s="92"/>
      <c r="L63" s="92"/>
      <c r="M63" s="92"/>
    </row>
    <row r="64" spans="2:16" x14ac:dyDescent="0.2">
      <c r="B64" s="2"/>
      <c r="D64" s="93"/>
      <c r="E64" s="93"/>
      <c r="F64" s="93"/>
      <c r="G64" s="93"/>
      <c r="H64" s="93"/>
      <c r="I64" s="93"/>
      <c r="J64" s="93"/>
      <c r="K64" s="93"/>
      <c r="L64" s="93"/>
      <c r="M64" s="93"/>
    </row>
    <row r="65" spans="2:13" x14ac:dyDescent="0.2">
      <c r="B65" s="2"/>
      <c r="C65" s="176"/>
      <c r="D65" s="94"/>
      <c r="E65" s="94"/>
      <c r="F65" s="94"/>
      <c r="G65" s="94"/>
      <c r="H65" s="94"/>
      <c r="I65" s="94"/>
      <c r="J65" s="94"/>
      <c r="K65" s="94"/>
      <c r="L65" s="94"/>
      <c r="M65" s="94"/>
    </row>
    <row r="66" spans="2:13" ht="13.5" customHeight="1" x14ac:dyDescent="0.2">
      <c r="B66" s="2"/>
      <c r="C66" s="176"/>
    </row>
    <row r="67" spans="2:13" ht="13.5" customHeight="1" x14ac:dyDescent="0.2">
      <c r="B67" s="96"/>
      <c r="C67" s="176"/>
      <c r="D67" s="96"/>
      <c r="E67" s="96"/>
      <c r="F67" s="96"/>
      <c r="G67" s="96"/>
      <c r="H67" s="96"/>
      <c r="I67" s="96"/>
      <c r="J67" s="96"/>
      <c r="K67" s="96"/>
      <c r="L67" s="96"/>
      <c r="M67" s="96"/>
    </row>
    <row r="68" spans="2:13" ht="11.25" customHeight="1" x14ac:dyDescent="0.2">
      <c r="C68" s="176"/>
      <c r="D68" s="96"/>
      <c r="E68" s="96"/>
      <c r="F68" s="96"/>
      <c r="G68" s="96"/>
      <c r="H68" s="96"/>
      <c r="I68" s="96"/>
      <c r="J68" s="96"/>
      <c r="K68" s="96"/>
      <c r="L68" s="96"/>
      <c r="M68" s="96"/>
    </row>
    <row r="69" spans="2:13" x14ac:dyDescent="0.2">
      <c r="C69" s="176"/>
      <c r="D69" s="96"/>
      <c r="E69" s="96"/>
      <c r="F69" s="96"/>
      <c r="G69" s="96"/>
      <c r="H69" s="96"/>
      <c r="I69" s="96"/>
      <c r="J69" s="96"/>
      <c r="K69" s="96"/>
      <c r="L69" s="96"/>
      <c r="M69" s="96"/>
    </row>
    <row r="70" spans="2:13" x14ac:dyDescent="0.2">
      <c r="C70" s="176"/>
      <c r="D70" s="96"/>
      <c r="E70" s="96"/>
      <c r="F70" s="96"/>
      <c r="G70" s="96"/>
      <c r="H70" s="96"/>
      <c r="I70" s="96"/>
      <c r="J70" s="96"/>
      <c r="K70" s="96"/>
      <c r="L70" s="96"/>
      <c r="M70" s="96"/>
    </row>
    <row r="71" spans="2:13" x14ac:dyDescent="0.2">
      <c r="C71" s="176"/>
      <c r="D71" s="96"/>
      <c r="E71" s="96"/>
      <c r="F71" s="96"/>
      <c r="G71" s="96"/>
      <c r="H71" s="96"/>
      <c r="I71" s="96"/>
      <c r="J71" s="96"/>
      <c r="K71" s="96"/>
      <c r="L71" s="96"/>
      <c r="M71" s="96"/>
    </row>
    <row r="72" spans="2:13" x14ac:dyDescent="0.2">
      <c r="C72" s="176"/>
      <c r="D72" s="96"/>
      <c r="E72" s="96"/>
      <c r="F72" s="96"/>
      <c r="G72" s="96"/>
      <c r="H72" s="96"/>
      <c r="I72" s="96"/>
      <c r="J72" s="96"/>
      <c r="K72" s="96"/>
      <c r="L72" s="96"/>
      <c r="M72" s="96"/>
    </row>
    <row r="73" spans="2:13" x14ac:dyDescent="0.2">
      <c r="C73" s="176"/>
      <c r="D73" s="176"/>
      <c r="F73" s="91"/>
      <c r="L73" s="91"/>
    </row>
    <row r="74" spans="2:13" x14ac:dyDescent="0.2">
      <c r="C74" s="176"/>
      <c r="D74" s="176"/>
    </row>
    <row r="75" spans="2:13" x14ac:dyDescent="0.2">
      <c r="C75" s="176"/>
      <c r="D75" s="176"/>
    </row>
    <row r="76" spans="2:13" x14ac:dyDescent="0.2">
      <c r="C76" s="176"/>
      <c r="D76" s="176"/>
    </row>
    <row r="77" spans="2:13" x14ac:dyDescent="0.2">
      <c r="C77" s="176"/>
      <c r="D77" s="176"/>
    </row>
    <row r="78" spans="2:13" x14ac:dyDescent="0.2">
      <c r="C78" s="176"/>
      <c r="D78" s="176"/>
    </row>
    <row r="79" spans="2:13" x14ac:dyDescent="0.2">
      <c r="C79" s="176"/>
      <c r="D79" s="176"/>
    </row>
    <row r="80" spans="2:13" x14ac:dyDescent="0.2">
      <c r="C80" s="176"/>
      <c r="D80" s="176"/>
    </row>
    <row r="81" spans="1:4" x14ac:dyDescent="0.2">
      <c r="C81" s="176"/>
      <c r="D81" s="176"/>
    </row>
    <row r="82" spans="1:4" x14ac:dyDescent="0.2">
      <c r="C82" s="176"/>
      <c r="D82" s="176"/>
    </row>
    <row r="83" spans="1:4" x14ac:dyDescent="0.2">
      <c r="C83" s="176"/>
      <c r="D83" s="176"/>
    </row>
    <row r="84" spans="1:4" x14ac:dyDescent="0.2">
      <c r="C84" s="176"/>
      <c r="D84" s="176"/>
    </row>
    <row r="85" spans="1:4" x14ac:dyDescent="0.2">
      <c r="C85" s="176"/>
      <c r="D85" s="176"/>
    </row>
    <row r="86" spans="1:4" x14ac:dyDescent="0.2">
      <c r="C86" s="176"/>
      <c r="D86" s="176"/>
    </row>
    <row r="87" spans="1:4" x14ac:dyDescent="0.2">
      <c r="C87" s="176"/>
      <c r="D87" s="176"/>
    </row>
    <row r="88" spans="1:4" x14ac:dyDescent="0.2">
      <c r="C88" s="176"/>
      <c r="D88" s="176"/>
    </row>
    <row r="89" spans="1:4" x14ac:dyDescent="0.2">
      <c r="C89" s="176"/>
      <c r="D89" s="176"/>
    </row>
    <row r="90" spans="1:4" x14ac:dyDescent="0.2">
      <c r="C90" s="176"/>
      <c r="D90" s="176"/>
    </row>
    <row r="91" spans="1:4" x14ac:dyDescent="0.2">
      <c r="C91" s="176"/>
      <c r="D91" s="176"/>
    </row>
    <row r="92" spans="1:4" x14ac:dyDescent="0.2">
      <c r="C92" s="176"/>
      <c r="D92" s="176"/>
    </row>
    <row r="93" spans="1:4" x14ac:dyDescent="0.2">
      <c r="C93" s="176"/>
      <c r="D93" s="176"/>
    </row>
    <row r="94" spans="1:4" x14ac:dyDescent="0.2">
      <c r="C94" s="176"/>
      <c r="D94" s="176"/>
    </row>
    <row r="95" spans="1:4" x14ac:dyDescent="0.2">
      <c r="C95" s="176"/>
      <c r="D95" s="176"/>
    </row>
    <row r="96" spans="1:4" x14ac:dyDescent="0.2">
      <c r="A96" s="2"/>
      <c r="B96" s="2"/>
      <c r="C96" s="176"/>
      <c r="D96" s="176"/>
    </row>
    <row r="97" spans="1:4" x14ac:dyDescent="0.2">
      <c r="A97" s="2" t="e">
        <f>SUM(#REF!)</f>
        <v>#REF!</v>
      </c>
      <c r="B97" s="2" t="e">
        <f>SUM(#REF!)</f>
        <v>#REF!</v>
      </c>
      <c r="C97" s="176"/>
      <c r="D97" s="176"/>
    </row>
  </sheetData>
  <mergeCells count="27">
    <mergeCell ref="C58:F58"/>
    <mergeCell ref="B34:B57"/>
    <mergeCell ref="C34:C36"/>
    <mergeCell ref="C37:C39"/>
    <mergeCell ref="C40:C42"/>
    <mergeCell ref="C43:C45"/>
    <mergeCell ref="C46:C48"/>
    <mergeCell ref="C49:C51"/>
    <mergeCell ref="K10:K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L9:L12"/>
    <mergeCell ref="M9:M12"/>
    <mergeCell ref="F10:F12"/>
    <mergeCell ref="G10:G12"/>
    <mergeCell ref="H10:H12"/>
    <mergeCell ref="I10:I12"/>
    <mergeCell ref="J10:J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C17B-5FFC-424C-A1C2-1A26C504F883}">
  <sheetPr>
    <tabColor rgb="FF92D050"/>
  </sheetPr>
  <dimension ref="A2:W98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8.6640625" style="176" customWidth="1"/>
    <col min="2" max="2" width="4.6640625" style="176" customWidth="1"/>
    <col min="3" max="3" width="17.109375" style="2" customWidth="1"/>
    <col min="4" max="17" width="8.88671875" style="2" customWidth="1"/>
    <col min="18" max="23" width="8.6640625" style="2" customWidth="1"/>
    <col min="24" max="43" width="4.6640625" style="2" customWidth="1"/>
    <col min="44" max="16384" width="9" style="2"/>
  </cols>
  <sheetData>
    <row r="2" spans="2:23" ht="17.100000000000001" customHeight="1" x14ac:dyDescent="0.2">
      <c r="B2" s="1" t="s">
        <v>106</v>
      </c>
    </row>
    <row r="3" spans="2:23" ht="18" customHeight="1" x14ac:dyDescent="0.2">
      <c r="B3" s="2"/>
    </row>
    <row r="4" spans="2:23" ht="15" customHeight="1" x14ac:dyDescent="0.2">
      <c r="B4" s="2"/>
      <c r="G4" s="175"/>
      <c r="K4" s="175" t="s">
        <v>1</v>
      </c>
      <c r="O4" s="175"/>
      <c r="P4" s="175"/>
    </row>
    <row r="5" spans="2:23" ht="15" customHeight="1" x14ac:dyDescent="0.2">
      <c r="B5" s="2"/>
      <c r="G5" s="175"/>
      <c r="K5" s="175" t="s">
        <v>2</v>
      </c>
      <c r="O5" s="175"/>
      <c r="P5" s="175"/>
    </row>
    <row r="6" spans="2:23" ht="15" customHeight="1" x14ac:dyDescent="0.2">
      <c r="B6" s="2"/>
      <c r="G6" s="175"/>
      <c r="K6" s="175" t="s">
        <v>107</v>
      </c>
      <c r="O6" s="175"/>
      <c r="P6" s="175"/>
    </row>
    <row r="7" spans="2:23" ht="15" customHeight="1" x14ac:dyDescent="0.2">
      <c r="B7" s="2"/>
      <c r="G7" s="175"/>
      <c r="K7" s="175" t="s">
        <v>108</v>
      </c>
      <c r="O7" s="175"/>
      <c r="P7" s="175"/>
    </row>
    <row r="8" spans="2:23" ht="13.8" thickBot="1" x14ac:dyDescent="0.25">
      <c r="Q8" s="5" t="s">
        <v>95</v>
      </c>
    </row>
    <row r="9" spans="2:23" ht="15" customHeight="1" x14ac:dyDescent="0.2">
      <c r="B9" s="120"/>
      <c r="C9" s="120"/>
      <c r="D9" s="260" t="s">
        <v>109</v>
      </c>
      <c r="E9" s="261"/>
      <c r="F9" s="261"/>
      <c r="G9" s="262"/>
      <c r="H9" s="260" t="s">
        <v>110</v>
      </c>
      <c r="I9" s="261"/>
      <c r="J9" s="261"/>
      <c r="K9" s="262"/>
      <c r="L9" s="262"/>
      <c r="M9" s="262"/>
      <c r="N9" s="261"/>
      <c r="O9" s="262"/>
      <c r="P9" s="262"/>
      <c r="Q9" s="263"/>
    </row>
    <row r="10" spans="2:23" ht="15" customHeight="1" x14ac:dyDescent="0.2">
      <c r="B10" s="120"/>
      <c r="C10" s="120"/>
      <c r="D10" s="264"/>
      <c r="E10" s="265" t="s">
        <v>111</v>
      </c>
      <c r="F10" s="265" t="s">
        <v>112</v>
      </c>
      <c r="G10" s="266" t="s">
        <v>13</v>
      </c>
      <c r="H10" s="264"/>
      <c r="I10" s="267"/>
      <c r="J10" s="268"/>
      <c r="K10" s="269"/>
      <c r="L10" s="269"/>
      <c r="M10" s="269"/>
      <c r="N10" s="268"/>
      <c r="O10" s="270"/>
      <c r="P10" s="271" t="s">
        <v>113</v>
      </c>
      <c r="Q10" s="272" t="s">
        <v>13</v>
      </c>
    </row>
    <row r="11" spans="2:23" ht="15" customHeight="1" x14ac:dyDescent="0.2">
      <c r="B11" s="120"/>
      <c r="C11" s="120"/>
      <c r="D11" s="264"/>
      <c r="E11" s="273"/>
      <c r="F11" s="273"/>
      <c r="G11" s="274"/>
      <c r="H11" s="264"/>
      <c r="I11" s="273" t="s">
        <v>114</v>
      </c>
      <c r="J11" s="60" t="s">
        <v>99</v>
      </c>
      <c r="K11" s="60" t="s">
        <v>100</v>
      </c>
      <c r="L11" s="60" t="s">
        <v>101</v>
      </c>
      <c r="M11" s="60" t="s">
        <v>102</v>
      </c>
      <c r="N11" s="60" t="s">
        <v>103</v>
      </c>
      <c r="O11" s="237" t="s">
        <v>104</v>
      </c>
      <c r="P11" s="275"/>
      <c r="Q11" s="276"/>
    </row>
    <row r="12" spans="2:23" ht="10.5" customHeight="1" x14ac:dyDescent="0.2">
      <c r="B12" s="120"/>
      <c r="C12" s="120"/>
      <c r="D12" s="264"/>
      <c r="E12" s="273"/>
      <c r="F12" s="273"/>
      <c r="G12" s="274"/>
      <c r="H12" s="264"/>
      <c r="I12" s="273"/>
      <c r="J12" s="239"/>
      <c r="K12" s="239"/>
      <c r="L12" s="239"/>
      <c r="M12" s="239"/>
      <c r="N12" s="239"/>
      <c r="O12" s="240"/>
      <c r="P12" s="275"/>
      <c r="Q12" s="276"/>
    </row>
    <row r="13" spans="2:23" ht="68.25" customHeight="1" x14ac:dyDescent="0.2">
      <c r="B13" s="120"/>
      <c r="C13" s="120"/>
      <c r="D13" s="277"/>
      <c r="E13" s="278"/>
      <c r="F13" s="278"/>
      <c r="G13" s="279"/>
      <c r="H13" s="277"/>
      <c r="I13" s="278"/>
      <c r="J13" s="61"/>
      <c r="K13" s="61"/>
      <c r="L13" s="61"/>
      <c r="M13" s="61"/>
      <c r="N13" s="61"/>
      <c r="O13" s="243"/>
      <c r="P13" s="280"/>
      <c r="Q13" s="281"/>
      <c r="T13" s="27"/>
      <c r="W13" s="282"/>
    </row>
    <row r="14" spans="2:23" ht="19.2" customHeight="1" x14ac:dyDescent="0.2">
      <c r="B14" s="104" t="s">
        <v>39</v>
      </c>
      <c r="C14" s="105"/>
      <c r="D14" s="184">
        <f t="shared" ref="D14:Q14" si="0">D17+D20+D23+D26+D29+D32</f>
        <v>87</v>
      </c>
      <c r="E14" s="185">
        <f t="shared" si="0"/>
        <v>44</v>
      </c>
      <c r="F14" s="185">
        <f t="shared" si="0"/>
        <v>39</v>
      </c>
      <c r="G14" s="185">
        <f t="shared" si="0"/>
        <v>4</v>
      </c>
      <c r="H14" s="184">
        <f t="shared" si="0"/>
        <v>310</v>
      </c>
      <c r="I14" s="185">
        <f t="shared" si="0"/>
        <v>35</v>
      </c>
      <c r="J14" s="185">
        <f t="shared" si="0"/>
        <v>21</v>
      </c>
      <c r="K14" s="185">
        <f t="shared" si="0"/>
        <v>12</v>
      </c>
      <c r="L14" s="185">
        <f t="shared" si="0"/>
        <v>6</v>
      </c>
      <c r="M14" s="185">
        <f t="shared" si="0"/>
        <v>4</v>
      </c>
      <c r="N14" s="185">
        <f t="shared" si="0"/>
        <v>8</v>
      </c>
      <c r="O14" s="185">
        <f t="shared" si="0"/>
        <v>2</v>
      </c>
      <c r="P14" s="185">
        <f t="shared" si="0"/>
        <v>273</v>
      </c>
      <c r="Q14" s="186">
        <f t="shared" si="0"/>
        <v>2</v>
      </c>
      <c r="T14" s="96"/>
      <c r="W14" s="88"/>
    </row>
    <row r="15" spans="2:23" ht="19.2" customHeight="1" x14ac:dyDescent="0.2">
      <c r="B15" s="106"/>
      <c r="C15" s="107"/>
      <c r="D15" s="188"/>
      <c r="E15" s="189">
        <f>E14/$D14</f>
        <v>0.50574712643678166</v>
      </c>
      <c r="F15" s="189">
        <f t="shared" ref="F15" si="1">F14/$D14</f>
        <v>0.44827586206896552</v>
      </c>
      <c r="G15" s="189">
        <f>G14/$D14</f>
        <v>4.5977011494252873E-2</v>
      </c>
      <c r="H15" s="188"/>
      <c r="I15" s="189">
        <f>I14/H14</f>
        <v>0.11290322580645161</v>
      </c>
      <c r="J15" s="189">
        <f>J14/H14</f>
        <v>6.7741935483870974E-2</v>
      </c>
      <c r="K15" s="189">
        <f>K14/H14</f>
        <v>3.870967741935484E-2</v>
      </c>
      <c r="L15" s="189">
        <f>L14/H14</f>
        <v>1.935483870967742E-2</v>
      </c>
      <c r="M15" s="189">
        <f>M14/$H$14</f>
        <v>1.2903225806451613E-2</v>
      </c>
      <c r="N15" s="189">
        <f>N14/$H$14</f>
        <v>2.5806451612903226E-2</v>
      </c>
      <c r="O15" s="189">
        <f>O14/H14</f>
        <v>6.4516129032258064E-3</v>
      </c>
      <c r="P15" s="189">
        <f>P14/H14</f>
        <v>0.88064516129032255</v>
      </c>
      <c r="Q15" s="190">
        <f>Q14/H14</f>
        <v>6.4516129032258064E-3</v>
      </c>
      <c r="S15" s="91"/>
      <c r="T15" s="96"/>
      <c r="W15" s="88"/>
    </row>
    <row r="16" spans="2:23" ht="19.2" customHeight="1" thickBot="1" x14ac:dyDescent="0.25">
      <c r="B16" s="191"/>
      <c r="C16" s="192"/>
      <c r="D16" s="194"/>
      <c r="E16" s="195"/>
      <c r="F16" s="195"/>
      <c r="G16" s="195"/>
      <c r="H16" s="194"/>
      <c r="I16" s="195"/>
      <c r="J16" s="195">
        <f>J14/I14</f>
        <v>0.6</v>
      </c>
      <c r="K16" s="195">
        <f>K14/I14</f>
        <v>0.34285714285714286</v>
      </c>
      <c r="L16" s="195">
        <f>L14/I14</f>
        <v>0.17142857142857143</v>
      </c>
      <c r="M16" s="195">
        <f>M14/$I$14</f>
        <v>0.11428571428571428</v>
      </c>
      <c r="N16" s="195">
        <f>N14/$I$14</f>
        <v>0.22857142857142856</v>
      </c>
      <c r="O16" s="195">
        <f>O14/I14</f>
        <v>5.7142857142857141E-2</v>
      </c>
      <c r="P16" s="195"/>
      <c r="Q16" s="196"/>
      <c r="T16" s="96"/>
      <c r="W16" s="88"/>
    </row>
    <row r="17" spans="2:23" ht="19.2" customHeight="1" thickTop="1" x14ac:dyDescent="0.2">
      <c r="B17" s="44" t="s">
        <v>64</v>
      </c>
      <c r="C17" s="45" t="s">
        <v>41</v>
      </c>
      <c r="D17" s="197">
        <f>'表32-1'!E16</f>
        <v>8</v>
      </c>
      <c r="E17" s="198">
        <v>4</v>
      </c>
      <c r="F17" s="198">
        <v>3</v>
      </c>
      <c r="G17" s="198">
        <v>1</v>
      </c>
      <c r="H17" s="197">
        <f>'表32-1'!L16</f>
        <v>37</v>
      </c>
      <c r="I17" s="198">
        <v>4</v>
      </c>
      <c r="J17" s="198">
        <v>1</v>
      </c>
      <c r="K17" s="198">
        <v>3</v>
      </c>
      <c r="L17" s="198">
        <v>1</v>
      </c>
      <c r="M17" s="198">
        <v>0</v>
      </c>
      <c r="N17" s="198">
        <v>0</v>
      </c>
      <c r="O17" s="198">
        <v>0</v>
      </c>
      <c r="P17" s="198">
        <v>33</v>
      </c>
      <c r="Q17" s="199">
        <v>0</v>
      </c>
      <c r="T17" s="96"/>
      <c r="W17" s="5"/>
    </row>
    <row r="18" spans="2:23" ht="19.2" customHeight="1" x14ac:dyDescent="0.2">
      <c r="B18" s="51"/>
      <c r="C18" s="16"/>
      <c r="D18" s="188"/>
      <c r="E18" s="189">
        <f>E17/$D17</f>
        <v>0.5</v>
      </c>
      <c r="F18" s="189">
        <f t="shared" ref="F18" si="2">F17/$D17</f>
        <v>0.375</v>
      </c>
      <c r="G18" s="189">
        <f>G17/$D17</f>
        <v>0.125</v>
      </c>
      <c r="H18" s="188"/>
      <c r="I18" s="189">
        <f>I17/H17</f>
        <v>0.10810810810810811</v>
      </c>
      <c r="J18" s="189">
        <f>J17/H17</f>
        <v>2.7027027027027029E-2</v>
      </c>
      <c r="K18" s="189">
        <f>K17/H17</f>
        <v>8.1081081081081086E-2</v>
      </c>
      <c r="L18" s="189">
        <f>L17/H17</f>
        <v>2.7027027027027029E-2</v>
      </c>
      <c r="M18" s="189">
        <f>M17/$H$17</f>
        <v>0</v>
      </c>
      <c r="N18" s="189">
        <f>N17/$H$17</f>
        <v>0</v>
      </c>
      <c r="O18" s="189">
        <f>O17/H17</f>
        <v>0</v>
      </c>
      <c r="P18" s="189">
        <f>P17/H17</f>
        <v>0.89189189189189189</v>
      </c>
      <c r="Q18" s="190">
        <f>Q17/H17</f>
        <v>0</v>
      </c>
      <c r="S18" s="91"/>
      <c r="T18" s="96"/>
      <c r="W18" s="5"/>
    </row>
    <row r="19" spans="2:23" ht="19.2" customHeight="1" x14ac:dyDescent="0.2">
      <c r="B19" s="51"/>
      <c r="C19" s="24"/>
      <c r="D19" s="201"/>
      <c r="E19" s="202"/>
      <c r="F19" s="202"/>
      <c r="G19" s="202"/>
      <c r="H19" s="201"/>
      <c r="I19" s="202"/>
      <c r="J19" s="202">
        <f>J17/I17</f>
        <v>0.25</v>
      </c>
      <c r="K19" s="202">
        <f>K17/I17</f>
        <v>0.75</v>
      </c>
      <c r="L19" s="202">
        <f>L17/I17</f>
        <v>0.25</v>
      </c>
      <c r="M19" s="202">
        <f>M17/$I$17</f>
        <v>0</v>
      </c>
      <c r="N19" s="202">
        <f>N17/$I$17</f>
        <v>0</v>
      </c>
      <c r="O19" s="202">
        <f>O17/I17</f>
        <v>0</v>
      </c>
      <c r="P19" s="202"/>
      <c r="Q19" s="203"/>
      <c r="T19" s="96"/>
      <c r="W19" s="283"/>
    </row>
    <row r="20" spans="2:23" ht="19.2" customHeight="1" x14ac:dyDescent="0.2">
      <c r="B20" s="51"/>
      <c r="C20" s="56" t="s">
        <v>42</v>
      </c>
      <c r="D20" s="204">
        <f>'表32-1'!E19</f>
        <v>31</v>
      </c>
      <c r="E20" s="205">
        <v>18</v>
      </c>
      <c r="F20" s="205">
        <v>12</v>
      </c>
      <c r="G20" s="205">
        <v>1</v>
      </c>
      <c r="H20" s="204">
        <f>'表32-1'!L19</f>
        <v>43</v>
      </c>
      <c r="I20" s="205">
        <v>7</v>
      </c>
      <c r="J20" s="205">
        <v>7</v>
      </c>
      <c r="K20" s="205">
        <v>4</v>
      </c>
      <c r="L20" s="205">
        <v>3</v>
      </c>
      <c r="M20" s="205">
        <v>1</v>
      </c>
      <c r="N20" s="205">
        <v>3</v>
      </c>
      <c r="O20" s="205">
        <v>0</v>
      </c>
      <c r="P20" s="205">
        <v>36</v>
      </c>
      <c r="Q20" s="206">
        <v>0</v>
      </c>
      <c r="T20" s="96"/>
      <c r="W20" s="88"/>
    </row>
    <row r="21" spans="2:23" ht="19.2" customHeight="1" x14ac:dyDescent="0.2">
      <c r="B21" s="51"/>
      <c r="C21" s="16"/>
      <c r="D21" s="188"/>
      <c r="E21" s="189">
        <f>E20/$D20</f>
        <v>0.58064516129032262</v>
      </c>
      <c r="F21" s="189">
        <f t="shared" ref="F21" si="3">F20/$D20</f>
        <v>0.38709677419354838</v>
      </c>
      <c r="G21" s="189">
        <f>G20/$D20</f>
        <v>3.2258064516129031E-2</v>
      </c>
      <c r="H21" s="188"/>
      <c r="I21" s="189">
        <f>I20/H20</f>
        <v>0.16279069767441862</v>
      </c>
      <c r="J21" s="189">
        <f>J20/H20</f>
        <v>0.16279069767441862</v>
      </c>
      <c r="K21" s="189">
        <f>K20/H20</f>
        <v>9.3023255813953487E-2</v>
      </c>
      <c r="L21" s="189">
        <f>L20/H20</f>
        <v>6.9767441860465115E-2</v>
      </c>
      <c r="M21" s="189">
        <f>M20/$H$20</f>
        <v>2.3255813953488372E-2</v>
      </c>
      <c r="N21" s="189">
        <f>N20/$H$20</f>
        <v>6.9767441860465115E-2</v>
      </c>
      <c r="O21" s="189">
        <f>O20/H20</f>
        <v>0</v>
      </c>
      <c r="P21" s="189">
        <f>P20/H20</f>
        <v>0.83720930232558144</v>
      </c>
      <c r="Q21" s="190">
        <f>Q20/H20</f>
        <v>0</v>
      </c>
      <c r="T21" s="96"/>
      <c r="W21" s="88"/>
    </row>
    <row r="22" spans="2:23" ht="19.2" customHeight="1" x14ac:dyDescent="0.2">
      <c r="B22" s="51"/>
      <c r="C22" s="24"/>
      <c r="D22" s="201"/>
      <c r="E22" s="202"/>
      <c r="F22" s="202"/>
      <c r="G22" s="202"/>
      <c r="H22" s="201"/>
      <c r="I22" s="202"/>
      <c r="J22" s="202">
        <f>J20/I20</f>
        <v>1</v>
      </c>
      <c r="K22" s="202">
        <f>K20/I20</f>
        <v>0.5714285714285714</v>
      </c>
      <c r="L22" s="202">
        <f>L20/I20</f>
        <v>0.42857142857142855</v>
      </c>
      <c r="M22" s="202">
        <f>M20/$I$20</f>
        <v>0.14285714285714285</v>
      </c>
      <c r="N22" s="202">
        <f>N20/$I$20</f>
        <v>0.42857142857142855</v>
      </c>
      <c r="O22" s="202">
        <f>O20/I20</f>
        <v>0</v>
      </c>
      <c r="P22" s="202"/>
      <c r="Q22" s="203"/>
      <c r="T22" s="96"/>
      <c r="W22" s="88"/>
    </row>
    <row r="23" spans="2:23" ht="19.2" customHeight="1" x14ac:dyDescent="0.2">
      <c r="B23" s="51"/>
      <c r="C23" s="56" t="s">
        <v>65</v>
      </c>
      <c r="D23" s="204">
        <f>'表32-1'!E22</f>
        <v>2</v>
      </c>
      <c r="E23" s="205">
        <v>0</v>
      </c>
      <c r="F23" s="205">
        <v>1</v>
      </c>
      <c r="G23" s="205">
        <v>1</v>
      </c>
      <c r="H23" s="204">
        <f>'表32-1'!L22</f>
        <v>22</v>
      </c>
      <c r="I23" s="205">
        <v>1</v>
      </c>
      <c r="J23" s="205">
        <v>1</v>
      </c>
      <c r="K23" s="205">
        <v>0</v>
      </c>
      <c r="L23" s="205">
        <v>0</v>
      </c>
      <c r="M23" s="205">
        <v>0</v>
      </c>
      <c r="N23" s="205">
        <v>0</v>
      </c>
      <c r="O23" s="205">
        <v>0</v>
      </c>
      <c r="P23" s="205">
        <v>21</v>
      </c>
      <c r="Q23" s="206">
        <v>0</v>
      </c>
      <c r="T23" s="96"/>
      <c r="W23" s="5"/>
    </row>
    <row r="24" spans="2:23" ht="19.2" customHeight="1" x14ac:dyDescent="0.2">
      <c r="B24" s="51"/>
      <c r="C24" s="16"/>
      <c r="D24" s="188"/>
      <c r="E24" s="189">
        <f>IF(E23,E23/$D23,0)</f>
        <v>0</v>
      </c>
      <c r="F24" s="189">
        <f t="shared" ref="F24:G24" si="4">IF(F23,F23/$D23,0)</f>
        <v>0.5</v>
      </c>
      <c r="G24" s="189">
        <f t="shared" si="4"/>
        <v>0.5</v>
      </c>
      <c r="H24" s="188"/>
      <c r="I24" s="189">
        <f>I23/H23</f>
        <v>4.5454545454545456E-2</v>
      </c>
      <c r="J24" s="189">
        <f>J23/H23</f>
        <v>4.5454545454545456E-2</v>
      </c>
      <c r="K24" s="189">
        <f>K23/H23</f>
        <v>0</v>
      </c>
      <c r="L24" s="189">
        <f>L23/H23</f>
        <v>0</v>
      </c>
      <c r="M24" s="189">
        <f>M23/$H$23</f>
        <v>0</v>
      </c>
      <c r="N24" s="189">
        <f>N23/$H$23</f>
        <v>0</v>
      </c>
      <c r="O24" s="189">
        <f>O23/H23</f>
        <v>0</v>
      </c>
      <c r="P24" s="189">
        <f>P23/H23</f>
        <v>0.95454545454545459</v>
      </c>
      <c r="Q24" s="190">
        <f>Q23/H23</f>
        <v>0</v>
      </c>
      <c r="T24" s="96"/>
      <c r="W24" s="5"/>
    </row>
    <row r="25" spans="2:23" ht="19.2" customHeight="1" x14ac:dyDescent="0.2">
      <c r="B25" s="51"/>
      <c r="C25" s="24"/>
      <c r="D25" s="201"/>
      <c r="E25" s="202"/>
      <c r="F25" s="202"/>
      <c r="G25" s="202"/>
      <c r="H25" s="201"/>
      <c r="I25" s="202"/>
      <c r="J25" s="202">
        <v>0</v>
      </c>
      <c r="K25" s="202">
        <v>0</v>
      </c>
      <c r="L25" s="202">
        <v>0</v>
      </c>
      <c r="M25" s="202">
        <v>0</v>
      </c>
      <c r="N25" s="202">
        <v>0</v>
      </c>
      <c r="O25" s="202">
        <v>0</v>
      </c>
      <c r="P25" s="202"/>
      <c r="Q25" s="203"/>
      <c r="T25" s="96"/>
      <c r="W25" s="283"/>
    </row>
    <row r="26" spans="2:23" ht="19.2" customHeight="1" x14ac:dyDescent="0.2">
      <c r="B26" s="51"/>
      <c r="C26" s="56" t="s">
        <v>44</v>
      </c>
      <c r="D26" s="204">
        <f>'表32-1'!E25</f>
        <v>15</v>
      </c>
      <c r="E26" s="205">
        <v>6</v>
      </c>
      <c r="F26" s="205">
        <v>8</v>
      </c>
      <c r="G26" s="205">
        <v>1</v>
      </c>
      <c r="H26" s="204">
        <f>'表32-1'!L25</f>
        <v>74</v>
      </c>
      <c r="I26" s="205">
        <v>8</v>
      </c>
      <c r="J26" s="205">
        <v>2</v>
      </c>
      <c r="K26" s="205">
        <v>2</v>
      </c>
      <c r="L26" s="205">
        <v>0</v>
      </c>
      <c r="M26" s="205">
        <v>2</v>
      </c>
      <c r="N26" s="205">
        <v>3</v>
      </c>
      <c r="O26" s="205">
        <v>1</v>
      </c>
      <c r="P26" s="205">
        <v>65</v>
      </c>
      <c r="Q26" s="206">
        <v>1</v>
      </c>
      <c r="T26" s="96"/>
      <c r="W26" s="88"/>
    </row>
    <row r="27" spans="2:23" ht="19.2" customHeight="1" x14ac:dyDescent="0.2">
      <c r="B27" s="51"/>
      <c r="C27" s="16"/>
      <c r="D27" s="188"/>
      <c r="E27" s="189">
        <f>E26/$D26</f>
        <v>0.4</v>
      </c>
      <c r="F27" s="189">
        <f t="shared" ref="F27" si="5">F26/$D26</f>
        <v>0.53333333333333333</v>
      </c>
      <c r="G27" s="189">
        <f>G26/$D26</f>
        <v>6.6666666666666666E-2</v>
      </c>
      <c r="H27" s="188"/>
      <c r="I27" s="189">
        <f>I26/H26</f>
        <v>0.10810810810810811</v>
      </c>
      <c r="J27" s="189">
        <f>J26/H26</f>
        <v>2.7027027027027029E-2</v>
      </c>
      <c r="K27" s="189">
        <f>K26/H26</f>
        <v>2.7027027027027029E-2</v>
      </c>
      <c r="L27" s="189">
        <f>L26/H26</f>
        <v>0</v>
      </c>
      <c r="M27" s="189">
        <f>M26/$H$26</f>
        <v>2.7027027027027029E-2</v>
      </c>
      <c r="N27" s="189">
        <f>N26/$H$26</f>
        <v>4.0540540540540543E-2</v>
      </c>
      <c r="O27" s="189">
        <f>O26/H26</f>
        <v>1.3513513513513514E-2</v>
      </c>
      <c r="P27" s="189">
        <f>P26/H26</f>
        <v>0.8783783783783784</v>
      </c>
      <c r="Q27" s="190">
        <f>Q26/H26</f>
        <v>1.3513513513513514E-2</v>
      </c>
      <c r="T27" s="96"/>
      <c r="W27" s="88"/>
    </row>
    <row r="28" spans="2:23" ht="19.2" customHeight="1" x14ac:dyDescent="0.2">
      <c r="B28" s="51"/>
      <c r="C28" s="24"/>
      <c r="D28" s="201"/>
      <c r="E28" s="202"/>
      <c r="F28" s="202"/>
      <c r="G28" s="202"/>
      <c r="H28" s="201"/>
      <c r="I28" s="202"/>
      <c r="J28" s="202">
        <f>J26/I26</f>
        <v>0.25</v>
      </c>
      <c r="K28" s="202">
        <f>K26/I26</f>
        <v>0.25</v>
      </c>
      <c r="L28" s="202">
        <f>L26/I26</f>
        <v>0</v>
      </c>
      <c r="M28" s="202">
        <f>M26/$I$26</f>
        <v>0.25</v>
      </c>
      <c r="N28" s="202">
        <f>N26/$I$26</f>
        <v>0.375</v>
      </c>
      <c r="O28" s="202">
        <f>O26/I26</f>
        <v>0.125</v>
      </c>
      <c r="P28" s="202"/>
      <c r="Q28" s="203"/>
      <c r="T28" s="96"/>
      <c r="W28" s="88"/>
    </row>
    <row r="29" spans="2:23" ht="19.2" customHeight="1" x14ac:dyDescent="0.2">
      <c r="B29" s="51"/>
      <c r="C29" s="56" t="s">
        <v>45</v>
      </c>
      <c r="D29" s="204">
        <f>'表32-1'!E28</f>
        <v>1</v>
      </c>
      <c r="E29" s="185">
        <v>1</v>
      </c>
      <c r="F29" s="185">
        <v>0</v>
      </c>
      <c r="G29" s="185">
        <v>0</v>
      </c>
      <c r="H29" s="204">
        <f>'表32-1'!L28</f>
        <v>7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185">
        <v>0</v>
      </c>
      <c r="O29" s="185">
        <v>0</v>
      </c>
      <c r="P29" s="185">
        <v>7</v>
      </c>
      <c r="Q29" s="186">
        <v>0</v>
      </c>
      <c r="T29" s="96"/>
      <c r="W29" s="5"/>
    </row>
    <row r="30" spans="2:23" ht="19.2" customHeight="1" x14ac:dyDescent="0.2">
      <c r="B30" s="51"/>
      <c r="C30" s="16"/>
      <c r="D30" s="188"/>
      <c r="E30" s="284">
        <f>E29/$D29</f>
        <v>1</v>
      </c>
      <c r="F30" s="284">
        <f t="shared" ref="F30" si="6">F29/$D29</f>
        <v>0</v>
      </c>
      <c r="G30" s="189">
        <f>G29/$D29</f>
        <v>0</v>
      </c>
      <c r="H30" s="188"/>
      <c r="I30" s="189">
        <f>I29/H29</f>
        <v>0</v>
      </c>
      <c r="J30" s="189">
        <f>J29/H29</f>
        <v>0</v>
      </c>
      <c r="K30" s="189">
        <f>K29/H29</f>
        <v>0</v>
      </c>
      <c r="L30" s="189">
        <f>L29/H29</f>
        <v>0</v>
      </c>
      <c r="M30" s="189">
        <f>M29/$H$29</f>
        <v>0</v>
      </c>
      <c r="N30" s="189">
        <f>N29/$H$29</f>
        <v>0</v>
      </c>
      <c r="O30" s="189">
        <f>O29/H29</f>
        <v>0</v>
      </c>
      <c r="P30" s="189">
        <f>P29/H29</f>
        <v>1</v>
      </c>
      <c r="Q30" s="190">
        <f>Q29/H29</f>
        <v>0</v>
      </c>
      <c r="T30" s="96"/>
      <c r="W30" s="5"/>
    </row>
    <row r="31" spans="2:23" ht="19.2" customHeight="1" x14ac:dyDescent="0.2">
      <c r="B31" s="51"/>
      <c r="C31" s="24"/>
      <c r="D31" s="201"/>
      <c r="E31" s="285"/>
      <c r="F31" s="285"/>
      <c r="G31" s="285"/>
      <c r="H31" s="201"/>
      <c r="I31" s="285"/>
      <c r="J31" s="202">
        <v>0</v>
      </c>
      <c r="K31" s="202">
        <v>0</v>
      </c>
      <c r="L31" s="202">
        <v>0</v>
      </c>
      <c r="M31" s="202">
        <v>0</v>
      </c>
      <c r="N31" s="202">
        <v>0</v>
      </c>
      <c r="O31" s="202">
        <v>0</v>
      </c>
      <c r="P31" s="285"/>
      <c r="Q31" s="286"/>
      <c r="T31" s="96"/>
      <c r="W31" s="283"/>
    </row>
    <row r="32" spans="2:23" ht="19.2" customHeight="1" x14ac:dyDescent="0.2">
      <c r="B32" s="51"/>
      <c r="C32" s="56" t="s">
        <v>46</v>
      </c>
      <c r="D32" s="204">
        <f>'表32-1'!E31</f>
        <v>30</v>
      </c>
      <c r="E32" s="205">
        <v>15</v>
      </c>
      <c r="F32" s="205">
        <v>15</v>
      </c>
      <c r="G32" s="205">
        <v>0</v>
      </c>
      <c r="H32" s="204">
        <f>'表32-1'!L31</f>
        <v>127</v>
      </c>
      <c r="I32" s="205">
        <v>15</v>
      </c>
      <c r="J32" s="205">
        <v>10</v>
      </c>
      <c r="K32" s="205">
        <v>3</v>
      </c>
      <c r="L32" s="205">
        <v>2</v>
      </c>
      <c r="M32" s="205">
        <v>1</v>
      </c>
      <c r="N32" s="205">
        <v>2</v>
      </c>
      <c r="O32" s="205">
        <v>1</v>
      </c>
      <c r="P32" s="205">
        <v>111</v>
      </c>
      <c r="Q32" s="206">
        <v>1</v>
      </c>
      <c r="T32" s="96"/>
      <c r="W32" s="88"/>
    </row>
    <row r="33" spans="2:23" ht="19.2" customHeight="1" x14ac:dyDescent="0.2">
      <c r="B33" s="51"/>
      <c r="C33" s="16"/>
      <c r="D33" s="188"/>
      <c r="E33" s="189">
        <f>E32/$D32</f>
        <v>0.5</v>
      </c>
      <c r="F33" s="189">
        <f t="shared" ref="F33" si="7">F32/$D32</f>
        <v>0.5</v>
      </c>
      <c r="G33" s="189">
        <f>G32/$D32</f>
        <v>0</v>
      </c>
      <c r="H33" s="188"/>
      <c r="I33" s="189">
        <f>I32/H32</f>
        <v>0.11811023622047244</v>
      </c>
      <c r="J33" s="189">
        <f>J32/H32</f>
        <v>7.874015748031496E-2</v>
      </c>
      <c r="K33" s="189">
        <f>K32/H32</f>
        <v>2.3622047244094488E-2</v>
      </c>
      <c r="L33" s="189">
        <f>L32/H32</f>
        <v>1.5748031496062992E-2</v>
      </c>
      <c r="M33" s="189">
        <f>M32/$H$32</f>
        <v>7.874015748031496E-3</v>
      </c>
      <c r="N33" s="189">
        <f>N32/$H$32</f>
        <v>1.5748031496062992E-2</v>
      </c>
      <c r="O33" s="189">
        <v>0</v>
      </c>
      <c r="P33" s="189">
        <f>P32/H32</f>
        <v>0.87401574803149606</v>
      </c>
      <c r="Q33" s="190">
        <f>Q32/H32</f>
        <v>7.874015748031496E-3</v>
      </c>
      <c r="T33" s="96"/>
      <c r="W33" s="88"/>
    </row>
    <row r="34" spans="2:23" ht="19.2" customHeight="1" thickBot="1" x14ac:dyDescent="0.25">
      <c r="B34" s="66"/>
      <c r="C34" s="67"/>
      <c r="D34" s="209"/>
      <c r="E34" s="210"/>
      <c r="F34" s="210"/>
      <c r="G34" s="210"/>
      <c r="H34" s="209"/>
      <c r="I34" s="210"/>
      <c r="J34" s="210">
        <f>J32/I32</f>
        <v>0.66666666666666663</v>
      </c>
      <c r="K34" s="210">
        <f>K32/I32</f>
        <v>0.2</v>
      </c>
      <c r="L34" s="210">
        <f>L32/I32</f>
        <v>0.13333333333333333</v>
      </c>
      <c r="M34" s="210">
        <f>M32/$I$32</f>
        <v>6.6666666666666666E-2</v>
      </c>
      <c r="N34" s="210">
        <f>N32/$I$32</f>
        <v>0.13333333333333333</v>
      </c>
      <c r="O34" s="210">
        <f>O32/I32</f>
        <v>6.6666666666666666E-2</v>
      </c>
      <c r="P34" s="210"/>
      <c r="Q34" s="211"/>
      <c r="T34" s="96"/>
      <c r="W34" s="88"/>
    </row>
    <row r="35" spans="2:23" ht="19.2" customHeight="1" thickTop="1" x14ac:dyDescent="0.2">
      <c r="B35" s="44" t="s">
        <v>82</v>
      </c>
      <c r="C35" s="45" t="s">
        <v>83</v>
      </c>
      <c r="D35" s="204">
        <f>'表32-1'!E34</f>
        <v>4</v>
      </c>
      <c r="E35" s="205">
        <v>3</v>
      </c>
      <c r="F35" s="205">
        <v>1</v>
      </c>
      <c r="G35" s="205">
        <v>0</v>
      </c>
      <c r="H35" s="204">
        <f>'表32-1'!L34</f>
        <v>83</v>
      </c>
      <c r="I35" s="205">
        <v>5</v>
      </c>
      <c r="J35" s="205">
        <v>4</v>
      </c>
      <c r="K35" s="205">
        <v>2</v>
      </c>
      <c r="L35" s="205">
        <v>0</v>
      </c>
      <c r="M35" s="205">
        <v>0</v>
      </c>
      <c r="N35" s="205">
        <v>2</v>
      </c>
      <c r="O35" s="205">
        <v>0</v>
      </c>
      <c r="P35" s="205">
        <v>78</v>
      </c>
      <c r="Q35" s="206">
        <v>0</v>
      </c>
      <c r="T35" s="96"/>
      <c r="W35" s="5"/>
    </row>
    <row r="36" spans="2:23" ht="19.2" customHeight="1" x14ac:dyDescent="0.2">
      <c r="B36" s="51"/>
      <c r="C36" s="16"/>
      <c r="D36" s="188"/>
      <c r="E36" s="189">
        <f>E35/D35</f>
        <v>0.75</v>
      </c>
      <c r="F36" s="189">
        <f>F35/D35</f>
        <v>0.25</v>
      </c>
      <c r="G36" s="189">
        <f>G35/D35</f>
        <v>0</v>
      </c>
      <c r="H36" s="188"/>
      <c r="I36" s="189">
        <f>I35/H35</f>
        <v>6.0240963855421686E-2</v>
      </c>
      <c r="J36" s="189">
        <f>J35/H35</f>
        <v>4.8192771084337352E-2</v>
      </c>
      <c r="K36" s="189">
        <f>K35/H35</f>
        <v>2.4096385542168676E-2</v>
      </c>
      <c r="L36" s="189">
        <f>L35/H35</f>
        <v>0</v>
      </c>
      <c r="M36" s="189">
        <f>M35/$H$35</f>
        <v>0</v>
      </c>
      <c r="N36" s="189">
        <f>N35/$H$35</f>
        <v>2.4096385542168676E-2</v>
      </c>
      <c r="O36" s="189">
        <f>O35/H35</f>
        <v>0</v>
      </c>
      <c r="P36" s="189">
        <f>P35/H35</f>
        <v>0.93975903614457834</v>
      </c>
      <c r="Q36" s="190">
        <f>Q35/H35</f>
        <v>0</v>
      </c>
      <c r="T36" s="96"/>
      <c r="W36" s="5"/>
    </row>
    <row r="37" spans="2:23" ht="19.2" customHeight="1" x14ac:dyDescent="0.2">
      <c r="B37" s="51"/>
      <c r="C37" s="24"/>
      <c r="D37" s="201"/>
      <c r="E37" s="202"/>
      <c r="F37" s="202"/>
      <c r="G37" s="202"/>
      <c r="H37" s="201"/>
      <c r="I37" s="202"/>
      <c r="J37" s="202">
        <f>J35/I35</f>
        <v>0.8</v>
      </c>
      <c r="K37" s="202">
        <f>K35/I35</f>
        <v>0.4</v>
      </c>
      <c r="L37" s="202">
        <f>L35/I35</f>
        <v>0</v>
      </c>
      <c r="M37" s="202">
        <f>M35/$I$35</f>
        <v>0</v>
      </c>
      <c r="N37" s="202">
        <f>N35/$I$35</f>
        <v>0.4</v>
      </c>
      <c r="O37" s="202">
        <f>O35/I35</f>
        <v>0</v>
      </c>
      <c r="P37" s="202"/>
      <c r="Q37" s="203"/>
      <c r="T37" s="96"/>
      <c r="W37" s="283"/>
    </row>
    <row r="38" spans="2:23" ht="19.2" customHeight="1" x14ac:dyDescent="0.2">
      <c r="B38" s="51"/>
      <c r="C38" s="56" t="s">
        <v>84</v>
      </c>
      <c r="D38" s="204">
        <f>'表32-1'!E37</f>
        <v>27</v>
      </c>
      <c r="E38" s="205">
        <v>10</v>
      </c>
      <c r="F38" s="205">
        <v>14</v>
      </c>
      <c r="G38" s="205">
        <v>3</v>
      </c>
      <c r="H38" s="204">
        <f>'表32-1'!L37</f>
        <v>148</v>
      </c>
      <c r="I38" s="205">
        <v>16</v>
      </c>
      <c r="J38" s="205">
        <v>8</v>
      </c>
      <c r="K38" s="205">
        <v>4</v>
      </c>
      <c r="L38" s="205">
        <v>2</v>
      </c>
      <c r="M38" s="205">
        <v>2</v>
      </c>
      <c r="N38" s="205">
        <v>2</v>
      </c>
      <c r="O38" s="205">
        <v>1</v>
      </c>
      <c r="P38" s="205">
        <v>131</v>
      </c>
      <c r="Q38" s="206">
        <v>1</v>
      </c>
      <c r="T38" s="96"/>
      <c r="W38" s="88"/>
    </row>
    <row r="39" spans="2:23" ht="19.2" customHeight="1" x14ac:dyDescent="0.2">
      <c r="B39" s="51"/>
      <c r="C39" s="16"/>
      <c r="D39" s="188"/>
      <c r="E39" s="189">
        <f>E38/D38</f>
        <v>0.37037037037037035</v>
      </c>
      <c r="F39" s="189">
        <f>F38/D38</f>
        <v>0.51851851851851849</v>
      </c>
      <c r="G39" s="189">
        <f>G38/D38</f>
        <v>0.1111111111111111</v>
      </c>
      <c r="H39" s="188"/>
      <c r="I39" s="189">
        <f>I38/H38</f>
        <v>0.10810810810810811</v>
      </c>
      <c r="J39" s="189">
        <f>J38/H38</f>
        <v>5.4054054054054057E-2</v>
      </c>
      <c r="K39" s="189">
        <f>K38/H38</f>
        <v>2.7027027027027029E-2</v>
      </c>
      <c r="L39" s="189">
        <f>L38/H38</f>
        <v>1.3513513513513514E-2</v>
      </c>
      <c r="M39" s="189">
        <f>M38/$H$38</f>
        <v>1.3513513513513514E-2</v>
      </c>
      <c r="N39" s="189">
        <f>N38/$H$38</f>
        <v>1.3513513513513514E-2</v>
      </c>
      <c r="O39" s="189">
        <f>O38/H38</f>
        <v>6.7567567567567571E-3</v>
      </c>
      <c r="P39" s="189">
        <f>P38/H38</f>
        <v>0.88513513513513509</v>
      </c>
      <c r="Q39" s="190">
        <f>Q38/H38</f>
        <v>6.7567567567567571E-3</v>
      </c>
      <c r="T39" s="96"/>
      <c r="W39" s="88"/>
    </row>
    <row r="40" spans="2:23" ht="19.2" customHeight="1" x14ac:dyDescent="0.2">
      <c r="B40" s="51"/>
      <c r="C40" s="24"/>
      <c r="D40" s="201"/>
      <c r="E40" s="202"/>
      <c r="F40" s="202"/>
      <c r="G40" s="202"/>
      <c r="H40" s="201"/>
      <c r="I40" s="202"/>
      <c r="J40" s="202">
        <f>J38/I38</f>
        <v>0.5</v>
      </c>
      <c r="K40" s="202">
        <f>K38/I38</f>
        <v>0.25</v>
      </c>
      <c r="L40" s="202">
        <f>L38/I38</f>
        <v>0.125</v>
      </c>
      <c r="M40" s="202">
        <f>M38/$I$38</f>
        <v>0.125</v>
      </c>
      <c r="N40" s="202">
        <f>N38/$I$38</f>
        <v>0.125</v>
      </c>
      <c r="O40" s="202">
        <f>O38/I38</f>
        <v>6.25E-2</v>
      </c>
      <c r="P40" s="202"/>
      <c r="Q40" s="203"/>
      <c r="T40" s="96"/>
      <c r="W40" s="88"/>
    </row>
    <row r="41" spans="2:23" ht="19.2" customHeight="1" x14ac:dyDescent="0.2">
      <c r="B41" s="51"/>
      <c r="C41" s="56" t="s">
        <v>85</v>
      </c>
      <c r="D41" s="204">
        <f>'表32-1'!E40</f>
        <v>14</v>
      </c>
      <c r="E41" s="185">
        <v>7</v>
      </c>
      <c r="F41" s="185">
        <v>7</v>
      </c>
      <c r="G41" s="185">
        <v>0</v>
      </c>
      <c r="H41" s="204">
        <f>'表32-1'!L40</f>
        <v>39</v>
      </c>
      <c r="I41" s="185">
        <v>4</v>
      </c>
      <c r="J41" s="185">
        <v>3</v>
      </c>
      <c r="K41" s="185">
        <v>1</v>
      </c>
      <c r="L41" s="185">
        <v>1</v>
      </c>
      <c r="M41" s="185">
        <v>1</v>
      </c>
      <c r="N41" s="185">
        <v>1</v>
      </c>
      <c r="O41" s="185">
        <v>1</v>
      </c>
      <c r="P41" s="185">
        <v>34</v>
      </c>
      <c r="Q41" s="186">
        <v>1</v>
      </c>
      <c r="T41" s="96"/>
      <c r="W41" s="5"/>
    </row>
    <row r="42" spans="2:23" ht="19.2" customHeight="1" x14ac:dyDescent="0.2">
      <c r="B42" s="51"/>
      <c r="C42" s="16"/>
      <c r="D42" s="188"/>
      <c r="E42" s="189">
        <f>E41/D41</f>
        <v>0.5</v>
      </c>
      <c r="F42" s="189">
        <f>F41/D41</f>
        <v>0.5</v>
      </c>
      <c r="G42" s="189">
        <f>G41/D41</f>
        <v>0</v>
      </c>
      <c r="H42" s="188"/>
      <c r="I42" s="189">
        <f>I41/H41</f>
        <v>0.10256410256410256</v>
      </c>
      <c r="J42" s="189">
        <f>J41/H41</f>
        <v>7.6923076923076927E-2</v>
      </c>
      <c r="K42" s="189">
        <f>K41/H41</f>
        <v>2.564102564102564E-2</v>
      </c>
      <c r="L42" s="189">
        <f>L41/H41</f>
        <v>2.564102564102564E-2</v>
      </c>
      <c r="M42" s="189">
        <f>M41/$H$41</f>
        <v>2.564102564102564E-2</v>
      </c>
      <c r="N42" s="189">
        <f>N41/$H$41</f>
        <v>2.564102564102564E-2</v>
      </c>
      <c r="O42" s="189">
        <f>O41/H41</f>
        <v>2.564102564102564E-2</v>
      </c>
      <c r="P42" s="189">
        <f>P41/H41</f>
        <v>0.87179487179487181</v>
      </c>
      <c r="Q42" s="190">
        <f>Q41/H41</f>
        <v>2.564102564102564E-2</v>
      </c>
      <c r="T42" s="96"/>
      <c r="W42" s="5"/>
    </row>
    <row r="43" spans="2:23" ht="19.2" customHeight="1" x14ac:dyDescent="0.2">
      <c r="B43" s="51"/>
      <c r="C43" s="24"/>
      <c r="D43" s="201"/>
      <c r="E43" s="202"/>
      <c r="F43" s="202"/>
      <c r="G43" s="202"/>
      <c r="H43" s="201"/>
      <c r="I43" s="202"/>
      <c r="J43" s="202">
        <f>J41/I41</f>
        <v>0.75</v>
      </c>
      <c r="K43" s="202">
        <f>K41/I41</f>
        <v>0.25</v>
      </c>
      <c r="L43" s="202">
        <f>L41/I41</f>
        <v>0.25</v>
      </c>
      <c r="M43" s="202">
        <f>M41/$I$41</f>
        <v>0.25</v>
      </c>
      <c r="N43" s="202">
        <f>N41/$I$41</f>
        <v>0.25</v>
      </c>
      <c r="O43" s="202">
        <f>O41/I41</f>
        <v>0.25</v>
      </c>
      <c r="P43" s="202"/>
      <c r="Q43" s="203"/>
      <c r="T43" s="96"/>
      <c r="W43" s="283"/>
    </row>
    <row r="44" spans="2:23" ht="19.2" customHeight="1" x14ac:dyDescent="0.2">
      <c r="B44" s="51"/>
      <c r="C44" s="56" t="s">
        <v>86</v>
      </c>
      <c r="D44" s="204">
        <f>'表32-1'!E43</f>
        <v>10</v>
      </c>
      <c r="E44" s="185">
        <v>8</v>
      </c>
      <c r="F44" s="185">
        <v>2</v>
      </c>
      <c r="G44" s="185">
        <v>0</v>
      </c>
      <c r="H44" s="204">
        <f>'表32-1'!L43</f>
        <v>16</v>
      </c>
      <c r="I44" s="185">
        <v>3</v>
      </c>
      <c r="J44" s="185">
        <v>3</v>
      </c>
      <c r="K44" s="185">
        <v>2</v>
      </c>
      <c r="L44" s="185">
        <v>1</v>
      </c>
      <c r="M44" s="185">
        <v>0</v>
      </c>
      <c r="N44" s="185">
        <v>0</v>
      </c>
      <c r="O44" s="185">
        <v>0</v>
      </c>
      <c r="P44" s="185">
        <v>13</v>
      </c>
      <c r="Q44" s="186">
        <v>0</v>
      </c>
      <c r="T44" s="96"/>
      <c r="W44" s="88"/>
    </row>
    <row r="45" spans="2:23" ht="19.2" customHeight="1" x14ac:dyDescent="0.2">
      <c r="B45" s="51"/>
      <c r="C45" s="16"/>
      <c r="D45" s="188"/>
      <c r="E45" s="189">
        <f>E44/D44</f>
        <v>0.8</v>
      </c>
      <c r="F45" s="189">
        <f>F44/D44</f>
        <v>0.2</v>
      </c>
      <c r="G45" s="189">
        <f>G44/D44</f>
        <v>0</v>
      </c>
      <c r="H45" s="188"/>
      <c r="I45" s="189">
        <f>I44/H44</f>
        <v>0.1875</v>
      </c>
      <c r="J45" s="189">
        <f>J44/H44</f>
        <v>0.1875</v>
      </c>
      <c r="K45" s="189">
        <f>K44/H44</f>
        <v>0.125</v>
      </c>
      <c r="L45" s="189">
        <f>L44/H44</f>
        <v>6.25E-2</v>
      </c>
      <c r="M45" s="189">
        <f>M44/$H$44</f>
        <v>0</v>
      </c>
      <c r="N45" s="189">
        <f>N44/$H$44</f>
        <v>0</v>
      </c>
      <c r="O45" s="189">
        <f>O44/H44</f>
        <v>0</v>
      </c>
      <c r="P45" s="189">
        <f>P44/H44</f>
        <v>0.8125</v>
      </c>
      <c r="Q45" s="190">
        <f>Q44/H44</f>
        <v>0</v>
      </c>
      <c r="T45" s="96"/>
      <c r="W45" s="88"/>
    </row>
    <row r="46" spans="2:23" ht="19.2" customHeight="1" x14ac:dyDescent="0.2">
      <c r="B46" s="51"/>
      <c r="C46" s="24"/>
      <c r="D46" s="201"/>
      <c r="E46" s="202"/>
      <c r="F46" s="202"/>
      <c r="G46" s="202"/>
      <c r="H46" s="201"/>
      <c r="I46" s="202"/>
      <c r="J46" s="202">
        <f>J44/I44</f>
        <v>1</v>
      </c>
      <c r="K46" s="202">
        <f>K44/I44</f>
        <v>0.66666666666666663</v>
      </c>
      <c r="L46" s="202">
        <f>L44/I44</f>
        <v>0.33333333333333331</v>
      </c>
      <c r="M46" s="202">
        <f>M44/$I$44</f>
        <v>0</v>
      </c>
      <c r="N46" s="202">
        <f>N44/$I$44</f>
        <v>0</v>
      </c>
      <c r="O46" s="202">
        <f>O44/I44</f>
        <v>0</v>
      </c>
      <c r="P46" s="202"/>
      <c r="Q46" s="203"/>
      <c r="T46" s="96"/>
      <c r="W46" s="88"/>
    </row>
    <row r="47" spans="2:23" ht="19.2" customHeight="1" x14ac:dyDescent="0.2">
      <c r="B47" s="51"/>
      <c r="C47" s="56" t="s">
        <v>87</v>
      </c>
      <c r="D47" s="204">
        <f>'表32-1'!E46</f>
        <v>15</v>
      </c>
      <c r="E47" s="185">
        <v>6</v>
      </c>
      <c r="F47" s="185">
        <v>9</v>
      </c>
      <c r="G47" s="185">
        <v>0</v>
      </c>
      <c r="H47" s="204">
        <f>'表32-1'!L46</f>
        <v>15</v>
      </c>
      <c r="I47" s="185">
        <v>5</v>
      </c>
      <c r="J47" s="185">
        <v>1</v>
      </c>
      <c r="K47" s="185">
        <v>2</v>
      </c>
      <c r="L47" s="185">
        <v>1</v>
      </c>
      <c r="M47" s="185">
        <v>1</v>
      </c>
      <c r="N47" s="185">
        <v>2</v>
      </c>
      <c r="O47" s="185">
        <v>0</v>
      </c>
      <c r="P47" s="185">
        <v>10</v>
      </c>
      <c r="Q47" s="186">
        <v>0</v>
      </c>
      <c r="T47" s="96"/>
      <c r="W47" s="5"/>
    </row>
    <row r="48" spans="2:23" ht="19.2" customHeight="1" x14ac:dyDescent="0.2">
      <c r="B48" s="51"/>
      <c r="C48" s="16"/>
      <c r="D48" s="188"/>
      <c r="E48" s="189">
        <f>E47/D47</f>
        <v>0.4</v>
      </c>
      <c r="F48" s="189">
        <f>F47/D47</f>
        <v>0.6</v>
      </c>
      <c r="G48" s="189">
        <f>G47/D47</f>
        <v>0</v>
      </c>
      <c r="H48" s="188"/>
      <c r="I48" s="189">
        <f>I47/H47</f>
        <v>0.33333333333333331</v>
      </c>
      <c r="J48" s="189">
        <f>J47/H47</f>
        <v>6.6666666666666666E-2</v>
      </c>
      <c r="K48" s="189">
        <f>K47/H47</f>
        <v>0.13333333333333333</v>
      </c>
      <c r="L48" s="189">
        <f>L47/H47</f>
        <v>6.6666666666666666E-2</v>
      </c>
      <c r="M48" s="189">
        <f>M47/$H$47</f>
        <v>6.6666666666666666E-2</v>
      </c>
      <c r="N48" s="189">
        <f>N47/$H$47</f>
        <v>0.13333333333333333</v>
      </c>
      <c r="O48" s="189">
        <f>O47/H47</f>
        <v>0</v>
      </c>
      <c r="P48" s="189">
        <f>P47/H47</f>
        <v>0.66666666666666663</v>
      </c>
      <c r="Q48" s="190">
        <f>Q47/H47</f>
        <v>0</v>
      </c>
      <c r="T48" s="96"/>
      <c r="W48" s="5"/>
    </row>
    <row r="49" spans="2:23" ht="19.2" customHeight="1" x14ac:dyDescent="0.2">
      <c r="B49" s="51"/>
      <c r="C49" s="24"/>
      <c r="D49" s="201"/>
      <c r="E49" s="202"/>
      <c r="F49" s="202"/>
      <c r="G49" s="202"/>
      <c r="H49" s="201"/>
      <c r="I49" s="202"/>
      <c r="J49" s="202">
        <f>J47/I47</f>
        <v>0.2</v>
      </c>
      <c r="K49" s="202">
        <f>K47/I47</f>
        <v>0.4</v>
      </c>
      <c r="L49" s="202">
        <f>L47/I47</f>
        <v>0.2</v>
      </c>
      <c r="M49" s="202">
        <f>M47/$I$47</f>
        <v>0.2</v>
      </c>
      <c r="N49" s="202">
        <f>N47/$I$47</f>
        <v>0.4</v>
      </c>
      <c r="O49" s="202">
        <f>O47/I47</f>
        <v>0</v>
      </c>
      <c r="P49" s="202"/>
      <c r="Q49" s="203"/>
      <c r="T49" s="96"/>
      <c r="W49" s="283"/>
    </row>
    <row r="50" spans="2:23" ht="19.2" customHeight="1" x14ac:dyDescent="0.2">
      <c r="B50" s="51"/>
      <c r="C50" s="56" t="s">
        <v>88</v>
      </c>
      <c r="D50" s="204">
        <f>'表32-1'!E49</f>
        <v>17</v>
      </c>
      <c r="E50" s="185">
        <v>10</v>
      </c>
      <c r="F50" s="185">
        <v>6</v>
      </c>
      <c r="G50" s="185">
        <v>1</v>
      </c>
      <c r="H50" s="204">
        <f>'表32-1'!L49</f>
        <v>9</v>
      </c>
      <c r="I50" s="185">
        <v>2</v>
      </c>
      <c r="J50" s="185">
        <v>2</v>
      </c>
      <c r="K50" s="185">
        <v>1</v>
      </c>
      <c r="L50" s="185">
        <v>1</v>
      </c>
      <c r="M50" s="185">
        <v>0</v>
      </c>
      <c r="N50" s="185">
        <v>1</v>
      </c>
      <c r="O50" s="185">
        <v>0</v>
      </c>
      <c r="P50" s="185">
        <v>7</v>
      </c>
      <c r="Q50" s="186">
        <v>0</v>
      </c>
      <c r="T50" s="96"/>
      <c r="W50" s="88"/>
    </row>
    <row r="51" spans="2:23" ht="19.2" customHeight="1" x14ac:dyDescent="0.2">
      <c r="B51" s="51"/>
      <c r="C51" s="16"/>
      <c r="D51" s="188"/>
      <c r="E51" s="189">
        <f>E50/D50</f>
        <v>0.58823529411764708</v>
      </c>
      <c r="F51" s="189">
        <f>F50/D50</f>
        <v>0.35294117647058826</v>
      </c>
      <c r="G51" s="189">
        <f>G50/D50</f>
        <v>5.8823529411764705E-2</v>
      </c>
      <c r="H51" s="188"/>
      <c r="I51" s="189">
        <f>I50/H50</f>
        <v>0.22222222222222221</v>
      </c>
      <c r="J51" s="189">
        <f>J50/H50</f>
        <v>0.22222222222222221</v>
      </c>
      <c r="K51" s="189">
        <f>K50/H50</f>
        <v>0.1111111111111111</v>
      </c>
      <c r="L51" s="189">
        <f>L50/H50</f>
        <v>0.1111111111111111</v>
      </c>
      <c r="M51" s="189">
        <f>M50/$H$50</f>
        <v>0</v>
      </c>
      <c r="N51" s="189">
        <f>N50/$H$50</f>
        <v>0.1111111111111111</v>
      </c>
      <c r="O51" s="189">
        <f>O50/H50</f>
        <v>0</v>
      </c>
      <c r="P51" s="189">
        <f>P50/H50</f>
        <v>0.77777777777777779</v>
      </c>
      <c r="Q51" s="190">
        <f>Q50/H50</f>
        <v>0</v>
      </c>
      <c r="T51" s="96"/>
      <c r="W51" s="88"/>
    </row>
    <row r="52" spans="2:23" ht="19.2" customHeight="1" thickBot="1" x14ac:dyDescent="0.25">
      <c r="B52" s="51"/>
      <c r="C52" s="67"/>
      <c r="D52" s="209"/>
      <c r="E52" s="210"/>
      <c r="F52" s="210"/>
      <c r="G52" s="210"/>
      <c r="H52" s="209"/>
      <c r="I52" s="210"/>
      <c r="J52" s="287">
        <v>0</v>
      </c>
      <c r="K52" s="287">
        <v>0</v>
      </c>
      <c r="L52" s="287">
        <v>0</v>
      </c>
      <c r="M52" s="287">
        <v>0</v>
      </c>
      <c r="N52" s="287">
        <v>0</v>
      </c>
      <c r="O52" s="287">
        <v>0</v>
      </c>
      <c r="P52" s="210"/>
      <c r="Q52" s="211"/>
      <c r="T52" s="96"/>
      <c r="W52" s="88"/>
    </row>
    <row r="53" spans="2:23" ht="19.2" customHeight="1" thickTop="1" x14ac:dyDescent="0.2">
      <c r="B53" s="51"/>
      <c r="C53" s="80" t="s">
        <v>89</v>
      </c>
      <c r="D53" s="204">
        <f>D38+D41+D44+D47</f>
        <v>66</v>
      </c>
      <c r="E53" s="205">
        <f>E38+E41+E44+E47</f>
        <v>31</v>
      </c>
      <c r="F53" s="205">
        <f t="shared" ref="F53:P53" si="8">F38+F41+F44+F47</f>
        <v>32</v>
      </c>
      <c r="G53" s="205">
        <f t="shared" si="8"/>
        <v>3</v>
      </c>
      <c r="H53" s="204">
        <f>H38+H41+H44+H47</f>
        <v>218</v>
      </c>
      <c r="I53" s="205">
        <f>I38+I41+I44+I47</f>
        <v>28</v>
      </c>
      <c r="J53" s="205">
        <f>J38+J41+J44+J47</f>
        <v>15</v>
      </c>
      <c r="K53" s="205">
        <f>K38+K41+K44+K47</f>
        <v>9</v>
      </c>
      <c r="L53" s="205">
        <f>L38+L41+L44+L47</f>
        <v>5</v>
      </c>
      <c r="M53" s="205">
        <f t="shared" ref="M53" si="9">M38+M41+M44+M47</f>
        <v>4</v>
      </c>
      <c r="N53" s="205">
        <f>N38+N41+N44+N47</f>
        <v>5</v>
      </c>
      <c r="O53" s="205">
        <f>O38+O41+O44+O47</f>
        <v>2</v>
      </c>
      <c r="P53" s="205">
        <f t="shared" si="8"/>
        <v>188</v>
      </c>
      <c r="Q53" s="206">
        <f>Q38+Q41+Q44+Q47</f>
        <v>2</v>
      </c>
      <c r="T53" s="96"/>
      <c r="W53" s="5"/>
    </row>
    <row r="54" spans="2:23" ht="19.2" customHeight="1" x14ac:dyDescent="0.2">
      <c r="B54" s="51"/>
      <c r="C54" s="216" t="s">
        <v>90</v>
      </c>
      <c r="D54" s="188"/>
      <c r="E54" s="189">
        <f>E53/D53</f>
        <v>0.46969696969696972</v>
      </c>
      <c r="F54" s="189">
        <f>F53/D53</f>
        <v>0.48484848484848486</v>
      </c>
      <c r="G54" s="189">
        <f>G53/D53</f>
        <v>4.5454545454545456E-2</v>
      </c>
      <c r="H54" s="188"/>
      <c r="I54" s="189">
        <f>I53/H53</f>
        <v>0.12844036697247707</v>
      </c>
      <c r="J54" s="189">
        <f>J53/H53</f>
        <v>6.8807339449541288E-2</v>
      </c>
      <c r="K54" s="189">
        <f>K53/H53</f>
        <v>4.1284403669724773E-2</v>
      </c>
      <c r="L54" s="189">
        <f>L53/H53</f>
        <v>2.2935779816513763E-2</v>
      </c>
      <c r="M54" s="189">
        <f>M53/$H$53</f>
        <v>1.834862385321101E-2</v>
      </c>
      <c r="N54" s="189">
        <f>N53/$H$53</f>
        <v>2.2935779816513763E-2</v>
      </c>
      <c r="O54" s="189">
        <f>O53/H53</f>
        <v>9.1743119266055051E-3</v>
      </c>
      <c r="P54" s="189">
        <f>P53/H53</f>
        <v>0.86238532110091748</v>
      </c>
      <c r="Q54" s="190">
        <f>Q53/H53</f>
        <v>9.1743119266055051E-3</v>
      </c>
      <c r="T54" s="96"/>
      <c r="W54" s="5"/>
    </row>
    <row r="55" spans="2:23" ht="19.2" customHeight="1" x14ac:dyDescent="0.2">
      <c r="B55" s="51"/>
      <c r="C55" s="79"/>
      <c r="D55" s="201"/>
      <c r="E55" s="202"/>
      <c r="F55" s="202"/>
      <c r="G55" s="202"/>
      <c r="H55" s="201"/>
      <c r="I55" s="202"/>
      <c r="J55" s="202">
        <f>J53/I53</f>
        <v>0.5357142857142857</v>
      </c>
      <c r="K55" s="202">
        <f>K53/I53</f>
        <v>0.32142857142857145</v>
      </c>
      <c r="L55" s="202">
        <f>L53/I53</f>
        <v>0.17857142857142858</v>
      </c>
      <c r="M55" s="202">
        <f>M53/$I$53</f>
        <v>0.14285714285714285</v>
      </c>
      <c r="N55" s="202">
        <f>N53/$I$53</f>
        <v>0.17857142857142858</v>
      </c>
      <c r="O55" s="202">
        <f>O53/I53</f>
        <v>7.1428571428571425E-2</v>
      </c>
      <c r="P55" s="202"/>
      <c r="Q55" s="203"/>
      <c r="T55" s="96"/>
      <c r="W55" s="283"/>
    </row>
    <row r="56" spans="2:23" ht="19.2" customHeight="1" x14ac:dyDescent="0.2">
      <c r="B56" s="51"/>
      <c r="C56" s="219" t="s">
        <v>89</v>
      </c>
      <c r="D56" s="184">
        <f>D41+D44+D47+D50</f>
        <v>56</v>
      </c>
      <c r="E56" s="185">
        <f>E41+E44+E47+E50</f>
        <v>31</v>
      </c>
      <c r="F56" s="185">
        <f t="shared" ref="F56:P56" si="10">F41+F44+F47+F50</f>
        <v>24</v>
      </c>
      <c r="G56" s="185">
        <f t="shared" si="10"/>
        <v>1</v>
      </c>
      <c r="H56" s="184">
        <f>H41+H44+H47+H50</f>
        <v>79</v>
      </c>
      <c r="I56" s="185">
        <f>I41+I44+I47+I50</f>
        <v>14</v>
      </c>
      <c r="J56" s="185">
        <f>J41+J44+J47+J50</f>
        <v>9</v>
      </c>
      <c r="K56" s="185">
        <f>K41+K44+K47+K50</f>
        <v>6</v>
      </c>
      <c r="L56" s="185">
        <f>L41+L44+L47+L50</f>
        <v>4</v>
      </c>
      <c r="M56" s="185">
        <f t="shared" ref="M56" si="11">M41+M44+M47+M50</f>
        <v>2</v>
      </c>
      <c r="N56" s="185">
        <f>N41+N44+N47+N50</f>
        <v>4</v>
      </c>
      <c r="O56" s="185">
        <f>O41+O44+O47+O50</f>
        <v>1</v>
      </c>
      <c r="P56" s="185">
        <f t="shared" si="10"/>
        <v>64</v>
      </c>
      <c r="Q56" s="186">
        <f>Q41+Q44+Q47+Q50</f>
        <v>1</v>
      </c>
      <c r="T56" s="96"/>
      <c r="W56" s="88"/>
    </row>
    <row r="57" spans="2:23" ht="19.2" customHeight="1" x14ac:dyDescent="0.2">
      <c r="B57" s="51"/>
      <c r="C57" s="216" t="s">
        <v>91</v>
      </c>
      <c r="D57" s="188"/>
      <c r="E57" s="189">
        <f>E56/D56</f>
        <v>0.5535714285714286</v>
      </c>
      <c r="F57" s="189">
        <f>F56/D56</f>
        <v>0.42857142857142855</v>
      </c>
      <c r="G57" s="189">
        <f>G56/D56</f>
        <v>1.7857142857142856E-2</v>
      </c>
      <c r="H57" s="188"/>
      <c r="I57" s="189">
        <f>I56/H56</f>
        <v>0.17721518987341772</v>
      </c>
      <c r="J57" s="189">
        <f>J56/H56</f>
        <v>0.11392405063291139</v>
      </c>
      <c r="K57" s="189">
        <f>K56/H56</f>
        <v>7.5949367088607597E-2</v>
      </c>
      <c r="L57" s="189">
        <f>L56/H56</f>
        <v>5.0632911392405063E-2</v>
      </c>
      <c r="M57" s="189">
        <f>M56/$H$56</f>
        <v>2.5316455696202531E-2</v>
      </c>
      <c r="N57" s="189">
        <f>N56/$H$56</f>
        <v>5.0632911392405063E-2</v>
      </c>
      <c r="O57" s="189">
        <f>O56/H56</f>
        <v>1.2658227848101266E-2</v>
      </c>
      <c r="P57" s="189">
        <f>P56/H56</f>
        <v>0.810126582278481</v>
      </c>
      <c r="Q57" s="190">
        <f>Q56/H56</f>
        <v>1.2658227848101266E-2</v>
      </c>
      <c r="T57" s="96"/>
      <c r="W57" s="88"/>
    </row>
    <row r="58" spans="2:23" ht="19.2" customHeight="1" thickBot="1" x14ac:dyDescent="0.25">
      <c r="B58" s="82"/>
      <c r="C58" s="79"/>
      <c r="D58" s="222"/>
      <c r="E58" s="223"/>
      <c r="F58" s="223"/>
      <c r="G58" s="223"/>
      <c r="H58" s="222"/>
      <c r="I58" s="223"/>
      <c r="J58" s="223">
        <f>J56/I56</f>
        <v>0.6428571428571429</v>
      </c>
      <c r="K58" s="223">
        <f>K56/I56</f>
        <v>0.42857142857142855</v>
      </c>
      <c r="L58" s="223">
        <f>L56/I56</f>
        <v>0.2857142857142857</v>
      </c>
      <c r="M58" s="223">
        <f>M56/$I$56</f>
        <v>0.14285714285714285</v>
      </c>
      <c r="N58" s="223">
        <f>N56/$I$56</f>
        <v>0.2857142857142857</v>
      </c>
      <c r="O58" s="223">
        <f>O56/I56</f>
        <v>7.1428571428571425E-2</v>
      </c>
      <c r="P58" s="223"/>
      <c r="Q58" s="224"/>
      <c r="S58" s="91"/>
      <c r="W58" s="88"/>
    </row>
    <row r="59" spans="2:23" ht="19.2" customHeight="1" x14ac:dyDescent="0.2">
      <c r="B59" s="87"/>
      <c r="C59" s="225"/>
      <c r="D59" s="225"/>
      <c r="E59" s="225"/>
      <c r="F59" s="225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S59" s="91"/>
    </row>
    <row r="60" spans="2:23" x14ac:dyDescent="0.2">
      <c r="B60" s="227"/>
      <c r="C60" s="228"/>
      <c r="D60" s="230"/>
      <c r="E60" s="231"/>
      <c r="F60" s="231"/>
      <c r="G60" s="231"/>
      <c r="H60" s="230"/>
      <c r="I60" s="231"/>
      <c r="J60" s="231"/>
      <c r="K60" s="231"/>
      <c r="L60" s="231"/>
      <c r="O60" s="231"/>
      <c r="P60" s="231"/>
      <c r="Q60" s="231"/>
    </row>
    <row r="61" spans="2:23" x14ac:dyDescent="0.2">
      <c r="B61" s="2"/>
      <c r="C61" s="228"/>
    </row>
    <row r="62" spans="2:23" x14ac:dyDescent="0.2">
      <c r="B62" s="91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</row>
    <row r="63" spans="2:23" x14ac:dyDescent="0.2">
      <c r="B63" s="91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</row>
    <row r="64" spans="2:23" ht="9.75" customHeight="1" x14ac:dyDescent="0.2"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</row>
    <row r="65" spans="2:18" x14ac:dyDescent="0.2">
      <c r="B65" s="2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</row>
    <row r="66" spans="2:18" x14ac:dyDescent="0.2">
      <c r="B66" s="2"/>
      <c r="C66" s="176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8" ht="13.5" customHeight="1" x14ac:dyDescent="0.2">
      <c r="B67" s="2"/>
      <c r="C67" s="176"/>
    </row>
    <row r="68" spans="2:18" ht="13.5" customHeight="1" x14ac:dyDescent="0.2">
      <c r="B68" s="96"/>
      <c r="C68" s="17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8" ht="11.25" customHeight="1" x14ac:dyDescent="0.2">
      <c r="C69" s="176"/>
      <c r="D69" s="288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</row>
    <row r="70" spans="2:18" x14ac:dyDescent="0.2">
      <c r="C70" s="17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8" x14ac:dyDescent="0.2">
      <c r="C71" s="17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8" x14ac:dyDescent="0.2">
      <c r="C72" s="17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8" x14ac:dyDescent="0.2">
      <c r="C73" s="17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8" x14ac:dyDescent="0.2">
      <c r="C74" s="176"/>
      <c r="E74" s="91"/>
      <c r="I74" s="91"/>
    </row>
    <row r="75" spans="2:18" x14ac:dyDescent="0.2">
      <c r="C75" s="176"/>
    </row>
    <row r="76" spans="2:18" x14ac:dyDescent="0.2">
      <c r="C76" s="176"/>
    </row>
    <row r="77" spans="2:18" x14ac:dyDescent="0.2">
      <c r="C77" s="176"/>
    </row>
    <row r="78" spans="2:18" x14ac:dyDescent="0.2">
      <c r="C78" s="176"/>
    </row>
    <row r="79" spans="2:18" x14ac:dyDescent="0.2">
      <c r="C79" s="176"/>
    </row>
    <row r="80" spans="2:18" x14ac:dyDescent="0.2">
      <c r="C80" s="176"/>
    </row>
    <row r="81" spans="3:3" x14ac:dyDescent="0.2">
      <c r="C81" s="176"/>
    </row>
    <row r="82" spans="3:3" x14ac:dyDescent="0.2">
      <c r="C82" s="176"/>
    </row>
    <row r="83" spans="3:3" x14ac:dyDescent="0.2">
      <c r="C83" s="176"/>
    </row>
    <row r="84" spans="3:3" x14ac:dyDescent="0.2">
      <c r="C84" s="176"/>
    </row>
    <row r="85" spans="3:3" x14ac:dyDescent="0.2">
      <c r="C85" s="176"/>
    </row>
    <row r="86" spans="3:3" x14ac:dyDescent="0.2">
      <c r="C86" s="176"/>
    </row>
    <row r="87" spans="3:3" x14ac:dyDescent="0.2">
      <c r="C87" s="176"/>
    </row>
    <row r="88" spans="3:3" x14ac:dyDescent="0.2">
      <c r="C88" s="176"/>
    </row>
    <row r="89" spans="3:3" x14ac:dyDescent="0.2">
      <c r="C89" s="176"/>
    </row>
    <row r="90" spans="3:3" x14ac:dyDescent="0.2">
      <c r="C90" s="176"/>
    </row>
    <row r="91" spans="3:3" x14ac:dyDescent="0.2">
      <c r="C91" s="176"/>
    </row>
    <row r="92" spans="3:3" x14ac:dyDescent="0.2">
      <c r="C92" s="176"/>
    </row>
    <row r="93" spans="3:3" x14ac:dyDescent="0.2">
      <c r="C93" s="176"/>
    </row>
    <row r="94" spans="3:3" x14ac:dyDescent="0.2">
      <c r="C94" s="176"/>
    </row>
    <row r="95" spans="3:3" x14ac:dyDescent="0.2">
      <c r="C95" s="176"/>
    </row>
    <row r="96" spans="3:3" x14ac:dyDescent="0.2">
      <c r="C96" s="176"/>
    </row>
    <row r="97" spans="1:3" x14ac:dyDescent="0.2">
      <c r="A97" s="2"/>
      <c r="B97" s="2"/>
      <c r="C97" s="176"/>
    </row>
    <row r="98" spans="1:3" x14ac:dyDescent="0.2">
      <c r="A98" s="2" t="e">
        <f>SUM(#REF!)</f>
        <v>#REF!</v>
      </c>
      <c r="B98" s="2" t="e">
        <f>SUM(#REF!)</f>
        <v>#REF!</v>
      </c>
      <c r="C98" s="176"/>
    </row>
  </sheetData>
  <mergeCells count="31">
    <mergeCell ref="C59:F59"/>
    <mergeCell ref="B35:B58"/>
    <mergeCell ref="C35:C37"/>
    <mergeCell ref="C38:C40"/>
    <mergeCell ref="C41:C43"/>
    <mergeCell ref="C44:C46"/>
    <mergeCell ref="C47:C49"/>
    <mergeCell ref="C50:C52"/>
    <mergeCell ref="B14:C16"/>
    <mergeCell ref="B17:B34"/>
    <mergeCell ref="C17:C19"/>
    <mergeCell ref="C20:C22"/>
    <mergeCell ref="C23:C25"/>
    <mergeCell ref="C26:C28"/>
    <mergeCell ref="C29:C31"/>
    <mergeCell ref="C32:C34"/>
    <mergeCell ref="P10:P13"/>
    <mergeCell ref="Q10:Q13"/>
    <mergeCell ref="I11:I13"/>
    <mergeCell ref="J11:J13"/>
    <mergeCell ref="K11:K13"/>
    <mergeCell ref="L11:L13"/>
    <mergeCell ref="M11:M13"/>
    <mergeCell ref="N11:N13"/>
    <mergeCell ref="O11:O13"/>
    <mergeCell ref="B9:C13"/>
    <mergeCell ref="D9:D13"/>
    <mergeCell ref="H9:H13"/>
    <mergeCell ref="E10:E13"/>
    <mergeCell ref="F10:F13"/>
    <mergeCell ref="G10:G1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F4B5-D327-473D-8C4E-FB2864D19E1E}">
  <sheetPr>
    <tabColor rgb="FF92D050"/>
  </sheetPr>
  <dimension ref="A2:Q97"/>
  <sheetViews>
    <sheetView view="pageBreakPreview" zoomScale="70" zoomScaleNormal="100" zoomScaleSheetLayoutView="70" workbookViewId="0"/>
  </sheetViews>
  <sheetFormatPr defaultColWidth="9" defaultRowHeight="13.2" outlineLevelCol="1" x14ac:dyDescent="0.2"/>
  <cols>
    <col min="1" max="1" width="8.6640625" style="176" customWidth="1"/>
    <col min="2" max="2" width="4.6640625" style="176" customWidth="1"/>
    <col min="3" max="3" width="11.44140625" style="2" customWidth="1"/>
    <col min="4" max="4" width="11" style="2" customWidth="1"/>
    <col min="5" max="5" width="14.44140625" style="2" customWidth="1"/>
    <col min="6" max="8" width="14.44140625" style="2" customWidth="1" outlineLevel="1"/>
    <col min="9" max="9" width="14.33203125" style="2" customWidth="1" outlineLevel="1"/>
    <col min="10" max="12" width="14.44140625" style="2" customWidth="1" outlineLevel="1"/>
    <col min="13" max="14" width="14.44140625" style="2" customWidth="1"/>
    <col min="15" max="20" width="8.6640625" style="2" customWidth="1"/>
    <col min="21" max="40" width="4.6640625" style="2" customWidth="1"/>
    <col min="41" max="16384" width="9" style="2"/>
  </cols>
  <sheetData>
    <row r="2" spans="2:17" ht="17.100000000000001" customHeight="1" x14ac:dyDescent="0.2">
      <c r="B2" s="1" t="s">
        <v>115</v>
      </c>
    </row>
    <row r="3" spans="2:17" ht="18" customHeight="1" x14ac:dyDescent="0.2">
      <c r="B3" s="2"/>
    </row>
    <row r="4" spans="2:17" ht="15" customHeight="1" x14ac:dyDescent="0.2">
      <c r="B4" s="2"/>
      <c r="J4" s="175" t="s">
        <v>1</v>
      </c>
      <c r="K4" s="175"/>
      <c r="L4" s="175"/>
    </row>
    <row r="5" spans="2:17" ht="15" customHeight="1" x14ac:dyDescent="0.2">
      <c r="B5" s="2"/>
      <c r="J5" s="175" t="s">
        <v>2</v>
      </c>
      <c r="K5" s="175"/>
      <c r="L5" s="175"/>
    </row>
    <row r="6" spans="2:17" ht="15" customHeight="1" x14ac:dyDescent="0.2">
      <c r="B6" s="2"/>
      <c r="J6" s="175" t="s">
        <v>116</v>
      </c>
      <c r="K6" s="175"/>
      <c r="L6" s="175"/>
    </row>
    <row r="7" spans="2:17" ht="15" customHeight="1" x14ac:dyDescent="0.2">
      <c r="B7" s="2"/>
      <c r="J7" s="175" t="s">
        <v>117</v>
      </c>
      <c r="K7" s="175"/>
      <c r="L7" s="175"/>
    </row>
    <row r="8" spans="2:17" ht="13.8" thickBot="1" x14ac:dyDescent="0.25">
      <c r="N8" s="5" t="s">
        <v>95</v>
      </c>
    </row>
    <row r="9" spans="2:17" ht="15" customHeight="1" x14ac:dyDescent="0.2">
      <c r="B9" s="120"/>
      <c r="C9" s="120"/>
      <c r="D9" s="232" t="s">
        <v>75</v>
      </c>
      <c r="E9" s="233" t="s">
        <v>118</v>
      </c>
      <c r="F9" s="178"/>
      <c r="G9" s="178"/>
      <c r="H9" s="178"/>
      <c r="I9" s="178"/>
      <c r="J9" s="179"/>
      <c r="K9" s="179"/>
      <c r="L9" s="289"/>
      <c r="M9" s="290" t="s">
        <v>119</v>
      </c>
      <c r="N9" s="234" t="s">
        <v>98</v>
      </c>
    </row>
    <row r="10" spans="2:17" ht="15" customHeight="1" x14ac:dyDescent="0.2">
      <c r="B10" s="120"/>
      <c r="C10" s="120"/>
      <c r="D10" s="235"/>
      <c r="E10" s="236"/>
      <c r="F10" s="60" t="s">
        <v>120</v>
      </c>
      <c r="G10" s="60" t="s">
        <v>121</v>
      </c>
      <c r="H10" s="60" t="s">
        <v>122</v>
      </c>
      <c r="I10" s="60" t="s">
        <v>123</v>
      </c>
      <c r="J10" s="60" t="s">
        <v>124</v>
      </c>
      <c r="K10" s="237" t="s">
        <v>125</v>
      </c>
      <c r="L10" s="129" t="s">
        <v>104</v>
      </c>
      <c r="M10" s="291"/>
      <c r="N10" s="238"/>
    </row>
    <row r="11" spans="2:17" ht="10.5" customHeight="1" x14ac:dyDescent="0.2">
      <c r="B11" s="120"/>
      <c r="C11" s="120"/>
      <c r="D11" s="235"/>
      <c r="E11" s="236"/>
      <c r="F11" s="239"/>
      <c r="G11" s="239"/>
      <c r="H11" s="239"/>
      <c r="I11" s="239"/>
      <c r="J11" s="239"/>
      <c r="K11" s="240"/>
      <c r="L11" s="129"/>
      <c r="M11" s="291"/>
      <c r="N11" s="238"/>
    </row>
    <row r="12" spans="2:17" ht="68.25" customHeight="1" x14ac:dyDescent="0.2">
      <c r="B12" s="120"/>
      <c r="C12" s="120"/>
      <c r="D12" s="241"/>
      <c r="E12" s="242"/>
      <c r="F12" s="61"/>
      <c r="G12" s="61"/>
      <c r="H12" s="61"/>
      <c r="I12" s="61"/>
      <c r="J12" s="61"/>
      <c r="K12" s="243"/>
      <c r="L12" s="129"/>
      <c r="M12" s="292"/>
      <c r="N12" s="244"/>
      <c r="Q12" s="27"/>
    </row>
    <row r="13" spans="2:17" ht="19.2" customHeight="1" x14ac:dyDescent="0.2">
      <c r="B13" s="104" t="s">
        <v>39</v>
      </c>
      <c r="C13" s="105"/>
      <c r="D13" s="183">
        <f t="shared" ref="D13:N13" si="0">D16+D19+D22+D25+D28+D31</f>
        <v>87</v>
      </c>
      <c r="E13" s="184">
        <f t="shared" si="0"/>
        <v>57</v>
      </c>
      <c r="F13" s="185">
        <f t="shared" si="0"/>
        <v>38</v>
      </c>
      <c r="G13" s="185">
        <f t="shared" si="0"/>
        <v>32</v>
      </c>
      <c r="H13" s="185">
        <f t="shared" si="0"/>
        <v>29</v>
      </c>
      <c r="I13" s="185">
        <f t="shared" si="0"/>
        <v>29</v>
      </c>
      <c r="J13" s="185">
        <f t="shared" si="0"/>
        <v>16</v>
      </c>
      <c r="K13" s="97">
        <f t="shared" si="0"/>
        <v>11</v>
      </c>
      <c r="L13" s="186">
        <f t="shared" si="0"/>
        <v>3</v>
      </c>
      <c r="M13" s="293">
        <f t="shared" si="0"/>
        <v>25</v>
      </c>
      <c r="N13" s="245">
        <f t="shared" si="0"/>
        <v>5</v>
      </c>
      <c r="Q13" s="96"/>
    </row>
    <row r="14" spans="2:17" ht="19.2" customHeight="1" x14ac:dyDescent="0.2">
      <c r="B14" s="106"/>
      <c r="C14" s="107"/>
      <c r="D14" s="187"/>
      <c r="E14" s="188">
        <f>E13/$D13</f>
        <v>0.65517241379310343</v>
      </c>
      <c r="F14" s="189">
        <f>F13/$D13</f>
        <v>0.43678160919540232</v>
      </c>
      <c r="G14" s="189">
        <f t="shared" ref="G14:L14" si="1">G13/$D13</f>
        <v>0.36781609195402298</v>
      </c>
      <c r="H14" s="189">
        <f t="shared" si="1"/>
        <v>0.33333333333333331</v>
      </c>
      <c r="I14" s="189">
        <f t="shared" si="1"/>
        <v>0.33333333333333331</v>
      </c>
      <c r="J14" s="189">
        <f t="shared" si="1"/>
        <v>0.18390804597701149</v>
      </c>
      <c r="K14" s="246">
        <f t="shared" si="1"/>
        <v>0.12643678160919541</v>
      </c>
      <c r="L14" s="190">
        <f t="shared" si="1"/>
        <v>3.4482758620689655E-2</v>
      </c>
      <c r="M14" s="294">
        <f>M13/$D13</f>
        <v>0.28735632183908044</v>
      </c>
      <c r="N14" s="247">
        <f>N13/$D13</f>
        <v>5.7471264367816091E-2</v>
      </c>
      <c r="P14" s="91"/>
      <c r="Q14" s="96"/>
    </row>
    <row r="15" spans="2:17" ht="19.2" customHeight="1" thickBot="1" x14ac:dyDescent="0.25">
      <c r="B15" s="191"/>
      <c r="C15" s="192"/>
      <c r="D15" s="193"/>
      <c r="E15" s="194"/>
      <c r="F15" s="195">
        <f>F13/$E13</f>
        <v>0.66666666666666663</v>
      </c>
      <c r="G15" s="195">
        <f t="shared" ref="G15:L15" si="2">G13/$E13</f>
        <v>0.56140350877192979</v>
      </c>
      <c r="H15" s="195">
        <f t="shared" si="2"/>
        <v>0.50877192982456143</v>
      </c>
      <c r="I15" s="195">
        <f t="shared" si="2"/>
        <v>0.50877192982456143</v>
      </c>
      <c r="J15" s="195">
        <f t="shared" si="2"/>
        <v>0.2807017543859649</v>
      </c>
      <c r="K15" s="248">
        <f t="shared" si="2"/>
        <v>0.19298245614035087</v>
      </c>
      <c r="L15" s="196">
        <f t="shared" si="2"/>
        <v>5.2631578947368418E-2</v>
      </c>
      <c r="M15" s="295"/>
      <c r="N15" s="249"/>
      <c r="P15" s="91"/>
    </row>
    <row r="16" spans="2:17" ht="19.2" customHeight="1" thickTop="1" x14ac:dyDescent="0.2">
      <c r="B16" s="44" t="s">
        <v>64</v>
      </c>
      <c r="C16" s="45" t="s">
        <v>41</v>
      </c>
      <c r="D16" s="46">
        <f>'表32-1'!E16</f>
        <v>8</v>
      </c>
      <c r="E16" s="197">
        <v>6</v>
      </c>
      <c r="F16" s="198">
        <v>4</v>
      </c>
      <c r="G16" s="198">
        <v>4</v>
      </c>
      <c r="H16" s="198">
        <v>4</v>
      </c>
      <c r="I16" s="198">
        <v>3</v>
      </c>
      <c r="J16" s="198">
        <v>1</v>
      </c>
      <c r="K16" s="250">
        <v>1</v>
      </c>
      <c r="L16" s="199">
        <v>0</v>
      </c>
      <c r="M16" s="296">
        <v>2</v>
      </c>
      <c r="N16" s="251">
        <v>0</v>
      </c>
      <c r="Q16" s="96"/>
    </row>
    <row r="17" spans="2:17" ht="19.2" customHeight="1" x14ac:dyDescent="0.2">
      <c r="B17" s="51"/>
      <c r="C17" s="16"/>
      <c r="D17" s="38"/>
      <c r="E17" s="188">
        <f>E16/$D16</f>
        <v>0.75</v>
      </c>
      <c r="F17" s="189">
        <f>F16/$D16</f>
        <v>0.5</v>
      </c>
      <c r="G17" s="189">
        <f t="shared" ref="G17:L17" si="3">G16/$D16</f>
        <v>0.5</v>
      </c>
      <c r="H17" s="189">
        <f t="shared" si="3"/>
        <v>0.5</v>
      </c>
      <c r="I17" s="189">
        <f t="shared" si="3"/>
        <v>0.375</v>
      </c>
      <c r="J17" s="189">
        <f t="shared" si="3"/>
        <v>0.125</v>
      </c>
      <c r="K17" s="246">
        <f t="shared" si="3"/>
        <v>0.125</v>
      </c>
      <c r="L17" s="190">
        <f t="shared" si="3"/>
        <v>0</v>
      </c>
      <c r="M17" s="294">
        <f>M16/$D16</f>
        <v>0.25</v>
      </c>
      <c r="N17" s="247">
        <f>N16/$D16</f>
        <v>0</v>
      </c>
      <c r="P17" s="91"/>
      <c r="Q17" s="96"/>
    </row>
    <row r="18" spans="2:17" ht="19.2" customHeight="1" x14ac:dyDescent="0.2">
      <c r="B18" s="51"/>
      <c r="C18" s="24"/>
      <c r="D18" s="200"/>
      <c r="E18" s="201"/>
      <c r="F18" s="202">
        <f t="shared" ref="F18:L18" si="4">F16/$E16</f>
        <v>0.66666666666666663</v>
      </c>
      <c r="G18" s="202">
        <f t="shared" si="4"/>
        <v>0.66666666666666663</v>
      </c>
      <c r="H18" s="202">
        <f t="shared" si="4"/>
        <v>0.66666666666666663</v>
      </c>
      <c r="I18" s="202">
        <f t="shared" si="4"/>
        <v>0.5</v>
      </c>
      <c r="J18" s="202">
        <f t="shared" si="4"/>
        <v>0.16666666666666666</v>
      </c>
      <c r="K18" s="252">
        <f t="shared" si="4"/>
        <v>0.16666666666666666</v>
      </c>
      <c r="L18" s="203">
        <f t="shared" si="4"/>
        <v>0</v>
      </c>
      <c r="M18" s="297"/>
      <c r="N18" s="253"/>
      <c r="P18" s="91"/>
    </row>
    <row r="19" spans="2:17" ht="19.2" customHeight="1" x14ac:dyDescent="0.2">
      <c r="B19" s="51"/>
      <c r="C19" s="56" t="s">
        <v>42</v>
      </c>
      <c r="D19" s="57">
        <f>'表32-1'!E19</f>
        <v>31</v>
      </c>
      <c r="E19" s="204">
        <v>23</v>
      </c>
      <c r="F19" s="205">
        <v>18</v>
      </c>
      <c r="G19" s="205">
        <v>12</v>
      </c>
      <c r="H19" s="205">
        <v>11</v>
      </c>
      <c r="I19" s="205">
        <v>14</v>
      </c>
      <c r="J19" s="205">
        <v>5</v>
      </c>
      <c r="K19" s="6">
        <v>3</v>
      </c>
      <c r="L19" s="206">
        <v>0</v>
      </c>
      <c r="M19" s="298">
        <v>5</v>
      </c>
      <c r="N19" s="254">
        <v>3</v>
      </c>
      <c r="Q19" s="96"/>
    </row>
    <row r="20" spans="2:17" ht="19.2" customHeight="1" x14ac:dyDescent="0.2">
      <c r="B20" s="51"/>
      <c r="C20" s="16"/>
      <c r="D20" s="38"/>
      <c r="E20" s="188">
        <f>E19/$D19</f>
        <v>0.74193548387096775</v>
      </c>
      <c r="F20" s="189">
        <f>F19/$D19</f>
        <v>0.58064516129032262</v>
      </c>
      <c r="G20" s="189">
        <f t="shared" ref="G20:L20" si="5">G19/$D19</f>
        <v>0.38709677419354838</v>
      </c>
      <c r="H20" s="189">
        <f t="shared" si="5"/>
        <v>0.35483870967741937</v>
      </c>
      <c r="I20" s="189">
        <f t="shared" si="5"/>
        <v>0.45161290322580644</v>
      </c>
      <c r="J20" s="189">
        <f t="shared" si="5"/>
        <v>0.16129032258064516</v>
      </c>
      <c r="K20" s="246">
        <f t="shared" si="5"/>
        <v>9.6774193548387094E-2</v>
      </c>
      <c r="L20" s="190">
        <f t="shared" si="5"/>
        <v>0</v>
      </c>
      <c r="M20" s="294">
        <f>M19/$D19</f>
        <v>0.16129032258064516</v>
      </c>
      <c r="N20" s="247">
        <f>N19/$D19</f>
        <v>9.6774193548387094E-2</v>
      </c>
      <c r="P20" s="91"/>
      <c r="Q20" s="96"/>
    </row>
    <row r="21" spans="2:17" ht="19.2" customHeight="1" x14ac:dyDescent="0.2">
      <c r="B21" s="51"/>
      <c r="C21" s="24"/>
      <c r="D21" s="207"/>
      <c r="E21" s="201"/>
      <c r="F21" s="202">
        <f>F19/$E19</f>
        <v>0.78260869565217395</v>
      </c>
      <c r="G21" s="202">
        <f t="shared" ref="G21:L21" si="6">G19/$E19</f>
        <v>0.52173913043478259</v>
      </c>
      <c r="H21" s="202">
        <f t="shared" si="6"/>
        <v>0.47826086956521741</v>
      </c>
      <c r="I21" s="202">
        <f t="shared" si="6"/>
        <v>0.60869565217391308</v>
      </c>
      <c r="J21" s="202">
        <f t="shared" si="6"/>
        <v>0.21739130434782608</v>
      </c>
      <c r="K21" s="252">
        <f t="shared" si="6"/>
        <v>0.13043478260869565</v>
      </c>
      <c r="L21" s="203">
        <f t="shared" si="6"/>
        <v>0</v>
      </c>
      <c r="M21" s="297"/>
      <c r="N21" s="253"/>
      <c r="P21" s="91"/>
    </row>
    <row r="22" spans="2:17" ht="19.2" customHeight="1" x14ac:dyDescent="0.2">
      <c r="B22" s="51"/>
      <c r="C22" s="56" t="s">
        <v>65</v>
      </c>
      <c r="D22" s="71">
        <f>'表32-1'!E22</f>
        <v>2</v>
      </c>
      <c r="E22" s="204">
        <v>0</v>
      </c>
      <c r="F22" s="205">
        <v>0</v>
      </c>
      <c r="G22" s="205">
        <v>0</v>
      </c>
      <c r="H22" s="205">
        <v>0</v>
      </c>
      <c r="I22" s="205">
        <v>0</v>
      </c>
      <c r="J22" s="205">
        <v>0</v>
      </c>
      <c r="K22" s="6">
        <v>0</v>
      </c>
      <c r="L22" s="206">
        <v>0</v>
      </c>
      <c r="M22" s="298">
        <v>1</v>
      </c>
      <c r="N22" s="254">
        <v>1</v>
      </c>
      <c r="Q22" s="96"/>
    </row>
    <row r="23" spans="2:17" ht="19.2" customHeight="1" x14ac:dyDescent="0.2">
      <c r="B23" s="51"/>
      <c r="C23" s="16"/>
      <c r="D23" s="38"/>
      <c r="E23" s="188">
        <f>E22/$D22</f>
        <v>0</v>
      </c>
      <c r="F23" s="189">
        <f>F22/$D22</f>
        <v>0</v>
      </c>
      <c r="G23" s="189">
        <f t="shared" ref="G23:L23" si="7">G22/$D22</f>
        <v>0</v>
      </c>
      <c r="H23" s="189">
        <f t="shared" si="7"/>
        <v>0</v>
      </c>
      <c r="I23" s="189">
        <f t="shared" si="7"/>
        <v>0</v>
      </c>
      <c r="J23" s="189">
        <f t="shared" si="7"/>
        <v>0</v>
      </c>
      <c r="K23" s="246">
        <f t="shared" si="7"/>
        <v>0</v>
      </c>
      <c r="L23" s="190">
        <f t="shared" si="7"/>
        <v>0</v>
      </c>
      <c r="M23" s="294">
        <f>M22/$D22</f>
        <v>0.5</v>
      </c>
      <c r="N23" s="247">
        <f>N22/$D22</f>
        <v>0.5</v>
      </c>
      <c r="P23" s="91"/>
      <c r="Q23" s="96"/>
    </row>
    <row r="24" spans="2:17" ht="19.2" customHeight="1" x14ac:dyDescent="0.2">
      <c r="B24" s="51"/>
      <c r="C24" s="24"/>
      <c r="D24" s="207"/>
      <c r="E24" s="201"/>
      <c r="F24" s="202">
        <f>IF(F22,F22/$E22,0)</f>
        <v>0</v>
      </c>
      <c r="G24" s="202">
        <f t="shared" ref="G24:J24" si="8">IF(G22,G22/$E22,0)</f>
        <v>0</v>
      </c>
      <c r="H24" s="202">
        <f t="shared" si="8"/>
        <v>0</v>
      </c>
      <c r="I24" s="202">
        <f t="shared" si="8"/>
        <v>0</v>
      </c>
      <c r="J24" s="202">
        <f t="shared" si="8"/>
        <v>0</v>
      </c>
      <c r="K24" s="252">
        <f>IF(K22,K22/$E22,0)</f>
        <v>0</v>
      </c>
      <c r="L24" s="203">
        <f>IF(L22,L22/$E22,0)</f>
        <v>0</v>
      </c>
      <c r="M24" s="297"/>
      <c r="N24" s="253"/>
      <c r="P24" s="91"/>
    </row>
    <row r="25" spans="2:17" ht="19.2" customHeight="1" x14ac:dyDescent="0.2">
      <c r="B25" s="51"/>
      <c r="C25" s="56" t="s">
        <v>44</v>
      </c>
      <c r="D25" s="71">
        <f>'表32-1'!E25</f>
        <v>15</v>
      </c>
      <c r="E25" s="204">
        <v>9</v>
      </c>
      <c r="F25" s="205">
        <v>6</v>
      </c>
      <c r="G25" s="205">
        <v>7</v>
      </c>
      <c r="H25" s="205">
        <v>5</v>
      </c>
      <c r="I25" s="205">
        <v>3</v>
      </c>
      <c r="J25" s="205">
        <v>3</v>
      </c>
      <c r="K25" s="6">
        <v>2</v>
      </c>
      <c r="L25" s="206">
        <v>0</v>
      </c>
      <c r="M25" s="298">
        <v>5</v>
      </c>
      <c r="N25" s="254">
        <v>1</v>
      </c>
      <c r="Q25" s="96"/>
    </row>
    <row r="26" spans="2:17" ht="19.2" customHeight="1" x14ac:dyDescent="0.2">
      <c r="B26" s="51"/>
      <c r="C26" s="16"/>
      <c r="D26" s="38"/>
      <c r="E26" s="188">
        <f>E25/$D25</f>
        <v>0.6</v>
      </c>
      <c r="F26" s="189">
        <f>F25/$D25</f>
        <v>0.4</v>
      </c>
      <c r="G26" s="189">
        <f t="shared" ref="G26:L26" si="9">G25/$D25</f>
        <v>0.46666666666666667</v>
      </c>
      <c r="H26" s="189">
        <f t="shared" si="9"/>
        <v>0.33333333333333331</v>
      </c>
      <c r="I26" s="189">
        <f t="shared" si="9"/>
        <v>0.2</v>
      </c>
      <c r="J26" s="189">
        <f t="shared" si="9"/>
        <v>0.2</v>
      </c>
      <c r="K26" s="246">
        <f t="shared" si="9"/>
        <v>0.13333333333333333</v>
      </c>
      <c r="L26" s="190">
        <f t="shared" si="9"/>
        <v>0</v>
      </c>
      <c r="M26" s="294">
        <f>M25/$D25</f>
        <v>0.33333333333333331</v>
      </c>
      <c r="N26" s="247">
        <f>N25/$D25</f>
        <v>6.6666666666666666E-2</v>
      </c>
      <c r="P26" s="91"/>
      <c r="Q26" s="96"/>
    </row>
    <row r="27" spans="2:17" ht="19.2" customHeight="1" x14ac:dyDescent="0.2">
      <c r="B27" s="51"/>
      <c r="C27" s="24"/>
      <c r="D27" s="207"/>
      <c r="E27" s="201"/>
      <c r="F27" s="202">
        <f>F25/$E25</f>
        <v>0.66666666666666663</v>
      </c>
      <c r="G27" s="202">
        <f t="shared" ref="G27:L27" si="10">G25/$E25</f>
        <v>0.77777777777777779</v>
      </c>
      <c r="H27" s="202">
        <f t="shared" si="10"/>
        <v>0.55555555555555558</v>
      </c>
      <c r="I27" s="202">
        <f t="shared" si="10"/>
        <v>0.33333333333333331</v>
      </c>
      <c r="J27" s="202">
        <f t="shared" si="10"/>
        <v>0.33333333333333331</v>
      </c>
      <c r="K27" s="252">
        <f t="shared" si="10"/>
        <v>0.22222222222222221</v>
      </c>
      <c r="L27" s="203">
        <f t="shared" si="10"/>
        <v>0</v>
      </c>
      <c r="M27" s="297"/>
      <c r="N27" s="253"/>
      <c r="P27" s="91"/>
    </row>
    <row r="28" spans="2:17" ht="19.2" customHeight="1" x14ac:dyDescent="0.2">
      <c r="B28" s="51"/>
      <c r="C28" s="56" t="s">
        <v>45</v>
      </c>
      <c r="D28" s="71">
        <f>'表32-1'!E28</f>
        <v>1</v>
      </c>
      <c r="E28" s="204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97">
        <v>0</v>
      </c>
      <c r="L28" s="186">
        <v>0</v>
      </c>
      <c r="M28" s="293">
        <v>1</v>
      </c>
      <c r="N28" s="245">
        <v>0</v>
      </c>
      <c r="Q28" s="96"/>
    </row>
    <row r="29" spans="2:17" ht="19.2" customHeight="1" x14ac:dyDescent="0.2">
      <c r="B29" s="51"/>
      <c r="C29" s="16"/>
      <c r="D29" s="38"/>
      <c r="E29" s="188">
        <f>E28/$D28</f>
        <v>0</v>
      </c>
      <c r="F29" s="189">
        <f>F28/$D28</f>
        <v>0</v>
      </c>
      <c r="G29" s="189">
        <f t="shared" ref="G29:L29" si="11">G28/$D28</f>
        <v>0</v>
      </c>
      <c r="H29" s="189">
        <f t="shared" si="11"/>
        <v>0</v>
      </c>
      <c r="I29" s="189">
        <f t="shared" si="11"/>
        <v>0</v>
      </c>
      <c r="J29" s="189">
        <f t="shared" si="11"/>
        <v>0</v>
      </c>
      <c r="K29" s="246">
        <f t="shared" si="11"/>
        <v>0</v>
      </c>
      <c r="L29" s="190">
        <f t="shared" si="11"/>
        <v>0</v>
      </c>
      <c r="M29" s="294">
        <f>M28/$D28</f>
        <v>1</v>
      </c>
      <c r="N29" s="247">
        <f>N28/$D28</f>
        <v>0</v>
      </c>
      <c r="P29" s="91"/>
      <c r="Q29" s="96"/>
    </row>
    <row r="30" spans="2:17" ht="19.2" customHeight="1" x14ac:dyDescent="0.2">
      <c r="B30" s="51"/>
      <c r="C30" s="24"/>
      <c r="D30" s="207"/>
      <c r="E30" s="201"/>
      <c r="F30" s="202">
        <f>IFERROR(F28/$E28,0)</f>
        <v>0</v>
      </c>
      <c r="G30" s="202">
        <f t="shared" ref="G30:L30" si="12">IFERROR(G28/$E28,0)</f>
        <v>0</v>
      </c>
      <c r="H30" s="202">
        <f t="shared" si="12"/>
        <v>0</v>
      </c>
      <c r="I30" s="202">
        <f t="shared" si="12"/>
        <v>0</v>
      </c>
      <c r="J30" s="202">
        <f t="shared" si="12"/>
        <v>0</v>
      </c>
      <c r="K30" s="252">
        <f t="shared" si="12"/>
        <v>0</v>
      </c>
      <c r="L30" s="203">
        <f t="shared" si="12"/>
        <v>0</v>
      </c>
      <c r="M30" s="297"/>
      <c r="N30" s="253"/>
      <c r="P30" s="91"/>
    </row>
    <row r="31" spans="2:17" ht="19.2" customHeight="1" x14ac:dyDescent="0.2">
      <c r="B31" s="51"/>
      <c r="C31" s="56" t="s">
        <v>46</v>
      </c>
      <c r="D31" s="71">
        <f>'表32-1'!E31</f>
        <v>30</v>
      </c>
      <c r="E31" s="204">
        <v>19</v>
      </c>
      <c r="F31" s="205">
        <v>10</v>
      </c>
      <c r="G31" s="205">
        <v>9</v>
      </c>
      <c r="H31" s="205">
        <v>9</v>
      </c>
      <c r="I31" s="205">
        <v>9</v>
      </c>
      <c r="J31" s="205">
        <v>7</v>
      </c>
      <c r="K31" s="6">
        <v>5</v>
      </c>
      <c r="L31" s="206">
        <v>3</v>
      </c>
      <c r="M31" s="298">
        <v>11</v>
      </c>
      <c r="N31" s="254">
        <v>0</v>
      </c>
      <c r="Q31" s="96"/>
    </row>
    <row r="32" spans="2:17" ht="19.2" customHeight="1" x14ac:dyDescent="0.2">
      <c r="B32" s="51"/>
      <c r="C32" s="16"/>
      <c r="D32" s="38"/>
      <c r="E32" s="188">
        <f>E31/$D31</f>
        <v>0.6333333333333333</v>
      </c>
      <c r="F32" s="189">
        <f>F31/$D31</f>
        <v>0.33333333333333331</v>
      </c>
      <c r="G32" s="189">
        <f t="shared" ref="G32:L32" si="13">G31/$D31</f>
        <v>0.3</v>
      </c>
      <c r="H32" s="189">
        <f t="shared" si="13"/>
        <v>0.3</v>
      </c>
      <c r="I32" s="189">
        <f t="shared" si="13"/>
        <v>0.3</v>
      </c>
      <c r="J32" s="189">
        <f t="shared" si="13"/>
        <v>0.23333333333333334</v>
      </c>
      <c r="K32" s="246">
        <f t="shared" si="13"/>
        <v>0.16666666666666666</v>
      </c>
      <c r="L32" s="190">
        <f t="shared" si="13"/>
        <v>0.1</v>
      </c>
      <c r="M32" s="294">
        <f>M31/$D31</f>
        <v>0.36666666666666664</v>
      </c>
      <c r="N32" s="247">
        <f>N31/$D31</f>
        <v>0</v>
      </c>
      <c r="P32" s="91"/>
      <c r="Q32" s="96"/>
    </row>
    <row r="33" spans="2:17" ht="19.2" customHeight="1" thickBot="1" x14ac:dyDescent="0.25">
      <c r="B33" s="66"/>
      <c r="C33" s="67"/>
      <c r="D33" s="208"/>
      <c r="E33" s="209"/>
      <c r="F33" s="210">
        <f>F31/$E31</f>
        <v>0.52631578947368418</v>
      </c>
      <c r="G33" s="210">
        <f t="shared" ref="G33:L33" si="14">G31/$E31</f>
        <v>0.47368421052631576</v>
      </c>
      <c r="H33" s="210">
        <f t="shared" si="14"/>
        <v>0.47368421052631576</v>
      </c>
      <c r="I33" s="210">
        <f t="shared" si="14"/>
        <v>0.47368421052631576</v>
      </c>
      <c r="J33" s="210">
        <f t="shared" si="14"/>
        <v>0.36842105263157893</v>
      </c>
      <c r="K33" s="255">
        <f t="shared" si="14"/>
        <v>0.26315789473684209</v>
      </c>
      <c r="L33" s="211">
        <f t="shared" si="14"/>
        <v>0.15789473684210525</v>
      </c>
      <c r="M33" s="299"/>
      <c r="N33" s="256"/>
      <c r="P33" s="91"/>
    </row>
    <row r="34" spans="2:17" ht="19.2" customHeight="1" thickTop="1" x14ac:dyDescent="0.2">
      <c r="B34" s="44" t="s">
        <v>82</v>
      </c>
      <c r="C34" s="45" t="s">
        <v>83</v>
      </c>
      <c r="D34" s="71">
        <f>'表32-1'!E34</f>
        <v>4</v>
      </c>
      <c r="E34" s="204">
        <v>3</v>
      </c>
      <c r="F34" s="205">
        <v>2</v>
      </c>
      <c r="G34" s="205">
        <v>2</v>
      </c>
      <c r="H34" s="205">
        <v>2</v>
      </c>
      <c r="I34" s="205">
        <v>0</v>
      </c>
      <c r="J34" s="205">
        <v>0</v>
      </c>
      <c r="K34" s="6">
        <v>0</v>
      </c>
      <c r="L34" s="206">
        <v>0</v>
      </c>
      <c r="M34" s="298">
        <v>1</v>
      </c>
      <c r="N34" s="254">
        <v>0</v>
      </c>
      <c r="Q34" s="96"/>
    </row>
    <row r="35" spans="2:17" ht="19.2" customHeight="1" x14ac:dyDescent="0.2">
      <c r="B35" s="51"/>
      <c r="C35" s="16"/>
      <c r="D35" s="38"/>
      <c r="E35" s="188">
        <f>E34/$D34</f>
        <v>0.75</v>
      </c>
      <c r="F35" s="189">
        <f>F34/$D34</f>
        <v>0.5</v>
      </c>
      <c r="G35" s="189">
        <f t="shared" ref="G35:L35" si="15">G34/$D34</f>
        <v>0.5</v>
      </c>
      <c r="H35" s="189">
        <f t="shared" si="15"/>
        <v>0.5</v>
      </c>
      <c r="I35" s="189">
        <f t="shared" si="15"/>
        <v>0</v>
      </c>
      <c r="J35" s="189">
        <f t="shared" si="15"/>
        <v>0</v>
      </c>
      <c r="K35" s="246">
        <f t="shared" si="15"/>
        <v>0</v>
      </c>
      <c r="L35" s="190">
        <f t="shared" si="15"/>
        <v>0</v>
      </c>
      <c r="M35" s="294">
        <f>M34/$D34</f>
        <v>0.25</v>
      </c>
      <c r="N35" s="247">
        <f>N34/$D34</f>
        <v>0</v>
      </c>
      <c r="P35" s="91"/>
      <c r="Q35" s="96"/>
    </row>
    <row r="36" spans="2:17" ht="19.2" customHeight="1" x14ac:dyDescent="0.2">
      <c r="B36" s="51"/>
      <c r="C36" s="24"/>
      <c r="D36" s="207"/>
      <c r="E36" s="201"/>
      <c r="F36" s="202">
        <f>F34/$E34</f>
        <v>0.66666666666666663</v>
      </c>
      <c r="G36" s="202">
        <f t="shared" ref="G36:L36" si="16">G34/$E34</f>
        <v>0.66666666666666663</v>
      </c>
      <c r="H36" s="202">
        <f t="shared" si="16"/>
        <v>0.66666666666666663</v>
      </c>
      <c r="I36" s="202">
        <f t="shared" si="16"/>
        <v>0</v>
      </c>
      <c r="J36" s="202">
        <f t="shared" si="16"/>
        <v>0</v>
      </c>
      <c r="K36" s="252">
        <f t="shared" si="16"/>
        <v>0</v>
      </c>
      <c r="L36" s="203">
        <f t="shared" si="16"/>
        <v>0</v>
      </c>
      <c r="M36" s="297"/>
      <c r="N36" s="253"/>
      <c r="P36" s="91"/>
    </row>
    <row r="37" spans="2:17" ht="19.2" customHeight="1" x14ac:dyDescent="0.2">
      <c r="B37" s="51"/>
      <c r="C37" s="56" t="s">
        <v>84</v>
      </c>
      <c r="D37" s="71">
        <f>'表32-1'!E37</f>
        <v>27</v>
      </c>
      <c r="E37" s="204">
        <v>14</v>
      </c>
      <c r="F37" s="205">
        <v>12</v>
      </c>
      <c r="G37" s="205">
        <v>8</v>
      </c>
      <c r="H37" s="205">
        <v>7</v>
      </c>
      <c r="I37" s="205">
        <v>6</v>
      </c>
      <c r="J37" s="205">
        <v>2</v>
      </c>
      <c r="K37" s="6">
        <v>2</v>
      </c>
      <c r="L37" s="206">
        <v>1</v>
      </c>
      <c r="M37" s="298">
        <v>9</v>
      </c>
      <c r="N37" s="254">
        <v>4</v>
      </c>
      <c r="Q37" s="96"/>
    </row>
    <row r="38" spans="2:17" ht="19.2" customHeight="1" x14ac:dyDescent="0.2">
      <c r="B38" s="51"/>
      <c r="C38" s="16"/>
      <c r="D38" s="38"/>
      <c r="E38" s="188">
        <f>E37/$D37</f>
        <v>0.51851851851851849</v>
      </c>
      <c r="F38" s="189">
        <f>F37/$D37</f>
        <v>0.44444444444444442</v>
      </c>
      <c r="G38" s="189">
        <f t="shared" ref="G38:L38" si="17">G37/$D37</f>
        <v>0.29629629629629628</v>
      </c>
      <c r="H38" s="189">
        <f t="shared" si="17"/>
        <v>0.25925925925925924</v>
      </c>
      <c r="I38" s="189">
        <f t="shared" si="17"/>
        <v>0.22222222222222221</v>
      </c>
      <c r="J38" s="189">
        <f t="shared" si="17"/>
        <v>7.407407407407407E-2</v>
      </c>
      <c r="K38" s="246">
        <f t="shared" si="17"/>
        <v>7.407407407407407E-2</v>
      </c>
      <c r="L38" s="190">
        <f t="shared" si="17"/>
        <v>3.7037037037037035E-2</v>
      </c>
      <c r="M38" s="294">
        <f>M37/$D37</f>
        <v>0.33333333333333331</v>
      </c>
      <c r="N38" s="247">
        <f>N37/$D37</f>
        <v>0.14814814814814814</v>
      </c>
      <c r="P38" s="91"/>
      <c r="Q38" s="96"/>
    </row>
    <row r="39" spans="2:17" ht="19.2" customHeight="1" x14ac:dyDescent="0.2">
      <c r="B39" s="51"/>
      <c r="C39" s="24"/>
      <c r="D39" s="207"/>
      <c r="E39" s="201"/>
      <c r="F39" s="202">
        <f>F37/$E37</f>
        <v>0.8571428571428571</v>
      </c>
      <c r="G39" s="202">
        <f t="shared" ref="G39:L39" si="18">G37/$E37</f>
        <v>0.5714285714285714</v>
      </c>
      <c r="H39" s="202">
        <f t="shared" si="18"/>
        <v>0.5</v>
      </c>
      <c r="I39" s="202">
        <f t="shared" si="18"/>
        <v>0.42857142857142855</v>
      </c>
      <c r="J39" s="202">
        <f t="shared" si="18"/>
        <v>0.14285714285714285</v>
      </c>
      <c r="K39" s="252">
        <f t="shared" si="18"/>
        <v>0.14285714285714285</v>
      </c>
      <c r="L39" s="203">
        <f t="shared" si="18"/>
        <v>7.1428571428571425E-2</v>
      </c>
      <c r="M39" s="297"/>
      <c r="N39" s="253"/>
      <c r="P39" s="91"/>
    </row>
    <row r="40" spans="2:17" ht="19.2" customHeight="1" x14ac:dyDescent="0.2">
      <c r="B40" s="51"/>
      <c r="C40" s="56" t="s">
        <v>85</v>
      </c>
      <c r="D40" s="71">
        <f>'表32-1'!E40</f>
        <v>14</v>
      </c>
      <c r="E40" s="184">
        <v>11</v>
      </c>
      <c r="F40" s="185">
        <v>7</v>
      </c>
      <c r="G40" s="185">
        <v>8</v>
      </c>
      <c r="H40" s="185">
        <v>3</v>
      </c>
      <c r="I40" s="185">
        <v>7</v>
      </c>
      <c r="J40" s="185">
        <v>3</v>
      </c>
      <c r="K40" s="97">
        <v>2</v>
      </c>
      <c r="L40" s="186">
        <v>0</v>
      </c>
      <c r="M40" s="293">
        <v>3</v>
      </c>
      <c r="N40" s="245">
        <v>0</v>
      </c>
      <c r="Q40" s="96"/>
    </row>
    <row r="41" spans="2:17" ht="19.2" customHeight="1" x14ac:dyDescent="0.2">
      <c r="B41" s="51"/>
      <c r="C41" s="16"/>
      <c r="D41" s="38"/>
      <c r="E41" s="188">
        <f>E40/$D40</f>
        <v>0.7857142857142857</v>
      </c>
      <c r="F41" s="189">
        <f>F40/$D40</f>
        <v>0.5</v>
      </c>
      <c r="G41" s="189">
        <f t="shared" ref="G41:L41" si="19">G40/$D40</f>
        <v>0.5714285714285714</v>
      </c>
      <c r="H41" s="189">
        <f t="shared" si="19"/>
        <v>0.21428571428571427</v>
      </c>
      <c r="I41" s="189">
        <f t="shared" si="19"/>
        <v>0.5</v>
      </c>
      <c r="J41" s="189">
        <f t="shared" si="19"/>
        <v>0.21428571428571427</v>
      </c>
      <c r="K41" s="246">
        <f t="shared" si="19"/>
        <v>0.14285714285714285</v>
      </c>
      <c r="L41" s="190">
        <f t="shared" si="19"/>
        <v>0</v>
      </c>
      <c r="M41" s="294">
        <f>M40/$D40</f>
        <v>0.21428571428571427</v>
      </c>
      <c r="N41" s="247">
        <f>N40/$D40</f>
        <v>0</v>
      </c>
      <c r="P41" s="91"/>
      <c r="Q41" s="96"/>
    </row>
    <row r="42" spans="2:17" ht="19.2" customHeight="1" x14ac:dyDescent="0.2">
      <c r="B42" s="51"/>
      <c r="C42" s="24"/>
      <c r="D42" s="207"/>
      <c r="E42" s="201"/>
      <c r="F42" s="202">
        <f>F40/$E40</f>
        <v>0.63636363636363635</v>
      </c>
      <c r="G42" s="202">
        <f t="shared" ref="G42:L42" si="20">G40/$E40</f>
        <v>0.72727272727272729</v>
      </c>
      <c r="H42" s="202">
        <f t="shared" si="20"/>
        <v>0.27272727272727271</v>
      </c>
      <c r="I42" s="202">
        <f t="shared" si="20"/>
        <v>0.63636363636363635</v>
      </c>
      <c r="J42" s="202">
        <f t="shared" si="20"/>
        <v>0.27272727272727271</v>
      </c>
      <c r="K42" s="252">
        <f t="shared" si="20"/>
        <v>0.18181818181818182</v>
      </c>
      <c r="L42" s="203">
        <f t="shared" si="20"/>
        <v>0</v>
      </c>
      <c r="M42" s="297"/>
      <c r="N42" s="253"/>
      <c r="P42" s="91"/>
    </row>
    <row r="43" spans="2:17" ht="19.2" customHeight="1" x14ac:dyDescent="0.2">
      <c r="B43" s="51"/>
      <c r="C43" s="56" t="s">
        <v>86</v>
      </c>
      <c r="D43" s="71">
        <f>'表32-1'!E43</f>
        <v>10</v>
      </c>
      <c r="E43" s="184">
        <v>8</v>
      </c>
      <c r="F43" s="185">
        <v>5</v>
      </c>
      <c r="G43" s="185">
        <v>7</v>
      </c>
      <c r="H43" s="185">
        <v>7</v>
      </c>
      <c r="I43" s="185">
        <v>4</v>
      </c>
      <c r="J43" s="185">
        <v>4</v>
      </c>
      <c r="K43" s="97">
        <v>2</v>
      </c>
      <c r="L43" s="186">
        <v>1</v>
      </c>
      <c r="M43" s="293">
        <v>2</v>
      </c>
      <c r="N43" s="245">
        <v>0</v>
      </c>
      <c r="Q43" s="96"/>
    </row>
    <row r="44" spans="2:17" ht="19.2" customHeight="1" x14ac:dyDescent="0.2">
      <c r="B44" s="51"/>
      <c r="C44" s="16"/>
      <c r="D44" s="38"/>
      <c r="E44" s="188">
        <f>E43/$D43</f>
        <v>0.8</v>
      </c>
      <c r="F44" s="189">
        <f>F43/$D43</f>
        <v>0.5</v>
      </c>
      <c r="G44" s="189">
        <f t="shared" ref="G44:L44" si="21">G43/$D43</f>
        <v>0.7</v>
      </c>
      <c r="H44" s="189">
        <f t="shared" si="21"/>
        <v>0.7</v>
      </c>
      <c r="I44" s="189">
        <f t="shared" si="21"/>
        <v>0.4</v>
      </c>
      <c r="J44" s="189">
        <f t="shared" si="21"/>
        <v>0.4</v>
      </c>
      <c r="K44" s="246">
        <f t="shared" si="21"/>
        <v>0.2</v>
      </c>
      <c r="L44" s="190">
        <f t="shared" si="21"/>
        <v>0.1</v>
      </c>
      <c r="M44" s="294">
        <f>M43/$D43</f>
        <v>0.2</v>
      </c>
      <c r="N44" s="247">
        <f>N43/$D43</f>
        <v>0</v>
      </c>
      <c r="P44" s="91"/>
      <c r="Q44" s="96"/>
    </row>
    <row r="45" spans="2:17" ht="19.2" customHeight="1" x14ac:dyDescent="0.2">
      <c r="B45" s="51"/>
      <c r="C45" s="24"/>
      <c r="D45" s="207"/>
      <c r="E45" s="201"/>
      <c r="F45" s="202">
        <f>F43/$E43</f>
        <v>0.625</v>
      </c>
      <c r="G45" s="202">
        <f t="shared" ref="G45:L45" si="22">G43/$E43</f>
        <v>0.875</v>
      </c>
      <c r="H45" s="202">
        <f t="shared" si="22"/>
        <v>0.875</v>
      </c>
      <c r="I45" s="202">
        <f t="shared" si="22"/>
        <v>0.5</v>
      </c>
      <c r="J45" s="202">
        <f t="shared" si="22"/>
        <v>0.5</v>
      </c>
      <c r="K45" s="252">
        <f t="shared" si="22"/>
        <v>0.25</v>
      </c>
      <c r="L45" s="203">
        <f t="shared" si="22"/>
        <v>0.125</v>
      </c>
      <c r="M45" s="297"/>
      <c r="N45" s="253"/>
      <c r="P45" s="91"/>
    </row>
    <row r="46" spans="2:17" ht="19.2" customHeight="1" x14ac:dyDescent="0.2">
      <c r="B46" s="51"/>
      <c r="C46" s="56" t="s">
        <v>87</v>
      </c>
      <c r="D46" s="71">
        <f>'表32-1'!E46</f>
        <v>15</v>
      </c>
      <c r="E46" s="184">
        <v>10</v>
      </c>
      <c r="F46" s="185">
        <v>5</v>
      </c>
      <c r="G46" s="185">
        <v>5</v>
      </c>
      <c r="H46" s="185">
        <v>7</v>
      </c>
      <c r="I46" s="185">
        <v>6</v>
      </c>
      <c r="J46" s="185">
        <v>5</v>
      </c>
      <c r="K46" s="97">
        <v>4</v>
      </c>
      <c r="L46" s="186">
        <v>1</v>
      </c>
      <c r="M46" s="293">
        <v>5</v>
      </c>
      <c r="N46" s="245">
        <v>0</v>
      </c>
      <c r="Q46" s="96"/>
    </row>
    <row r="47" spans="2:17" ht="19.2" customHeight="1" x14ac:dyDescent="0.2">
      <c r="B47" s="51"/>
      <c r="C47" s="16"/>
      <c r="D47" s="38"/>
      <c r="E47" s="188">
        <f>E46/$D46</f>
        <v>0.66666666666666663</v>
      </c>
      <c r="F47" s="189">
        <f>F46/$D46</f>
        <v>0.33333333333333331</v>
      </c>
      <c r="G47" s="189">
        <f t="shared" ref="G47:L47" si="23">G46/$D46</f>
        <v>0.33333333333333331</v>
      </c>
      <c r="H47" s="189">
        <f t="shared" si="23"/>
        <v>0.46666666666666667</v>
      </c>
      <c r="I47" s="189">
        <f t="shared" si="23"/>
        <v>0.4</v>
      </c>
      <c r="J47" s="189">
        <f t="shared" si="23"/>
        <v>0.33333333333333331</v>
      </c>
      <c r="K47" s="246">
        <f t="shared" si="23"/>
        <v>0.26666666666666666</v>
      </c>
      <c r="L47" s="190">
        <f t="shared" si="23"/>
        <v>6.6666666666666666E-2</v>
      </c>
      <c r="M47" s="294">
        <f>M46/$D46</f>
        <v>0.33333333333333331</v>
      </c>
      <c r="N47" s="247">
        <f>N46/$D46</f>
        <v>0</v>
      </c>
      <c r="P47" s="91"/>
      <c r="Q47" s="96"/>
    </row>
    <row r="48" spans="2:17" ht="19.2" customHeight="1" x14ac:dyDescent="0.2">
      <c r="B48" s="51"/>
      <c r="C48" s="24"/>
      <c r="D48" s="207"/>
      <c r="E48" s="201"/>
      <c r="F48" s="202">
        <f>F46/$E46</f>
        <v>0.5</v>
      </c>
      <c r="G48" s="202">
        <f t="shared" ref="G48:L48" si="24">G46/$E46</f>
        <v>0.5</v>
      </c>
      <c r="H48" s="202">
        <f t="shared" si="24"/>
        <v>0.7</v>
      </c>
      <c r="I48" s="202">
        <f t="shared" si="24"/>
        <v>0.6</v>
      </c>
      <c r="J48" s="202">
        <f t="shared" si="24"/>
        <v>0.5</v>
      </c>
      <c r="K48" s="252">
        <f t="shared" si="24"/>
        <v>0.4</v>
      </c>
      <c r="L48" s="203">
        <f t="shared" si="24"/>
        <v>0.1</v>
      </c>
      <c r="M48" s="297"/>
      <c r="N48" s="253"/>
      <c r="P48" s="91"/>
    </row>
    <row r="49" spans="2:17" ht="19.2" customHeight="1" x14ac:dyDescent="0.2">
      <c r="B49" s="51"/>
      <c r="C49" s="56" t="s">
        <v>88</v>
      </c>
      <c r="D49" s="71">
        <f>'表32-1'!E49</f>
        <v>17</v>
      </c>
      <c r="E49" s="184">
        <v>11</v>
      </c>
      <c r="F49" s="185">
        <v>7</v>
      </c>
      <c r="G49" s="185">
        <v>2</v>
      </c>
      <c r="H49" s="185">
        <v>3</v>
      </c>
      <c r="I49" s="185">
        <v>6</v>
      </c>
      <c r="J49" s="185">
        <v>2</v>
      </c>
      <c r="K49" s="97">
        <v>1</v>
      </c>
      <c r="L49" s="186">
        <v>0</v>
      </c>
      <c r="M49" s="293">
        <v>5</v>
      </c>
      <c r="N49" s="245">
        <v>1</v>
      </c>
      <c r="Q49" s="96"/>
    </row>
    <row r="50" spans="2:17" ht="19.2" customHeight="1" x14ac:dyDescent="0.2">
      <c r="B50" s="51"/>
      <c r="C50" s="16"/>
      <c r="D50" s="38"/>
      <c r="E50" s="188">
        <f>E49/$D49</f>
        <v>0.6470588235294118</v>
      </c>
      <c r="F50" s="189">
        <f>F49/$D49</f>
        <v>0.41176470588235292</v>
      </c>
      <c r="G50" s="189">
        <f t="shared" ref="G50:L50" si="25">G49/$D49</f>
        <v>0.11764705882352941</v>
      </c>
      <c r="H50" s="189">
        <f t="shared" si="25"/>
        <v>0.17647058823529413</v>
      </c>
      <c r="I50" s="189">
        <f t="shared" si="25"/>
        <v>0.35294117647058826</v>
      </c>
      <c r="J50" s="189">
        <f t="shared" si="25"/>
        <v>0.11764705882352941</v>
      </c>
      <c r="K50" s="246">
        <f t="shared" si="25"/>
        <v>5.8823529411764705E-2</v>
      </c>
      <c r="L50" s="190">
        <f t="shared" si="25"/>
        <v>0</v>
      </c>
      <c r="M50" s="294">
        <f>M49/$D49</f>
        <v>0.29411764705882354</v>
      </c>
      <c r="N50" s="247">
        <f>N49/$D49</f>
        <v>5.8823529411764705E-2</v>
      </c>
      <c r="P50" s="91"/>
      <c r="Q50" s="96"/>
    </row>
    <row r="51" spans="2:17" ht="19.2" customHeight="1" thickBot="1" x14ac:dyDescent="0.25">
      <c r="B51" s="51"/>
      <c r="C51" s="67"/>
      <c r="D51" s="208"/>
      <c r="E51" s="209"/>
      <c r="F51" s="210">
        <f>F49/$E49</f>
        <v>0.63636363636363635</v>
      </c>
      <c r="G51" s="210">
        <f t="shared" ref="G51:L51" si="26">G49/$E49</f>
        <v>0.18181818181818182</v>
      </c>
      <c r="H51" s="210">
        <f t="shared" si="26"/>
        <v>0.27272727272727271</v>
      </c>
      <c r="I51" s="210">
        <f t="shared" si="26"/>
        <v>0.54545454545454541</v>
      </c>
      <c r="J51" s="210">
        <f t="shared" si="26"/>
        <v>0.18181818181818182</v>
      </c>
      <c r="K51" s="255">
        <f t="shared" si="26"/>
        <v>9.0909090909090912E-2</v>
      </c>
      <c r="L51" s="211">
        <f t="shared" si="26"/>
        <v>0</v>
      </c>
      <c r="M51" s="299"/>
      <c r="N51" s="256"/>
      <c r="P51" s="91"/>
    </row>
    <row r="52" spans="2:17" ht="19.2" customHeight="1" thickTop="1" x14ac:dyDescent="0.2">
      <c r="B52" s="51"/>
      <c r="C52" s="80" t="s">
        <v>89</v>
      </c>
      <c r="D52" s="215">
        <f t="shared" ref="D52:N52" si="27">D37+D40+D43+D46</f>
        <v>66</v>
      </c>
      <c r="E52" s="204">
        <f t="shared" si="27"/>
        <v>43</v>
      </c>
      <c r="F52" s="205">
        <f t="shared" si="27"/>
        <v>29</v>
      </c>
      <c r="G52" s="205">
        <f t="shared" si="27"/>
        <v>28</v>
      </c>
      <c r="H52" s="205">
        <f t="shared" si="27"/>
        <v>24</v>
      </c>
      <c r="I52" s="205">
        <f t="shared" si="27"/>
        <v>23</v>
      </c>
      <c r="J52" s="205">
        <f t="shared" si="27"/>
        <v>14</v>
      </c>
      <c r="K52" s="6">
        <f t="shared" si="27"/>
        <v>10</v>
      </c>
      <c r="L52" s="206">
        <f t="shared" si="27"/>
        <v>3</v>
      </c>
      <c r="M52" s="298">
        <f t="shared" si="27"/>
        <v>19</v>
      </c>
      <c r="N52" s="254">
        <f t="shared" si="27"/>
        <v>4</v>
      </c>
      <c r="Q52" s="96"/>
    </row>
    <row r="53" spans="2:17" ht="19.2" customHeight="1" x14ac:dyDescent="0.2">
      <c r="B53" s="51"/>
      <c r="C53" s="216" t="s">
        <v>90</v>
      </c>
      <c r="D53" s="217"/>
      <c r="E53" s="188">
        <f>E52/$D52</f>
        <v>0.65151515151515149</v>
      </c>
      <c r="F53" s="189">
        <f>F52/$D52</f>
        <v>0.43939393939393939</v>
      </c>
      <c r="G53" s="189">
        <f t="shared" ref="G53:L53" si="28">G52/$D52</f>
        <v>0.42424242424242425</v>
      </c>
      <c r="H53" s="189">
        <f t="shared" si="28"/>
        <v>0.36363636363636365</v>
      </c>
      <c r="I53" s="189">
        <f t="shared" si="28"/>
        <v>0.34848484848484851</v>
      </c>
      <c r="J53" s="189">
        <f t="shared" si="28"/>
        <v>0.21212121212121213</v>
      </c>
      <c r="K53" s="246">
        <f t="shared" si="28"/>
        <v>0.15151515151515152</v>
      </c>
      <c r="L53" s="190">
        <f t="shared" si="28"/>
        <v>4.5454545454545456E-2</v>
      </c>
      <c r="M53" s="294">
        <f>M52/$D52</f>
        <v>0.2878787878787879</v>
      </c>
      <c r="N53" s="247">
        <f>N52/$D52</f>
        <v>6.0606060606060608E-2</v>
      </c>
      <c r="P53" s="91"/>
      <c r="Q53" s="96"/>
    </row>
    <row r="54" spans="2:17" ht="19.2" customHeight="1" x14ac:dyDescent="0.2">
      <c r="B54" s="51"/>
      <c r="C54" s="79"/>
      <c r="D54" s="218"/>
      <c r="E54" s="201"/>
      <c r="F54" s="202">
        <f>F52/$E52</f>
        <v>0.67441860465116277</v>
      </c>
      <c r="G54" s="202">
        <f t="shared" ref="G54:L54" si="29">G52/$E52</f>
        <v>0.65116279069767447</v>
      </c>
      <c r="H54" s="202">
        <f t="shared" si="29"/>
        <v>0.55813953488372092</v>
      </c>
      <c r="I54" s="202">
        <f t="shared" si="29"/>
        <v>0.53488372093023251</v>
      </c>
      <c r="J54" s="202">
        <f t="shared" si="29"/>
        <v>0.32558139534883723</v>
      </c>
      <c r="K54" s="252">
        <f t="shared" si="29"/>
        <v>0.23255813953488372</v>
      </c>
      <c r="L54" s="203">
        <f t="shared" si="29"/>
        <v>6.9767441860465115E-2</v>
      </c>
      <c r="M54" s="297"/>
      <c r="N54" s="253"/>
      <c r="P54" s="91"/>
    </row>
    <row r="55" spans="2:17" ht="19.2" customHeight="1" x14ac:dyDescent="0.2">
      <c r="B55" s="51"/>
      <c r="C55" s="219" t="s">
        <v>89</v>
      </c>
      <c r="D55" s="257">
        <f>SUM(D40:D49)</f>
        <v>56</v>
      </c>
      <c r="E55" s="184">
        <f t="shared" ref="E55:N55" si="30">E40+E43+E46+E49</f>
        <v>40</v>
      </c>
      <c r="F55" s="185">
        <f t="shared" si="30"/>
        <v>24</v>
      </c>
      <c r="G55" s="185">
        <f t="shared" si="30"/>
        <v>22</v>
      </c>
      <c r="H55" s="185">
        <f t="shared" si="30"/>
        <v>20</v>
      </c>
      <c r="I55" s="185">
        <f t="shared" si="30"/>
        <v>23</v>
      </c>
      <c r="J55" s="185">
        <f t="shared" si="30"/>
        <v>14</v>
      </c>
      <c r="K55" s="97">
        <f t="shared" si="30"/>
        <v>9</v>
      </c>
      <c r="L55" s="186">
        <f t="shared" si="30"/>
        <v>2</v>
      </c>
      <c r="M55" s="293">
        <f t="shared" si="30"/>
        <v>15</v>
      </c>
      <c r="N55" s="245">
        <f t="shared" si="30"/>
        <v>1</v>
      </c>
      <c r="Q55" s="96"/>
    </row>
    <row r="56" spans="2:17" ht="19.2" customHeight="1" x14ac:dyDescent="0.2">
      <c r="B56" s="51"/>
      <c r="C56" s="216" t="s">
        <v>91</v>
      </c>
      <c r="D56" s="221"/>
      <c r="E56" s="188">
        <f>E55/$D55</f>
        <v>0.7142857142857143</v>
      </c>
      <c r="F56" s="189">
        <f>F55/$D55</f>
        <v>0.42857142857142855</v>
      </c>
      <c r="G56" s="189">
        <f t="shared" ref="G56:L56" si="31">G55/$D55</f>
        <v>0.39285714285714285</v>
      </c>
      <c r="H56" s="189">
        <f t="shared" si="31"/>
        <v>0.35714285714285715</v>
      </c>
      <c r="I56" s="189">
        <f t="shared" si="31"/>
        <v>0.4107142857142857</v>
      </c>
      <c r="J56" s="189">
        <f t="shared" si="31"/>
        <v>0.25</v>
      </c>
      <c r="K56" s="246">
        <f t="shared" si="31"/>
        <v>0.16071428571428573</v>
      </c>
      <c r="L56" s="190">
        <f t="shared" si="31"/>
        <v>3.5714285714285712E-2</v>
      </c>
      <c r="M56" s="294">
        <f>M55/$D55</f>
        <v>0.26785714285714285</v>
      </c>
      <c r="N56" s="247">
        <f>N55/$D55</f>
        <v>1.7857142857142856E-2</v>
      </c>
      <c r="P56" s="91"/>
      <c r="Q56" s="96"/>
    </row>
    <row r="57" spans="2:17" ht="19.2" customHeight="1" thickBot="1" x14ac:dyDescent="0.25">
      <c r="B57" s="82"/>
      <c r="C57" s="79"/>
      <c r="D57" s="218"/>
      <c r="E57" s="222"/>
      <c r="F57" s="223">
        <f>F55/$E55</f>
        <v>0.6</v>
      </c>
      <c r="G57" s="223">
        <f t="shared" ref="G57:L57" si="32">G55/$E55</f>
        <v>0.55000000000000004</v>
      </c>
      <c r="H57" s="223">
        <f t="shared" si="32"/>
        <v>0.5</v>
      </c>
      <c r="I57" s="223">
        <f t="shared" si="32"/>
        <v>0.57499999999999996</v>
      </c>
      <c r="J57" s="223">
        <f t="shared" si="32"/>
        <v>0.35</v>
      </c>
      <c r="K57" s="258">
        <f t="shared" si="32"/>
        <v>0.22500000000000001</v>
      </c>
      <c r="L57" s="224">
        <f t="shared" si="32"/>
        <v>0.05</v>
      </c>
      <c r="M57" s="300"/>
      <c r="N57" s="259"/>
      <c r="P57" s="91"/>
    </row>
    <row r="58" spans="2:17" ht="19.2" customHeight="1" x14ac:dyDescent="0.2">
      <c r="B58" s="87"/>
      <c r="C58" s="225" t="s">
        <v>105</v>
      </c>
      <c r="D58" s="225"/>
      <c r="E58" s="225"/>
      <c r="F58" s="225"/>
      <c r="G58" s="226"/>
      <c r="H58" s="226"/>
      <c r="I58" s="226"/>
      <c r="J58" s="226"/>
      <c r="K58" s="226"/>
      <c r="L58" s="226"/>
      <c r="M58" s="226"/>
      <c r="N58" s="226"/>
      <c r="P58" s="91"/>
    </row>
    <row r="59" spans="2:17" x14ac:dyDescent="0.2">
      <c r="B59" s="227"/>
      <c r="C59" s="228"/>
      <c r="D59" s="229"/>
      <c r="E59" s="230"/>
      <c r="F59" s="231"/>
      <c r="G59" s="231"/>
      <c r="I59" s="231"/>
      <c r="J59" s="231"/>
      <c r="K59" s="231"/>
      <c r="L59" s="231"/>
      <c r="M59" s="231"/>
      <c r="N59" s="231"/>
    </row>
    <row r="60" spans="2:17" x14ac:dyDescent="0.2">
      <c r="B60" s="2"/>
      <c r="C60" s="228"/>
    </row>
    <row r="61" spans="2:17" x14ac:dyDescent="0.2">
      <c r="B61" s="91"/>
      <c r="E61" s="92"/>
      <c r="F61" s="92"/>
      <c r="G61" s="92"/>
      <c r="H61" s="92"/>
      <c r="I61" s="92"/>
      <c r="J61" s="92"/>
      <c r="K61" s="92"/>
      <c r="L61" s="92"/>
      <c r="M61" s="92"/>
      <c r="N61" s="92"/>
    </row>
    <row r="62" spans="2:17" x14ac:dyDescent="0.2">
      <c r="B62" s="91"/>
      <c r="E62" s="92"/>
      <c r="F62" s="92"/>
      <c r="G62" s="92"/>
      <c r="H62" s="92"/>
      <c r="I62" s="92"/>
      <c r="J62" s="92"/>
      <c r="K62" s="92"/>
      <c r="L62" s="92"/>
      <c r="M62" s="92"/>
      <c r="N62" s="92"/>
    </row>
    <row r="63" spans="2:17" ht="9.75" customHeight="1" x14ac:dyDescent="0.2">
      <c r="E63" s="92"/>
      <c r="F63" s="92"/>
      <c r="G63" s="92"/>
      <c r="H63" s="92"/>
      <c r="I63" s="92"/>
      <c r="J63" s="92"/>
      <c r="K63" s="92"/>
      <c r="L63" s="92"/>
      <c r="M63" s="92"/>
      <c r="N63" s="92"/>
    </row>
    <row r="64" spans="2:17" x14ac:dyDescent="0.2">
      <c r="B64" s="2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</row>
    <row r="65" spans="2:14" x14ac:dyDescent="0.2">
      <c r="B65" s="2"/>
      <c r="C65" s="176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</row>
    <row r="66" spans="2:14" ht="13.5" customHeight="1" x14ac:dyDescent="0.2">
      <c r="B66" s="2"/>
      <c r="C66" s="176"/>
    </row>
    <row r="67" spans="2:14" ht="13.5" customHeight="1" x14ac:dyDescent="0.2">
      <c r="B67" s="96"/>
      <c r="C67" s="17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</row>
    <row r="68" spans="2:14" ht="11.25" customHeight="1" x14ac:dyDescent="0.2">
      <c r="C68" s="17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</row>
    <row r="69" spans="2:14" x14ac:dyDescent="0.2">
      <c r="C69" s="17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</row>
    <row r="70" spans="2:14" x14ac:dyDescent="0.2">
      <c r="C70" s="17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</row>
    <row r="71" spans="2:14" x14ac:dyDescent="0.2">
      <c r="C71" s="17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</row>
    <row r="72" spans="2:14" x14ac:dyDescent="0.2">
      <c r="C72" s="17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</row>
    <row r="73" spans="2:14" x14ac:dyDescent="0.2">
      <c r="C73" s="176"/>
      <c r="D73" s="176"/>
      <c r="F73" s="91"/>
      <c r="M73" s="91"/>
    </row>
    <row r="74" spans="2:14" x14ac:dyDescent="0.2">
      <c r="C74" s="176"/>
      <c r="D74" s="176"/>
    </row>
    <row r="75" spans="2:14" x14ac:dyDescent="0.2">
      <c r="C75" s="176"/>
      <c r="D75" s="176"/>
    </row>
    <row r="76" spans="2:14" x14ac:dyDescent="0.2">
      <c r="C76" s="176"/>
      <c r="D76" s="176"/>
    </row>
    <row r="77" spans="2:14" x14ac:dyDescent="0.2">
      <c r="C77" s="176"/>
      <c r="D77" s="176"/>
    </row>
    <row r="78" spans="2:14" x14ac:dyDescent="0.2">
      <c r="C78" s="176"/>
      <c r="D78" s="176"/>
    </row>
    <row r="79" spans="2:14" x14ac:dyDescent="0.2">
      <c r="C79" s="176"/>
      <c r="D79" s="176"/>
    </row>
    <row r="80" spans="2:14" x14ac:dyDescent="0.2">
      <c r="C80" s="176"/>
      <c r="D80" s="176"/>
    </row>
    <row r="81" spans="1:4" x14ac:dyDescent="0.2">
      <c r="C81" s="176"/>
      <c r="D81" s="176"/>
    </row>
    <row r="82" spans="1:4" x14ac:dyDescent="0.2">
      <c r="C82" s="176"/>
      <c r="D82" s="176"/>
    </row>
    <row r="83" spans="1:4" x14ac:dyDescent="0.2">
      <c r="C83" s="176"/>
      <c r="D83" s="176"/>
    </row>
    <row r="84" spans="1:4" x14ac:dyDescent="0.2">
      <c r="C84" s="176"/>
      <c r="D84" s="176"/>
    </row>
    <row r="85" spans="1:4" x14ac:dyDescent="0.2">
      <c r="C85" s="176"/>
      <c r="D85" s="176"/>
    </row>
    <row r="86" spans="1:4" x14ac:dyDescent="0.2">
      <c r="C86" s="176"/>
      <c r="D86" s="176"/>
    </row>
    <row r="87" spans="1:4" x14ac:dyDescent="0.2">
      <c r="C87" s="176"/>
      <c r="D87" s="176"/>
    </row>
    <row r="88" spans="1:4" x14ac:dyDescent="0.2">
      <c r="C88" s="176"/>
      <c r="D88" s="176"/>
    </row>
    <row r="89" spans="1:4" x14ac:dyDescent="0.2">
      <c r="C89" s="176"/>
      <c r="D89" s="176"/>
    </row>
    <row r="90" spans="1:4" x14ac:dyDescent="0.2">
      <c r="C90" s="176"/>
      <c r="D90" s="176"/>
    </row>
    <row r="91" spans="1:4" x14ac:dyDescent="0.2">
      <c r="C91" s="176"/>
      <c r="D91" s="176"/>
    </row>
    <row r="92" spans="1:4" x14ac:dyDescent="0.2">
      <c r="C92" s="176"/>
      <c r="D92" s="176"/>
    </row>
    <row r="93" spans="1:4" x14ac:dyDescent="0.2">
      <c r="C93" s="176"/>
      <c r="D93" s="176"/>
    </row>
    <row r="94" spans="1:4" x14ac:dyDescent="0.2">
      <c r="C94" s="176"/>
      <c r="D94" s="176"/>
    </row>
    <row r="95" spans="1:4" x14ac:dyDescent="0.2">
      <c r="C95" s="176"/>
      <c r="D95" s="176"/>
    </row>
    <row r="96" spans="1:4" x14ac:dyDescent="0.2">
      <c r="A96" s="2"/>
      <c r="B96" s="2"/>
      <c r="C96" s="176"/>
      <c r="D96" s="176"/>
    </row>
    <row r="97" spans="1:4" x14ac:dyDescent="0.2">
      <c r="A97" s="2" t="e">
        <f>SUM(#REF!)</f>
        <v>#REF!</v>
      </c>
      <c r="B97" s="2" t="e">
        <f>SUM(#REF!)</f>
        <v>#REF!</v>
      </c>
      <c r="C97" s="176"/>
      <c r="D97" s="176"/>
    </row>
  </sheetData>
  <mergeCells count="28">
    <mergeCell ref="C58:F58"/>
    <mergeCell ref="B34:B57"/>
    <mergeCell ref="C34:C36"/>
    <mergeCell ref="C37:C39"/>
    <mergeCell ref="C40:C42"/>
    <mergeCell ref="C43:C45"/>
    <mergeCell ref="C46:C48"/>
    <mergeCell ref="C49:C51"/>
    <mergeCell ref="K10:K12"/>
    <mergeCell ref="L10:L12"/>
    <mergeCell ref="B13:C15"/>
    <mergeCell ref="B16:B33"/>
    <mergeCell ref="C16:C18"/>
    <mergeCell ref="C19:C21"/>
    <mergeCell ref="C22:C24"/>
    <mergeCell ref="C25:C27"/>
    <mergeCell ref="C28:C30"/>
    <mergeCell ref="C31:C33"/>
    <mergeCell ref="B9:C12"/>
    <mergeCell ref="D9:D12"/>
    <mergeCell ref="E9:E12"/>
    <mergeCell ref="M9:M12"/>
    <mergeCell ref="N9:N12"/>
    <mergeCell ref="F10:F12"/>
    <mergeCell ref="G10:G12"/>
    <mergeCell ref="H10:H12"/>
    <mergeCell ref="I10:I12"/>
    <mergeCell ref="J10:J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26</vt:i4>
      </vt:variant>
    </vt:vector>
  </HeadingPairs>
  <TitlesOfParts>
    <vt:vector size="52" baseType="lpstr">
      <vt:lpstr>目次</vt:lpstr>
      <vt:lpstr>表29</vt:lpstr>
      <vt:lpstr>表30-1</vt:lpstr>
      <vt:lpstr>表30-2</vt:lpstr>
      <vt:lpstr>表31-1</vt:lpstr>
      <vt:lpstr>表31-2</vt:lpstr>
      <vt:lpstr>表32-1</vt:lpstr>
      <vt:lpstr>表32-2</vt:lpstr>
      <vt:lpstr>表32-3</vt:lpstr>
      <vt:lpstr>表32-4</vt:lpstr>
      <vt:lpstr>表32-5</vt:lpstr>
      <vt:lpstr>表33-1 </vt:lpstr>
      <vt:lpstr>表33-2</vt:lpstr>
      <vt:lpstr>表33-3</vt:lpstr>
      <vt:lpstr>表34-1</vt:lpstr>
      <vt:lpstr>表34-2</vt:lpstr>
      <vt:lpstr>表35-1</vt:lpstr>
      <vt:lpstr>表35-2</vt:lpstr>
      <vt:lpstr>表35-3</vt:lpstr>
      <vt:lpstr>表36</vt:lpstr>
      <vt:lpstr>表37-1</vt:lpstr>
      <vt:lpstr>表37-2</vt:lpstr>
      <vt:lpstr>表38-1</vt:lpstr>
      <vt:lpstr>表38-2</vt:lpstr>
      <vt:lpstr>表38-3</vt:lpstr>
      <vt:lpstr>表38-4</vt:lpstr>
      <vt:lpstr>表29!Print_Area</vt:lpstr>
      <vt:lpstr>'表30-1'!Print_Area</vt:lpstr>
      <vt:lpstr>'表30-2'!Print_Area</vt:lpstr>
      <vt:lpstr>'表31-1'!Print_Area</vt:lpstr>
      <vt:lpstr>'表31-2'!Print_Area</vt:lpstr>
      <vt:lpstr>'表32-1'!Print_Area</vt:lpstr>
      <vt:lpstr>'表32-2'!Print_Area</vt:lpstr>
      <vt:lpstr>'表32-3'!Print_Area</vt:lpstr>
      <vt:lpstr>'表32-4'!Print_Area</vt:lpstr>
      <vt:lpstr>'表32-5'!Print_Area</vt:lpstr>
      <vt:lpstr>'表33-1 '!Print_Area</vt:lpstr>
      <vt:lpstr>'表33-2'!Print_Area</vt:lpstr>
      <vt:lpstr>'表33-3'!Print_Area</vt:lpstr>
      <vt:lpstr>'表34-1'!Print_Area</vt:lpstr>
      <vt:lpstr>'表34-2'!Print_Area</vt:lpstr>
      <vt:lpstr>'表35-1'!Print_Area</vt:lpstr>
      <vt:lpstr>'表35-2'!Print_Area</vt:lpstr>
      <vt:lpstr>'表35-3'!Print_Area</vt:lpstr>
      <vt:lpstr>表36!Print_Area</vt:lpstr>
      <vt:lpstr>'表37-1'!Print_Area</vt:lpstr>
      <vt:lpstr>'表37-2'!Print_Area</vt:lpstr>
      <vt:lpstr>'表38-1'!Print_Area</vt:lpstr>
      <vt:lpstr>'表38-2'!Print_Area</vt:lpstr>
      <vt:lpstr>'表38-3'!Print_Area</vt:lpstr>
      <vt:lpstr>'表38-4'!Print_Area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白崎 恭香</dc:creator>
  <cp:lastModifiedBy>白崎 恭香</cp:lastModifiedBy>
  <dcterms:created xsi:type="dcterms:W3CDTF">2026-05-27T04:46:16Z</dcterms:created>
  <dcterms:modified xsi:type="dcterms:W3CDTF">2026-05-27T04:47:29Z</dcterms:modified>
</cp:coreProperties>
</file>