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rousei_pref_fukui_lg_jp/Documents/労働政策課　OneDrive/★シン・労働環境Ｇ/23 就業環境基礎調査/Ｒ７　基礎調査/09：報告/HP掲載用/"/>
    </mc:Choice>
  </mc:AlternateContent>
  <xr:revisionPtr revIDLastSave="1" documentId="13_ncr:1_{E1CE4EB7-FFA4-442D-8616-087063436E15}" xr6:coauthVersionLast="47" xr6:coauthVersionMax="47" xr10:uidLastSave="{D9730BC5-A71F-432D-8E65-27F62DFCDD67}"/>
  <bookViews>
    <workbookView xWindow="-108" yWindow="-108" windowWidth="23256" windowHeight="12456" xr2:uid="{181C1003-3646-42D8-92EA-05CDB5C44096}"/>
  </bookViews>
  <sheets>
    <sheet name="目次" sheetId="1" r:id="rId1"/>
    <sheet name="表29" sheetId="2" r:id="rId2"/>
    <sheet name="表30-1" sheetId="3" r:id="rId3"/>
    <sheet name="表30-2" sheetId="4" r:id="rId4"/>
    <sheet name="表31-1" sheetId="5" r:id="rId5"/>
    <sheet name="表31-2" sheetId="6" r:id="rId6"/>
    <sheet name="表32-1" sheetId="7" r:id="rId7"/>
    <sheet name="表32-2" sheetId="8" r:id="rId8"/>
    <sheet name="表32-3" sheetId="9" r:id="rId9"/>
    <sheet name="表32-4" sheetId="10" r:id="rId10"/>
    <sheet name="表33-1" sheetId="11" r:id="rId11"/>
    <sheet name="表33-2" sheetId="12" r:id="rId12"/>
    <sheet name="表33-3" sheetId="13" r:id="rId13"/>
    <sheet name="表34-1" sheetId="14" r:id="rId14"/>
    <sheet name="表34-2" sheetId="15" r:id="rId15"/>
    <sheet name="表34-3" sheetId="16" r:id="rId16"/>
    <sheet name="表34-4" sheetId="17" r:id="rId17"/>
    <sheet name="表35-1" sheetId="18" r:id="rId18"/>
    <sheet name="表35-2" sheetId="19" r:id="rId19"/>
    <sheet name="表35-3" sheetId="20" r:id="rId20"/>
    <sheet name="表36" sheetId="21" r:id="rId21"/>
    <sheet name="表37-1" sheetId="22" r:id="rId22"/>
    <sheet name="表37-2" sheetId="23" r:id="rId23"/>
    <sheet name="表37-3" sheetId="24" r:id="rId24"/>
    <sheet name="表38-1" sheetId="25" r:id="rId25"/>
    <sheet name="表38-2" sheetId="26" r:id="rId26"/>
    <sheet name="表39-1" sheetId="27" r:id="rId27"/>
    <sheet name="表39-2" sheetId="28" r:id="rId28"/>
    <sheet name="表39-3" sheetId="29" r:id="rId29"/>
    <sheet name="表39-4" sheetId="30" r:id="rId30"/>
  </sheets>
  <externalReferences>
    <externalReference r:id="rId31"/>
  </externalReferences>
  <definedNames>
    <definedName name="_xlnm.Print_Area" localSheetId="1">表29!$B$2:$K$42</definedName>
    <definedName name="_xlnm.Print_Area" localSheetId="2">'表30-1'!$B$1:$G$40</definedName>
    <definedName name="_xlnm.Print_Area" localSheetId="3">'表30-2'!$B$1:$J$39</definedName>
    <definedName name="_xlnm.Print_Area" localSheetId="4">'表31-1'!$B$1:$H$42</definedName>
    <definedName name="_xlnm.Print_Area" localSheetId="5">'表31-2'!$B$2:$J$58</definedName>
    <definedName name="_xlnm.Print_Area" localSheetId="6">'表32-1'!$B$2:$M$58</definedName>
    <definedName name="_xlnm.Print_Area" localSheetId="7">'表32-2'!$B$2:$N$58</definedName>
    <definedName name="_xlnm.Print_Area" localSheetId="8">'表32-3'!$B$2:$I$43</definedName>
    <definedName name="_xlnm.Print_Area" localSheetId="9">'表32-4'!$B$2:$N$58</definedName>
    <definedName name="_xlnm.Print_Area" localSheetId="10">'表33-1'!$B$2:$I$40</definedName>
    <definedName name="_xlnm.Print_Area" localSheetId="11">'表33-2'!$B$2:$O$41</definedName>
    <definedName name="_xlnm.Print_Area" localSheetId="12">'表33-3'!$B$2:$M$41</definedName>
    <definedName name="_xlnm.Print_Area" localSheetId="13">'表34-1'!$B$2:$R$41</definedName>
    <definedName name="_xlnm.Print_Area" localSheetId="14">'表34-2'!$B$2:$F$37</definedName>
    <definedName name="_xlnm.Print_Area" localSheetId="15">'表34-3'!$B$2:$F$37</definedName>
    <definedName name="_xlnm.Print_Area" localSheetId="16">'表34-4'!$B$2:$F$37</definedName>
    <definedName name="_xlnm.Print_Area" localSheetId="17">'表35-1'!$B$2:$H$43</definedName>
    <definedName name="_xlnm.Print_Area" localSheetId="18">'表35-2'!$B$2:$N$58</definedName>
    <definedName name="_xlnm.Print_Area" localSheetId="19">'表35-3'!$B$2:$N$58</definedName>
    <definedName name="_xlnm.Print_Area" localSheetId="20">表36!$B$2:$I$42</definedName>
    <definedName name="_xlnm.Print_Area" localSheetId="21">'表37-1'!$B$2:$H$41</definedName>
    <definedName name="_xlnm.Print_Area" localSheetId="22">'表37-2'!$B$2:$H$41</definedName>
    <definedName name="_xlnm.Print_Area" localSheetId="23">'表37-3'!$B$1:$J$39</definedName>
    <definedName name="_xlnm.Print_Area" localSheetId="24">'表38-1'!$B$2:$G$40</definedName>
    <definedName name="_xlnm.Print_Area" localSheetId="25">'表38-2'!$B$2:$G$40</definedName>
    <definedName name="_xlnm.Print_Area" localSheetId="26">'表39-1'!$B$2:$G$40</definedName>
    <definedName name="_xlnm.Print_Area" localSheetId="27">'表39-2'!$B$2:$I$58</definedName>
    <definedName name="_xlnm.Print_Area" localSheetId="28">'表39-3'!$B$2:$M$58</definedName>
    <definedName name="_xlnm.Print_Area" localSheetId="29">'表39-4'!$B$1:$O$39</definedName>
    <definedName name="_xlnm.Print_Area" localSheetId="0">目次!$A$1:$D$113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30" l="1"/>
  <c r="O38" i="30" s="1"/>
  <c r="N37" i="30"/>
  <c r="M37" i="30"/>
  <c r="L37" i="30"/>
  <c r="K37" i="30"/>
  <c r="J37" i="30"/>
  <c r="I37" i="30"/>
  <c r="H37" i="30"/>
  <c r="G37" i="30"/>
  <c r="G38" i="30" s="1"/>
  <c r="F37" i="30"/>
  <c r="F38" i="30" s="1"/>
  <c r="E37" i="30"/>
  <c r="D37" i="30"/>
  <c r="O35" i="30"/>
  <c r="N35" i="30"/>
  <c r="M35" i="30"/>
  <c r="L35" i="30"/>
  <c r="K35" i="30"/>
  <c r="J35" i="30"/>
  <c r="I35" i="30"/>
  <c r="H35" i="30"/>
  <c r="G35" i="30"/>
  <c r="F35" i="30"/>
  <c r="E35" i="30"/>
  <c r="O34" i="30"/>
  <c r="N34" i="30"/>
  <c r="F34" i="30"/>
  <c r="D33" i="30"/>
  <c r="M34" i="30" s="1"/>
  <c r="O32" i="30"/>
  <c r="N32" i="30"/>
  <c r="F32" i="30"/>
  <c r="D31" i="30"/>
  <c r="M32" i="30" s="1"/>
  <c r="O30" i="30"/>
  <c r="N30" i="30"/>
  <c r="F30" i="30"/>
  <c r="D29" i="30"/>
  <c r="M30" i="30" s="1"/>
  <c r="O28" i="30"/>
  <c r="N28" i="30"/>
  <c r="F28" i="30"/>
  <c r="D27" i="30"/>
  <c r="M28" i="30" s="1"/>
  <c r="O26" i="30"/>
  <c r="N26" i="30"/>
  <c r="F26" i="30"/>
  <c r="D25" i="30"/>
  <c r="M26" i="30" s="1"/>
  <c r="O24" i="30"/>
  <c r="N24" i="30"/>
  <c r="F24" i="30"/>
  <c r="D23" i="30"/>
  <c r="M24" i="30" s="1"/>
  <c r="O22" i="30"/>
  <c r="N22" i="30"/>
  <c r="F22" i="30"/>
  <c r="D21" i="30"/>
  <c r="M22" i="30" s="1"/>
  <c r="O20" i="30"/>
  <c r="N20" i="30"/>
  <c r="F20" i="30"/>
  <c r="D19" i="30"/>
  <c r="M20" i="30" s="1"/>
  <c r="O18" i="30"/>
  <c r="N18" i="30"/>
  <c r="F18" i="30"/>
  <c r="D17" i="30"/>
  <c r="M18" i="30" s="1"/>
  <c r="O16" i="30"/>
  <c r="N16" i="30"/>
  <c r="F16" i="30"/>
  <c r="D15" i="30"/>
  <c r="M16" i="30" s="1"/>
  <c r="O14" i="30"/>
  <c r="N14" i="30"/>
  <c r="F14" i="30"/>
  <c r="D13" i="30"/>
  <c r="M14" i="30" s="1"/>
  <c r="O12" i="30"/>
  <c r="N12" i="30"/>
  <c r="F12" i="30"/>
  <c r="D11" i="30"/>
  <c r="M12" i="30" s="1"/>
  <c r="O9" i="30"/>
  <c r="N9" i="30"/>
  <c r="M9" i="30"/>
  <c r="L9" i="30"/>
  <c r="K9" i="30"/>
  <c r="J9" i="30"/>
  <c r="I9" i="30"/>
  <c r="H9" i="30"/>
  <c r="G9" i="30"/>
  <c r="F9" i="30"/>
  <c r="E9" i="30"/>
  <c r="B97" i="29"/>
  <c r="A97" i="29"/>
  <c r="M55" i="29"/>
  <c r="L55" i="29"/>
  <c r="K55" i="29"/>
  <c r="J55" i="29"/>
  <c r="I55" i="29"/>
  <c r="H55" i="29"/>
  <c r="G55" i="29"/>
  <c r="F55" i="29"/>
  <c r="M52" i="29"/>
  <c r="L52" i="29"/>
  <c r="K52" i="29"/>
  <c r="J52" i="29"/>
  <c r="I52" i="29"/>
  <c r="H52" i="29"/>
  <c r="G52" i="29"/>
  <c r="F52" i="29"/>
  <c r="J51" i="29"/>
  <c r="H51" i="29"/>
  <c r="G51" i="29"/>
  <c r="F51" i="29"/>
  <c r="E49" i="29"/>
  <c r="L51" i="29" s="1"/>
  <c r="D49" i="29"/>
  <c r="L50" i="29" s="1"/>
  <c r="M48" i="29"/>
  <c r="L48" i="29"/>
  <c r="K48" i="29"/>
  <c r="G48" i="29"/>
  <c r="M47" i="29"/>
  <c r="L47" i="29"/>
  <c r="K47" i="29"/>
  <c r="J47" i="29"/>
  <c r="I47" i="29"/>
  <c r="H47" i="29"/>
  <c r="G47" i="29"/>
  <c r="E46" i="29"/>
  <c r="J48" i="29" s="1"/>
  <c r="D46" i="29"/>
  <c r="F47" i="29" s="1"/>
  <c r="H45" i="29"/>
  <c r="G45" i="29"/>
  <c r="E43" i="29"/>
  <c r="D43" i="29"/>
  <c r="M42" i="29"/>
  <c r="J42" i="29"/>
  <c r="I42" i="29"/>
  <c r="G42" i="29"/>
  <c r="F42" i="29"/>
  <c r="L41" i="29"/>
  <c r="K41" i="29"/>
  <c r="J41" i="29"/>
  <c r="E40" i="29"/>
  <c r="L42" i="29" s="1"/>
  <c r="D40" i="29"/>
  <c r="I41" i="29" s="1"/>
  <c r="M39" i="29"/>
  <c r="K39" i="29"/>
  <c r="J39" i="29"/>
  <c r="I39" i="29"/>
  <c r="L38" i="29"/>
  <c r="J38" i="29"/>
  <c r="I38" i="29"/>
  <c r="H38" i="29"/>
  <c r="G38" i="29"/>
  <c r="F38" i="29"/>
  <c r="E38" i="29"/>
  <c r="E37" i="29"/>
  <c r="H39" i="29" s="1"/>
  <c r="D37" i="29"/>
  <c r="M38" i="29" s="1"/>
  <c r="F36" i="29"/>
  <c r="M35" i="29"/>
  <c r="L35" i="29"/>
  <c r="E34" i="29"/>
  <c r="M36" i="29" s="1"/>
  <c r="D34" i="29"/>
  <c r="K35" i="29" s="1"/>
  <c r="M33" i="29"/>
  <c r="L33" i="29"/>
  <c r="K33" i="29"/>
  <c r="J33" i="29"/>
  <c r="I33" i="29"/>
  <c r="G33" i="29"/>
  <c r="F33" i="29"/>
  <c r="L32" i="29"/>
  <c r="K32" i="29"/>
  <c r="J32" i="29"/>
  <c r="I32" i="29"/>
  <c r="H32" i="29"/>
  <c r="G32" i="29"/>
  <c r="F32" i="29"/>
  <c r="E32" i="29"/>
  <c r="E31" i="29"/>
  <c r="H33" i="29" s="1"/>
  <c r="D31" i="29"/>
  <c r="M32" i="29" s="1"/>
  <c r="I30" i="29"/>
  <c r="G30" i="29"/>
  <c r="F30" i="29"/>
  <c r="M29" i="29"/>
  <c r="E28" i="29"/>
  <c r="L30" i="29" s="1"/>
  <c r="D28" i="29"/>
  <c r="L29" i="29" s="1"/>
  <c r="M27" i="29"/>
  <c r="L27" i="29"/>
  <c r="K27" i="29"/>
  <c r="J27" i="29"/>
  <c r="M26" i="29"/>
  <c r="L26" i="29"/>
  <c r="K26" i="29"/>
  <c r="J26" i="29"/>
  <c r="I26" i="29"/>
  <c r="H26" i="29"/>
  <c r="G26" i="29"/>
  <c r="F26" i="29"/>
  <c r="E25" i="29"/>
  <c r="I27" i="29" s="1"/>
  <c r="D25" i="29"/>
  <c r="G24" i="29"/>
  <c r="E22" i="29"/>
  <c r="D22" i="29"/>
  <c r="M21" i="29"/>
  <c r="L21" i="29"/>
  <c r="J21" i="29"/>
  <c r="I21" i="29"/>
  <c r="G21" i="29"/>
  <c r="F21" i="29"/>
  <c r="L20" i="29"/>
  <c r="K20" i="29"/>
  <c r="J20" i="29"/>
  <c r="E19" i="29"/>
  <c r="K21" i="29" s="1"/>
  <c r="D19" i="29"/>
  <c r="I20" i="29" s="1"/>
  <c r="M18" i="29"/>
  <c r="L18" i="29"/>
  <c r="K18" i="29"/>
  <c r="J18" i="29"/>
  <c r="I18" i="29"/>
  <c r="J17" i="29"/>
  <c r="I17" i="29"/>
  <c r="H17" i="29"/>
  <c r="G17" i="29"/>
  <c r="F17" i="29"/>
  <c r="E17" i="29"/>
  <c r="E16" i="29"/>
  <c r="H18" i="29" s="1"/>
  <c r="D16" i="29"/>
  <c r="M17" i="29" s="1"/>
  <c r="M13" i="29"/>
  <c r="L13" i="29"/>
  <c r="K13" i="29"/>
  <c r="J13" i="29"/>
  <c r="I13" i="29"/>
  <c r="H13" i="29"/>
  <c r="G13" i="29"/>
  <c r="F13" i="29"/>
  <c r="B97" i="28"/>
  <c r="A97" i="28"/>
  <c r="I55" i="28"/>
  <c r="H55" i="28"/>
  <c r="G55" i="28"/>
  <c r="F55" i="28"/>
  <c r="I52" i="28"/>
  <c r="H52" i="28"/>
  <c r="H53" i="28" s="1"/>
  <c r="G52" i="28"/>
  <c r="F52" i="28"/>
  <c r="E52" i="28"/>
  <c r="E49" i="28"/>
  <c r="D49" i="28"/>
  <c r="E46" i="28"/>
  <c r="I48" i="28" s="1"/>
  <c r="D46" i="28"/>
  <c r="I45" i="28"/>
  <c r="E43" i="28"/>
  <c r="H45" i="28" s="1"/>
  <c r="D43" i="28"/>
  <c r="I44" i="28" s="1"/>
  <c r="I42" i="28"/>
  <c r="H42" i="28"/>
  <c r="E40" i="28"/>
  <c r="G42" i="28" s="1"/>
  <c r="D40" i="28"/>
  <c r="I41" i="28" s="1"/>
  <c r="I39" i="28"/>
  <c r="H39" i="28"/>
  <c r="G39" i="28"/>
  <c r="E37" i="28"/>
  <c r="F39" i="28" s="1"/>
  <c r="D37" i="28"/>
  <c r="D52" i="28" s="1"/>
  <c r="I36" i="28"/>
  <c r="H36" i="28"/>
  <c r="G36" i="28"/>
  <c r="F36" i="28"/>
  <c r="E34" i="28"/>
  <c r="E35" i="28" s="1"/>
  <c r="D34" i="28"/>
  <c r="I35" i="28" s="1"/>
  <c r="I33" i="28"/>
  <c r="H33" i="28"/>
  <c r="G33" i="28"/>
  <c r="F33" i="28"/>
  <c r="I32" i="28"/>
  <c r="H32" i="28"/>
  <c r="G32" i="28"/>
  <c r="E31" i="28"/>
  <c r="E32" i="28" s="1"/>
  <c r="D31" i="28"/>
  <c r="F32" i="28" s="1"/>
  <c r="I30" i="28"/>
  <c r="H30" i="28"/>
  <c r="G30" i="28"/>
  <c r="F30" i="28"/>
  <c r="I29" i="28"/>
  <c r="H29" i="28"/>
  <c r="G29" i="28"/>
  <c r="F29" i="28"/>
  <c r="E28" i="28"/>
  <c r="E29" i="28" s="1"/>
  <c r="D28" i="28"/>
  <c r="I27" i="28"/>
  <c r="H27" i="28"/>
  <c r="G27" i="28"/>
  <c r="F27" i="28"/>
  <c r="I26" i="28"/>
  <c r="H26" i="28"/>
  <c r="G26" i="28"/>
  <c r="F26" i="28"/>
  <c r="E26" i="28"/>
  <c r="E25" i="28"/>
  <c r="D25" i="28"/>
  <c r="G24" i="28"/>
  <c r="F24" i="28"/>
  <c r="I23" i="28"/>
  <c r="H23" i="28"/>
  <c r="G23" i="28"/>
  <c r="F23" i="28"/>
  <c r="E23" i="28"/>
  <c r="E22" i="28"/>
  <c r="I24" i="28" s="1"/>
  <c r="D22" i="28"/>
  <c r="F21" i="28"/>
  <c r="I20" i="28"/>
  <c r="H20" i="28"/>
  <c r="G20" i="28"/>
  <c r="F20" i="28"/>
  <c r="E20" i="28"/>
  <c r="E19" i="28"/>
  <c r="I21" i="28" s="1"/>
  <c r="D19" i="28"/>
  <c r="I17" i="28"/>
  <c r="H17" i="28"/>
  <c r="G17" i="28"/>
  <c r="F17" i="28"/>
  <c r="E17" i="28"/>
  <c r="E16" i="28"/>
  <c r="D16" i="28"/>
  <c r="D13" i="28" s="1"/>
  <c r="I13" i="28"/>
  <c r="H13" i="28"/>
  <c r="G13" i="28"/>
  <c r="F13" i="28"/>
  <c r="G39" i="27"/>
  <c r="F39" i="27"/>
  <c r="E39" i="27"/>
  <c r="E40" i="27" s="1"/>
  <c r="D39" i="27"/>
  <c r="G38" i="27"/>
  <c r="G37" i="27"/>
  <c r="F37" i="27"/>
  <c r="E37" i="27"/>
  <c r="E38" i="27" s="1"/>
  <c r="D35" i="27"/>
  <c r="G36" i="27" s="1"/>
  <c r="G34" i="27"/>
  <c r="F34" i="27"/>
  <c r="E34" i="27"/>
  <c r="D33" i="27"/>
  <c r="D31" i="27"/>
  <c r="G32" i="27" s="1"/>
  <c r="D29" i="27"/>
  <c r="G30" i="27" s="1"/>
  <c r="G28" i="27"/>
  <c r="F28" i="27"/>
  <c r="E28" i="27"/>
  <c r="D27" i="27"/>
  <c r="D37" i="27" s="1"/>
  <c r="F38" i="27" s="1"/>
  <c r="D25" i="27"/>
  <c r="G26" i="27" s="1"/>
  <c r="D23" i="27"/>
  <c r="G24" i="27" s="1"/>
  <c r="G22" i="27"/>
  <c r="F22" i="27"/>
  <c r="E22" i="27"/>
  <c r="D21" i="27"/>
  <c r="D19" i="27"/>
  <c r="G20" i="27" s="1"/>
  <c r="D17" i="27"/>
  <c r="D11" i="27" s="1"/>
  <c r="G16" i="27"/>
  <c r="F16" i="27"/>
  <c r="E16" i="27"/>
  <c r="D15" i="27"/>
  <c r="D13" i="27"/>
  <c r="G14" i="27" s="1"/>
  <c r="G11" i="27"/>
  <c r="F11" i="27"/>
  <c r="E11" i="27"/>
  <c r="G39" i="26"/>
  <c r="F39" i="26"/>
  <c r="E39" i="26"/>
  <c r="G37" i="26"/>
  <c r="F37" i="26"/>
  <c r="E37" i="26"/>
  <c r="D35" i="26"/>
  <c r="G36" i="26" s="1"/>
  <c r="D33" i="26"/>
  <c r="G32" i="26"/>
  <c r="F32" i="26"/>
  <c r="E32" i="26"/>
  <c r="D31" i="26"/>
  <c r="D29" i="26"/>
  <c r="G30" i="26" s="1"/>
  <c r="D27" i="26"/>
  <c r="G26" i="26"/>
  <c r="F26" i="26"/>
  <c r="E26" i="26"/>
  <c r="D25" i="26"/>
  <c r="D23" i="26"/>
  <c r="G24" i="26" s="1"/>
  <c r="D21" i="26"/>
  <c r="G20" i="26"/>
  <c r="F20" i="26"/>
  <c r="E20" i="26"/>
  <c r="D19" i="26"/>
  <c r="D17" i="26"/>
  <c r="G18" i="26" s="1"/>
  <c r="D15" i="26"/>
  <c r="G14" i="26"/>
  <c r="F14" i="26"/>
  <c r="E14" i="26"/>
  <c r="D13" i="26"/>
  <c r="G11" i="26"/>
  <c r="F11" i="26"/>
  <c r="E11" i="26"/>
  <c r="G39" i="25"/>
  <c r="F39" i="25"/>
  <c r="E39" i="25"/>
  <c r="G37" i="25"/>
  <c r="F37" i="25"/>
  <c r="E37" i="25"/>
  <c r="D37" i="25"/>
  <c r="G36" i="25"/>
  <c r="F36" i="25"/>
  <c r="E36" i="25"/>
  <c r="D35" i="25"/>
  <c r="D33" i="25"/>
  <c r="G34" i="25" s="1"/>
  <c r="D31" i="25"/>
  <c r="G30" i="25"/>
  <c r="F30" i="25"/>
  <c r="E30" i="25"/>
  <c r="D29" i="25"/>
  <c r="D27" i="25"/>
  <c r="G28" i="25" s="1"/>
  <c r="D25" i="25"/>
  <c r="G24" i="25"/>
  <c r="F24" i="25"/>
  <c r="E24" i="25"/>
  <c r="D23" i="25"/>
  <c r="D21" i="25"/>
  <c r="G22" i="25" s="1"/>
  <c r="D19" i="25"/>
  <c r="G18" i="25"/>
  <c r="F18" i="25"/>
  <c r="E18" i="25"/>
  <c r="D17" i="25"/>
  <c r="D15" i="25"/>
  <c r="G16" i="25" s="1"/>
  <c r="D13" i="25"/>
  <c r="G11" i="25"/>
  <c r="F11" i="25"/>
  <c r="E11" i="25"/>
  <c r="J37" i="24"/>
  <c r="I37" i="24"/>
  <c r="H37" i="24"/>
  <c r="G37" i="24"/>
  <c r="F37" i="24"/>
  <c r="E37" i="24"/>
  <c r="J35" i="24"/>
  <c r="I35" i="24"/>
  <c r="H35" i="24"/>
  <c r="G35" i="24"/>
  <c r="F35" i="24"/>
  <c r="E35" i="24"/>
  <c r="J34" i="24"/>
  <c r="I34" i="24"/>
  <c r="H34" i="24"/>
  <c r="G34" i="24"/>
  <c r="F34" i="24"/>
  <c r="E34" i="24"/>
  <c r="D33" i="24"/>
  <c r="D31" i="24"/>
  <c r="J30" i="24"/>
  <c r="I30" i="24"/>
  <c r="H30" i="24"/>
  <c r="G30" i="24"/>
  <c r="F30" i="24"/>
  <c r="E30" i="24"/>
  <c r="D29" i="24"/>
  <c r="J28" i="24"/>
  <c r="I28" i="24"/>
  <c r="H28" i="24"/>
  <c r="G28" i="24"/>
  <c r="F28" i="24"/>
  <c r="E28" i="24"/>
  <c r="D27" i="24"/>
  <c r="E26" i="24"/>
  <c r="D25" i="24"/>
  <c r="J26" i="24" s="1"/>
  <c r="J24" i="24"/>
  <c r="I24" i="24"/>
  <c r="H24" i="24"/>
  <c r="G24" i="24"/>
  <c r="F24" i="24"/>
  <c r="D23" i="24"/>
  <c r="E24" i="24" s="1"/>
  <c r="D21" i="24"/>
  <c r="J22" i="24" s="1"/>
  <c r="J20" i="24"/>
  <c r="I20" i="24"/>
  <c r="H20" i="24"/>
  <c r="G20" i="24"/>
  <c r="F20" i="24"/>
  <c r="E20" i="24"/>
  <c r="D19" i="24"/>
  <c r="D17" i="24"/>
  <c r="D15" i="24"/>
  <c r="J16" i="24" s="1"/>
  <c r="J14" i="24"/>
  <c r="I14" i="24"/>
  <c r="H14" i="24"/>
  <c r="G14" i="24"/>
  <c r="F14" i="24"/>
  <c r="E14" i="24"/>
  <c r="D13" i="24"/>
  <c r="D11" i="24"/>
  <c r="J12" i="24" s="1"/>
  <c r="J9" i="24"/>
  <c r="I9" i="24"/>
  <c r="H9" i="24"/>
  <c r="G9" i="24"/>
  <c r="F9" i="24"/>
  <c r="E9" i="24"/>
  <c r="H39" i="23"/>
  <c r="G39" i="23"/>
  <c r="F39" i="23"/>
  <c r="E39" i="23"/>
  <c r="H37" i="23"/>
  <c r="G37" i="23"/>
  <c r="F37" i="23"/>
  <c r="E37" i="23"/>
  <c r="D35" i="23"/>
  <c r="H36" i="23" s="1"/>
  <c r="H34" i="23"/>
  <c r="G34" i="23"/>
  <c r="F34" i="23"/>
  <c r="E34" i="23"/>
  <c r="D33" i="23"/>
  <c r="D31" i="23"/>
  <c r="H32" i="23" s="1"/>
  <c r="D29" i="23"/>
  <c r="H28" i="23"/>
  <c r="G28" i="23"/>
  <c r="F28" i="23"/>
  <c r="D27" i="23"/>
  <c r="D25" i="23"/>
  <c r="H26" i="23" s="1"/>
  <c r="H24" i="23"/>
  <c r="G24" i="23"/>
  <c r="F24" i="23"/>
  <c r="D23" i="23"/>
  <c r="E24" i="23" s="1"/>
  <c r="E22" i="23"/>
  <c r="D21" i="23"/>
  <c r="H22" i="23" s="1"/>
  <c r="H20" i="23"/>
  <c r="G20" i="23"/>
  <c r="F20" i="23"/>
  <c r="E20" i="23"/>
  <c r="D19" i="23"/>
  <c r="D17" i="23"/>
  <c r="H18" i="23" s="1"/>
  <c r="D15" i="23"/>
  <c r="H14" i="23"/>
  <c r="G14" i="23"/>
  <c r="F14" i="23"/>
  <c r="E14" i="23"/>
  <c r="D13" i="23"/>
  <c r="H11" i="23"/>
  <c r="G11" i="23"/>
  <c r="F11" i="23"/>
  <c r="E11" i="23"/>
  <c r="H39" i="22"/>
  <c r="G39" i="22"/>
  <c r="F39" i="22"/>
  <c r="E39" i="22"/>
  <c r="H37" i="22"/>
  <c r="G37" i="22"/>
  <c r="F37" i="22"/>
  <c r="E37" i="22"/>
  <c r="E36" i="22"/>
  <c r="D35" i="22"/>
  <c r="D33" i="22"/>
  <c r="H34" i="22" s="1"/>
  <c r="D31" i="22"/>
  <c r="H30" i="22"/>
  <c r="G30" i="22"/>
  <c r="F30" i="22"/>
  <c r="E30" i="22"/>
  <c r="D29" i="22"/>
  <c r="G28" i="22"/>
  <c r="F28" i="22"/>
  <c r="E28" i="22"/>
  <c r="D27" i="22"/>
  <c r="H28" i="22" s="1"/>
  <c r="H26" i="22"/>
  <c r="G26" i="22"/>
  <c r="F26" i="22"/>
  <c r="E26" i="22"/>
  <c r="D25" i="22"/>
  <c r="D23" i="22"/>
  <c r="H24" i="22" s="1"/>
  <c r="D21" i="22"/>
  <c r="H20" i="22"/>
  <c r="G20" i="22"/>
  <c r="F20" i="22"/>
  <c r="E20" i="22"/>
  <c r="D19" i="22"/>
  <c r="D17" i="22"/>
  <c r="H18" i="22" s="1"/>
  <c r="H16" i="22"/>
  <c r="G16" i="22"/>
  <c r="F16" i="22"/>
  <c r="E16" i="22"/>
  <c r="D15" i="22"/>
  <c r="D13" i="22"/>
  <c r="H14" i="22" s="1"/>
  <c r="H11" i="22"/>
  <c r="G11" i="22"/>
  <c r="F11" i="22"/>
  <c r="E11" i="22"/>
  <c r="I41" i="21"/>
  <c r="H41" i="21"/>
  <c r="G41" i="21"/>
  <c r="F41" i="21"/>
  <c r="E41" i="21"/>
  <c r="I39" i="21"/>
  <c r="H39" i="21"/>
  <c r="H40" i="21" s="1"/>
  <c r="G39" i="21"/>
  <c r="F39" i="21"/>
  <c r="E39" i="21"/>
  <c r="D37" i="21"/>
  <c r="I38" i="21" s="1"/>
  <c r="I36" i="21"/>
  <c r="H36" i="21"/>
  <c r="G36" i="21"/>
  <c r="F36" i="21"/>
  <c r="D35" i="21"/>
  <c r="E36" i="21" s="1"/>
  <c r="D33" i="21"/>
  <c r="I34" i="21" s="1"/>
  <c r="I32" i="21"/>
  <c r="H32" i="21"/>
  <c r="G32" i="21"/>
  <c r="F32" i="21"/>
  <c r="D31" i="21"/>
  <c r="E32" i="21" s="1"/>
  <c r="D29" i="21"/>
  <c r="D39" i="21" s="1"/>
  <c r="E40" i="21" s="1"/>
  <c r="I28" i="21"/>
  <c r="H28" i="21"/>
  <c r="G28" i="21"/>
  <c r="F28" i="21"/>
  <c r="D27" i="21"/>
  <c r="E28" i="21" s="1"/>
  <c r="D25" i="21"/>
  <c r="I26" i="21" s="1"/>
  <c r="I24" i="21"/>
  <c r="H24" i="21"/>
  <c r="G24" i="21"/>
  <c r="F24" i="21"/>
  <c r="D23" i="21"/>
  <c r="E24" i="21" s="1"/>
  <c r="D21" i="21"/>
  <c r="I22" i="21" s="1"/>
  <c r="I20" i="21"/>
  <c r="H20" i="21"/>
  <c r="G20" i="21"/>
  <c r="F20" i="21"/>
  <c r="D19" i="21"/>
  <c r="E20" i="21" s="1"/>
  <c r="D17" i="21"/>
  <c r="I18" i="21" s="1"/>
  <c r="I16" i="21"/>
  <c r="H16" i="21"/>
  <c r="G16" i="21"/>
  <c r="F16" i="21"/>
  <c r="D15" i="21"/>
  <c r="E16" i="21" s="1"/>
  <c r="I13" i="21"/>
  <c r="H13" i="21"/>
  <c r="G13" i="21"/>
  <c r="F13" i="21"/>
  <c r="E13" i="21"/>
  <c r="B94" i="20"/>
  <c r="F56" i="20"/>
  <c r="N55" i="20"/>
  <c r="M55" i="20"/>
  <c r="L55" i="20"/>
  <c r="K55" i="20"/>
  <c r="J55" i="20"/>
  <c r="I55" i="20"/>
  <c r="H55" i="20"/>
  <c r="G55" i="20"/>
  <c r="F55" i="20"/>
  <c r="D55" i="20"/>
  <c r="G56" i="20" s="1"/>
  <c r="N52" i="20"/>
  <c r="M52" i="20"/>
  <c r="L52" i="20"/>
  <c r="K52" i="20"/>
  <c r="J52" i="20"/>
  <c r="I52" i="20"/>
  <c r="H52" i="20"/>
  <c r="G52" i="20"/>
  <c r="F52" i="20"/>
  <c r="M51" i="20"/>
  <c r="L51" i="20"/>
  <c r="J51" i="20"/>
  <c r="F51" i="20"/>
  <c r="L50" i="20"/>
  <c r="J50" i="20"/>
  <c r="I50" i="20"/>
  <c r="G50" i="20"/>
  <c r="E49" i="20"/>
  <c r="I51" i="20" s="1"/>
  <c r="D49" i="20"/>
  <c r="F50" i="20" s="1"/>
  <c r="I48" i="20"/>
  <c r="G48" i="20"/>
  <c r="N47" i="20"/>
  <c r="M47" i="20"/>
  <c r="L47" i="20"/>
  <c r="J47" i="20"/>
  <c r="I47" i="20"/>
  <c r="H47" i="20"/>
  <c r="G47" i="20"/>
  <c r="F47" i="20"/>
  <c r="E46" i="20"/>
  <c r="J48" i="20" s="1"/>
  <c r="D46" i="20"/>
  <c r="K47" i="20" s="1"/>
  <c r="G45" i="20"/>
  <c r="E43" i="20"/>
  <c r="D43" i="20"/>
  <c r="M42" i="20"/>
  <c r="F42" i="20"/>
  <c r="M41" i="20"/>
  <c r="L41" i="20"/>
  <c r="J41" i="20"/>
  <c r="E40" i="20"/>
  <c r="N42" i="20" s="1"/>
  <c r="D40" i="20"/>
  <c r="I41" i="20" s="1"/>
  <c r="M39" i="20"/>
  <c r="L39" i="20"/>
  <c r="J39" i="20"/>
  <c r="F39" i="20"/>
  <c r="M38" i="20"/>
  <c r="L38" i="20"/>
  <c r="J38" i="20"/>
  <c r="I38" i="20"/>
  <c r="G38" i="20"/>
  <c r="E37" i="20"/>
  <c r="I39" i="20" s="1"/>
  <c r="D37" i="20"/>
  <c r="F38" i="20" s="1"/>
  <c r="M35" i="20"/>
  <c r="L35" i="20"/>
  <c r="J35" i="20"/>
  <c r="I35" i="20"/>
  <c r="G35" i="20"/>
  <c r="F35" i="20"/>
  <c r="E34" i="20"/>
  <c r="D34" i="20"/>
  <c r="N35" i="20" s="1"/>
  <c r="E31" i="20"/>
  <c r="D31" i="20"/>
  <c r="M30" i="20"/>
  <c r="F30" i="20"/>
  <c r="M29" i="20"/>
  <c r="L29" i="20"/>
  <c r="J29" i="20"/>
  <c r="E28" i="20"/>
  <c r="L30" i="20" s="1"/>
  <c r="D28" i="20"/>
  <c r="I29" i="20" s="1"/>
  <c r="M27" i="20"/>
  <c r="L27" i="20"/>
  <c r="J27" i="20"/>
  <c r="F27" i="20"/>
  <c r="L26" i="20"/>
  <c r="J26" i="20"/>
  <c r="I26" i="20"/>
  <c r="G26" i="20"/>
  <c r="E25" i="20"/>
  <c r="I27" i="20" s="1"/>
  <c r="D25" i="20"/>
  <c r="F26" i="20" s="1"/>
  <c r="I24" i="20"/>
  <c r="L23" i="20"/>
  <c r="J23" i="20"/>
  <c r="I23" i="20"/>
  <c r="G23" i="20"/>
  <c r="F23" i="20"/>
  <c r="E22" i="20"/>
  <c r="J24" i="20" s="1"/>
  <c r="D22" i="20"/>
  <c r="N23" i="20" s="1"/>
  <c r="M20" i="20"/>
  <c r="E19" i="20"/>
  <c r="D19" i="20"/>
  <c r="M18" i="20"/>
  <c r="F18" i="20"/>
  <c r="M17" i="20"/>
  <c r="L17" i="20"/>
  <c r="J17" i="20"/>
  <c r="E16" i="20"/>
  <c r="L18" i="20" s="1"/>
  <c r="D16" i="20"/>
  <c r="I17" i="20" s="1"/>
  <c r="N13" i="20"/>
  <c r="M13" i="20"/>
  <c r="L13" i="20"/>
  <c r="K13" i="20"/>
  <c r="J13" i="20"/>
  <c r="I13" i="20"/>
  <c r="H13" i="20"/>
  <c r="G13" i="20"/>
  <c r="F13" i="20"/>
  <c r="B94" i="19"/>
  <c r="N55" i="19"/>
  <c r="M55" i="19"/>
  <c r="M56" i="19" s="1"/>
  <c r="L55" i="19"/>
  <c r="K55" i="19"/>
  <c r="K56" i="19" s="1"/>
  <c r="J55" i="19"/>
  <c r="J56" i="19" s="1"/>
  <c r="I55" i="19"/>
  <c r="I56" i="19" s="1"/>
  <c r="H55" i="19"/>
  <c r="H56" i="19" s="1"/>
  <c r="G55" i="19"/>
  <c r="G56" i="19" s="1"/>
  <c r="F55" i="19"/>
  <c r="D55" i="19"/>
  <c r="F56" i="19" s="1"/>
  <c r="N52" i="19"/>
  <c r="M52" i="19"/>
  <c r="L52" i="19"/>
  <c r="K52" i="19"/>
  <c r="J52" i="19"/>
  <c r="I52" i="19"/>
  <c r="H52" i="19"/>
  <c r="G52" i="19"/>
  <c r="F52" i="19"/>
  <c r="H51" i="19"/>
  <c r="G51" i="19"/>
  <c r="N50" i="19"/>
  <c r="L50" i="19"/>
  <c r="F50" i="19"/>
  <c r="E50" i="19"/>
  <c r="E49" i="19"/>
  <c r="D49" i="19"/>
  <c r="M50" i="19" s="1"/>
  <c r="N48" i="19"/>
  <c r="N47" i="19"/>
  <c r="M47" i="19"/>
  <c r="K47" i="19"/>
  <c r="E46" i="19"/>
  <c r="M48" i="19" s="1"/>
  <c r="D46" i="19"/>
  <c r="J47" i="19" s="1"/>
  <c r="N45" i="19"/>
  <c r="M45" i="19"/>
  <c r="K45" i="19"/>
  <c r="M44" i="19"/>
  <c r="L44" i="19"/>
  <c r="K44" i="19"/>
  <c r="J44" i="19"/>
  <c r="H44" i="19"/>
  <c r="F44" i="19"/>
  <c r="E43" i="19"/>
  <c r="J45" i="19" s="1"/>
  <c r="D43" i="19"/>
  <c r="G44" i="19" s="1"/>
  <c r="K42" i="19"/>
  <c r="J42" i="19"/>
  <c r="H42" i="19"/>
  <c r="K41" i="19"/>
  <c r="H41" i="19"/>
  <c r="G41" i="19"/>
  <c r="E41" i="19"/>
  <c r="E40" i="19"/>
  <c r="G42" i="19" s="1"/>
  <c r="D40" i="19"/>
  <c r="N41" i="19" s="1"/>
  <c r="H39" i="19"/>
  <c r="N38" i="19"/>
  <c r="H38" i="19"/>
  <c r="G38" i="19"/>
  <c r="E38" i="19"/>
  <c r="E37" i="19"/>
  <c r="D37" i="19"/>
  <c r="M38" i="19" s="1"/>
  <c r="N36" i="19"/>
  <c r="H36" i="19"/>
  <c r="N35" i="19"/>
  <c r="M35" i="19"/>
  <c r="K35" i="19"/>
  <c r="E35" i="19"/>
  <c r="E34" i="19"/>
  <c r="M36" i="19" s="1"/>
  <c r="D34" i="19"/>
  <c r="J35" i="19" s="1"/>
  <c r="N33" i="19"/>
  <c r="M33" i="19"/>
  <c r="K33" i="19"/>
  <c r="N32" i="19"/>
  <c r="K32" i="19"/>
  <c r="J32" i="19"/>
  <c r="I32" i="19"/>
  <c r="H32" i="19"/>
  <c r="E31" i="19"/>
  <c r="J33" i="19" s="1"/>
  <c r="D31" i="19"/>
  <c r="G32" i="19" s="1"/>
  <c r="N30" i="19"/>
  <c r="K30" i="19"/>
  <c r="J30" i="19"/>
  <c r="H30" i="19"/>
  <c r="K29" i="19"/>
  <c r="H29" i="19"/>
  <c r="G29" i="19"/>
  <c r="F29" i="19"/>
  <c r="E29" i="19"/>
  <c r="E28" i="19"/>
  <c r="G30" i="19" s="1"/>
  <c r="D28" i="19"/>
  <c r="N29" i="19" s="1"/>
  <c r="G27" i="19"/>
  <c r="N26" i="19"/>
  <c r="H26" i="19"/>
  <c r="E26" i="19"/>
  <c r="E25" i="19"/>
  <c r="D25" i="19"/>
  <c r="M26" i="19" s="1"/>
  <c r="N24" i="19"/>
  <c r="H24" i="19"/>
  <c r="N23" i="19"/>
  <c r="M23" i="19"/>
  <c r="K23" i="19"/>
  <c r="H23" i="19"/>
  <c r="E23" i="19"/>
  <c r="E22" i="19"/>
  <c r="M24" i="19" s="1"/>
  <c r="D22" i="19"/>
  <c r="J23" i="19" s="1"/>
  <c r="N21" i="19"/>
  <c r="M21" i="19"/>
  <c r="K21" i="19"/>
  <c r="N20" i="19"/>
  <c r="K20" i="19"/>
  <c r="J20" i="19"/>
  <c r="H20" i="19"/>
  <c r="E19" i="19"/>
  <c r="J21" i="19" s="1"/>
  <c r="D19" i="19"/>
  <c r="G20" i="19" s="1"/>
  <c r="N18" i="19"/>
  <c r="K18" i="19"/>
  <c r="J18" i="19"/>
  <c r="H18" i="19"/>
  <c r="K17" i="19"/>
  <c r="H17" i="19"/>
  <c r="G17" i="19"/>
  <c r="F17" i="19"/>
  <c r="E17" i="19"/>
  <c r="E16" i="19"/>
  <c r="G18" i="19" s="1"/>
  <c r="D16" i="19"/>
  <c r="N17" i="19" s="1"/>
  <c r="N14" i="19"/>
  <c r="H14" i="19"/>
  <c r="N13" i="19"/>
  <c r="M13" i="19"/>
  <c r="M14" i="19" s="1"/>
  <c r="L13" i="19"/>
  <c r="K13" i="19"/>
  <c r="K14" i="19" s="1"/>
  <c r="J13" i="19"/>
  <c r="J14" i="19" s="1"/>
  <c r="I13" i="19"/>
  <c r="I14" i="19" s="1"/>
  <c r="H13" i="19"/>
  <c r="G13" i="19"/>
  <c r="G14" i="19" s="1"/>
  <c r="F13" i="19"/>
  <c r="F14" i="19" s="1"/>
  <c r="D13" i="19"/>
  <c r="H41" i="18"/>
  <c r="G41" i="18"/>
  <c r="F41" i="18"/>
  <c r="E41" i="18"/>
  <c r="H39" i="18"/>
  <c r="G39" i="18"/>
  <c r="F39" i="18"/>
  <c r="E39" i="18"/>
  <c r="G38" i="18"/>
  <c r="E38" i="18"/>
  <c r="D37" i="18"/>
  <c r="H38" i="18" s="1"/>
  <c r="G36" i="18"/>
  <c r="F36" i="18"/>
  <c r="D35" i="18"/>
  <c r="G34" i="18"/>
  <c r="E34" i="18"/>
  <c r="D33" i="18"/>
  <c r="H34" i="18" s="1"/>
  <c r="D31" i="18"/>
  <c r="H30" i="18"/>
  <c r="G30" i="18"/>
  <c r="E30" i="18"/>
  <c r="D29" i="18"/>
  <c r="F30" i="18" s="1"/>
  <c r="H28" i="18"/>
  <c r="F28" i="18"/>
  <c r="D27" i="18"/>
  <c r="G28" i="18" s="1"/>
  <c r="H26" i="18"/>
  <c r="G26" i="18"/>
  <c r="F26" i="18"/>
  <c r="E26" i="18"/>
  <c r="D25" i="18"/>
  <c r="D23" i="18"/>
  <c r="H24" i="18" s="1"/>
  <c r="F22" i="18"/>
  <c r="E22" i="18"/>
  <c r="D21" i="18"/>
  <c r="H22" i="18" s="1"/>
  <c r="H20" i="18"/>
  <c r="D19" i="18"/>
  <c r="G20" i="18" s="1"/>
  <c r="D17" i="18"/>
  <c r="H16" i="18"/>
  <c r="G16" i="18"/>
  <c r="F16" i="18"/>
  <c r="D15" i="18"/>
  <c r="E16" i="18" s="1"/>
  <c r="H13" i="18"/>
  <c r="G13" i="18"/>
  <c r="F13" i="18"/>
  <c r="E13" i="18"/>
  <c r="F36" i="17"/>
  <c r="E36" i="17"/>
  <c r="F34" i="17"/>
  <c r="E34" i="17"/>
  <c r="D32" i="17"/>
  <c r="D30" i="17"/>
  <c r="D28" i="17"/>
  <c r="D26" i="17"/>
  <c r="D36" i="17" s="1"/>
  <c r="D24" i="17"/>
  <c r="D34" i="17" s="1"/>
  <c r="D22" i="17"/>
  <c r="D20" i="17"/>
  <c r="D8" i="17" s="1"/>
  <c r="D18" i="17"/>
  <c r="D16" i="17"/>
  <c r="D14" i="17"/>
  <c r="D12" i="17"/>
  <c r="D10" i="17"/>
  <c r="F8" i="17"/>
  <c r="E8" i="17"/>
  <c r="F36" i="16"/>
  <c r="E36" i="16"/>
  <c r="F34" i="16"/>
  <c r="E34" i="16"/>
  <c r="D32" i="16"/>
  <c r="D30" i="16"/>
  <c r="D28" i="16"/>
  <c r="D26" i="16"/>
  <c r="D36" i="16" s="1"/>
  <c r="D24" i="16"/>
  <c r="D34" i="16" s="1"/>
  <c r="D22" i="16"/>
  <c r="D20" i="16"/>
  <c r="D18" i="16"/>
  <c r="D16" i="16"/>
  <c r="D14" i="16"/>
  <c r="D12" i="16"/>
  <c r="D10" i="16"/>
  <c r="D8" i="16" s="1"/>
  <c r="F8" i="16"/>
  <c r="E8" i="16"/>
  <c r="F36" i="15"/>
  <c r="E36" i="15"/>
  <c r="F34" i="15"/>
  <c r="E34" i="15"/>
  <c r="D32" i="15"/>
  <c r="D36" i="15" s="1"/>
  <c r="D30" i="15"/>
  <c r="D28" i="15"/>
  <c r="D26" i="15"/>
  <c r="D24" i="15"/>
  <c r="D34" i="15" s="1"/>
  <c r="D22" i="15"/>
  <c r="D20" i="15"/>
  <c r="D18" i="15"/>
  <c r="D16" i="15"/>
  <c r="D14" i="15"/>
  <c r="D12" i="15"/>
  <c r="D10" i="15"/>
  <c r="F8" i="15"/>
  <c r="E8" i="15"/>
  <c r="Q40" i="14"/>
  <c r="P40" i="14"/>
  <c r="O40" i="14"/>
  <c r="N40" i="14"/>
  <c r="L40" i="14"/>
  <c r="K40" i="14"/>
  <c r="J40" i="14"/>
  <c r="I40" i="14"/>
  <c r="G40" i="14"/>
  <c r="F40" i="14"/>
  <c r="E40" i="14"/>
  <c r="Q38" i="14"/>
  <c r="P38" i="14"/>
  <c r="O38" i="14"/>
  <c r="N38" i="14"/>
  <c r="L38" i="14"/>
  <c r="K38" i="14"/>
  <c r="J38" i="14"/>
  <c r="I38" i="14"/>
  <c r="G38" i="14"/>
  <c r="F38" i="14"/>
  <c r="E38" i="14"/>
  <c r="P37" i="14"/>
  <c r="O37" i="14"/>
  <c r="L37" i="14"/>
  <c r="J37" i="14"/>
  <c r="I37" i="14"/>
  <c r="G37" i="14"/>
  <c r="R36" i="14"/>
  <c r="R37" i="14" s="1"/>
  <c r="M36" i="14"/>
  <c r="M37" i="14" s="1"/>
  <c r="D36" i="14"/>
  <c r="F37" i="14" s="1"/>
  <c r="D34" i="14"/>
  <c r="P33" i="14"/>
  <c r="O33" i="14"/>
  <c r="L33" i="14"/>
  <c r="J33" i="14"/>
  <c r="I33" i="14"/>
  <c r="G33" i="14"/>
  <c r="R32" i="14"/>
  <c r="R33" i="14" s="1"/>
  <c r="M32" i="14"/>
  <c r="M33" i="14" s="1"/>
  <c r="D32" i="14"/>
  <c r="F33" i="14" s="1"/>
  <c r="P31" i="14"/>
  <c r="J31" i="14"/>
  <c r="R30" i="14"/>
  <c r="M30" i="14"/>
  <c r="M31" i="14" s="1"/>
  <c r="D30" i="14"/>
  <c r="P29" i="14"/>
  <c r="O29" i="14"/>
  <c r="L29" i="14"/>
  <c r="J29" i="14"/>
  <c r="I29" i="14"/>
  <c r="G29" i="14"/>
  <c r="R28" i="14"/>
  <c r="R29" i="14" s="1"/>
  <c r="M28" i="14"/>
  <c r="M29" i="14" s="1"/>
  <c r="D28" i="14"/>
  <c r="F29" i="14" s="1"/>
  <c r="P27" i="14"/>
  <c r="O27" i="14"/>
  <c r="J27" i="14"/>
  <c r="M26" i="14"/>
  <c r="M27" i="14" s="1"/>
  <c r="D26" i="14"/>
  <c r="P25" i="14"/>
  <c r="O25" i="14"/>
  <c r="L25" i="14"/>
  <c r="J25" i="14"/>
  <c r="I25" i="14"/>
  <c r="G25" i="14"/>
  <c r="R24" i="14"/>
  <c r="R25" i="14" s="1"/>
  <c r="M24" i="14"/>
  <c r="M25" i="14" s="1"/>
  <c r="D24" i="14"/>
  <c r="F25" i="14" s="1"/>
  <c r="D22" i="14"/>
  <c r="P21" i="14"/>
  <c r="O21" i="14"/>
  <c r="L21" i="14"/>
  <c r="J21" i="14"/>
  <c r="I21" i="14"/>
  <c r="G21" i="14"/>
  <c r="R20" i="14"/>
  <c r="R21" i="14" s="1"/>
  <c r="M20" i="14"/>
  <c r="M21" i="14" s="1"/>
  <c r="D20" i="14"/>
  <c r="F21" i="14" s="1"/>
  <c r="P19" i="14"/>
  <c r="O19" i="14"/>
  <c r="J19" i="14"/>
  <c r="D18" i="14"/>
  <c r="P17" i="14"/>
  <c r="O17" i="14"/>
  <c r="L17" i="14"/>
  <c r="J17" i="14"/>
  <c r="I17" i="14"/>
  <c r="G17" i="14"/>
  <c r="R16" i="14"/>
  <c r="R17" i="14" s="1"/>
  <c r="M16" i="14"/>
  <c r="M17" i="14" s="1"/>
  <c r="D16" i="14"/>
  <c r="F17" i="14" s="1"/>
  <c r="P15" i="14"/>
  <c r="J15" i="14"/>
  <c r="I15" i="14"/>
  <c r="F15" i="14"/>
  <c r="E15" i="14"/>
  <c r="R14" i="14"/>
  <c r="D14" i="14"/>
  <c r="Q15" i="14" s="1"/>
  <c r="Q12" i="14"/>
  <c r="P12" i="14"/>
  <c r="O12" i="14"/>
  <c r="N12" i="14"/>
  <c r="L12" i="14"/>
  <c r="K12" i="14"/>
  <c r="J12" i="14"/>
  <c r="I12" i="14"/>
  <c r="G12" i="14"/>
  <c r="F12" i="14"/>
  <c r="E12" i="14"/>
  <c r="M40" i="13"/>
  <c r="J40" i="13"/>
  <c r="O39" i="13"/>
  <c r="N39" i="13"/>
  <c r="N40" i="13" s="1"/>
  <c r="M39" i="13"/>
  <c r="L39" i="13"/>
  <c r="L40" i="13" s="1"/>
  <c r="K39" i="13"/>
  <c r="K40" i="13" s="1"/>
  <c r="J39" i="13"/>
  <c r="I39" i="13"/>
  <c r="I40" i="13" s="1"/>
  <c r="H39" i="13"/>
  <c r="H40" i="13" s="1"/>
  <c r="G39" i="13"/>
  <c r="F39" i="13"/>
  <c r="F40" i="13" s="1"/>
  <c r="E39" i="13"/>
  <c r="D39" i="13"/>
  <c r="G40" i="13" s="1"/>
  <c r="O37" i="13"/>
  <c r="N37" i="13"/>
  <c r="M37" i="13"/>
  <c r="L37" i="13"/>
  <c r="K37" i="13"/>
  <c r="J37" i="13"/>
  <c r="I37" i="13"/>
  <c r="H37" i="13"/>
  <c r="G37" i="13"/>
  <c r="F37" i="13"/>
  <c r="E37" i="13"/>
  <c r="M36" i="13"/>
  <c r="K36" i="13"/>
  <c r="J36" i="13"/>
  <c r="I36" i="13"/>
  <c r="H36" i="13"/>
  <c r="G36" i="13"/>
  <c r="F36" i="13"/>
  <c r="O35" i="13"/>
  <c r="D35" i="13"/>
  <c r="E36" i="13" s="1"/>
  <c r="M34" i="13"/>
  <c r="K34" i="13"/>
  <c r="J34" i="13"/>
  <c r="I34" i="13"/>
  <c r="H34" i="13"/>
  <c r="G34" i="13"/>
  <c r="F34" i="13"/>
  <c r="O33" i="13"/>
  <c r="D33" i="13"/>
  <c r="E34" i="13" s="1"/>
  <c r="M32" i="13"/>
  <c r="K32" i="13"/>
  <c r="J32" i="13"/>
  <c r="I32" i="13"/>
  <c r="H32" i="13"/>
  <c r="G32" i="13"/>
  <c r="F32" i="13"/>
  <c r="O31" i="13"/>
  <c r="D31" i="13"/>
  <c r="E32" i="13" s="1"/>
  <c r="M30" i="13"/>
  <c r="K30" i="13"/>
  <c r="J30" i="13"/>
  <c r="I30" i="13"/>
  <c r="H30" i="13"/>
  <c r="G30" i="13"/>
  <c r="F30" i="13"/>
  <c r="O29" i="13"/>
  <c r="D29" i="13"/>
  <c r="E30" i="13" s="1"/>
  <c r="M28" i="13"/>
  <c r="K28" i="13"/>
  <c r="J28" i="13"/>
  <c r="I28" i="13"/>
  <c r="H28" i="13"/>
  <c r="G28" i="13"/>
  <c r="F28" i="13"/>
  <c r="O27" i="13"/>
  <c r="D27" i="13"/>
  <c r="E28" i="13" s="1"/>
  <c r="M26" i="13"/>
  <c r="K26" i="13"/>
  <c r="J26" i="13"/>
  <c r="I26" i="13"/>
  <c r="H26" i="13"/>
  <c r="G26" i="13"/>
  <c r="F26" i="13"/>
  <c r="O25" i="13"/>
  <c r="D25" i="13"/>
  <c r="E26" i="13" s="1"/>
  <c r="M24" i="13"/>
  <c r="K24" i="13"/>
  <c r="J24" i="13"/>
  <c r="I24" i="13"/>
  <c r="H24" i="13"/>
  <c r="G24" i="13"/>
  <c r="F24" i="13"/>
  <c r="O23" i="13"/>
  <c r="D23" i="13"/>
  <c r="E24" i="13" s="1"/>
  <c r="M22" i="13"/>
  <c r="K22" i="13"/>
  <c r="J22" i="13"/>
  <c r="I22" i="13"/>
  <c r="H22" i="13"/>
  <c r="G22" i="13"/>
  <c r="F22" i="13"/>
  <c r="O21" i="13"/>
  <c r="D21" i="13"/>
  <c r="E22" i="13" s="1"/>
  <c r="M20" i="13"/>
  <c r="K20" i="13"/>
  <c r="J20" i="13"/>
  <c r="I20" i="13"/>
  <c r="H20" i="13"/>
  <c r="G20" i="13"/>
  <c r="F20" i="13"/>
  <c r="O19" i="13"/>
  <c r="D19" i="13"/>
  <c r="E20" i="13" s="1"/>
  <c r="M18" i="13"/>
  <c r="K18" i="13"/>
  <c r="J18" i="13"/>
  <c r="I18" i="13"/>
  <c r="H18" i="13"/>
  <c r="G18" i="13"/>
  <c r="F18" i="13"/>
  <c r="O17" i="13"/>
  <c r="D17" i="13"/>
  <c r="E18" i="13" s="1"/>
  <c r="M16" i="13"/>
  <c r="K16" i="13"/>
  <c r="J16" i="13"/>
  <c r="I16" i="13"/>
  <c r="H16" i="13"/>
  <c r="G16" i="13"/>
  <c r="F16" i="13"/>
  <c r="O15" i="13"/>
  <c r="D15" i="13"/>
  <c r="E16" i="13" s="1"/>
  <c r="M14" i="13"/>
  <c r="K14" i="13"/>
  <c r="J14" i="13"/>
  <c r="I14" i="13"/>
  <c r="H14" i="13"/>
  <c r="G14" i="13"/>
  <c r="F14" i="13"/>
  <c r="O13" i="13"/>
  <c r="D13" i="13"/>
  <c r="E14" i="13" s="1"/>
  <c r="O11" i="13"/>
  <c r="N11" i="13"/>
  <c r="M11" i="13"/>
  <c r="L11" i="13"/>
  <c r="K11" i="13"/>
  <c r="J11" i="13"/>
  <c r="I11" i="13"/>
  <c r="H11" i="13"/>
  <c r="G11" i="13"/>
  <c r="F11" i="13"/>
  <c r="E11" i="13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M36" i="12"/>
  <c r="L36" i="12"/>
  <c r="J36" i="12"/>
  <c r="E36" i="12"/>
  <c r="Q35" i="12"/>
  <c r="D35" i="12"/>
  <c r="I36" i="12" s="1"/>
  <c r="O34" i="12"/>
  <c r="N34" i="12"/>
  <c r="Q33" i="12"/>
  <c r="D33" i="12"/>
  <c r="Q31" i="12"/>
  <c r="D31" i="12" s="1"/>
  <c r="Q29" i="12"/>
  <c r="D29" i="12" s="1"/>
  <c r="G30" i="12" s="1"/>
  <c r="M28" i="12"/>
  <c r="K28" i="12"/>
  <c r="J28" i="12"/>
  <c r="I28" i="12"/>
  <c r="H28" i="12"/>
  <c r="F28" i="12"/>
  <c r="Q27" i="12"/>
  <c r="D27" i="12"/>
  <c r="E28" i="12" s="1"/>
  <c r="K26" i="12"/>
  <c r="J26" i="12"/>
  <c r="H26" i="12"/>
  <c r="Q25" i="12"/>
  <c r="D25" i="12"/>
  <c r="G26" i="12" s="1"/>
  <c r="M24" i="12"/>
  <c r="L24" i="12"/>
  <c r="J24" i="12"/>
  <c r="E24" i="12"/>
  <c r="Q23" i="12"/>
  <c r="D23" i="12"/>
  <c r="I24" i="12" s="1"/>
  <c r="Q21" i="12"/>
  <c r="D21" i="12"/>
  <c r="O22" i="12" s="1"/>
  <c r="P20" i="12"/>
  <c r="Q19" i="12"/>
  <c r="D19" i="12" s="1"/>
  <c r="Q17" i="12"/>
  <c r="D17" i="12" s="1"/>
  <c r="M16" i="12"/>
  <c r="K16" i="12"/>
  <c r="J16" i="12"/>
  <c r="I16" i="12"/>
  <c r="H16" i="12"/>
  <c r="F16" i="12"/>
  <c r="Q15" i="12"/>
  <c r="D15" i="12"/>
  <c r="E16" i="12" s="1"/>
  <c r="K14" i="12"/>
  <c r="J14" i="12"/>
  <c r="H14" i="12"/>
  <c r="Q13" i="12"/>
  <c r="Q11" i="12" s="1"/>
  <c r="D13" i="12"/>
  <c r="G14" i="12" s="1"/>
  <c r="P11" i="12"/>
  <c r="O11" i="12"/>
  <c r="N11" i="12"/>
  <c r="M11" i="12"/>
  <c r="L11" i="12"/>
  <c r="K11" i="12"/>
  <c r="J11" i="12"/>
  <c r="I11" i="12"/>
  <c r="H11" i="12"/>
  <c r="G11" i="12"/>
  <c r="F11" i="12"/>
  <c r="E11" i="12"/>
  <c r="I39" i="11"/>
  <c r="H39" i="11"/>
  <c r="G39" i="11"/>
  <c r="F39" i="11"/>
  <c r="E39" i="11"/>
  <c r="I37" i="11"/>
  <c r="H37" i="11"/>
  <c r="G37" i="11"/>
  <c r="F37" i="11"/>
  <c r="E37" i="11"/>
  <c r="H36" i="11"/>
  <c r="G36" i="11"/>
  <c r="F36" i="11"/>
  <c r="E36" i="11"/>
  <c r="D35" i="11"/>
  <c r="I36" i="11" s="1"/>
  <c r="I34" i="11"/>
  <c r="D33" i="11"/>
  <c r="H34" i="11" s="1"/>
  <c r="H32" i="11"/>
  <c r="G32" i="11"/>
  <c r="F32" i="11"/>
  <c r="E32" i="11"/>
  <c r="D31" i="11"/>
  <c r="I32" i="11" s="1"/>
  <c r="I30" i="11"/>
  <c r="D29" i="11"/>
  <c r="H30" i="11" s="1"/>
  <c r="H28" i="11"/>
  <c r="G28" i="11"/>
  <c r="F28" i="11"/>
  <c r="E28" i="11"/>
  <c r="D27" i="11"/>
  <c r="I28" i="11" s="1"/>
  <c r="I26" i="11"/>
  <c r="D25" i="11"/>
  <c r="H26" i="11" s="1"/>
  <c r="H24" i="11"/>
  <c r="G24" i="11"/>
  <c r="F24" i="11"/>
  <c r="E24" i="11"/>
  <c r="D23" i="11"/>
  <c r="I24" i="11" s="1"/>
  <c r="I22" i="11"/>
  <c r="D21" i="11"/>
  <c r="H22" i="11" s="1"/>
  <c r="H20" i="11"/>
  <c r="G20" i="11"/>
  <c r="F20" i="11"/>
  <c r="E20" i="11"/>
  <c r="D19" i="11"/>
  <c r="I20" i="11" s="1"/>
  <c r="I18" i="11"/>
  <c r="D17" i="11"/>
  <c r="H18" i="11" s="1"/>
  <c r="H16" i="11"/>
  <c r="G16" i="11"/>
  <c r="F16" i="11"/>
  <c r="E16" i="11"/>
  <c r="D15" i="11"/>
  <c r="I16" i="11" s="1"/>
  <c r="I14" i="11"/>
  <c r="D13" i="11"/>
  <c r="H14" i="11" s="1"/>
  <c r="I11" i="11"/>
  <c r="H11" i="11"/>
  <c r="G11" i="11"/>
  <c r="F11" i="11"/>
  <c r="E11" i="11"/>
  <c r="B97" i="10"/>
  <c r="A97" i="10"/>
  <c r="J57" i="10"/>
  <c r="I57" i="10"/>
  <c r="F56" i="10"/>
  <c r="N55" i="10"/>
  <c r="N56" i="10" s="1"/>
  <c r="M55" i="10"/>
  <c r="M56" i="10" s="1"/>
  <c r="L55" i="10"/>
  <c r="K55" i="10"/>
  <c r="J55" i="10"/>
  <c r="I55" i="10"/>
  <c r="H55" i="10"/>
  <c r="G55" i="10"/>
  <c r="F55" i="10"/>
  <c r="F57" i="10" s="1"/>
  <c r="E55" i="10"/>
  <c r="D55" i="10"/>
  <c r="K54" i="10"/>
  <c r="N52" i="10"/>
  <c r="M52" i="10"/>
  <c r="L52" i="10"/>
  <c r="L54" i="10" s="1"/>
  <c r="K52" i="10"/>
  <c r="J52" i="10"/>
  <c r="J54" i="10" s="1"/>
  <c r="I52" i="10"/>
  <c r="H52" i="10"/>
  <c r="H54" i="10" s="1"/>
  <c r="G52" i="10"/>
  <c r="F52" i="10"/>
  <c r="E52" i="10"/>
  <c r="L51" i="10"/>
  <c r="K51" i="10"/>
  <c r="J51" i="10"/>
  <c r="I51" i="10"/>
  <c r="H51" i="10"/>
  <c r="G51" i="10"/>
  <c r="F51" i="10"/>
  <c r="N50" i="10"/>
  <c r="L50" i="10"/>
  <c r="G50" i="10"/>
  <c r="D49" i="10"/>
  <c r="K50" i="10" s="1"/>
  <c r="L48" i="10"/>
  <c r="K48" i="10"/>
  <c r="J48" i="10"/>
  <c r="I48" i="10"/>
  <c r="H48" i="10"/>
  <c r="G48" i="10"/>
  <c r="F48" i="10"/>
  <c r="M47" i="10"/>
  <c r="J47" i="10"/>
  <c r="I47" i="10"/>
  <c r="H47" i="10"/>
  <c r="F47" i="10"/>
  <c r="D46" i="10"/>
  <c r="E47" i="10" s="1"/>
  <c r="L45" i="10"/>
  <c r="K45" i="10"/>
  <c r="J45" i="10"/>
  <c r="I45" i="10"/>
  <c r="H45" i="10"/>
  <c r="G45" i="10"/>
  <c r="F45" i="10"/>
  <c r="N44" i="10"/>
  <c r="L44" i="10"/>
  <c r="G44" i="10"/>
  <c r="D43" i="10"/>
  <c r="K44" i="10" s="1"/>
  <c r="L42" i="10"/>
  <c r="K42" i="10"/>
  <c r="J42" i="10"/>
  <c r="I42" i="10"/>
  <c r="H42" i="10"/>
  <c r="G42" i="10"/>
  <c r="F42" i="10"/>
  <c r="M41" i="10"/>
  <c r="I41" i="10"/>
  <c r="H41" i="10"/>
  <c r="F41" i="10"/>
  <c r="D40" i="10"/>
  <c r="E41" i="10" s="1"/>
  <c r="L39" i="10"/>
  <c r="K39" i="10"/>
  <c r="J39" i="10"/>
  <c r="I39" i="10"/>
  <c r="H39" i="10"/>
  <c r="G39" i="10"/>
  <c r="F39" i="10"/>
  <c r="N38" i="10"/>
  <c r="L38" i="10"/>
  <c r="G38" i="10"/>
  <c r="D37" i="10"/>
  <c r="K38" i="10" s="1"/>
  <c r="L36" i="10"/>
  <c r="K36" i="10"/>
  <c r="J36" i="10"/>
  <c r="I36" i="10"/>
  <c r="H36" i="10"/>
  <c r="G36" i="10"/>
  <c r="F36" i="10"/>
  <c r="M35" i="10"/>
  <c r="I35" i="10"/>
  <c r="H35" i="10"/>
  <c r="F35" i="10"/>
  <c r="D34" i="10"/>
  <c r="E35" i="10" s="1"/>
  <c r="L33" i="10"/>
  <c r="K33" i="10"/>
  <c r="J33" i="10"/>
  <c r="I33" i="10"/>
  <c r="H33" i="10"/>
  <c r="G33" i="10"/>
  <c r="F33" i="10"/>
  <c r="N32" i="10"/>
  <c r="L32" i="10"/>
  <c r="G32" i="10"/>
  <c r="D31" i="10"/>
  <c r="K32" i="10" s="1"/>
  <c r="L30" i="10"/>
  <c r="K30" i="10"/>
  <c r="J30" i="10"/>
  <c r="I30" i="10"/>
  <c r="H30" i="10"/>
  <c r="G30" i="10"/>
  <c r="F30" i="10"/>
  <c r="M29" i="10"/>
  <c r="I29" i="10"/>
  <c r="H29" i="10"/>
  <c r="F29" i="10"/>
  <c r="D28" i="10"/>
  <c r="E29" i="10" s="1"/>
  <c r="L27" i="10"/>
  <c r="K27" i="10"/>
  <c r="J27" i="10"/>
  <c r="I27" i="10"/>
  <c r="H27" i="10"/>
  <c r="G27" i="10"/>
  <c r="F27" i="10"/>
  <c r="N26" i="10"/>
  <c r="L26" i="10"/>
  <c r="G26" i="10"/>
  <c r="D25" i="10"/>
  <c r="K26" i="10" s="1"/>
  <c r="L24" i="10"/>
  <c r="K24" i="10"/>
  <c r="J24" i="10"/>
  <c r="I24" i="10"/>
  <c r="H24" i="10"/>
  <c r="G24" i="10"/>
  <c r="F24" i="10"/>
  <c r="M23" i="10"/>
  <c r="I23" i="10"/>
  <c r="H23" i="10"/>
  <c r="F23" i="10"/>
  <c r="D22" i="10"/>
  <c r="E23" i="10" s="1"/>
  <c r="L21" i="10"/>
  <c r="K21" i="10"/>
  <c r="J21" i="10"/>
  <c r="I21" i="10"/>
  <c r="H21" i="10"/>
  <c r="G21" i="10"/>
  <c r="F21" i="10"/>
  <c r="N20" i="10"/>
  <c r="L20" i="10"/>
  <c r="K20" i="10"/>
  <c r="J20" i="10"/>
  <c r="G20" i="10"/>
  <c r="D19" i="10"/>
  <c r="I20" i="10" s="1"/>
  <c r="L18" i="10"/>
  <c r="K18" i="10"/>
  <c r="J18" i="10"/>
  <c r="I18" i="10"/>
  <c r="H18" i="10"/>
  <c r="G18" i="10"/>
  <c r="F18" i="10"/>
  <c r="M17" i="10"/>
  <c r="I17" i="10"/>
  <c r="H17" i="10"/>
  <c r="F17" i="10"/>
  <c r="D16" i="10"/>
  <c r="E17" i="10" s="1"/>
  <c r="F15" i="10"/>
  <c r="N13" i="10"/>
  <c r="M13" i="10"/>
  <c r="L13" i="10"/>
  <c r="L15" i="10" s="1"/>
  <c r="K13" i="10"/>
  <c r="J13" i="10"/>
  <c r="I13" i="10"/>
  <c r="H13" i="10"/>
  <c r="G13" i="10"/>
  <c r="G15" i="10" s="1"/>
  <c r="F13" i="10"/>
  <c r="E13" i="10"/>
  <c r="B81" i="9"/>
  <c r="A81" i="9"/>
  <c r="I42" i="9"/>
  <c r="H42" i="9"/>
  <c r="G42" i="9"/>
  <c r="F42" i="9"/>
  <c r="E42" i="9"/>
  <c r="I40" i="9"/>
  <c r="H40" i="9"/>
  <c r="G40" i="9"/>
  <c r="F40" i="9"/>
  <c r="E40" i="9"/>
  <c r="D38" i="9"/>
  <c r="I37" i="9"/>
  <c r="H37" i="9"/>
  <c r="E37" i="9"/>
  <c r="D36" i="9"/>
  <c r="G37" i="9" s="1"/>
  <c r="G35" i="9"/>
  <c r="F35" i="9"/>
  <c r="D34" i="9"/>
  <c r="I33" i="9"/>
  <c r="H33" i="9"/>
  <c r="E33" i="9"/>
  <c r="D32" i="9"/>
  <c r="G33" i="9" s="1"/>
  <c r="G31" i="9"/>
  <c r="F31" i="9"/>
  <c r="D30" i="9"/>
  <c r="I29" i="9"/>
  <c r="E29" i="9"/>
  <c r="D28" i="9"/>
  <c r="H29" i="9" s="1"/>
  <c r="G27" i="9"/>
  <c r="D26" i="9"/>
  <c r="I25" i="9"/>
  <c r="E25" i="9"/>
  <c r="D24" i="9"/>
  <c r="H25" i="9" s="1"/>
  <c r="G23" i="9"/>
  <c r="F23" i="9"/>
  <c r="D22" i="9"/>
  <c r="E21" i="9"/>
  <c r="D20" i="9"/>
  <c r="I21" i="9" s="1"/>
  <c r="G19" i="9"/>
  <c r="F19" i="9"/>
  <c r="D18" i="9"/>
  <c r="E17" i="9"/>
  <c r="D16" i="9"/>
  <c r="I17" i="9" s="1"/>
  <c r="I14" i="9"/>
  <c r="H14" i="9"/>
  <c r="G14" i="9"/>
  <c r="F14" i="9"/>
  <c r="E14" i="9"/>
  <c r="B97" i="8"/>
  <c r="A97" i="8"/>
  <c r="N55" i="8"/>
  <c r="M55" i="8"/>
  <c r="L55" i="8"/>
  <c r="L57" i="8" s="1"/>
  <c r="K55" i="8"/>
  <c r="J55" i="8"/>
  <c r="I55" i="8"/>
  <c r="H55" i="8"/>
  <c r="G55" i="8"/>
  <c r="G57" i="8" s="1"/>
  <c r="F55" i="8"/>
  <c r="E55" i="8"/>
  <c r="K57" i="8" s="1"/>
  <c r="L54" i="8"/>
  <c r="N52" i="8"/>
  <c r="M52" i="8"/>
  <c r="L52" i="8"/>
  <c r="K52" i="8"/>
  <c r="K54" i="8" s="1"/>
  <c r="J52" i="8"/>
  <c r="I52" i="8"/>
  <c r="I54" i="8" s="1"/>
  <c r="H52" i="8"/>
  <c r="G52" i="8"/>
  <c r="F52" i="8"/>
  <c r="E52" i="8"/>
  <c r="L51" i="8"/>
  <c r="K51" i="8"/>
  <c r="J51" i="8"/>
  <c r="I51" i="8"/>
  <c r="H51" i="8"/>
  <c r="G51" i="8"/>
  <c r="F51" i="8"/>
  <c r="M50" i="8"/>
  <c r="D49" i="8"/>
  <c r="L48" i="8"/>
  <c r="K48" i="8"/>
  <c r="J48" i="8"/>
  <c r="I48" i="8"/>
  <c r="H48" i="8"/>
  <c r="G48" i="8"/>
  <c r="F48" i="8"/>
  <c r="N47" i="8"/>
  <c r="J47" i="8"/>
  <c r="I47" i="8"/>
  <c r="G47" i="8"/>
  <c r="D46" i="8"/>
  <c r="F47" i="8" s="1"/>
  <c r="L45" i="8"/>
  <c r="K45" i="8"/>
  <c r="J45" i="8"/>
  <c r="I45" i="8"/>
  <c r="H45" i="8"/>
  <c r="G45" i="8"/>
  <c r="F45" i="8"/>
  <c r="M44" i="8"/>
  <c r="H44" i="8"/>
  <c r="D43" i="8"/>
  <c r="L42" i="8"/>
  <c r="K42" i="8"/>
  <c r="J42" i="8"/>
  <c r="I42" i="8"/>
  <c r="H42" i="8"/>
  <c r="G42" i="8"/>
  <c r="F42" i="8"/>
  <c r="N41" i="8"/>
  <c r="J41" i="8"/>
  <c r="I41" i="8"/>
  <c r="G41" i="8"/>
  <c r="D40" i="8"/>
  <c r="F41" i="8" s="1"/>
  <c r="L39" i="8"/>
  <c r="K39" i="8"/>
  <c r="J39" i="8"/>
  <c r="I39" i="8"/>
  <c r="H39" i="8"/>
  <c r="G39" i="8"/>
  <c r="F39" i="8"/>
  <c r="D37" i="8"/>
  <c r="H38" i="8" s="1"/>
  <c r="L36" i="8"/>
  <c r="K36" i="8"/>
  <c r="J36" i="8"/>
  <c r="I36" i="8"/>
  <c r="H36" i="8"/>
  <c r="G36" i="8"/>
  <c r="F36" i="8"/>
  <c r="N35" i="8"/>
  <c r="J35" i="8"/>
  <c r="I35" i="8"/>
  <c r="G35" i="8"/>
  <c r="D34" i="8"/>
  <c r="F35" i="8" s="1"/>
  <c r="L33" i="8"/>
  <c r="K33" i="8"/>
  <c r="J33" i="8"/>
  <c r="I33" i="8"/>
  <c r="H33" i="8"/>
  <c r="G33" i="8"/>
  <c r="F33" i="8"/>
  <c r="M32" i="8"/>
  <c r="D31" i="8"/>
  <c r="L30" i="8"/>
  <c r="K30" i="8"/>
  <c r="J30" i="8"/>
  <c r="I30" i="8"/>
  <c r="H30" i="8"/>
  <c r="G30" i="8"/>
  <c r="F30" i="8"/>
  <c r="N29" i="8"/>
  <c r="J29" i="8"/>
  <c r="I29" i="8"/>
  <c r="G29" i="8"/>
  <c r="D28" i="8"/>
  <c r="F29" i="8" s="1"/>
  <c r="L27" i="8"/>
  <c r="K27" i="8"/>
  <c r="J27" i="8"/>
  <c r="I27" i="8"/>
  <c r="H27" i="8"/>
  <c r="G27" i="8"/>
  <c r="F27" i="8"/>
  <c r="D25" i="8"/>
  <c r="M26" i="8" s="1"/>
  <c r="L24" i="8"/>
  <c r="K24" i="8"/>
  <c r="J24" i="8"/>
  <c r="I24" i="8"/>
  <c r="H24" i="8"/>
  <c r="G24" i="8"/>
  <c r="F24" i="8"/>
  <c r="J23" i="8"/>
  <c r="I23" i="8"/>
  <c r="H23" i="8"/>
  <c r="D22" i="8"/>
  <c r="G23" i="8" s="1"/>
  <c r="L21" i="8"/>
  <c r="K21" i="8"/>
  <c r="J21" i="8"/>
  <c r="I21" i="8"/>
  <c r="H21" i="8"/>
  <c r="G21" i="8"/>
  <c r="F21" i="8"/>
  <c r="N20" i="8"/>
  <c r="D19" i="8"/>
  <c r="M20" i="8" s="1"/>
  <c r="L18" i="8"/>
  <c r="K18" i="8"/>
  <c r="J18" i="8"/>
  <c r="I18" i="8"/>
  <c r="H18" i="8"/>
  <c r="G18" i="8"/>
  <c r="F18" i="8"/>
  <c r="J17" i="8"/>
  <c r="I17" i="8"/>
  <c r="H17" i="8"/>
  <c r="D16" i="8"/>
  <c r="G17" i="8" s="1"/>
  <c r="G15" i="8"/>
  <c r="F15" i="8"/>
  <c r="N13" i="8"/>
  <c r="M13" i="8"/>
  <c r="L13" i="8"/>
  <c r="K13" i="8"/>
  <c r="J13" i="8"/>
  <c r="I13" i="8"/>
  <c r="H13" i="8"/>
  <c r="G13" i="8"/>
  <c r="F13" i="8"/>
  <c r="E13" i="8"/>
  <c r="K15" i="8" s="1"/>
  <c r="B97" i="7"/>
  <c r="A97" i="7"/>
  <c r="K57" i="7"/>
  <c r="J57" i="7"/>
  <c r="M55" i="7"/>
  <c r="L55" i="7"/>
  <c r="K55" i="7"/>
  <c r="J55" i="7"/>
  <c r="I55" i="7"/>
  <c r="I57" i="7" s="1"/>
  <c r="H55" i="7"/>
  <c r="H57" i="7" s="1"/>
  <c r="G55" i="7"/>
  <c r="G57" i="7" s="1"/>
  <c r="F55" i="7"/>
  <c r="E55" i="7"/>
  <c r="K54" i="7"/>
  <c r="M52" i="7"/>
  <c r="L52" i="7"/>
  <c r="K52" i="7"/>
  <c r="J52" i="7"/>
  <c r="J54" i="7" s="1"/>
  <c r="I52" i="7"/>
  <c r="I54" i="7" s="1"/>
  <c r="H52" i="7"/>
  <c r="H54" i="7" s="1"/>
  <c r="G52" i="7"/>
  <c r="F52" i="7"/>
  <c r="E52" i="7"/>
  <c r="K51" i="7"/>
  <c r="J51" i="7"/>
  <c r="I51" i="7"/>
  <c r="H51" i="7"/>
  <c r="G51" i="7"/>
  <c r="F51" i="7"/>
  <c r="J50" i="7"/>
  <c r="I50" i="7"/>
  <c r="H50" i="7"/>
  <c r="D49" i="7"/>
  <c r="G50" i="7" s="1"/>
  <c r="K48" i="7"/>
  <c r="J48" i="7"/>
  <c r="I48" i="7"/>
  <c r="H48" i="7"/>
  <c r="G48" i="7"/>
  <c r="F48" i="7"/>
  <c r="M47" i="7"/>
  <c r="L47" i="7"/>
  <c r="H47" i="7"/>
  <c r="F47" i="7"/>
  <c r="E47" i="7"/>
  <c r="D46" i="7"/>
  <c r="K47" i="7" s="1"/>
  <c r="K45" i="7"/>
  <c r="J45" i="7"/>
  <c r="I45" i="7"/>
  <c r="H45" i="7"/>
  <c r="G45" i="7"/>
  <c r="F45" i="7"/>
  <c r="D43" i="7"/>
  <c r="K42" i="7"/>
  <c r="J42" i="7"/>
  <c r="I42" i="7"/>
  <c r="H42" i="7"/>
  <c r="G42" i="7"/>
  <c r="F42" i="7"/>
  <c r="J41" i="7"/>
  <c r="I41" i="7"/>
  <c r="H41" i="7"/>
  <c r="D40" i="7"/>
  <c r="G41" i="7" s="1"/>
  <c r="K39" i="7"/>
  <c r="J39" i="7"/>
  <c r="I39" i="7"/>
  <c r="H39" i="7"/>
  <c r="G39" i="7"/>
  <c r="F39" i="7"/>
  <c r="M38" i="7"/>
  <c r="L38" i="7"/>
  <c r="H38" i="7"/>
  <c r="F38" i="7"/>
  <c r="E38" i="7"/>
  <c r="D37" i="7"/>
  <c r="K38" i="7" s="1"/>
  <c r="K36" i="7"/>
  <c r="J36" i="7"/>
  <c r="I36" i="7"/>
  <c r="H36" i="7"/>
  <c r="G36" i="7"/>
  <c r="F36" i="7"/>
  <c r="D34" i="7"/>
  <c r="K33" i="7"/>
  <c r="J33" i="7"/>
  <c r="I33" i="7"/>
  <c r="H33" i="7"/>
  <c r="G33" i="7"/>
  <c r="F33" i="7"/>
  <c r="J32" i="7"/>
  <c r="I32" i="7"/>
  <c r="H32" i="7"/>
  <c r="D31" i="7"/>
  <c r="G32" i="7" s="1"/>
  <c r="K30" i="7"/>
  <c r="J30" i="7"/>
  <c r="I30" i="7"/>
  <c r="H30" i="7"/>
  <c r="G30" i="7"/>
  <c r="F30" i="7"/>
  <c r="M29" i="7"/>
  <c r="L29" i="7"/>
  <c r="H29" i="7"/>
  <c r="F29" i="7"/>
  <c r="E29" i="7"/>
  <c r="D28" i="7"/>
  <c r="K29" i="7" s="1"/>
  <c r="K27" i="7"/>
  <c r="J27" i="7"/>
  <c r="I27" i="7"/>
  <c r="H27" i="7"/>
  <c r="G27" i="7"/>
  <c r="F27" i="7"/>
  <c r="D25" i="7"/>
  <c r="K24" i="7"/>
  <c r="J24" i="7"/>
  <c r="I24" i="7"/>
  <c r="H24" i="7"/>
  <c r="G24" i="7"/>
  <c r="F24" i="7"/>
  <c r="J23" i="7"/>
  <c r="I23" i="7"/>
  <c r="H23" i="7"/>
  <c r="D22" i="7"/>
  <c r="G23" i="7" s="1"/>
  <c r="K21" i="7"/>
  <c r="J21" i="7"/>
  <c r="I21" i="7"/>
  <c r="H21" i="7"/>
  <c r="G21" i="7"/>
  <c r="F21" i="7"/>
  <c r="M20" i="7"/>
  <c r="L20" i="7"/>
  <c r="H20" i="7"/>
  <c r="F20" i="7"/>
  <c r="E20" i="7"/>
  <c r="D19" i="7"/>
  <c r="K20" i="7" s="1"/>
  <c r="K18" i="7"/>
  <c r="J18" i="7"/>
  <c r="I18" i="7"/>
  <c r="H18" i="7"/>
  <c r="G18" i="7"/>
  <c r="F18" i="7"/>
  <c r="D16" i="7"/>
  <c r="M13" i="7"/>
  <c r="L13" i="7"/>
  <c r="K13" i="7"/>
  <c r="J13" i="7"/>
  <c r="I13" i="7"/>
  <c r="H13" i="7"/>
  <c r="G13" i="7"/>
  <c r="F13" i="7"/>
  <c r="E13" i="7"/>
  <c r="B97" i="6"/>
  <c r="A97" i="6"/>
  <c r="J55" i="6"/>
  <c r="I55" i="6"/>
  <c r="H55" i="6"/>
  <c r="G55" i="6"/>
  <c r="F55" i="6"/>
  <c r="J52" i="6"/>
  <c r="I52" i="6"/>
  <c r="H52" i="6"/>
  <c r="G52" i="6"/>
  <c r="F52" i="6"/>
  <c r="J51" i="6"/>
  <c r="H51" i="6"/>
  <c r="G51" i="6"/>
  <c r="I50" i="6"/>
  <c r="H50" i="6"/>
  <c r="G50" i="6"/>
  <c r="E49" i="6"/>
  <c r="E50" i="6" s="1"/>
  <c r="D49" i="6"/>
  <c r="F50" i="6" s="1"/>
  <c r="J47" i="6"/>
  <c r="I47" i="6"/>
  <c r="H47" i="6"/>
  <c r="E46" i="6"/>
  <c r="E47" i="6" s="1"/>
  <c r="D46" i="6"/>
  <c r="G47" i="6" s="1"/>
  <c r="J45" i="6"/>
  <c r="I45" i="6"/>
  <c r="G45" i="6"/>
  <c r="F45" i="6"/>
  <c r="J44" i="6"/>
  <c r="I44" i="6"/>
  <c r="E44" i="6"/>
  <c r="E43" i="6"/>
  <c r="H45" i="6" s="1"/>
  <c r="D43" i="6"/>
  <c r="H44" i="6" s="1"/>
  <c r="G42" i="6"/>
  <c r="F42" i="6"/>
  <c r="J41" i="6"/>
  <c r="F41" i="6"/>
  <c r="E40" i="6"/>
  <c r="E41" i="6" s="1"/>
  <c r="D40" i="6"/>
  <c r="I41" i="6" s="1"/>
  <c r="H39" i="6"/>
  <c r="G39" i="6"/>
  <c r="F39" i="6"/>
  <c r="G38" i="6"/>
  <c r="E38" i="6"/>
  <c r="E37" i="6"/>
  <c r="E52" i="6" s="1"/>
  <c r="H54" i="6" s="1"/>
  <c r="D37" i="6"/>
  <c r="J38" i="6" s="1"/>
  <c r="I36" i="6"/>
  <c r="H36" i="6"/>
  <c r="G36" i="6"/>
  <c r="H35" i="6"/>
  <c r="F35" i="6"/>
  <c r="E35" i="6"/>
  <c r="E34" i="6"/>
  <c r="F36" i="6" s="1"/>
  <c r="D34" i="6"/>
  <c r="J35" i="6" s="1"/>
  <c r="J33" i="6"/>
  <c r="I33" i="6"/>
  <c r="H33" i="6"/>
  <c r="E31" i="6"/>
  <c r="G33" i="6" s="1"/>
  <c r="D31" i="6"/>
  <c r="J32" i="6" s="1"/>
  <c r="J30" i="6"/>
  <c r="I30" i="6"/>
  <c r="E28" i="6"/>
  <c r="H30" i="6" s="1"/>
  <c r="D28" i="6"/>
  <c r="J27" i="6"/>
  <c r="E25" i="6"/>
  <c r="D25" i="6"/>
  <c r="J23" i="6"/>
  <c r="I23" i="6"/>
  <c r="F23" i="6"/>
  <c r="E23" i="6"/>
  <c r="E22" i="6"/>
  <c r="D22" i="6"/>
  <c r="H23" i="6" s="1"/>
  <c r="H21" i="6"/>
  <c r="F21" i="6"/>
  <c r="J20" i="6"/>
  <c r="G20" i="6"/>
  <c r="F20" i="6"/>
  <c r="E20" i="6"/>
  <c r="E19" i="6"/>
  <c r="J21" i="6" s="1"/>
  <c r="D19" i="6"/>
  <c r="I20" i="6" s="1"/>
  <c r="I18" i="6"/>
  <c r="G18" i="6"/>
  <c r="F18" i="6"/>
  <c r="H17" i="6"/>
  <c r="G17" i="6"/>
  <c r="F17" i="6"/>
  <c r="E17" i="6"/>
  <c r="E16" i="6"/>
  <c r="J18" i="6" s="1"/>
  <c r="D16" i="6"/>
  <c r="J17" i="6" s="1"/>
  <c r="J13" i="6"/>
  <c r="I13" i="6"/>
  <c r="H13" i="6"/>
  <c r="G13" i="6"/>
  <c r="F13" i="6"/>
  <c r="H41" i="5"/>
  <c r="G41" i="5"/>
  <c r="F41" i="5"/>
  <c r="E41" i="5"/>
  <c r="H39" i="5"/>
  <c r="G39" i="5"/>
  <c r="F39" i="5"/>
  <c r="E39" i="5"/>
  <c r="H38" i="5"/>
  <c r="G38" i="5"/>
  <c r="F38" i="5"/>
  <c r="E38" i="5"/>
  <c r="D37" i="5"/>
  <c r="G36" i="5"/>
  <c r="F36" i="5"/>
  <c r="E36" i="5"/>
  <c r="D35" i="5"/>
  <c r="H36" i="5" s="1"/>
  <c r="F34" i="5"/>
  <c r="D33" i="5"/>
  <c r="H34" i="5" s="1"/>
  <c r="D31" i="5"/>
  <c r="H30" i="5"/>
  <c r="D29" i="5"/>
  <c r="G30" i="5" s="1"/>
  <c r="G28" i="5"/>
  <c r="F28" i="5"/>
  <c r="D27" i="5"/>
  <c r="H28" i="5" s="1"/>
  <c r="H26" i="5"/>
  <c r="G26" i="5"/>
  <c r="F26" i="5"/>
  <c r="E26" i="5"/>
  <c r="D25" i="5"/>
  <c r="G24" i="5"/>
  <c r="E24" i="5"/>
  <c r="D23" i="5"/>
  <c r="H24" i="5" s="1"/>
  <c r="E22" i="5"/>
  <c r="D21" i="5"/>
  <c r="E20" i="5"/>
  <c r="D19" i="5"/>
  <c r="H20" i="5" s="1"/>
  <c r="D17" i="5"/>
  <c r="H18" i="5" s="1"/>
  <c r="H16" i="5"/>
  <c r="G16" i="5"/>
  <c r="F16" i="5"/>
  <c r="D15" i="5"/>
  <c r="E16" i="5" s="1"/>
  <c r="H13" i="5"/>
  <c r="G13" i="5"/>
  <c r="G14" i="5" s="1"/>
  <c r="F13" i="5"/>
  <c r="F14" i="5" s="1"/>
  <c r="E13" i="5"/>
  <c r="E14" i="5" s="1"/>
  <c r="D13" i="5"/>
  <c r="H14" i="5" s="1"/>
  <c r="J37" i="4"/>
  <c r="I37" i="4"/>
  <c r="H37" i="4"/>
  <c r="G37" i="4"/>
  <c r="F37" i="4"/>
  <c r="E37" i="4"/>
  <c r="J35" i="4"/>
  <c r="I35" i="4"/>
  <c r="H35" i="4"/>
  <c r="G35" i="4"/>
  <c r="F35" i="4"/>
  <c r="E35" i="4"/>
  <c r="I34" i="4"/>
  <c r="G34" i="4"/>
  <c r="D33" i="4"/>
  <c r="J34" i="4" s="1"/>
  <c r="J32" i="4"/>
  <c r="I32" i="4"/>
  <c r="H32" i="4"/>
  <c r="D31" i="4"/>
  <c r="G32" i="4" s="1"/>
  <c r="D29" i="4"/>
  <c r="J28" i="4"/>
  <c r="F28" i="4"/>
  <c r="D27" i="4"/>
  <c r="H26" i="4"/>
  <c r="G26" i="4"/>
  <c r="F26" i="4"/>
  <c r="E26" i="4"/>
  <c r="D25" i="4"/>
  <c r="H24" i="4"/>
  <c r="F24" i="4"/>
  <c r="D23" i="4"/>
  <c r="J24" i="4" s="1"/>
  <c r="J22" i="4"/>
  <c r="I22" i="4"/>
  <c r="H22" i="4"/>
  <c r="G22" i="4"/>
  <c r="F22" i="4"/>
  <c r="D21" i="4"/>
  <c r="E22" i="4" s="1"/>
  <c r="D19" i="4"/>
  <c r="J20" i="4" s="1"/>
  <c r="J18" i="4"/>
  <c r="I18" i="4"/>
  <c r="E18" i="4"/>
  <c r="D17" i="4"/>
  <c r="H18" i="4" s="1"/>
  <c r="D15" i="4"/>
  <c r="E16" i="4" s="1"/>
  <c r="G14" i="4"/>
  <c r="E14" i="4"/>
  <c r="D13" i="4"/>
  <c r="J14" i="4" s="1"/>
  <c r="I12" i="4"/>
  <c r="H12" i="4"/>
  <c r="G12" i="4"/>
  <c r="F12" i="4"/>
  <c r="D11" i="4"/>
  <c r="E12" i="4" s="1"/>
  <c r="J9" i="4"/>
  <c r="I9" i="4"/>
  <c r="H9" i="4"/>
  <c r="G9" i="4"/>
  <c r="F9" i="4"/>
  <c r="E9" i="4"/>
  <c r="F39" i="3"/>
  <c r="E39" i="3"/>
  <c r="F37" i="3"/>
  <c r="E37" i="3"/>
  <c r="D35" i="3"/>
  <c r="F36" i="3" s="1"/>
  <c r="F34" i="3"/>
  <c r="D33" i="3"/>
  <c r="E34" i="3" s="1"/>
  <c r="E32" i="3"/>
  <c r="D31" i="3"/>
  <c r="F32" i="3" s="1"/>
  <c r="F30" i="3"/>
  <c r="E30" i="3"/>
  <c r="G29" i="3"/>
  <c r="D29" i="3"/>
  <c r="F28" i="3"/>
  <c r="E28" i="3"/>
  <c r="D27" i="3"/>
  <c r="D37" i="3" s="1"/>
  <c r="F38" i="3" s="1"/>
  <c r="D25" i="3"/>
  <c r="D23" i="3"/>
  <c r="F24" i="3" s="1"/>
  <c r="D21" i="3"/>
  <c r="F22" i="3" s="1"/>
  <c r="G20" i="3"/>
  <c r="F20" i="3"/>
  <c r="E20" i="3"/>
  <c r="G19" i="3"/>
  <c r="D19" i="3"/>
  <c r="G18" i="3"/>
  <c r="F18" i="3"/>
  <c r="E18" i="3"/>
  <c r="G17" i="3"/>
  <c r="D17" i="3"/>
  <c r="D15" i="3"/>
  <c r="F14" i="3"/>
  <c r="E14" i="3"/>
  <c r="G13" i="3"/>
  <c r="G14" i="3" s="1"/>
  <c r="D13" i="3"/>
  <c r="F11" i="3"/>
  <c r="E11" i="3"/>
  <c r="L39" i="2"/>
  <c r="K39" i="2"/>
  <c r="J39" i="2"/>
  <c r="I39" i="2"/>
  <c r="H39" i="2"/>
  <c r="G39" i="2"/>
  <c r="F39" i="2"/>
  <c r="E39" i="2"/>
  <c r="L37" i="2"/>
  <c r="K37" i="2"/>
  <c r="J37" i="2"/>
  <c r="I37" i="2"/>
  <c r="H37" i="2"/>
  <c r="G37" i="2"/>
  <c r="F37" i="2"/>
  <c r="F38" i="2" s="1"/>
  <c r="E37" i="2"/>
  <c r="D37" i="2"/>
  <c r="I38" i="2" s="1"/>
  <c r="M35" i="2"/>
  <c r="D35" i="2"/>
  <c r="L36" i="2" s="1"/>
  <c r="L34" i="2"/>
  <c r="K34" i="2"/>
  <c r="M33" i="2"/>
  <c r="D33" i="2" s="1"/>
  <c r="K32" i="2"/>
  <c r="J32" i="2"/>
  <c r="I32" i="2"/>
  <c r="F32" i="2"/>
  <c r="E32" i="2"/>
  <c r="M31" i="2"/>
  <c r="D31" i="2"/>
  <c r="H32" i="2" s="1"/>
  <c r="I30" i="2"/>
  <c r="H30" i="2"/>
  <c r="G30" i="2"/>
  <c r="M29" i="2"/>
  <c r="M39" i="2" s="1"/>
  <c r="D29" i="2"/>
  <c r="F30" i="2" s="1"/>
  <c r="K28" i="2"/>
  <c r="H28" i="2"/>
  <c r="G28" i="2"/>
  <c r="F28" i="2"/>
  <c r="E28" i="2"/>
  <c r="M27" i="2"/>
  <c r="M37" i="2" s="1"/>
  <c r="D27" i="2"/>
  <c r="L28" i="2" s="1"/>
  <c r="M25" i="2"/>
  <c r="D25" i="2" s="1"/>
  <c r="M23" i="2"/>
  <c r="D23" i="2"/>
  <c r="L24" i="2" s="1"/>
  <c r="K22" i="2"/>
  <c r="M21" i="2"/>
  <c r="D21" i="2" s="1"/>
  <c r="K20" i="2"/>
  <c r="J20" i="2"/>
  <c r="I20" i="2"/>
  <c r="F20" i="2"/>
  <c r="E20" i="2"/>
  <c r="M19" i="2"/>
  <c r="D19" i="2"/>
  <c r="H20" i="2" s="1"/>
  <c r="I18" i="2"/>
  <c r="H18" i="2"/>
  <c r="G18" i="2"/>
  <c r="M17" i="2"/>
  <c r="D17" i="2"/>
  <c r="F18" i="2" s="1"/>
  <c r="M15" i="2"/>
  <c r="D15" i="2" s="1"/>
  <c r="F16" i="2" s="1"/>
  <c r="M13" i="2"/>
  <c r="M11" i="2" s="1"/>
  <c r="D13" i="2"/>
  <c r="L11" i="2"/>
  <c r="K11" i="2"/>
  <c r="J11" i="2"/>
  <c r="I11" i="2"/>
  <c r="H11" i="2"/>
  <c r="G11" i="2"/>
  <c r="F11" i="2"/>
  <c r="E11" i="2"/>
  <c r="L26" i="2" l="1"/>
  <c r="K26" i="2"/>
  <c r="J26" i="2"/>
  <c r="I26" i="2"/>
  <c r="H26" i="2"/>
  <c r="E26" i="2"/>
  <c r="G26" i="2"/>
  <c r="F26" i="2"/>
  <c r="E16" i="3"/>
  <c r="F16" i="3"/>
  <c r="D11" i="2"/>
  <c r="L14" i="2"/>
  <c r="K14" i="2"/>
  <c r="J14" i="2"/>
  <c r="I14" i="2"/>
  <c r="E14" i="2"/>
  <c r="H14" i="2"/>
  <c r="G14" i="2"/>
  <c r="F14" i="2"/>
  <c r="F40" i="2"/>
  <c r="F40" i="3"/>
  <c r="D37" i="4"/>
  <c r="G38" i="4" s="1"/>
  <c r="F14" i="6"/>
  <c r="E38" i="2"/>
  <c r="G15" i="6"/>
  <c r="J24" i="6"/>
  <c r="I24" i="6"/>
  <c r="H24" i="6"/>
  <c r="G24" i="6"/>
  <c r="F24" i="6"/>
  <c r="E13" i="6"/>
  <c r="F54" i="6"/>
  <c r="D13" i="7"/>
  <c r="E17" i="7"/>
  <c r="M17" i="7"/>
  <c r="L17" i="7"/>
  <c r="K17" i="7"/>
  <c r="J17" i="7"/>
  <c r="I17" i="7"/>
  <c r="H17" i="7"/>
  <c r="F17" i="7"/>
  <c r="G17" i="7"/>
  <c r="E16" i="2"/>
  <c r="G15" i="3"/>
  <c r="G16" i="3" s="1"/>
  <c r="G40" i="5"/>
  <c r="I53" i="6"/>
  <c r="F14" i="7"/>
  <c r="E44" i="7"/>
  <c r="D55" i="7"/>
  <c r="M44" i="7"/>
  <c r="L44" i="7"/>
  <c r="F44" i="7"/>
  <c r="K44" i="7"/>
  <c r="J44" i="7"/>
  <c r="I44" i="7"/>
  <c r="H44" i="7"/>
  <c r="G44" i="7"/>
  <c r="F12" i="2"/>
  <c r="J22" i="2"/>
  <c r="I22" i="2"/>
  <c r="H22" i="2"/>
  <c r="G22" i="2"/>
  <c r="F22" i="2"/>
  <c r="E22" i="2"/>
  <c r="G25" i="3"/>
  <c r="G26" i="3" s="1"/>
  <c r="F26" i="3"/>
  <c r="E26" i="3"/>
  <c r="H40" i="5"/>
  <c r="G14" i="7"/>
  <c r="G54" i="6"/>
  <c r="J36" i="4"/>
  <c r="J38" i="2"/>
  <c r="L40" i="2"/>
  <c r="E42" i="5"/>
  <c r="J26" i="6"/>
  <c r="I26" i="6"/>
  <c r="H26" i="6"/>
  <c r="G26" i="6"/>
  <c r="F26" i="6"/>
  <c r="D13" i="6"/>
  <c r="M26" i="7"/>
  <c r="F26" i="7"/>
  <c r="L26" i="7"/>
  <c r="K26" i="7"/>
  <c r="J26" i="7"/>
  <c r="I26" i="7"/>
  <c r="H26" i="7"/>
  <c r="E26" i="7"/>
  <c r="G26" i="7"/>
  <c r="L15" i="8"/>
  <c r="D9" i="4"/>
  <c r="G10" i="4" s="1"/>
  <c r="J16" i="4"/>
  <c r="I16" i="4"/>
  <c r="H16" i="4"/>
  <c r="F16" i="4"/>
  <c r="G16" i="4"/>
  <c r="E14" i="7"/>
  <c r="H15" i="7"/>
  <c r="H12" i="2"/>
  <c r="L22" i="2"/>
  <c r="J34" i="2"/>
  <c r="I34" i="2"/>
  <c r="H34" i="2"/>
  <c r="G34" i="2"/>
  <c r="F34" i="2"/>
  <c r="E34" i="2"/>
  <c r="K38" i="2"/>
  <c r="D11" i="3"/>
  <c r="E38" i="3"/>
  <c r="D35" i="4"/>
  <c r="H36" i="4" s="1"/>
  <c r="I27" i="6"/>
  <c r="H27" i="6"/>
  <c r="G27" i="6"/>
  <c r="F27" i="6"/>
  <c r="E26" i="6"/>
  <c r="F56" i="6"/>
  <c r="I15" i="7"/>
  <c r="M14" i="8"/>
  <c r="H40" i="2"/>
  <c r="E30" i="4"/>
  <c r="J30" i="4"/>
  <c r="I30" i="4"/>
  <c r="H30" i="4"/>
  <c r="G30" i="4"/>
  <c r="F30" i="4"/>
  <c r="F40" i="5"/>
  <c r="I15" i="6"/>
  <c r="E12" i="2"/>
  <c r="J14" i="6"/>
  <c r="L38" i="2"/>
  <c r="E12" i="3"/>
  <c r="J15" i="7"/>
  <c r="I38" i="12"/>
  <c r="J12" i="2"/>
  <c r="G38" i="2"/>
  <c r="F12" i="3"/>
  <c r="J29" i="6"/>
  <c r="I29" i="6"/>
  <c r="H29" i="6"/>
  <c r="G29" i="6"/>
  <c r="F29" i="6"/>
  <c r="K15" i="7"/>
  <c r="D52" i="7"/>
  <c r="H14" i="8"/>
  <c r="J54" i="6"/>
  <c r="I54" i="6"/>
  <c r="K12" i="2"/>
  <c r="H38" i="2"/>
  <c r="G30" i="3"/>
  <c r="I57" i="6"/>
  <c r="E53" i="7"/>
  <c r="K38" i="12"/>
  <c r="G16" i="2"/>
  <c r="L16" i="2"/>
  <c r="K16" i="2"/>
  <c r="J16" i="2"/>
  <c r="I16" i="2"/>
  <c r="H16" i="2"/>
  <c r="D41" i="5"/>
  <c r="H32" i="5"/>
  <c r="G32" i="5"/>
  <c r="E32" i="5"/>
  <c r="F32" i="5"/>
  <c r="L12" i="2"/>
  <c r="E40" i="2"/>
  <c r="E40" i="3"/>
  <c r="E36" i="4"/>
  <c r="F22" i="5"/>
  <c r="H22" i="5"/>
  <c r="G22" i="5"/>
  <c r="M14" i="7"/>
  <c r="F35" i="7"/>
  <c r="M35" i="7"/>
  <c r="L35" i="7"/>
  <c r="K35" i="7"/>
  <c r="J35" i="7"/>
  <c r="I35" i="7"/>
  <c r="E35" i="7"/>
  <c r="H35" i="7"/>
  <c r="G35" i="7"/>
  <c r="J18" i="2"/>
  <c r="L20" i="2"/>
  <c r="J30" i="2"/>
  <c r="L32" i="2"/>
  <c r="G11" i="3"/>
  <c r="G12" i="3" s="1"/>
  <c r="G35" i="3"/>
  <c r="G36" i="3" s="1"/>
  <c r="E20" i="4"/>
  <c r="E18" i="5"/>
  <c r="I17" i="6"/>
  <c r="H20" i="6"/>
  <c r="G23" i="6"/>
  <c r="E29" i="6"/>
  <c r="J36" i="6"/>
  <c r="I39" i="6"/>
  <c r="H42" i="6"/>
  <c r="F48" i="6"/>
  <c r="J50" i="6"/>
  <c r="D55" i="6"/>
  <c r="K14" i="7"/>
  <c r="K23" i="7"/>
  <c r="K32" i="7"/>
  <c r="K41" i="7"/>
  <c r="K50" i="7"/>
  <c r="H15" i="8"/>
  <c r="K17" i="8"/>
  <c r="E20" i="8"/>
  <c r="K23" i="8"/>
  <c r="H26" i="8"/>
  <c r="L32" i="8"/>
  <c r="K32" i="8"/>
  <c r="J32" i="8"/>
  <c r="I32" i="8"/>
  <c r="G32" i="8"/>
  <c r="F32" i="8"/>
  <c r="E32" i="8"/>
  <c r="N32" i="8"/>
  <c r="M38" i="8"/>
  <c r="N53" i="8"/>
  <c r="G53" i="10"/>
  <c r="K56" i="10"/>
  <c r="H56" i="10"/>
  <c r="G56" i="10"/>
  <c r="L22" i="12"/>
  <c r="R15" i="14"/>
  <c r="R12" i="14"/>
  <c r="I50" i="28"/>
  <c r="H50" i="28"/>
  <c r="G50" i="28"/>
  <c r="F50" i="28"/>
  <c r="O30" i="12"/>
  <c r="N30" i="12"/>
  <c r="D39" i="12"/>
  <c r="G40" i="12" s="1"/>
  <c r="M30" i="12"/>
  <c r="L30" i="12"/>
  <c r="D37" i="12"/>
  <c r="K30" i="12"/>
  <c r="J30" i="12"/>
  <c r="I30" i="12"/>
  <c r="H30" i="12"/>
  <c r="E30" i="12"/>
  <c r="D39" i="3"/>
  <c r="F30" i="12"/>
  <c r="K18" i="2"/>
  <c r="E24" i="2"/>
  <c r="I28" i="2"/>
  <c r="K30" i="2"/>
  <c r="E36" i="2"/>
  <c r="G21" i="3"/>
  <c r="G22" i="3" s="1"/>
  <c r="E36" i="3"/>
  <c r="J12" i="4"/>
  <c r="F20" i="4"/>
  <c r="I26" i="4"/>
  <c r="E34" i="4"/>
  <c r="F18" i="5"/>
  <c r="E28" i="5"/>
  <c r="F15" i="6"/>
  <c r="E32" i="6"/>
  <c r="J39" i="6"/>
  <c r="I42" i="6"/>
  <c r="G48" i="6"/>
  <c r="F51" i="6"/>
  <c r="E55" i="6"/>
  <c r="G57" i="6" s="1"/>
  <c r="F57" i="6"/>
  <c r="L23" i="7"/>
  <c r="L32" i="7"/>
  <c r="L41" i="7"/>
  <c r="L50" i="7"/>
  <c r="D13" i="8"/>
  <c r="I15" i="8"/>
  <c r="L17" i="8"/>
  <c r="F20" i="8"/>
  <c r="L23" i="8"/>
  <c r="I26" i="8"/>
  <c r="H32" i="8"/>
  <c r="I23" i="9"/>
  <c r="H23" i="9"/>
  <c r="E23" i="9"/>
  <c r="D40" i="9"/>
  <c r="I31" i="9"/>
  <c r="H31" i="9"/>
  <c r="E31" i="9"/>
  <c r="F14" i="10"/>
  <c r="L57" i="10"/>
  <c r="K57" i="10"/>
  <c r="E56" i="10"/>
  <c r="G57" i="10"/>
  <c r="N22" i="12"/>
  <c r="P30" i="12"/>
  <c r="L18" i="2"/>
  <c r="F24" i="2"/>
  <c r="J28" i="2"/>
  <c r="L30" i="2"/>
  <c r="F36" i="2"/>
  <c r="E22" i="3"/>
  <c r="G31" i="3"/>
  <c r="G32" i="3" s="1"/>
  <c r="G20" i="4"/>
  <c r="E24" i="4"/>
  <c r="J26" i="4"/>
  <c r="F34" i="4"/>
  <c r="G18" i="5"/>
  <c r="F32" i="6"/>
  <c r="J42" i="6"/>
  <c r="H48" i="6"/>
  <c r="M23" i="7"/>
  <c r="M32" i="7"/>
  <c r="M41" i="7"/>
  <c r="M50" i="7"/>
  <c r="J15" i="8"/>
  <c r="M17" i="8"/>
  <c r="G20" i="8"/>
  <c r="M23" i="8"/>
  <c r="J26" i="8"/>
  <c r="N56" i="8"/>
  <c r="I54" i="10"/>
  <c r="O18" i="12"/>
  <c r="N18" i="12"/>
  <c r="M18" i="12"/>
  <c r="L18" i="12"/>
  <c r="K18" i="12"/>
  <c r="J18" i="12"/>
  <c r="I18" i="12"/>
  <c r="H18" i="12"/>
  <c r="E18" i="12"/>
  <c r="M32" i="12"/>
  <c r="L32" i="12"/>
  <c r="K32" i="12"/>
  <c r="J32" i="12"/>
  <c r="I32" i="12"/>
  <c r="H32" i="12"/>
  <c r="G32" i="12"/>
  <c r="F32" i="12"/>
  <c r="O32" i="12"/>
  <c r="N38" i="12"/>
  <c r="J40" i="12"/>
  <c r="G24" i="2"/>
  <c r="G36" i="2"/>
  <c r="D39" i="2"/>
  <c r="I40" i="2" s="1"/>
  <c r="H20" i="4"/>
  <c r="G32" i="6"/>
  <c r="I48" i="6"/>
  <c r="F15" i="7"/>
  <c r="N17" i="8"/>
  <c r="H20" i="8"/>
  <c r="N23" i="8"/>
  <c r="L26" i="8"/>
  <c r="E53" i="8"/>
  <c r="I39" i="9"/>
  <c r="H39" i="9"/>
  <c r="E39" i="9"/>
  <c r="F18" i="12"/>
  <c r="E32" i="12"/>
  <c r="G12" i="13"/>
  <c r="L38" i="8"/>
  <c r="K38" i="8"/>
  <c r="D52" i="8"/>
  <c r="J38" i="8"/>
  <c r="I38" i="8"/>
  <c r="G38" i="8"/>
  <c r="F38" i="8"/>
  <c r="E38" i="8"/>
  <c r="N38" i="8"/>
  <c r="H24" i="2"/>
  <c r="H36" i="2"/>
  <c r="G27" i="3"/>
  <c r="F14" i="4"/>
  <c r="I20" i="4"/>
  <c r="G24" i="4"/>
  <c r="E28" i="4"/>
  <c r="H34" i="4"/>
  <c r="F24" i="5"/>
  <c r="E34" i="5"/>
  <c r="H18" i="6"/>
  <c r="G21" i="6"/>
  <c r="H32" i="6"/>
  <c r="G35" i="6"/>
  <c r="F38" i="6"/>
  <c r="J48" i="6"/>
  <c r="I51" i="6"/>
  <c r="G15" i="7"/>
  <c r="G20" i="7"/>
  <c r="G29" i="7"/>
  <c r="G38" i="7"/>
  <c r="G47" i="7"/>
  <c r="F54" i="7"/>
  <c r="I20" i="8"/>
  <c r="F53" i="8"/>
  <c r="F39" i="9"/>
  <c r="G43" i="9"/>
  <c r="H57" i="10"/>
  <c r="G18" i="12"/>
  <c r="N32" i="12"/>
  <c r="L40" i="12"/>
  <c r="L23" i="14"/>
  <c r="K23" i="14"/>
  <c r="G23" i="14"/>
  <c r="Q23" i="14"/>
  <c r="E23" i="14"/>
  <c r="N23" i="14"/>
  <c r="H22" i="14"/>
  <c r="H23" i="14" s="1"/>
  <c r="P23" i="14"/>
  <c r="O23" i="14"/>
  <c r="J23" i="14"/>
  <c r="I23" i="14"/>
  <c r="F23" i="14"/>
  <c r="D12" i="14"/>
  <c r="N13" i="14" s="1"/>
  <c r="R22" i="14"/>
  <c r="R23" i="14" s="1"/>
  <c r="L54" i="19"/>
  <c r="N21" i="20"/>
  <c r="M21" i="20"/>
  <c r="L21" i="20"/>
  <c r="K21" i="20"/>
  <c r="J21" i="20"/>
  <c r="I21" i="20"/>
  <c r="H21" i="20"/>
  <c r="E20" i="20"/>
  <c r="I24" i="2"/>
  <c r="I36" i="2"/>
  <c r="I32" i="6"/>
  <c r="G54" i="7"/>
  <c r="F57" i="7"/>
  <c r="J20" i="8"/>
  <c r="G53" i="8"/>
  <c r="G54" i="8"/>
  <c r="G39" i="9"/>
  <c r="J15" i="10"/>
  <c r="I56" i="10"/>
  <c r="P18" i="12"/>
  <c r="P32" i="12"/>
  <c r="G38" i="13"/>
  <c r="M22" i="14"/>
  <c r="M23" i="14" s="1"/>
  <c r="P41" i="14"/>
  <c r="K56" i="20"/>
  <c r="J24" i="2"/>
  <c r="J36" i="2"/>
  <c r="G23" i="3"/>
  <c r="G24" i="3" s="1"/>
  <c r="H14" i="4"/>
  <c r="F18" i="4"/>
  <c r="I24" i="4"/>
  <c r="G28" i="4"/>
  <c r="E32" i="4"/>
  <c r="F20" i="5"/>
  <c r="E30" i="5"/>
  <c r="G34" i="5"/>
  <c r="D39" i="5"/>
  <c r="E40" i="5" s="1"/>
  <c r="I21" i="6"/>
  <c r="F30" i="6"/>
  <c r="I35" i="6"/>
  <c r="H38" i="6"/>
  <c r="G41" i="6"/>
  <c r="F44" i="6"/>
  <c r="D52" i="6"/>
  <c r="F53" i="6" s="1"/>
  <c r="I20" i="7"/>
  <c r="E23" i="7"/>
  <c r="I29" i="7"/>
  <c r="E32" i="7"/>
  <c r="I38" i="7"/>
  <c r="E41" i="7"/>
  <c r="I47" i="7"/>
  <c r="E50" i="7"/>
  <c r="E17" i="8"/>
  <c r="K20" i="8"/>
  <c r="E23" i="8"/>
  <c r="L50" i="8"/>
  <c r="K50" i="8"/>
  <c r="J50" i="8"/>
  <c r="I50" i="8"/>
  <c r="H50" i="8"/>
  <c r="G50" i="8"/>
  <c r="F50" i="8"/>
  <c r="E50" i="8"/>
  <c r="N50" i="8"/>
  <c r="H53" i="8"/>
  <c r="F57" i="8"/>
  <c r="F56" i="8"/>
  <c r="H57" i="8"/>
  <c r="J56" i="10"/>
  <c r="M20" i="12"/>
  <c r="L20" i="12"/>
  <c r="K20" i="12"/>
  <c r="J20" i="12"/>
  <c r="I20" i="12"/>
  <c r="H20" i="12"/>
  <c r="G20" i="12"/>
  <c r="F20" i="12"/>
  <c r="O20" i="12"/>
  <c r="K34" i="12"/>
  <c r="J34" i="12"/>
  <c r="I34" i="12"/>
  <c r="H34" i="12"/>
  <c r="G34" i="12"/>
  <c r="F34" i="12"/>
  <c r="E34" i="12"/>
  <c r="P34" i="12"/>
  <c r="M34" i="12"/>
  <c r="F38" i="12"/>
  <c r="N40" i="12"/>
  <c r="F21" i="20"/>
  <c r="I41" i="9"/>
  <c r="K22" i="12"/>
  <c r="J22" i="12"/>
  <c r="I22" i="12"/>
  <c r="H22" i="12"/>
  <c r="G22" i="12"/>
  <c r="F22" i="12"/>
  <c r="E22" i="12"/>
  <c r="P22" i="12"/>
  <c r="M22" i="12"/>
  <c r="F54" i="10"/>
  <c r="E18" i="2"/>
  <c r="G20" i="2"/>
  <c r="K24" i="2"/>
  <c r="E30" i="2"/>
  <c r="G32" i="2"/>
  <c r="K36" i="2"/>
  <c r="E24" i="3"/>
  <c r="G33" i="3"/>
  <c r="G34" i="3" s="1"/>
  <c r="I14" i="4"/>
  <c r="G18" i="4"/>
  <c r="H28" i="4"/>
  <c r="F32" i="4"/>
  <c r="G20" i="5"/>
  <c r="F30" i="5"/>
  <c r="G30" i="6"/>
  <c r="F33" i="6"/>
  <c r="I38" i="6"/>
  <c r="H41" i="6"/>
  <c r="G44" i="6"/>
  <c r="F47" i="6"/>
  <c r="J20" i="7"/>
  <c r="F23" i="7"/>
  <c r="J29" i="7"/>
  <c r="F32" i="7"/>
  <c r="J38" i="7"/>
  <c r="F41" i="7"/>
  <c r="J47" i="7"/>
  <c r="F50" i="7"/>
  <c r="F17" i="8"/>
  <c r="L20" i="8"/>
  <c r="F23" i="8"/>
  <c r="J57" i="8"/>
  <c r="I27" i="9"/>
  <c r="H27" i="9"/>
  <c r="E27" i="9"/>
  <c r="F41" i="9"/>
  <c r="E20" i="12"/>
  <c r="R40" i="14"/>
  <c r="R41" i="14" s="1"/>
  <c r="R31" i="14"/>
  <c r="G39" i="14"/>
  <c r="E13" i="20"/>
  <c r="H15" i="20" s="1"/>
  <c r="G21" i="20"/>
  <c r="K26" i="8"/>
  <c r="G26" i="8"/>
  <c r="F26" i="8"/>
  <c r="E26" i="8"/>
  <c r="N26" i="8"/>
  <c r="M53" i="8"/>
  <c r="I28" i="4"/>
  <c r="L44" i="8"/>
  <c r="K44" i="8"/>
  <c r="J44" i="8"/>
  <c r="I44" i="8"/>
  <c r="G44" i="8"/>
  <c r="F44" i="8"/>
  <c r="E44" i="8"/>
  <c r="N44" i="8"/>
  <c r="J54" i="8"/>
  <c r="J53" i="8"/>
  <c r="D14" i="9"/>
  <c r="H15" i="9" s="1"/>
  <c r="I19" i="9"/>
  <c r="H19" i="9"/>
  <c r="E19" i="9"/>
  <c r="F27" i="9"/>
  <c r="I35" i="9"/>
  <c r="H35" i="9"/>
  <c r="E35" i="9"/>
  <c r="L56" i="10"/>
  <c r="N20" i="12"/>
  <c r="L34" i="12"/>
  <c r="P40" i="12"/>
  <c r="L12" i="13"/>
  <c r="H29" i="8"/>
  <c r="H35" i="8"/>
  <c r="H41" i="8"/>
  <c r="H47" i="8"/>
  <c r="D55" i="8"/>
  <c r="I57" i="8"/>
  <c r="G17" i="10"/>
  <c r="M20" i="10"/>
  <c r="G23" i="10"/>
  <c r="M26" i="10"/>
  <c r="G29" i="10"/>
  <c r="M32" i="10"/>
  <c r="G35" i="10"/>
  <c r="M38" i="10"/>
  <c r="G41" i="10"/>
  <c r="M44" i="10"/>
  <c r="G47" i="10"/>
  <c r="M50" i="10"/>
  <c r="I14" i="12"/>
  <c r="G16" i="12"/>
  <c r="K24" i="12"/>
  <c r="I26" i="12"/>
  <c r="G28" i="12"/>
  <c r="K36" i="12"/>
  <c r="L31" i="14"/>
  <c r="K31" i="14"/>
  <c r="I31" i="14"/>
  <c r="G31" i="14"/>
  <c r="D40" i="14"/>
  <c r="F31" i="14"/>
  <c r="Q31" i="14"/>
  <c r="E31" i="14"/>
  <c r="N31" i="14"/>
  <c r="H30" i="14"/>
  <c r="N41" i="14"/>
  <c r="N27" i="19"/>
  <c r="M27" i="19"/>
  <c r="L27" i="19"/>
  <c r="K27" i="19"/>
  <c r="J27" i="19"/>
  <c r="E13" i="19"/>
  <c r="I27" i="19"/>
  <c r="F27" i="19"/>
  <c r="E52" i="19"/>
  <c r="N39" i="19"/>
  <c r="M39" i="19"/>
  <c r="L39" i="19"/>
  <c r="K39" i="19"/>
  <c r="J39" i="19"/>
  <c r="I39" i="19"/>
  <c r="F39" i="19"/>
  <c r="M53" i="19"/>
  <c r="F36" i="20"/>
  <c r="N36" i="20"/>
  <c r="M36" i="20"/>
  <c r="L36" i="20"/>
  <c r="K36" i="20"/>
  <c r="H36" i="20"/>
  <c r="E35" i="20"/>
  <c r="M23" i="29"/>
  <c r="L23" i="29"/>
  <c r="K23" i="29"/>
  <c r="J23" i="29"/>
  <c r="I23" i="29"/>
  <c r="H23" i="29"/>
  <c r="G23" i="29"/>
  <c r="F23" i="29"/>
  <c r="K29" i="8"/>
  <c r="K35" i="8"/>
  <c r="K41" i="8"/>
  <c r="K47" i="8"/>
  <c r="J17" i="10"/>
  <c r="J23" i="10"/>
  <c r="J29" i="10"/>
  <c r="J35" i="10"/>
  <c r="J41" i="10"/>
  <c r="L14" i="12"/>
  <c r="N24" i="12"/>
  <c r="L26" i="12"/>
  <c r="N36" i="12"/>
  <c r="L56" i="19"/>
  <c r="I15" i="20"/>
  <c r="E53" i="28"/>
  <c r="I54" i="28"/>
  <c r="H54" i="28"/>
  <c r="L29" i="8"/>
  <c r="L35" i="8"/>
  <c r="L41" i="8"/>
  <c r="L47" i="8"/>
  <c r="D42" i="9"/>
  <c r="H15" i="10"/>
  <c r="K17" i="10"/>
  <c r="E20" i="10"/>
  <c r="K23" i="10"/>
  <c r="E26" i="10"/>
  <c r="K29" i="10"/>
  <c r="E32" i="10"/>
  <c r="K35" i="10"/>
  <c r="E38" i="10"/>
  <c r="K41" i="10"/>
  <c r="E44" i="10"/>
  <c r="K47" i="10"/>
  <c r="E50" i="10"/>
  <c r="D11" i="12"/>
  <c r="P12" i="12" s="1"/>
  <c r="M14" i="12"/>
  <c r="O24" i="12"/>
  <c r="M26" i="12"/>
  <c r="O36" i="12"/>
  <c r="L35" i="14"/>
  <c r="K35" i="14"/>
  <c r="I35" i="14"/>
  <c r="G35" i="14"/>
  <c r="F35" i="14"/>
  <c r="Q35" i="14"/>
  <c r="E35" i="14"/>
  <c r="N35" i="14"/>
  <c r="H34" i="14"/>
  <c r="H35" i="14" s="1"/>
  <c r="M38" i="14"/>
  <c r="M39" i="14" s="1"/>
  <c r="H14" i="18"/>
  <c r="D41" i="18"/>
  <c r="H32" i="18"/>
  <c r="G32" i="18"/>
  <c r="F32" i="18"/>
  <c r="F24" i="20"/>
  <c r="N24" i="20"/>
  <c r="M24" i="20"/>
  <c r="L24" i="20"/>
  <c r="K24" i="20"/>
  <c r="H24" i="20"/>
  <c r="E23" i="20"/>
  <c r="L44" i="20"/>
  <c r="K44" i="20"/>
  <c r="J44" i="20"/>
  <c r="I44" i="20"/>
  <c r="H44" i="20"/>
  <c r="G44" i="20"/>
  <c r="F44" i="20"/>
  <c r="N44" i="20"/>
  <c r="M56" i="20"/>
  <c r="M57" i="20"/>
  <c r="F54" i="28"/>
  <c r="F53" i="28"/>
  <c r="M29" i="8"/>
  <c r="M35" i="8"/>
  <c r="M41" i="8"/>
  <c r="M47" i="8"/>
  <c r="F54" i="8"/>
  <c r="D13" i="10"/>
  <c r="E14" i="10" s="1"/>
  <c r="I15" i="10"/>
  <c r="L17" i="10"/>
  <c r="F20" i="10"/>
  <c r="L23" i="10"/>
  <c r="F26" i="10"/>
  <c r="L29" i="10"/>
  <c r="F32" i="10"/>
  <c r="L35" i="10"/>
  <c r="F38" i="10"/>
  <c r="L41" i="10"/>
  <c r="F44" i="10"/>
  <c r="L47" i="10"/>
  <c r="F50" i="10"/>
  <c r="D39" i="11"/>
  <c r="N14" i="12"/>
  <c r="L16" i="12"/>
  <c r="P24" i="12"/>
  <c r="N26" i="12"/>
  <c r="L28" i="12"/>
  <c r="P36" i="12"/>
  <c r="L14" i="13"/>
  <c r="L16" i="13"/>
  <c r="L18" i="13"/>
  <c r="L20" i="13"/>
  <c r="L22" i="13"/>
  <c r="L24" i="13"/>
  <c r="L26" i="13"/>
  <c r="L28" i="13"/>
  <c r="L30" i="13"/>
  <c r="L32" i="13"/>
  <c r="L34" i="13"/>
  <c r="L36" i="13"/>
  <c r="O15" i="14"/>
  <c r="O31" i="14"/>
  <c r="M34" i="14"/>
  <c r="G41" i="14"/>
  <c r="E32" i="18"/>
  <c r="G40" i="18"/>
  <c r="H27" i="19"/>
  <c r="G39" i="19"/>
  <c r="F54" i="19"/>
  <c r="N45" i="20"/>
  <c r="M45" i="20"/>
  <c r="L45" i="20"/>
  <c r="K45" i="20"/>
  <c r="J45" i="20"/>
  <c r="I45" i="20"/>
  <c r="H45" i="20"/>
  <c r="E44" i="20"/>
  <c r="N56" i="20"/>
  <c r="D11" i="23"/>
  <c r="E12" i="23" s="1"/>
  <c r="H16" i="23"/>
  <c r="G16" i="23"/>
  <c r="F16" i="23"/>
  <c r="E16" i="23"/>
  <c r="F38" i="25"/>
  <c r="D37" i="11"/>
  <c r="I38" i="11" s="1"/>
  <c r="O14" i="12"/>
  <c r="O26" i="12"/>
  <c r="E40" i="13"/>
  <c r="L19" i="14"/>
  <c r="K19" i="14"/>
  <c r="G19" i="14"/>
  <c r="Q19" i="14"/>
  <c r="E19" i="14"/>
  <c r="N19" i="14"/>
  <c r="H18" i="14"/>
  <c r="H19" i="14" s="1"/>
  <c r="R34" i="14"/>
  <c r="R35" i="14" s="1"/>
  <c r="O39" i="14"/>
  <c r="H40" i="18"/>
  <c r="G53" i="19"/>
  <c r="L32" i="20"/>
  <c r="K32" i="20"/>
  <c r="J32" i="20"/>
  <c r="I32" i="20"/>
  <c r="H32" i="20"/>
  <c r="G32" i="20"/>
  <c r="F32" i="20"/>
  <c r="N32" i="20"/>
  <c r="M44" i="20"/>
  <c r="G40" i="22"/>
  <c r="G38" i="25"/>
  <c r="H54" i="8"/>
  <c r="F17" i="9"/>
  <c r="F21" i="9"/>
  <c r="F25" i="9"/>
  <c r="F29" i="9"/>
  <c r="F33" i="9"/>
  <c r="F37" i="9"/>
  <c r="K15" i="10"/>
  <c r="N17" i="10"/>
  <c r="H20" i="10"/>
  <c r="N23" i="10"/>
  <c r="H26" i="10"/>
  <c r="N29" i="10"/>
  <c r="H32" i="10"/>
  <c r="N35" i="10"/>
  <c r="H38" i="10"/>
  <c r="N41" i="10"/>
  <c r="H44" i="10"/>
  <c r="N47" i="10"/>
  <c r="H50" i="10"/>
  <c r="G54" i="10"/>
  <c r="D11" i="11"/>
  <c r="E14" i="11"/>
  <c r="E18" i="11"/>
  <c r="E22" i="11"/>
  <c r="E26" i="11"/>
  <c r="E30" i="11"/>
  <c r="E34" i="11"/>
  <c r="P14" i="12"/>
  <c r="N16" i="12"/>
  <c r="F24" i="12"/>
  <c r="P26" i="12"/>
  <c r="N28" i="12"/>
  <c r="F36" i="12"/>
  <c r="N14" i="13"/>
  <c r="N16" i="13"/>
  <c r="N18" i="13"/>
  <c r="N20" i="13"/>
  <c r="N22" i="13"/>
  <c r="N24" i="13"/>
  <c r="N26" i="13"/>
  <c r="N28" i="13"/>
  <c r="N30" i="13"/>
  <c r="N32" i="13"/>
  <c r="N34" i="13"/>
  <c r="N36" i="13"/>
  <c r="M18" i="14"/>
  <c r="M19" i="14" s="1"/>
  <c r="L27" i="14"/>
  <c r="K27" i="14"/>
  <c r="G27" i="14"/>
  <c r="F27" i="14"/>
  <c r="Q27" i="14"/>
  <c r="E27" i="14"/>
  <c r="N27" i="14"/>
  <c r="H26" i="14"/>
  <c r="H27" i="14" s="1"/>
  <c r="J35" i="14"/>
  <c r="N56" i="19"/>
  <c r="N33" i="20"/>
  <c r="M33" i="20"/>
  <c r="L33" i="20"/>
  <c r="K33" i="20"/>
  <c r="J33" i="20"/>
  <c r="I33" i="20"/>
  <c r="H33" i="20"/>
  <c r="E32" i="20"/>
  <c r="G36" i="20"/>
  <c r="F45" i="20"/>
  <c r="H32" i="22"/>
  <c r="D37" i="22"/>
  <c r="F38" i="22" s="1"/>
  <c r="G32" i="22"/>
  <c r="F32" i="22"/>
  <c r="E32" i="22"/>
  <c r="D39" i="22"/>
  <c r="F40" i="22" s="1"/>
  <c r="G17" i="9"/>
  <c r="G21" i="9"/>
  <c r="G25" i="9"/>
  <c r="G29" i="9"/>
  <c r="I26" i="10"/>
  <c r="I32" i="10"/>
  <c r="I38" i="10"/>
  <c r="I44" i="10"/>
  <c r="I50" i="10"/>
  <c r="F14" i="11"/>
  <c r="F18" i="11"/>
  <c r="F22" i="11"/>
  <c r="F26" i="11"/>
  <c r="F30" i="11"/>
  <c r="F34" i="11"/>
  <c r="E14" i="12"/>
  <c r="O16" i="12"/>
  <c r="G24" i="12"/>
  <c r="E26" i="12"/>
  <c r="O28" i="12"/>
  <c r="G36" i="12"/>
  <c r="D37" i="13"/>
  <c r="L15" i="14"/>
  <c r="K15" i="14"/>
  <c r="G15" i="14"/>
  <c r="N15" i="14"/>
  <c r="R18" i="14"/>
  <c r="R19" i="14" s="1"/>
  <c r="D38" i="14"/>
  <c r="J41" i="14"/>
  <c r="I53" i="19"/>
  <c r="M32" i="20"/>
  <c r="I36" i="20"/>
  <c r="M44" i="29"/>
  <c r="L44" i="29"/>
  <c r="K44" i="29"/>
  <c r="J44" i="29"/>
  <c r="I44" i="29"/>
  <c r="H44" i="29"/>
  <c r="G44" i="29"/>
  <c r="F44" i="29"/>
  <c r="E29" i="8"/>
  <c r="E35" i="8"/>
  <c r="E41" i="8"/>
  <c r="E47" i="8"/>
  <c r="H17" i="9"/>
  <c r="H21" i="9"/>
  <c r="J26" i="10"/>
  <c r="J32" i="10"/>
  <c r="J38" i="10"/>
  <c r="J44" i="10"/>
  <c r="J50" i="10"/>
  <c r="D52" i="10"/>
  <c r="G14" i="11"/>
  <c r="G18" i="11"/>
  <c r="G22" i="11"/>
  <c r="G26" i="11"/>
  <c r="G30" i="11"/>
  <c r="G34" i="11"/>
  <c r="F14" i="12"/>
  <c r="P16" i="12"/>
  <c r="H24" i="12"/>
  <c r="F26" i="12"/>
  <c r="P28" i="12"/>
  <c r="H36" i="12"/>
  <c r="H14" i="14"/>
  <c r="F19" i="14"/>
  <c r="R26" i="14"/>
  <c r="R27" i="14" s="1"/>
  <c r="O35" i="14"/>
  <c r="H18" i="18"/>
  <c r="G18" i="18"/>
  <c r="F18" i="18"/>
  <c r="E18" i="18"/>
  <c r="D13" i="18"/>
  <c r="G14" i="18" s="1"/>
  <c r="H36" i="18"/>
  <c r="E36" i="18"/>
  <c r="J54" i="19"/>
  <c r="F33" i="20"/>
  <c r="J36" i="20"/>
  <c r="G20" i="25"/>
  <c r="F20" i="25"/>
  <c r="E20" i="25"/>
  <c r="D11" i="13"/>
  <c r="M14" i="14"/>
  <c r="I19" i="14"/>
  <c r="I27" i="14"/>
  <c r="P35" i="14"/>
  <c r="F39" i="14"/>
  <c r="D8" i="15"/>
  <c r="L14" i="19"/>
  <c r="N51" i="19"/>
  <c r="M51" i="19"/>
  <c r="L51" i="19"/>
  <c r="K51" i="19"/>
  <c r="J51" i="19"/>
  <c r="I51" i="19"/>
  <c r="F51" i="19"/>
  <c r="L20" i="20"/>
  <c r="K20" i="20"/>
  <c r="J20" i="20"/>
  <c r="I20" i="20"/>
  <c r="H20" i="20"/>
  <c r="G20" i="20"/>
  <c r="F20" i="20"/>
  <c r="N20" i="20"/>
  <c r="G24" i="20"/>
  <c r="G33" i="20"/>
  <c r="F48" i="20"/>
  <c r="N48" i="20"/>
  <c r="M48" i="20"/>
  <c r="L48" i="20"/>
  <c r="K48" i="20"/>
  <c r="H48" i="20"/>
  <c r="E47" i="20"/>
  <c r="I54" i="29"/>
  <c r="F15" i="19"/>
  <c r="I18" i="19"/>
  <c r="I20" i="19"/>
  <c r="L21" i="19"/>
  <c r="L23" i="19"/>
  <c r="I30" i="19"/>
  <c r="L33" i="19"/>
  <c r="L35" i="19"/>
  <c r="F41" i="19"/>
  <c r="I42" i="19"/>
  <c r="I44" i="19"/>
  <c r="L45" i="19"/>
  <c r="L47" i="19"/>
  <c r="K15" i="20"/>
  <c r="K17" i="20"/>
  <c r="N18" i="20"/>
  <c r="H26" i="20"/>
  <c r="K27" i="20"/>
  <c r="K29" i="20"/>
  <c r="N30" i="20"/>
  <c r="H38" i="20"/>
  <c r="K39" i="20"/>
  <c r="K41" i="20"/>
  <c r="H50" i="20"/>
  <c r="K51" i="20"/>
  <c r="F14" i="21"/>
  <c r="E40" i="22"/>
  <c r="E38" i="25"/>
  <c r="I51" i="28"/>
  <c r="H51" i="28"/>
  <c r="G51" i="28"/>
  <c r="F51" i="28"/>
  <c r="E50" i="28"/>
  <c r="E55" i="29"/>
  <c r="I57" i="29" s="1"/>
  <c r="F45" i="29"/>
  <c r="M45" i="29"/>
  <c r="L45" i="29"/>
  <c r="K45" i="29"/>
  <c r="J45" i="29"/>
  <c r="I45" i="29"/>
  <c r="E44" i="29"/>
  <c r="K17" i="14"/>
  <c r="K21" i="14"/>
  <c r="K25" i="14"/>
  <c r="K29" i="14"/>
  <c r="K33" i="14"/>
  <c r="K37" i="14"/>
  <c r="G22" i="18"/>
  <c r="I17" i="19"/>
  <c r="L18" i="19"/>
  <c r="L20" i="19"/>
  <c r="F24" i="19"/>
  <c r="F26" i="19"/>
  <c r="I29" i="19"/>
  <c r="L30" i="19"/>
  <c r="L32" i="19"/>
  <c r="F36" i="19"/>
  <c r="F38" i="19"/>
  <c r="I41" i="19"/>
  <c r="L42" i="19"/>
  <c r="F48" i="19"/>
  <c r="N15" i="20"/>
  <c r="N17" i="20"/>
  <c r="H23" i="20"/>
  <c r="K26" i="20"/>
  <c r="N27" i="20"/>
  <c r="N29" i="20"/>
  <c r="H35" i="20"/>
  <c r="K38" i="20"/>
  <c r="N39" i="20"/>
  <c r="N41" i="20"/>
  <c r="K50" i="20"/>
  <c r="N51" i="20"/>
  <c r="H36" i="22"/>
  <c r="G36" i="22"/>
  <c r="H40" i="22"/>
  <c r="D37" i="23"/>
  <c r="E10" i="24"/>
  <c r="G16" i="26"/>
  <c r="F16" i="26"/>
  <c r="E16" i="26"/>
  <c r="D11" i="26"/>
  <c r="D37" i="26"/>
  <c r="G38" i="26" s="1"/>
  <c r="G28" i="26"/>
  <c r="F28" i="26"/>
  <c r="E28" i="26"/>
  <c r="E40" i="26"/>
  <c r="F40" i="27"/>
  <c r="G54" i="28"/>
  <c r="F24" i="29"/>
  <c r="M24" i="29"/>
  <c r="L24" i="29"/>
  <c r="K24" i="29"/>
  <c r="J24" i="29"/>
  <c r="I24" i="29"/>
  <c r="E23" i="29"/>
  <c r="E28" i="18"/>
  <c r="J15" i="19"/>
  <c r="J17" i="19"/>
  <c r="M18" i="19"/>
  <c r="M20" i="19"/>
  <c r="G24" i="19"/>
  <c r="G26" i="19"/>
  <c r="J29" i="19"/>
  <c r="M30" i="19"/>
  <c r="M32" i="19"/>
  <c r="G36" i="19"/>
  <c r="J41" i="19"/>
  <c r="M42" i="19"/>
  <c r="G48" i="19"/>
  <c r="G50" i="19"/>
  <c r="E55" i="19"/>
  <c r="D52" i="20"/>
  <c r="K53" i="20" s="1"/>
  <c r="J32" i="24"/>
  <c r="I32" i="24"/>
  <c r="H32" i="24"/>
  <c r="D37" i="24"/>
  <c r="G32" i="24"/>
  <c r="D35" i="24"/>
  <c r="F36" i="24" s="1"/>
  <c r="F32" i="24"/>
  <c r="E32" i="24"/>
  <c r="D39" i="25"/>
  <c r="G32" i="25"/>
  <c r="F32" i="25"/>
  <c r="G40" i="27"/>
  <c r="K36" i="30"/>
  <c r="N42" i="19"/>
  <c r="N44" i="19"/>
  <c r="E47" i="19"/>
  <c r="H48" i="19"/>
  <c r="H50" i="19"/>
  <c r="G18" i="20"/>
  <c r="M26" i="20"/>
  <c r="G30" i="20"/>
  <c r="E55" i="20"/>
  <c r="N57" i="20" s="1"/>
  <c r="G42" i="20"/>
  <c r="M50" i="20"/>
  <c r="E52" i="20"/>
  <c r="L56" i="20"/>
  <c r="F40" i="21"/>
  <c r="F36" i="22"/>
  <c r="F12" i="25"/>
  <c r="E32" i="25"/>
  <c r="F15" i="28"/>
  <c r="I53" i="28"/>
  <c r="G14" i="29"/>
  <c r="H24" i="29"/>
  <c r="M54" i="29"/>
  <c r="L36" i="30"/>
  <c r="K38" i="30"/>
  <c r="H16" i="14"/>
  <c r="H17" i="14" s="1"/>
  <c r="N17" i="14"/>
  <c r="H20" i="14"/>
  <c r="H21" i="14" s="1"/>
  <c r="N21" i="14"/>
  <c r="H24" i="14"/>
  <c r="H25" i="14" s="1"/>
  <c r="N25" i="14"/>
  <c r="H28" i="14"/>
  <c r="N29" i="14"/>
  <c r="H32" i="14"/>
  <c r="H33" i="14" s="1"/>
  <c r="N33" i="14"/>
  <c r="H36" i="14"/>
  <c r="H37" i="14" s="1"/>
  <c r="N37" i="14"/>
  <c r="E24" i="18"/>
  <c r="F38" i="18"/>
  <c r="L17" i="19"/>
  <c r="F21" i="19"/>
  <c r="F23" i="19"/>
  <c r="I24" i="19"/>
  <c r="I26" i="19"/>
  <c r="L29" i="19"/>
  <c r="F33" i="19"/>
  <c r="F35" i="19"/>
  <c r="I36" i="19"/>
  <c r="I38" i="19"/>
  <c r="L41" i="19"/>
  <c r="F45" i="19"/>
  <c r="F47" i="19"/>
  <c r="I48" i="19"/>
  <c r="I50" i="19"/>
  <c r="E17" i="20"/>
  <c r="H18" i="20"/>
  <c r="K23" i="20"/>
  <c r="N26" i="20"/>
  <c r="E29" i="20"/>
  <c r="H30" i="20"/>
  <c r="K35" i="20"/>
  <c r="N38" i="20"/>
  <c r="E41" i="20"/>
  <c r="H42" i="20"/>
  <c r="N50" i="20"/>
  <c r="G40" i="21"/>
  <c r="E38" i="22"/>
  <c r="E12" i="27"/>
  <c r="L38" i="30"/>
  <c r="F24" i="18"/>
  <c r="M17" i="19"/>
  <c r="G21" i="19"/>
  <c r="G23" i="19"/>
  <c r="J24" i="19"/>
  <c r="J26" i="19"/>
  <c r="M29" i="19"/>
  <c r="G33" i="19"/>
  <c r="G35" i="19"/>
  <c r="J36" i="19"/>
  <c r="J38" i="19"/>
  <c r="M41" i="19"/>
  <c r="G45" i="19"/>
  <c r="G47" i="19"/>
  <c r="J48" i="19"/>
  <c r="J50" i="19"/>
  <c r="G54" i="19"/>
  <c r="F15" i="20"/>
  <c r="F17" i="20"/>
  <c r="I18" i="20"/>
  <c r="F29" i="20"/>
  <c r="I30" i="20"/>
  <c r="F41" i="20"/>
  <c r="I42" i="20"/>
  <c r="H12" i="23"/>
  <c r="D39" i="23"/>
  <c r="H30" i="23"/>
  <c r="G30" i="23"/>
  <c r="F30" i="23"/>
  <c r="H38" i="23"/>
  <c r="D11" i="25"/>
  <c r="G14" i="25"/>
  <c r="F14" i="25"/>
  <c r="F12" i="27"/>
  <c r="H14" i="28"/>
  <c r="I15" i="29"/>
  <c r="M38" i="30"/>
  <c r="E20" i="18"/>
  <c r="G24" i="18"/>
  <c r="F34" i="18"/>
  <c r="E20" i="19"/>
  <c r="H21" i="19"/>
  <c r="K24" i="19"/>
  <c r="K26" i="19"/>
  <c r="E32" i="19"/>
  <c r="H33" i="19"/>
  <c r="H35" i="19"/>
  <c r="K36" i="19"/>
  <c r="K38" i="19"/>
  <c r="E44" i="19"/>
  <c r="H45" i="19"/>
  <c r="H47" i="19"/>
  <c r="K48" i="19"/>
  <c r="K50" i="19"/>
  <c r="G17" i="20"/>
  <c r="J18" i="20"/>
  <c r="M23" i="20"/>
  <c r="G27" i="20"/>
  <c r="G29" i="20"/>
  <c r="J30" i="20"/>
  <c r="G39" i="20"/>
  <c r="G41" i="20"/>
  <c r="J42" i="20"/>
  <c r="G51" i="20"/>
  <c r="H56" i="20"/>
  <c r="I40" i="21"/>
  <c r="H22" i="22"/>
  <c r="G22" i="22"/>
  <c r="F22" i="22"/>
  <c r="E30" i="23"/>
  <c r="J18" i="24"/>
  <c r="I18" i="24"/>
  <c r="H18" i="24"/>
  <c r="G18" i="24"/>
  <c r="F18" i="24"/>
  <c r="D9" i="24"/>
  <c r="E14" i="25"/>
  <c r="E12" i="26"/>
  <c r="G12" i="27"/>
  <c r="I15" i="28"/>
  <c r="I14" i="28"/>
  <c r="F56" i="28"/>
  <c r="J14" i="29"/>
  <c r="F56" i="29"/>
  <c r="N38" i="30"/>
  <c r="E17" i="14"/>
  <c r="Q17" i="14"/>
  <c r="E21" i="14"/>
  <c r="Q21" i="14"/>
  <c r="E25" i="14"/>
  <c r="Q25" i="14"/>
  <c r="E29" i="14"/>
  <c r="Q29" i="14"/>
  <c r="E33" i="14"/>
  <c r="Q33" i="14"/>
  <c r="E37" i="14"/>
  <c r="Q37" i="14"/>
  <c r="F20" i="18"/>
  <c r="D39" i="18"/>
  <c r="E40" i="18" s="1"/>
  <c r="F18" i="19"/>
  <c r="F20" i="19"/>
  <c r="I21" i="19"/>
  <c r="I23" i="19"/>
  <c r="L24" i="19"/>
  <c r="L26" i="19"/>
  <c r="F30" i="19"/>
  <c r="F32" i="19"/>
  <c r="I33" i="19"/>
  <c r="I35" i="19"/>
  <c r="L36" i="19"/>
  <c r="L38" i="19"/>
  <c r="F42" i="19"/>
  <c r="I45" i="19"/>
  <c r="I47" i="19"/>
  <c r="L48" i="19"/>
  <c r="D52" i="19"/>
  <c r="H17" i="20"/>
  <c r="K18" i="20"/>
  <c r="E26" i="20"/>
  <c r="H27" i="20"/>
  <c r="H29" i="20"/>
  <c r="K30" i="20"/>
  <c r="E38" i="20"/>
  <c r="H39" i="20"/>
  <c r="H41" i="20"/>
  <c r="K42" i="20"/>
  <c r="E50" i="20"/>
  <c r="H51" i="20"/>
  <c r="I56" i="20"/>
  <c r="E22" i="22"/>
  <c r="E18" i="24"/>
  <c r="G26" i="25"/>
  <c r="F26" i="25"/>
  <c r="F12" i="26"/>
  <c r="G22" i="26"/>
  <c r="F22" i="26"/>
  <c r="E22" i="26"/>
  <c r="G34" i="26"/>
  <c r="F34" i="26"/>
  <c r="E34" i="26"/>
  <c r="G14" i="28"/>
  <c r="F14" i="28"/>
  <c r="I47" i="28"/>
  <c r="H47" i="28"/>
  <c r="G47" i="28"/>
  <c r="F47" i="28"/>
  <c r="G56" i="28"/>
  <c r="G56" i="29"/>
  <c r="G57" i="29"/>
  <c r="D13" i="20"/>
  <c r="L42" i="20"/>
  <c r="J56" i="20"/>
  <c r="J57" i="20"/>
  <c r="E26" i="25"/>
  <c r="G12" i="26"/>
  <c r="I18" i="28"/>
  <c r="E13" i="28"/>
  <c r="E14" i="28" s="1"/>
  <c r="H18" i="28"/>
  <c r="G18" i="28"/>
  <c r="F18" i="28"/>
  <c r="F53" i="29"/>
  <c r="J38" i="30"/>
  <c r="I38" i="30"/>
  <c r="H38" i="30"/>
  <c r="E38" i="30"/>
  <c r="D55" i="28"/>
  <c r="H56" i="28" s="1"/>
  <c r="D35" i="30"/>
  <c r="F36" i="30" s="1"/>
  <c r="E26" i="23"/>
  <c r="E22" i="24"/>
  <c r="E18" i="27"/>
  <c r="E24" i="27"/>
  <c r="E30" i="27"/>
  <c r="E36" i="27"/>
  <c r="E47" i="28"/>
  <c r="E55" i="28"/>
  <c r="M20" i="29"/>
  <c r="H30" i="29"/>
  <c r="G36" i="29"/>
  <c r="L39" i="29"/>
  <c r="M41" i="29"/>
  <c r="I51" i="29"/>
  <c r="D9" i="30"/>
  <c r="N10" i="30" s="1"/>
  <c r="E12" i="30"/>
  <c r="E14" i="30"/>
  <c r="E16" i="30"/>
  <c r="E18" i="30"/>
  <c r="E20" i="30"/>
  <c r="E22" i="30"/>
  <c r="E24" i="30"/>
  <c r="E26" i="30"/>
  <c r="E28" i="30"/>
  <c r="E30" i="30"/>
  <c r="E32" i="30"/>
  <c r="E34" i="30"/>
  <c r="E18" i="22"/>
  <c r="F26" i="23"/>
  <c r="E36" i="23"/>
  <c r="E12" i="24"/>
  <c r="F22" i="24"/>
  <c r="D39" i="26"/>
  <c r="F40" i="26" s="1"/>
  <c r="F18" i="27"/>
  <c r="F24" i="27"/>
  <c r="F30" i="27"/>
  <c r="F36" i="27"/>
  <c r="E44" i="28"/>
  <c r="E29" i="29"/>
  <c r="H36" i="29"/>
  <c r="E50" i="29"/>
  <c r="E18" i="21"/>
  <c r="E22" i="21"/>
  <c r="E26" i="21"/>
  <c r="E30" i="21"/>
  <c r="E34" i="21"/>
  <c r="E38" i="21"/>
  <c r="F18" i="22"/>
  <c r="G26" i="23"/>
  <c r="F36" i="23"/>
  <c r="F12" i="24"/>
  <c r="G22" i="24"/>
  <c r="E16" i="25"/>
  <c r="E22" i="25"/>
  <c r="E28" i="25"/>
  <c r="E34" i="25"/>
  <c r="G18" i="27"/>
  <c r="E41" i="28"/>
  <c r="F44" i="28"/>
  <c r="F29" i="29"/>
  <c r="J30" i="29"/>
  <c r="E35" i="29"/>
  <c r="I36" i="29"/>
  <c r="F50" i="29"/>
  <c r="K51" i="29"/>
  <c r="G12" i="30"/>
  <c r="G14" i="30"/>
  <c r="G16" i="30"/>
  <c r="G18" i="30"/>
  <c r="G20" i="30"/>
  <c r="G22" i="30"/>
  <c r="G24" i="30"/>
  <c r="G26" i="30"/>
  <c r="G28" i="30"/>
  <c r="G30" i="30"/>
  <c r="G32" i="30"/>
  <c r="G34" i="30"/>
  <c r="F18" i="21"/>
  <c r="F22" i="21"/>
  <c r="F26" i="21"/>
  <c r="F30" i="21"/>
  <c r="F34" i="21"/>
  <c r="F38" i="21"/>
  <c r="E14" i="22"/>
  <c r="G18" i="22"/>
  <c r="F22" i="23"/>
  <c r="E32" i="23"/>
  <c r="G36" i="23"/>
  <c r="G12" i="24"/>
  <c r="E16" i="24"/>
  <c r="H22" i="24"/>
  <c r="F26" i="24"/>
  <c r="F16" i="25"/>
  <c r="F22" i="25"/>
  <c r="F28" i="25"/>
  <c r="F34" i="25"/>
  <c r="E18" i="26"/>
  <c r="E24" i="26"/>
  <c r="E30" i="26"/>
  <c r="E36" i="26"/>
  <c r="G21" i="28"/>
  <c r="H24" i="28"/>
  <c r="E38" i="28"/>
  <c r="F41" i="28"/>
  <c r="G44" i="28"/>
  <c r="K17" i="29"/>
  <c r="H21" i="29"/>
  <c r="F27" i="29"/>
  <c r="G29" i="29"/>
  <c r="K30" i="29"/>
  <c r="F35" i="29"/>
  <c r="J36" i="29"/>
  <c r="K38" i="29"/>
  <c r="H42" i="29"/>
  <c r="F48" i="29"/>
  <c r="G50" i="29"/>
  <c r="H12" i="30"/>
  <c r="H14" i="30"/>
  <c r="H16" i="30"/>
  <c r="H18" i="30"/>
  <c r="H20" i="30"/>
  <c r="H22" i="30"/>
  <c r="H24" i="30"/>
  <c r="H26" i="30"/>
  <c r="H28" i="30"/>
  <c r="H30" i="30"/>
  <c r="H32" i="30"/>
  <c r="H34" i="30"/>
  <c r="G18" i="21"/>
  <c r="G22" i="21"/>
  <c r="G26" i="21"/>
  <c r="G30" i="21"/>
  <c r="G34" i="21"/>
  <c r="G38" i="21"/>
  <c r="F14" i="22"/>
  <c r="E24" i="22"/>
  <c r="E18" i="23"/>
  <c r="G22" i="23"/>
  <c r="F32" i="23"/>
  <c r="H12" i="24"/>
  <c r="F16" i="24"/>
  <c r="I22" i="24"/>
  <c r="G26" i="24"/>
  <c r="F18" i="26"/>
  <c r="F24" i="26"/>
  <c r="F30" i="26"/>
  <c r="F36" i="26"/>
  <c r="E14" i="27"/>
  <c r="E20" i="27"/>
  <c r="E26" i="27"/>
  <c r="E32" i="27"/>
  <c r="H21" i="28"/>
  <c r="F38" i="28"/>
  <c r="G41" i="28"/>
  <c r="H44" i="28"/>
  <c r="G53" i="28"/>
  <c r="D13" i="29"/>
  <c r="K14" i="29" s="1"/>
  <c r="L17" i="29"/>
  <c r="E20" i="29"/>
  <c r="G27" i="29"/>
  <c r="H29" i="29"/>
  <c r="G35" i="29"/>
  <c r="K36" i="29"/>
  <c r="E41" i="29"/>
  <c r="H50" i="29"/>
  <c r="D52" i="29"/>
  <c r="I53" i="29" s="1"/>
  <c r="K54" i="29"/>
  <c r="I12" i="30"/>
  <c r="I14" i="30"/>
  <c r="I16" i="30"/>
  <c r="I18" i="30"/>
  <c r="I20" i="30"/>
  <c r="I22" i="30"/>
  <c r="I24" i="30"/>
  <c r="I26" i="30"/>
  <c r="I28" i="30"/>
  <c r="I30" i="30"/>
  <c r="I32" i="30"/>
  <c r="I34" i="30"/>
  <c r="H18" i="21"/>
  <c r="H22" i="21"/>
  <c r="H26" i="21"/>
  <c r="H30" i="21"/>
  <c r="H34" i="21"/>
  <c r="H38" i="21"/>
  <c r="D11" i="22"/>
  <c r="G14" i="22"/>
  <c r="F24" i="22"/>
  <c r="E34" i="22"/>
  <c r="F18" i="23"/>
  <c r="E28" i="23"/>
  <c r="G32" i="23"/>
  <c r="I12" i="24"/>
  <c r="G16" i="24"/>
  <c r="H26" i="24"/>
  <c r="F14" i="27"/>
  <c r="F20" i="27"/>
  <c r="F26" i="27"/>
  <c r="F32" i="27"/>
  <c r="F35" i="28"/>
  <c r="G38" i="28"/>
  <c r="H41" i="28"/>
  <c r="F48" i="28"/>
  <c r="E13" i="29"/>
  <c r="L15" i="29" s="1"/>
  <c r="F20" i="29"/>
  <c r="H27" i="29"/>
  <c r="I29" i="29"/>
  <c r="H35" i="29"/>
  <c r="L36" i="29"/>
  <c r="F41" i="29"/>
  <c r="H48" i="29"/>
  <c r="I50" i="29"/>
  <c r="E52" i="29"/>
  <c r="L54" i="29" s="1"/>
  <c r="J12" i="30"/>
  <c r="J14" i="30"/>
  <c r="J16" i="30"/>
  <c r="J18" i="30"/>
  <c r="J20" i="30"/>
  <c r="J22" i="30"/>
  <c r="J24" i="30"/>
  <c r="J26" i="30"/>
  <c r="J28" i="30"/>
  <c r="J30" i="30"/>
  <c r="J32" i="30"/>
  <c r="J34" i="30"/>
  <c r="I30" i="21"/>
  <c r="D41" i="21"/>
  <c r="G24" i="22"/>
  <c r="F34" i="22"/>
  <c r="G18" i="23"/>
  <c r="H16" i="24"/>
  <c r="I26" i="24"/>
  <c r="G35" i="28"/>
  <c r="H38" i="28"/>
  <c r="F45" i="28"/>
  <c r="G48" i="28"/>
  <c r="F18" i="29"/>
  <c r="G20" i="29"/>
  <c r="E26" i="29"/>
  <c r="J29" i="29"/>
  <c r="I35" i="29"/>
  <c r="F39" i="29"/>
  <c r="G41" i="29"/>
  <c r="K42" i="29"/>
  <c r="E47" i="29"/>
  <c r="I48" i="29"/>
  <c r="J50" i="29"/>
  <c r="K12" i="30"/>
  <c r="K14" i="30"/>
  <c r="K16" i="30"/>
  <c r="K18" i="30"/>
  <c r="K20" i="30"/>
  <c r="K22" i="30"/>
  <c r="K24" i="30"/>
  <c r="K26" i="30"/>
  <c r="K28" i="30"/>
  <c r="K30" i="30"/>
  <c r="K32" i="30"/>
  <c r="K34" i="30"/>
  <c r="G34" i="22"/>
  <c r="I16" i="24"/>
  <c r="H35" i="28"/>
  <c r="I38" i="28"/>
  <c r="F42" i="28"/>
  <c r="G45" i="28"/>
  <c r="H48" i="28"/>
  <c r="G18" i="29"/>
  <c r="H20" i="29"/>
  <c r="K29" i="29"/>
  <c r="J35" i="29"/>
  <c r="G39" i="29"/>
  <c r="H41" i="29"/>
  <c r="K50" i="29"/>
  <c r="D55" i="29"/>
  <c r="L12" i="30"/>
  <c r="L14" i="30"/>
  <c r="L16" i="30"/>
  <c r="L18" i="30"/>
  <c r="L20" i="30"/>
  <c r="L22" i="30"/>
  <c r="L24" i="30"/>
  <c r="L26" i="30"/>
  <c r="L28" i="30"/>
  <c r="L30" i="30"/>
  <c r="L32" i="30"/>
  <c r="L34" i="30"/>
  <c r="D13" i="21"/>
  <c r="E14" i="21" s="1"/>
  <c r="L14" i="20" l="1"/>
  <c r="I14" i="20"/>
  <c r="J14" i="20"/>
  <c r="H57" i="19"/>
  <c r="G57" i="19"/>
  <c r="E56" i="19"/>
  <c r="H15" i="14"/>
  <c r="H12" i="14"/>
  <c r="H13" i="14" s="1"/>
  <c r="E38" i="13"/>
  <c r="M38" i="13"/>
  <c r="K38" i="13"/>
  <c r="J38" i="13"/>
  <c r="H38" i="13"/>
  <c r="E53" i="19"/>
  <c r="N54" i="19"/>
  <c r="M54" i="19"/>
  <c r="K54" i="19"/>
  <c r="H31" i="14"/>
  <c r="H40" i="14"/>
  <c r="H41" i="14" s="1"/>
  <c r="H14" i="21"/>
  <c r="I38" i="4"/>
  <c r="G56" i="7"/>
  <c r="M56" i="7"/>
  <c r="L56" i="7"/>
  <c r="H56" i="7"/>
  <c r="J56" i="7"/>
  <c r="F56" i="7"/>
  <c r="E10" i="30"/>
  <c r="L53" i="19"/>
  <c r="K53" i="19"/>
  <c r="J53" i="19"/>
  <c r="H53" i="19"/>
  <c r="N36" i="30"/>
  <c r="M57" i="19"/>
  <c r="G12" i="23"/>
  <c r="G38" i="23"/>
  <c r="F38" i="23"/>
  <c r="E38" i="23"/>
  <c r="L57" i="20"/>
  <c r="L53" i="10"/>
  <c r="K53" i="10"/>
  <c r="J53" i="10"/>
  <c r="K57" i="29"/>
  <c r="J10" i="30"/>
  <c r="F53" i="19"/>
  <c r="F42" i="18"/>
  <c r="E42" i="18"/>
  <c r="G42" i="18"/>
  <c r="H42" i="18"/>
  <c r="I14" i="10"/>
  <c r="L53" i="8"/>
  <c r="K53" i="8"/>
  <c r="I53" i="8"/>
  <c r="F14" i="18"/>
  <c r="I56" i="6"/>
  <c r="H56" i="6"/>
  <c r="G56" i="6"/>
  <c r="H53" i="6"/>
  <c r="J53" i="6"/>
  <c r="F36" i="4"/>
  <c r="G12" i="2"/>
  <c r="I12" i="2"/>
  <c r="G15" i="9"/>
  <c r="F15" i="9"/>
  <c r="E14" i="29"/>
  <c r="H15" i="29"/>
  <c r="G15" i="29"/>
  <c r="F15" i="29"/>
  <c r="K15" i="29"/>
  <c r="I14" i="29"/>
  <c r="G12" i="11"/>
  <c r="F12" i="11"/>
  <c r="E12" i="11"/>
  <c r="F14" i="20"/>
  <c r="K15" i="19"/>
  <c r="H15" i="19"/>
  <c r="G15" i="19"/>
  <c r="E14" i="19"/>
  <c r="I38" i="13"/>
  <c r="F10" i="4"/>
  <c r="J10" i="4"/>
  <c r="E38" i="4"/>
  <c r="I10" i="30"/>
  <c r="G10" i="30"/>
  <c r="F10" i="30"/>
  <c r="O10" i="30"/>
  <c r="H38" i="14"/>
  <c r="H39" i="14" s="1"/>
  <c r="H29" i="14"/>
  <c r="E53" i="20"/>
  <c r="J54" i="20"/>
  <c r="L54" i="20"/>
  <c r="I54" i="20"/>
  <c r="N14" i="20"/>
  <c r="M15" i="14"/>
  <c r="M12" i="14"/>
  <c r="M13" i="14" s="1"/>
  <c r="N54" i="20"/>
  <c r="M54" i="20"/>
  <c r="R13" i="14"/>
  <c r="J36" i="30"/>
  <c r="I36" i="30"/>
  <c r="H36" i="30"/>
  <c r="G36" i="30"/>
  <c r="E36" i="30"/>
  <c r="O36" i="30"/>
  <c r="H15" i="28"/>
  <c r="G54" i="20"/>
  <c r="G40" i="26"/>
  <c r="I57" i="20"/>
  <c r="H57" i="20"/>
  <c r="G57" i="20"/>
  <c r="F57" i="20"/>
  <c r="E56" i="20"/>
  <c r="K53" i="29"/>
  <c r="I14" i="21"/>
  <c r="J57" i="29"/>
  <c r="M12" i="13"/>
  <c r="K12" i="13"/>
  <c r="I12" i="13"/>
  <c r="H12" i="13"/>
  <c r="F12" i="13"/>
  <c r="N53" i="20"/>
  <c r="G12" i="12"/>
  <c r="E12" i="12"/>
  <c r="O12" i="12"/>
  <c r="J12" i="12"/>
  <c r="M12" i="12"/>
  <c r="L12" i="12"/>
  <c r="M53" i="20"/>
  <c r="F41" i="14"/>
  <c r="Q41" i="14"/>
  <c r="E41" i="14"/>
  <c r="O41" i="14"/>
  <c r="L41" i="14"/>
  <c r="K41" i="14"/>
  <c r="I41" i="14"/>
  <c r="L56" i="8"/>
  <c r="H56" i="8"/>
  <c r="G56" i="8"/>
  <c r="E56" i="8"/>
  <c r="H53" i="10"/>
  <c r="N12" i="12"/>
  <c r="G13" i="14"/>
  <c r="N12" i="13"/>
  <c r="E14" i="18"/>
  <c r="K14" i="8"/>
  <c r="J14" i="8"/>
  <c r="I14" i="8"/>
  <c r="G14" i="8"/>
  <c r="N14" i="8"/>
  <c r="G38" i="12"/>
  <c r="E38" i="12"/>
  <c r="O38" i="12"/>
  <c r="M38" i="12"/>
  <c r="J38" i="12"/>
  <c r="H38" i="12"/>
  <c r="E14" i="8"/>
  <c r="J38" i="4"/>
  <c r="I53" i="7"/>
  <c r="M53" i="7"/>
  <c r="H53" i="7"/>
  <c r="K53" i="7"/>
  <c r="G53" i="7"/>
  <c r="H12" i="11"/>
  <c r="G14" i="20"/>
  <c r="J40" i="2"/>
  <c r="G36" i="4"/>
  <c r="K10" i="30"/>
  <c r="Q13" i="14"/>
  <c r="O13" i="14"/>
  <c r="J13" i="14"/>
  <c r="I13" i="14"/>
  <c r="L13" i="14"/>
  <c r="K13" i="14"/>
  <c r="E56" i="7"/>
  <c r="I10" i="4"/>
  <c r="M56" i="29"/>
  <c r="L56" i="29"/>
  <c r="K56" i="29"/>
  <c r="J56" i="29"/>
  <c r="I56" i="29"/>
  <c r="E53" i="29"/>
  <c r="H54" i="29"/>
  <c r="G54" i="29"/>
  <c r="F54" i="29"/>
  <c r="G53" i="29"/>
  <c r="M53" i="29"/>
  <c r="L53" i="29"/>
  <c r="M15" i="19"/>
  <c r="F14" i="29"/>
  <c r="I57" i="19"/>
  <c r="H53" i="29"/>
  <c r="M15" i="29"/>
  <c r="J39" i="14"/>
  <c r="E39" i="14"/>
  <c r="N39" i="14"/>
  <c r="Q39" i="14"/>
  <c r="P39" i="14"/>
  <c r="K39" i="14"/>
  <c r="G14" i="10"/>
  <c r="L14" i="10"/>
  <c r="N14" i="10"/>
  <c r="M14" i="10"/>
  <c r="N53" i="10"/>
  <c r="K56" i="8"/>
  <c r="F38" i="13"/>
  <c r="E53" i="10"/>
  <c r="E12" i="13"/>
  <c r="E41" i="9"/>
  <c r="H41" i="9"/>
  <c r="G41" i="9"/>
  <c r="N38" i="13"/>
  <c r="I56" i="7"/>
  <c r="G15" i="20"/>
  <c r="K56" i="7"/>
  <c r="E10" i="4"/>
  <c r="M35" i="14"/>
  <c r="M40" i="14"/>
  <c r="M41" i="14" s="1"/>
  <c r="E43" i="9"/>
  <c r="H43" i="9"/>
  <c r="F43" i="9"/>
  <c r="I43" i="9"/>
  <c r="L57" i="19"/>
  <c r="H14" i="20"/>
  <c r="J14" i="10"/>
  <c r="H14" i="10"/>
  <c r="L38" i="12"/>
  <c r="J53" i="7"/>
  <c r="I12" i="11"/>
  <c r="J56" i="6"/>
  <c r="H42" i="5"/>
  <c r="G42" i="5"/>
  <c r="F42" i="5"/>
  <c r="G39" i="3"/>
  <c r="G40" i="3" s="1"/>
  <c r="I56" i="8"/>
  <c r="I14" i="6"/>
  <c r="H14" i="6"/>
  <c r="G14" i="6"/>
  <c r="H10" i="4"/>
  <c r="I36" i="4"/>
  <c r="G40" i="2"/>
  <c r="F38" i="4"/>
  <c r="F42" i="21"/>
  <c r="E42" i="21"/>
  <c r="F54" i="20"/>
  <c r="J38" i="24"/>
  <c r="I38" i="24"/>
  <c r="H38" i="24"/>
  <c r="G38" i="24"/>
  <c r="F38" i="24"/>
  <c r="I54" i="19"/>
  <c r="H54" i="19"/>
  <c r="H38" i="11"/>
  <c r="E38" i="11"/>
  <c r="G38" i="11"/>
  <c r="F38" i="11"/>
  <c r="I40" i="11"/>
  <c r="F40" i="11"/>
  <c r="G40" i="11"/>
  <c r="E40" i="11"/>
  <c r="H40" i="11"/>
  <c r="E38" i="24"/>
  <c r="I42" i="21"/>
  <c r="J10" i="24"/>
  <c r="I10" i="24"/>
  <c r="H10" i="24"/>
  <c r="H54" i="20"/>
  <c r="G10" i="24"/>
  <c r="F10" i="24"/>
  <c r="I15" i="19"/>
  <c r="G14" i="21"/>
  <c r="R38" i="14"/>
  <c r="R39" i="14" s="1"/>
  <c r="K54" i="20"/>
  <c r="F53" i="10"/>
  <c r="P38" i="12"/>
  <c r="E40" i="12"/>
  <c r="O40" i="12"/>
  <c r="M40" i="12"/>
  <c r="K40" i="12"/>
  <c r="F40" i="12"/>
  <c r="H40" i="12"/>
  <c r="I40" i="12"/>
  <c r="F53" i="7"/>
  <c r="H38" i="4"/>
  <c r="G53" i="6"/>
  <c r="K40" i="2"/>
  <c r="I14" i="7"/>
  <c r="J14" i="7"/>
  <c r="L14" i="7"/>
  <c r="H14" i="7"/>
  <c r="J36" i="24"/>
  <c r="I36" i="24"/>
  <c r="H36" i="24"/>
  <c r="G36" i="24"/>
  <c r="G38" i="22"/>
  <c r="H38" i="22"/>
  <c r="G37" i="3"/>
  <c r="G38" i="3" s="1"/>
  <c r="G28" i="3"/>
  <c r="H57" i="29"/>
  <c r="L14" i="29"/>
  <c r="M14" i="29"/>
  <c r="L10" i="30"/>
  <c r="H10" i="30"/>
  <c r="F38" i="26"/>
  <c r="E38" i="26"/>
  <c r="G12" i="22"/>
  <c r="F12" i="22"/>
  <c r="E12" i="22"/>
  <c r="E56" i="28"/>
  <c r="I57" i="28"/>
  <c r="H57" i="28"/>
  <c r="G57" i="28"/>
  <c r="I56" i="28"/>
  <c r="F57" i="28"/>
  <c r="F57" i="29"/>
  <c r="G12" i="25"/>
  <c r="E12" i="25"/>
  <c r="M36" i="30"/>
  <c r="F12" i="23"/>
  <c r="K57" i="19"/>
  <c r="E36" i="24"/>
  <c r="L15" i="19"/>
  <c r="F40" i="18"/>
  <c r="L39" i="14"/>
  <c r="N15" i="19"/>
  <c r="L38" i="13"/>
  <c r="N53" i="19"/>
  <c r="M53" i="10"/>
  <c r="K57" i="20"/>
  <c r="H12" i="12"/>
  <c r="F12" i="12"/>
  <c r="L14" i="8"/>
  <c r="J54" i="29"/>
  <c r="F40" i="23"/>
  <c r="H40" i="23"/>
  <c r="G40" i="23"/>
  <c r="M14" i="20"/>
  <c r="H14" i="29"/>
  <c r="J53" i="20"/>
  <c r="H53" i="20"/>
  <c r="G53" i="20"/>
  <c r="F53" i="20"/>
  <c r="G42" i="21"/>
  <c r="K14" i="20"/>
  <c r="L53" i="20"/>
  <c r="P13" i="14"/>
  <c r="K14" i="10"/>
  <c r="I12" i="12"/>
  <c r="M56" i="8"/>
  <c r="E15" i="9"/>
  <c r="E53" i="6"/>
  <c r="E14" i="6"/>
  <c r="J15" i="6"/>
  <c r="H15" i="6"/>
  <c r="J53" i="29"/>
  <c r="L57" i="29"/>
  <c r="E56" i="29"/>
  <c r="M57" i="29"/>
  <c r="E40" i="23"/>
  <c r="H56" i="29"/>
  <c r="J15" i="29"/>
  <c r="G15" i="28"/>
  <c r="M10" i="30"/>
  <c r="H12" i="22"/>
  <c r="E40" i="25"/>
  <c r="G40" i="25"/>
  <c r="F40" i="25"/>
  <c r="J57" i="19"/>
  <c r="H42" i="21"/>
  <c r="F57" i="19"/>
  <c r="N57" i="19"/>
  <c r="I39" i="14"/>
  <c r="E13" i="14"/>
  <c r="E14" i="20"/>
  <c r="J15" i="20"/>
  <c r="M15" i="20"/>
  <c r="L15" i="20"/>
  <c r="J12" i="13"/>
  <c r="I53" i="20"/>
  <c r="K12" i="12"/>
  <c r="I15" i="9"/>
  <c r="I53" i="10"/>
  <c r="E56" i="6"/>
  <c r="J57" i="6"/>
  <c r="H57" i="6"/>
  <c r="J56" i="8"/>
  <c r="F13" i="14"/>
  <c r="L53" i="7"/>
  <c r="F14" i="8"/>
</calcChain>
</file>

<file path=xl/sharedStrings.xml><?xml version="1.0" encoding="utf-8"?>
<sst xmlns="http://schemas.openxmlformats.org/spreadsheetml/2006/main" count="1133" uniqueCount="470">
  <si>
    <t>令和７年度　福井県勤労者就業環境基礎調査　統計表　目次</t>
    <rPh sb="0" eb="2">
      <t>レイワ</t>
    </rPh>
    <rPh sb="3" eb="5">
      <t>ネンド</t>
    </rPh>
    <rPh sb="6" eb="9">
      <t>フクイケン</t>
    </rPh>
    <rPh sb="9" eb="12">
      <t>キンロウシャ</t>
    </rPh>
    <rPh sb="12" eb="20">
      <t>シュウギョウカンキョウキソチョウサ</t>
    </rPh>
    <rPh sb="21" eb="24">
      <t>トウケイヒョウ</t>
    </rPh>
    <rPh sb="25" eb="27">
      <t>モクジ</t>
    </rPh>
    <phoneticPr fontId="3"/>
  </si>
  <si>
    <t>（１）回答事業所の現況</t>
    <rPh sb="3" eb="5">
      <t>カイトウ</t>
    </rPh>
    <rPh sb="5" eb="8">
      <t>ジギョウショ</t>
    </rPh>
    <rPh sb="9" eb="11">
      <t>ゲンキョウ</t>
    </rPh>
    <phoneticPr fontId="3"/>
  </si>
  <si>
    <t>表１</t>
    <rPh sb="0" eb="1">
      <t>ヒョウ</t>
    </rPh>
    <phoneticPr fontId="3"/>
  </si>
  <si>
    <t>回答事業所における各雇用形態の有無</t>
    <rPh sb="0" eb="5">
      <t>カイトウジギョウショ</t>
    </rPh>
    <rPh sb="9" eb="14">
      <t>カクコヨウケイタイ</t>
    </rPh>
    <rPh sb="15" eb="17">
      <t>ウム</t>
    </rPh>
    <phoneticPr fontId="3"/>
  </si>
  <si>
    <t>表２</t>
    <rPh sb="0" eb="1">
      <t>ヒョウ</t>
    </rPh>
    <phoneticPr fontId="3"/>
  </si>
  <si>
    <t>回答事業所における従業員の雇用形態別内訳</t>
    <phoneticPr fontId="3"/>
  </si>
  <si>
    <t>表３－１</t>
    <rPh sb="0" eb="1">
      <t>ヒョウ</t>
    </rPh>
    <phoneticPr fontId="3"/>
  </si>
  <si>
    <t>回答事業所における従業員の雇用形態別内訳（60歳以上）</t>
    <phoneticPr fontId="3"/>
  </si>
  <si>
    <t>表３－２</t>
    <rPh sb="0" eb="1">
      <t>ヒョウ</t>
    </rPh>
    <phoneticPr fontId="3"/>
  </si>
  <si>
    <t>回答事業所における従業員の雇用形態別内訳（60～65歳）</t>
    <phoneticPr fontId="3"/>
  </si>
  <si>
    <t>表３－３</t>
    <rPh sb="0" eb="1">
      <t>ヒョウ</t>
    </rPh>
    <phoneticPr fontId="3"/>
  </si>
  <si>
    <t>回答事業所における従業員の雇用形態別内訳（66歳以上）</t>
    <phoneticPr fontId="3"/>
  </si>
  <si>
    <t>表４</t>
    <rPh sb="0" eb="1">
      <t>ヒョウ</t>
    </rPh>
    <phoneticPr fontId="3"/>
  </si>
  <si>
    <t>早期離職の状況</t>
    <phoneticPr fontId="3"/>
  </si>
  <si>
    <t>表５－１</t>
    <rPh sb="0" eb="1">
      <t>ヒョウ</t>
    </rPh>
    <phoneticPr fontId="3"/>
  </si>
  <si>
    <t>女性管理職の状況</t>
    <phoneticPr fontId="3"/>
  </si>
  <si>
    <t>表５－２</t>
    <rPh sb="0" eb="1">
      <t>ヒョウ</t>
    </rPh>
    <phoneticPr fontId="3"/>
  </si>
  <si>
    <t>女性リーダーの状況</t>
    <phoneticPr fontId="3"/>
  </si>
  <si>
    <t>表５－３</t>
    <rPh sb="0" eb="1">
      <t>ヒョウ</t>
    </rPh>
    <phoneticPr fontId="3"/>
  </si>
  <si>
    <t>新たに管理職となった女性の状況</t>
    <phoneticPr fontId="3"/>
  </si>
  <si>
    <t>表５－４</t>
    <rPh sb="0" eb="1">
      <t>ヒョウ</t>
    </rPh>
    <phoneticPr fontId="3"/>
  </si>
  <si>
    <t>新たにリーダーとなった女性の状況</t>
    <phoneticPr fontId="3"/>
  </si>
  <si>
    <t>表５－５</t>
    <phoneticPr fontId="3"/>
  </si>
  <si>
    <t>管理職を目指す従業員を増やすための取り組み</t>
    <rPh sb="4" eb="6">
      <t>メザ</t>
    </rPh>
    <rPh sb="7" eb="10">
      <t>ジュウギョウイン</t>
    </rPh>
    <rPh sb="11" eb="12">
      <t>フ</t>
    </rPh>
    <phoneticPr fontId="3"/>
  </si>
  <si>
    <t>表５－６</t>
    <rPh sb="0" eb="1">
      <t>ヒョウ</t>
    </rPh>
    <phoneticPr fontId="3"/>
  </si>
  <si>
    <t>女性管理職およびリーダーを増やすための方法</t>
    <rPh sb="19" eb="21">
      <t>ホウホウ</t>
    </rPh>
    <phoneticPr fontId="3"/>
  </si>
  <si>
    <t>表５－７</t>
    <rPh sb="0" eb="1">
      <t>ヒョウ</t>
    </rPh>
    <phoneticPr fontId="3"/>
  </si>
  <si>
    <t>女性管理職およびリーダーが少ない理由</t>
    <phoneticPr fontId="3"/>
  </si>
  <si>
    <t>表５－８</t>
    <rPh sb="0" eb="1">
      <t>ヒョウ</t>
    </rPh>
    <phoneticPr fontId="3"/>
  </si>
  <si>
    <t>平均勤続年数の状況</t>
    <phoneticPr fontId="3"/>
  </si>
  <si>
    <t>（２）就業規則</t>
    <rPh sb="3" eb="7">
      <t>シュウギョウキソク</t>
    </rPh>
    <phoneticPr fontId="3"/>
  </si>
  <si>
    <t>表６</t>
    <rPh sb="0" eb="1">
      <t>ヒョウ</t>
    </rPh>
    <phoneticPr fontId="3"/>
  </si>
  <si>
    <t>就業規則の作成の有無</t>
    <rPh sb="0" eb="4">
      <t>シュウギョウキソク</t>
    </rPh>
    <rPh sb="5" eb="7">
      <t>サクセイ</t>
    </rPh>
    <rPh sb="8" eb="10">
      <t>ウム</t>
    </rPh>
    <phoneticPr fontId="3"/>
  </si>
  <si>
    <t>（３）労働時間・休日・休暇</t>
    <rPh sb="3" eb="7">
      <t>ロウドウジカン</t>
    </rPh>
    <rPh sb="8" eb="10">
      <t>キュウジツ</t>
    </rPh>
    <rPh sb="11" eb="13">
      <t>キュウカ</t>
    </rPh>
    <phoneticPr fontId="3"/>
  </si>
  <si>
    <t>表７</t>
    <rPh sb="0" eb="1">
      <t>ヒョウ</t>
    </rPh>
    <phoneticPr fontId="3"/>
  </si>
  <si>
    <t>週休制の状況</t>
    <rPh sb="0" eb="2">
      <t>シュウキュウ</t>
    </rPh>
    <rPh sb="2" eb="3">
      <t>セイ</t>
    </rPh>
    <rPh sb="4" eb="6">
      <t>ジョウキョウ</t>
    </rPh>
    <phoneticPr fontId="3"/>
  </si>
  <si>
    <t>表８</t>
    <rPh sb="0" eb="1">
      <t>ヒョウ</t>
    </rPh>
    <phoneticPr fontId="3"/>
  </si>
  <si>
    <t>所定外労働（残業）の状況</t>
    <phoneticPr fontId="3"/>
  </si>
  <si>
    <t>表９</t>
    <rPh sb="0" eb="1">
      <t>ヒョウ</t>
    </rPh>
    <phoneticPr fontId="3"/>
  </si>
  <si>
    <t>恒常的な所定外労働時間（残業）削減のための取組</t>
    <phoneticPr fontId="3"/>
  </si>
  <si>
    <t>表１０</t>
    <rPh sb="0" eb="1">
      <t>ヒョウ</t>
    </rPh>
    <phoneticPr fontId="3"/>
  </si>
  <si>
    <t>年次有給休暇の状況</t>
    <phoneticPr fontId="3"/>
  </si>
  <si>
    <t>表１１</t>
    <rPh sb="0" eb="1">
      <t>ヒョウ</t>
    </rPh>
    <phoneticPr fontId="3"/>
  </si>
  <si>
    <t>年次有給休暇取得促進のための取組</t>
    <phoneticPr fontId="3"/>
  </si>
  <si>
    <t>（４）非正規従業員の雇用管理</t>
    <rPh sb="3" eb="9">
      <t>ヒセイキジュウギョウイン</t>
    </rPh>
    <rPh sb="10" eb="14">
      <t>コヨウカンリ</t>
    </rPh>
    <phoneticPr fontId="3"/>
  </si>
  <si>
    <t>表１２－１</t>
    <phoneticPr fontId="3"/>
  </si>
  <si>
    <t>無期転換ルールに該当する非正規従業員の人数</t>
    <phoneticPr fontId="3"/>
  </si>
  <si>
    <t>表１２－２</t>
    <rPh sb="0" eb="1">
      <t>ヒョウ</t>
    </rPh>
    <phoneticPr fontId="3"/>
  </si>
  <si>
    <t>非正規従業員の正規従業員への転換実績（パートタイム労働者）</t>
    <rPh sb="25" eb="28">
      <t>ロウドウシャ</t>
    </rPh>
    <phoneticPr fontId="3"/>
  </si>
  <si>
    <t>表１２－３</t>
    <rPh sb="0" eb="1">
      <t>ヒョウ</t>
    </rPh>
    <phoneticPr fontId="3"/>
  </si>
  <si>
    <t>非正規従業員の正規従業員への転換実績（派遣従業員）</t>
    <rPh sb="19" eb="21">
      <t>ハケン</t>
    </rPh>
    <rPh sb="21" eb="24">
      <t>ジュウギョウイン</t>
    </rPh>
    <phoneticPr fontId="3"/>
  </si>
  <si>
    <t>表１２－４</t>
    <rPh sb="0" eb="1">
      <t>ヒョウ</t>
    </rPh>
    <phoneticPr fontId="3"/>
  </si>
  <si>
    <t>非正規従業員の正規従業員への転換実績（その他）</t>
    <rPh sb="21" eb="22">
      <t>タ</t>
    </rPh>
    <phoneticPr fontId="3"/>
  </si>
  <si>
    <t>（５）育児・介護休業制度</t>
    <rPh sb="3" eb="5">
      <t>イクジ</t>
    </rPh>
    <rPh sb="6" eb="12">
      <t>カイゴキュウギョウセイド</t>
    </rPh>
    <phoneticPr fontId="3"/>
  </si>
  <si>
    <t>表１３－１</t>
    <rPh sb="0" eb="1">
      <t>ヒョウ</t>
    </rPh>
    <phoneticPr fontId="3"/>
  </si>
  <si>
    <t>育児休業制度の有無および利用できる期間（正規従業員）</t>
    <phoneticPr fontId="3"/>
  </si>
  <si>
    <t>表１３－２</t>
    <rPh sb="0" eb="1">
      <t>ヒョウ</t>
    </rPh>
    <phoneticPr fontId="3"/>
  </si>
  <si>
    <t>育児休業制度の有無および利用できる期間（パートタイム労働者）</t>
    <phoneticPr fontId="3"/>
  </si>
  <si>
    <t>表１４</t>
    <rPh sb="0" eb="1">
      <t>ヒョウ</t>
    </rPh>
    <phoneticPr fontId="3"/>
  </si>
  <si>
    <t>育児休業の取得状況</t>
    <phoneticPr fontId="3"/>
  </si>
  <si>
    <t>表１５－１</t>
    <rPh sb="0" eb="1">
      <t>ヒョウ</t>
    </rPh>
    <phoneticPr fontId="3"/>
  </si>
  <si>
    <t>育児休業を開始した者(開始予定の者も含む)の取得期間別内訳（男女計）</t>
  </si>
  <si>
    <t>表１５－２</t>
    <rPh sb="0" eb="1">
      <t>ヒョウ</t>
    </rPh>
    <phoneticPr fontId="3"/>
  </si>
  <si>
    <t>育児休業を開始した者(開始予定の者も含む)の取得期間別内訳（男）</t>
  </si>
  <si>
    <t>表１５－３</t>
    <rPh sb="0" eb="1">
      <t>ヒョウ</t>
    </rPh>
    <phoneticPr fontId="3"/>
  </si>
  <si>
    <t>育児休業を開始した者(開始予定の者も含む)の取得期間別内訳（女）</t>
  </si>
  <si>
    <t>表１５－４</t>
    <rPh sb="0" eb="1">
      <t>ヒョウ</t>
    </rPh>
    <phoneticPr fontId="3"/>
  </si>
  <si>
    <t>育児のための休暇取得者の取得期間別内訳（男女計）</t>
  </si>
  <si>
    <t>表１５－５</t>
    <rPh sb="0" eb="1">
      <t>ヒョウ</t>
    </rPh>
    <phoneticPr fontId="3"/>
  </si>
  <si>
    <t>育児のための休暇取得者の取得期間別内訳（男）</t>
  </si>
  <si>
    <t>表１５－６</t>
    <rPh sb="0" eb="1">
      <t>ヒョウ</t>
    </rPh>
    <phoneticPr fontId="3"/>
  </si>
  <si>
    <t>育児のための休暇取得者の取得期間別内訳（女）</t>
  </si>
  <si>
    <t>表１６－１</t>
    <rPh sb="0" eb="1">
      <t>ヒョウ</t>
    </rPh>
    <phoneticPr fontId="3"/>
  </si>
  <si>
    <t>育児休業制度を取得する際の課題（男）</t>
    <phoneticPr fontId="3"/>
  </si>
  <si>
    <t>表１６－２</t>
    <rPh sb="0" eb="1">
      <t>ヒョウ</t>
    </rPh>
    <phoneticPr fontId="3"/>
  </si>
  <si>
    <t>育児休業制度を取得する際の課題（女）</t>
    <phoneticPr fontId="3"/>
  </si>
  <si>
    <t>表１７</t>
    <rPh sb="0" eb="1">
      <t>ヒョウ</t>
    </rPh>
    <phoneticPr fontId="3"/>
  </si>
  <si>
    <t>妊娠または出産により退職した女性労働者</t>
    <phoneticPr fontId="3"/>
  </si>
  <si>
    <t>表１８－１</t>
    <rPh sb="0" eb="1">
      <t>ヒョウ</t>
    </rPh>
    <phoneticPr fontId="3"/>
  </si>
  <si>
    <t>育児・介護による退職者の再雇用制度の有無</t>
    <phoneticPr fontId="3"/>
  </si>
  <si>
    <t>表１８－２</t>
    <rPh sb="0" eb="1">
      <t>ヒョウ</t>
    </rPh>
    <phoneticPr fontId="3"/>
  </si>
  <si>
    <t>育児・介護による退職者の再雇用実績の有無</t>
    <phoneticPr fontId="3"/>
  </si>
  <si>
    <t>表１９－１</t>
    <rPh sb="0" eb="1">
      <t>ヒョウ</t>
    </rPh>
    <phoneticPr fontId="3"/>
  </si>
  <si>
    <t>介護休業制度の有無および利用できる期間（正規従業員）</t>
    <phoneticPr fontId="3"/>
  </si>
  <si>
    <t>表１９－２</t>
    <rPh sb="0" eb="1">
      <t>ヒョウ</t>
    </rPh>
    <phoneticPr fontId="3"/>
  </si>
  <si>
    <t>介護休業制度の有無および利用できる期間（パートタイム労働者）</t>
    <phoneticPr fontId="3"/>
  </si>
  <si>
    <t>表２０</t>
    <rPh sb="0" eb="1">
      <t>ヒョウ</t>
    </rPh>
    <phoneticPr fontId="3"/>
  </si>
  <si>
    <t>介護休業の取得状況</t>
    <phoneticPr fontId="3"/>
  </si>
  <si>
    <t>表２１－１</t>
    <rPh sb="0" eb="1">
      <t>ヒョウ</t>
    </rPh>
    <phoneticPr fontId="3"/>
  </si>
  <si>
    <t>介護休業より復職した者の取得期間別内訳（男女計）</t>
    <phoneticPr fontId="3"/>
  </si>
  <si>
    <t>表２１－２</t>
    <rPh sb="0" eb="1">
      <t>ヒョウ</t>
    </rPh>
    <phoneticPr fontId="3"/>
  </si>
  <si>
    <t>介護休業より復職した者の取得期間別内訳（男）</t>
    <phoneticPr fontId="3"/>
  </si>
  <si>
    <t>表２１－３</t>
    <rPh sb="0" eb="1">
      <t>ヒョウ</t>
    </rPh>
    <phoneticPr fontId="3"/>
  </si>
  <si>
    <t>介護休業より復職した者の取得期間別内訳（女）</t>
    <phoneticPr fontId="3"/>
  </si>
  <si>
    <t>（６）仕事と家庭の両立支援</t>
    <rPh sb="3" eb="5">
      <t>シゴト</t>
    </rPh>
    <rPh sb="6" eb="8">
      <t>カテイ</t>
    </rPh>
    <rPh sb="9" eb="13">
      <t>リョウリツシエン</t>
    </rPh>
    <phoneticPr fontId="3"/>
  </si>
  <si>
    <t>表２２</t>
    <rPh sb="0" eb="1">
      <t>ヒョウ</t>
    </rPh>
    <phoneticPr fontId="3"/>
  </si>
  <si>
    <t>育児のための勤務時間短縮等措置の制度の有無</t>
    <phoneticPr fontId="3"/>
  </si>
  <si>
    <t>表２３－１</t>
    <rPh sb="0" eb="1">
      <t>ヒョウ</t>
    </rPh>
    <phoneticPr fontId="3"/>
  </si>
  <si>
    <t>育児のための勤務時間短縮等措置の有無および利用できる期間（短時間勤務）</t>
    <phoneticPr fontId="3"/>
  </si>
  <si>
    <t>表２３－２</t>
    <rPh sb="0" eb="1">
      <t>ヒョウ</t>
    </rPh>
    <phoneticPr fontId="3"/>
  </si>
  <si>
    <t>育児のための勤務時間短縮等措置の有無および利用できる期間（フレックスタイム制）</t>
    <phoneticPr fontId="3"/>
  </si>
  <si>
    <t>表２３－３</t>
    <rPh sb="0" eb="1">
      <t>ヒョウ</t>
    </rPh>
    <phoneticPr fontId="3"/>
  </si>
  <si>
    <t>育児のための勤務時間短縮等措置の有無および利用できる期間（始業・就業時刻の繰上・繰下）</t>
    <phoneticPr fontId="3"/>
  </si>
  <si>
    <t>表２３－４</t>
    <rPh sb="0" eb="1">
      <t>ヒョウ</t>
    </rPh>
    <phoneticPr fontId="3"/>
  </si>
  <si>
    <t>育児のための勤務時間短縮等措置の有無および利用できる期間（所定外労働の免除）</t>
    <phoneticPr fontId="3"/>
  </si>
  <si>
    <t>表２３－５</t>
    <rPh sb="0" eb="1">
      <t>ヒョウ</t>
    </rPh>
    <phoneticPr fontId="3"/>
  </si>
  <si>
    <t>育児のための勤務時間短縮等措置の有無および利用できる期間（在宅勤務）</t>
    <phoneticPr fontId="3"/>
  </si>
  <si>
    <t>表２３－６</t>
    <rPh sb="0" eb="1">
      <t>ヒョウ</t>
    </rPh>
    <phoneticPr fontId="3"/>
  </si>
  <si>
    <t>育児のための勤務時間短縮等措置の有無および利用できる期間（事業所内託児施設）</t>
    <phoneticPr fontId="3"/>
  </si>
  <si>
    <t>表２３－７</t>
    <rPh sb="0" eb="1">
      <t>ヒョウ</t>
    </rPh>
    <phoneticPr fontId="3"/>
  </si>
  <si>
    <t>育児のための勤務時間短縮等措置の有無および利用できる期間（費用援助）</t>
    <phoneticPr fontId="3"/>
  </si>
  <si>
    <t>表２３－８</t>
    <rPh sb="0" eb="1">
      <t>ヒョウ</t>
    </rPh>
    <phoneticPr fontId="3"/>
  </si>
  <si>
    <t>育児のための勤務時間短縮等措置の有無および利用できる期間（１歳以上の子の育休）</t>
    <phoneticPr fontId="3"/>
  </si>
  <si>
    <t>表２４－１</t>
    <rPh sb="0" eb="1">
      <t>ヒョウ</t>
    </rPh>
    <phoneticPr fontId="3"/>
  </si>
  <si>
    <t>育児のための勤務時間短縮等措置の利用状況（短時間勤務）</t>
    <phoneticPr fontId="3"/>
  </si>
  <si>
    <t>表２４－２</t>
    <rPh sb="0" eb="1">
      <t>ヒョウ</t>
    </rPh>
    <phoneticPr fontId="3"/>
  </si>
  <si>
    <t>育児のための勤務時間短縮等措置の利用状況（フレックスタイム制）</t>
    <phoneticPr fontId="3"/>
  </si>
  <si>
    <t>表２４－３</t>
    <rPh sb="0" eb="1">
      <t>ヒョウ</t>
    </rPh>
    <phoneticPr fontId="3"/>
  </si>
  <si>
    <t>育児のための勤務時間短縮等措置の利用状況（始業・就業時刻の繰上・繰下）</t>
    <phoneticPr fontId="3"/>
  </si>
  <si>
    <t>表２４－４</t>
    <rPh sb="0" eb="1">
      <t>ヒョウ</t>
    </rPh>
    <phoneticPr fontId="3"/>
  </si>
  <si>
    <t>育児のための勤務時間短縮等措置の利用状況（所定外労働の免除）</t>
    <phoneticPr fontId="3"/>
  </si>
  <si>
    <t>表２４－５</t>
    <rPh sb="0" eb="1">
      <t>ヒョウ</t>
    </rPh>
    <phoneticPr fontId="3"/>
  </si>
  <si>
    <t>育児のための勤務時間短縮等措置の利用状況（在宅勤務）</t>
    <phoneticPr fontId="3"/>
  </si>
  <si>
    <t>表２４－６</t>
    <rPh sb="0" eb="1">
      <t>ヒョウ</t>
    </rPh>
    <phoneticPr fontId="3"/>
  </si>
  <si>
    <t>育児のための勤務時間短縮等措置の利用状況（事業所内託児施設）</t>
    <phoneticPr fontId="3"/>
  </si>
  <si>
    <t>表２４－７</t>
    <rPh sb="0" eb="1">
      <t>ヒョウ</t>
    </rPh>
    <phoneticPr fontId="3"/>
  </si>
  <si>
    <t>育児のための勤務時間短縮等措置の利用状況（費用援助）</t>
    <phoneticPr fontId="3"/>
  </si>
  <si>
    <t>表２４－８</t>
    <rPh sb="0" eb="1">
      <t>ヒョウ</t>
    </rPh>
    <phoneticPr fontId="3"/>
  </si>
  <si>
    <t>育児のための勤務時間短縮等措置の利用状況（１歳以上の子の育休）</t>
    <phoneticPr fontId="3"/>
  </si>
  <si>
    <t>表２５</t>
    <rPh sb="0" eb="1">
      <t>ヒョウ</t>
    </rPh>
    <phoneticPr fontId="3"/>
  </si>
  <si>
    <t>勤務時間短縮制度等の課題</t>
    <phoneticPr fontId="3"/>
  </si>
  <si>
    <t>表２６</t>
    <rPh sb="0" eb="1">
      <t>ヒョウ</t>
    </rPh>
    <phoneticPr fontId="3"/>
  </si>
  <si>
    <t>子の看護休暇制度の有無、賃金の取扱い等</t>
    <phoneticPr fontId="3"/>
  </si>
  <si>
    <t>（７）男女雇用機会均等関係</t>
    <rPh sb="3" eb="5">
      <t>ダンジョ</t>
    </rPh>
    <rPh sb="5" eb="7">
      <t>コヨウ</t>
    </rPh>
    <rPh sb="7" eb="13">
      <t>キカイキントウカンケイ</t>
    </rPh>
    <phoneticPr fontId="3"/>
  </si>
  <si>
    <t>表２７－１</t>
    <rPh sb="0" eb="1">
      <t>ヒョウ</t>
    </rPh>
    <phoneticPr fontId="3"/>
  </si>
  <si>
    <t>ポジティブ・アクションの取組状況</t>
    <phoneticPr fontId="3"/>
  </si>
  <si>
    <t>表２７－２</t>
    <rPh sb="0" eb="1">
      <t>ヒョウ</t>
    </rPh>
    <phoneticPr fontId="3"/>
  </si>
  <si>
    <t>　　　　　　同上　　　　　　　　　</t>
    <phoneticPr fontId="3"/>
  </si>
  <si>
    <t>（８）高年齢者雇用関係</t>
    <rPh sb="3" eb="7">
      <t>コウネンレイシャ</t>
    </rPh>
    <rPh sb="7" eb="9">
      <t>コヨウ</t>
    </rPh>
    <rPh sb="9" eb="11">
      <t>カンケイ</t>
    </rPh>
    <phoneticPr fontId="3"/>
  </si>
  <si>
    <t>表２８－１</t>
    <rPh sb="0" eb="1">
      <t>ヒョウ</t>
    </rPh>
    <phoneticPr fontId="3"/>
  </si>
  <si>
    <t>高年齢者の採用および雇用拡大の検討状況</t>
    <phoneticPr fontId="3"/>
  </si>
  <si>
    <t>表２８－２</t>
    <rPh sb="0" eb="1">
      <t>ヒョウ</t>
    </rPh>
    <phoneticPr fontId="3"/>
  </si>
  <si>
    <t>高年齢者採用時の業務内容</t>
    <phoneticPr fontId="3"/>
  </si>
  <si>
    <t>（９）人材育成関係</t>
    <rPh sb="3" eb="9">
      <t>ジンザイイクセイカンケイ</t>
    </rPh>
    <phoneticPr fontId="3"/>
  </si>
  <si>
    <t>表２９</t>
    <rPh sb="0" eb="1">
      <t>ヒョウ</t>
    </rPh>
    <phoneticPr fontId="3"/>
  </si>
  <si>
    <t>人材育成・従業員キャリアアップ支援として実施しているもの</t>
    <phoneticPr fontId="3"/>
  </si>
  <si>
    <t>表３０－１</t>
    <rPh sb="0" eb="1">
      <t>ヒョウ</t>
    </rPh>
    <phoneticPr fontId="3"/>
  </si>
  <si>
    <t>教育訓練に関する国等の助成金活用の有無</t>
    <phoneticPr fontId="3"/>
  </si>
  <si>
    <t>表３０－２</t>
    <rPh sb="0" eb="1">
      <t>ヒョウ</t>
    </rPh>
    <phoneticPr fontId="3"/>
  </si>
  <si>
    <t>国等の助成金を活用していない事業所の活用していない理由</t>
    <phoneticPr fontId="3"/>
  </si>
  <si>
    <t>表３１－１</t>
    <rPh sb="0" eb="1">
      <t>ヒョウ</t>
    </rPh>
    <phoneticPr fontId="3"/>
  </si>
  <si>
    <t>高度教育の必要性の有無　</t>
    <phoneticPr fontId="3"/>
  </si>
  <si>
    <t>表３１－２</t>
    <rPh sb="0" eb="1">
      <t>ヒョウ</t>
    </rPh>
    <phoneticPr fontId="3"/>
  </si>
  <si>
    <t>高度教育の必要性を感じる分野</t>
    <phoneticPr fontId="3"/>
  </si>
  <si>
    <t>（１０）多様な人材の活用関係</t>
    <rPh sb="4" eb="6">
      <t>タヨウ</t>
    </rPh>
    <rPh sb="7" eb="9">
      <t>ジンザイ</t>
    </rPh>
    <rPh sb="10" eb="12">
      <t>カツヨウ</t>
    </rPh>
    <rPh sb="12" eb="14">
      <t>カンケイ</t>
    </rPh>
    <phoneticPr fontId="3"/>
  </si>
  <si>
    <t>表３２－１</t>
    <rPh sb="0" eb="1">
      <t>ヒョウ</t>
    </rPh>
    <phoneticPr fontId="3"/>
  </si>
  <si>
    <t xml:space="preserve">外国人労働者の雇用状況（在留資格の種別） </t>
    <phoneticPr fontId="3"/>
  </si>
  <si>
    <t>表３２－２</t>
    <rPh sb="0" eb="1">
      <t>ヒョウ</t>
    </rPh>
    <phoneticPr fontId="3"/>
  </si>
  <si>
    <t>外国人労働者の雇用における課題</t>
    <rPh sb="7" eb="9">
      <t>コヨウ</t>
    </rPh>
    <rPh sb="13" eb="15">
      <t>カダイ</t>
    </rPh>
    <phoneticPr fontId="3"/>
  </si>
  <si>
    <t>表３２－３</t>
    <phoneticPr fontId="3"/>
  </si>
  <si>
    <t>外国人労働者を雇用していない事業所における今後の雇用予定</t>
    <rPh sb="0" eb="2">
      <t>ガイコク</t>
    </rPh>
    <rPh sb="2" eb="3">
      <t>ジン</t>
    </rPh>
    <rPh sb="3" eb="6">
      <t>ロウドウシャ</t>
    </rPh>
    <rPh sb="7" eb="9">
      <t>コヨウ</t>
    </rPh>
    <rPh sb="14" eb="17">
      <t>ジギョウショ</t>
    </rPh>
    <rPh sb="21" eb="23">
      <t>コンゴ</t>
    </rPh>
    <rPh sb="24" eb="26">
      <t>コヨウ</t>
    </rPh>
    <rPh sb="26" eb="28">
      <t>ヨテイ</t>
    </rPh>
    <phoneticPr fontId="3"/>
  </si>
  <si>
    <t>表３２－４</t>
    <phoneticPr fontId="3"/>
  </si>
  <si>
    <t>外国人労働者の雇用予定・検討における課題</t>
    <phoneticPr fontId="3"/>
  </si>
  <si>
    <t>（１１）働き方改革関係</t>
    <rPh sb="4" eb="5">
      <t>ハタラ</t>
    </rPh>
    <rPh sb="6" eb="9">
      <t>カタカイカク</t>
    </rPh>
    <rPh sb="9" eb="11">
      <t>カンケイ</t>
    </rPh>
    <phoneticPr fontId="3"/>
  </si>
  <si>
    <t>表３３－１</t>
    <rPh sb="0" eb="1">
      <t>ヒョウ</t>
    </rPh>
    <phoneticPr fontId="3"/>
  </si>
  <si>
    <t>テレワーク（在宅勤務）導入の有無</t>
    <phoneticPr fontId="3"/>
  </si>
  <si>
    <t>表３３－２</t>
    <rPh sb="0" eb="1">
      <t>ヒョウ</t>
    </rPh>
    <phoneticPr fontId="3"/>
  </si>
  <si>
    <t>導入を検討している、検討したいと考える働き方</t>
    <phoneticPr fontId="3"/>
  </si>
  <si>
    <t>表３３－３</t>
    <rPh sb="0" eb="1">
      <t>ヒョウ</t>
    </rPh>
    <phoneticPr fontId="3"/>
  </si>
  <si>
    <t>多様な働き方の導入における課題</t>
    <phoneticPr fontId="3"/>
  </si>
  <si>
    <t>表３４－１</t>
    <rPh sb="0" eb="1">
      <t>ヒョウ</t>
    </rPh>
    <phoneticPr fontId="3"/>
  </si>
  <si>
    <t>所定労働時間、勤務地、職種・職務を限定した勤務の利用可能状況</t>
    <rPh sb="24" eb="30">
      <t>リヨウカノウジョウキョウ</t>
    </rPh>
    <phoneticPr fontId="3"/>
  </si>
  <si>
    <t>表３４－２</t>
    <phoneticPr fontId="3"/>
  </si>
  <si>
    <t>所定労働時間、勤務地、職種・職務を限定した勤務の利用状況（短時間正社員）</t>
    <rPh sb="21" eb="23">
      <t>キンム</t>
    </rPh>
    <rPh sb="24" eb="28">
      <t>リヨウジョウキョウ</t>
    </rPh>
    <rPh sb="29" eb="35">
      <t>タンジカンセイシャイン</t>
    </rPh>
    <phoneticPr fontId="3"/>
  </si>
  <si>
    <t>表３４－３</t>
    <phoneticPr fontId="3"/>
  </si>
  <si>
    <t>所定労働時間、勤務地、職種・職務を限定した勤務の利用状況（勤務地限定正社員）</t>
    <rPh sb="29" eb="32">
      <t>キンムチ</t>
    </rPh>
    <rPh sb="32" eb="34">
      <t>ゲンテイ</t>
    </rPh>
    <phoneticPr fontId="3"/>
  </si>
  <si>
    <t>表３４－４</t>
    <phoneticPr fontId="3"/>
  </si>
  <si>
    <t>所定労働時間、勤務地、職種・職務を限定した勤務の利用状況（職種・職務限定正社員）</t>
    <phoneticPr fontId="3"/>
  </si>
  <si>
    <t>表３５－１</t>
    <phoneticPr fontId="3"/>
  </si>
  <si>
    <t>ウェルビーイング経営導入の有無</t>
    <phoneticPr fontId="3"/>
  </si>
  <si>
    <t>表３５－２</t>
    <phoneticPr fontId="3"/>
  </si>
  <si>
    <t>ウェルビーイング経営における取り組みの成果として感じるもの、期待するもの</t>
    <phoneticPr fontId="3"/>
  </si>
  <si>
    <t>表３５－３</t>
    <phoneticPr fontId="3"/>
  </si>
  <si>
    <t>ウェルビーイング経営を実施していない理由</t>
    <phoneticPr fontId="3"/>
  </si>
  <si>
    <t>表３６</t>
    <phoneticPr fontId="3"/>
  </si>
  <si>
    <t>エンゲージメント調査実施の有無</t>
    <phoneticPr fontId="3"/>
  </si>
  <si>
    <t>表３７－１</t>
    <phoneticPr fontId="3"/>
  </si>
  <si>
    <t>カスタマーハラスメント発生の有無</t>
    <rPh sb="10" eb="12">
      <t>ハッセイ</t>
    </rPh>
    <rPh sb="13" eb="15">
      <t>ウム</t>
    </rPh>
    <phoneticPr fontId="3"/>
  </si>
  <si>
    <t>表３７－２</t>
    <phoneticPr fontId="3"/>
  </si>
  <si>
    <t>カスタマーハラスメント対策の実施状況</t>
    <phoneticPr fontId="3"/>
  </si>
  <si>
    <t>表３７－３</t>
    <phoneticPr fontId="3"/>
  </si>
  <si>
    <t>カスタマーハラスメント対策を実施している事業所における対策内容</t>
    <rPh sb="11" eb="13">
      <t>タイサク</t>
    </rPh>
    <rPh sb="14" eb="16">
      <t>ジッシ</t>
    </rPh>
    <rPh sb="20" eb="23">
      <t>ジギョウショ</t>
    </rPh>
    <rPh sb="27" eb="29">
      <t>タイサク</t>
    </rPh>
    <rPh sb="29" eb="31">
      <t>ナイヨウ</t>
    </rPh>
    <phoneticPr fontId="3"/>
  </si>
  <si>
    <t>（１２）雇用関係</t>
    <rPh sb="4" eb="6">
      <t>コヨウ</t>
    </rPh>
    <rPh sb="6" eb="8">
      <t>カンケイ</t>
    </rPh>
    <phoneticPr fontId="3"/>
  </si>
  <si>
    <t>表３８－１</t>
    <rPh sb="0" eb="1">
      <t>ヒョウ</t>
    </rPh>
    <phoneticPr fontId="3"/>
  </si>
  <si>
    <t>表３８－２</t>
    <rPh sb="0" eb="1">
      <t>ヒョウ</t>
    </rPh>
    <phoneticPr fontId="3"/>
  </si>
  <si>
    <t>公正採用選考人権啓発推進員選任に関する研修会への参加の有無</t>
    <phoneticPr fontId="3"/>
  </si>
  <si>
    <t>表３９－１</t>
    <phoneticPr fontId="3"/>
  </si>
  <si>
    <t>賃上げ実施の有無</t>
    <rPh sb="0" eb="2">
      <t>チンア</t>
    </rPh>
    <rPh sb="3" eb="5">
      <t>ジッシ</t>
    </rPh>
    <rPh sb="6" eb="8">
      <t>ウム</t>
    </rPh>
    <phoneticPr fontId="3"/>
  </si>
  <si>
    <t>表３９－２</t>
    <phoneticPr fontId="3"/>
  </si>
  <si>
    <t>賃上げ実施事業所における賃上げ幅の昨年度比較</t>
    <rPh sb="0" eb="2">
      <t>チンア</t>
    </rPh>
    <rPh sb="3" eb="8">
      <t>ジッシジギョウショ</t>
    </rPh>
    <rPh sb="12" eb="14">
      <t>チンア</t>
    </rPh>
    <rPh sb="15" eb="16">
      <t>ハバ</t>
    </rPh>
    <rPh sb="17" eb="22">
      <t>サクネンドヒカク</t>
    </rPh>
    <phoneticPr fontId="3"/>
  </si>
  <si>
    <t>表３９－３</t>
    <rPh sb="0" eb="1">
      <t>ヒョウ</t>
    </rPh>
    <phoneticPr fontId="3"/>
  </si>
  <si>
    <t>賃上げ実施事業所における実施理由</t>
    <rPh sb="0" eb="2">
      <t>チンア</t>
    </rPh>
    <rPh sb="3" eb="8">
      <t>ジッシジギョウショ</t>
    </rPh>
    <rPh sb="12" eb="16">
      <t>ジッシリユウ</t>
    </rPh>
    <phoneticPr fontId="3"/>
  </si>
  <si>
    <t>表３９－４</t>
    <rPh sb="0" eb="1">
      <t>ヒョウ</t>
    </rPh>
    <phoneticPr fontId="3"/>
  </si>
  <si>
    <t>賃上げの課題</t>
    <rPh sb="0" eb="2">
      <t>チンア</t>
    </rPh>
    <rPh sb="4" eb="6">
      <t>カダイ</t>
    </rPh>
    <phoneticPr fontId="3"/>
  </si>
  <si>
    <t>表２９　人材育成・従業員キャリアアップ支援として実施しているもの（複数回答）</t>
    <rPh sb="4" eb="6">
      <t>ジンザイ</t>
    </rPh>
    <rPh sb="6" eb="8">
      <t>イクセイ</t>
    </rPh>
    <rPh sb="9" eb="12">
      <t>ジュウギョウイン</t>
    </rPh>
    <rPh sb="19" eb="21">
      <t>シエン</t>
    </rPh>
    <rPh sb="24" eb="26">
      <t>ジッシ</t>
    </rPh>
    <rPh sb="33" eb="37">
      <t>フクスウカイトウ</t>
    </rPh>
    <phoneticPr fontId="3"/>
  </si>
  <si>
    <t>１段目：事業所数</t>
    <rPh sb="1" eb="3">
      <t>ﾀﾞﾝﾒ</t>
    </rPh>
    <rPh sb="4" eb="7">
      <t>ｼﾞｷﾞｮｳｼｮ</t>
    </rPh>
    <rPh sb="7" eb="8">
      <t>ｽｳ</t>
    </rPh>
    <phoneticPr fontId="3" type="halfwidthKatakana"/>
  </si>
  <si>
    <t>２段目：回答事業所数に対する割合</t>
    <rPh sb="1" eb="3">
      <t>ﾀﾞﾝﾒ</t>
    </rPh>
    <rPh sb="4" eb="6">
      <t>ｶｲﾄｳ</t>
    </rPh>
    <rPh sb="6" eb="9">
      <t>ｼﾞｷﾞｮｳｼｮ</t>
    </rPh>
    <rPh sb="9" eb="10">
      <t>ｽｳ</t>
    </rPh>
    <rPh sb="11" eb="12">
      <t>ﾀｲ</t>
    </rPh>
    <rPh sb="14" eb="16">
      <t>ﾜﾘｱｲ</t>
    </rPh>
    <phoneticPr fontId="3" type="halfwidthKatakana"/>
  </si>
  <si>
    <t>　</t>
    <phoneticPr fontId="3"/>
  </si>
  <si>
    <t>（単位：社、％）</t>
    <rPh sb="1" eb="3">
      <t>ﾀﾝｲ</t>
    </rPh>
    <rPh sb="4" eb="5">
      <t>ｼｬ</t>
    </rPh>
    <phoneticPr fontId="3" type="halfwidthKatakana"/>
  </si>
  <si>
    <t xml:space="preserve">
回答
事業所数
</t>
    <phoneticPr fontId="3"/>
  </si>
  <si>
    <t>（１）事業内職業能力開発計画の策定</t>
    <rPh sb="3" eb="6">
      <t>ジギョウナイ</t>
    </rPh>
    <rPh sb="6" eb="10">
      <t>ショクギョウノウリョク</t>
    </rPh>
    <rPh sb="10" eb="14">
      <t>カイハツケイカク</t>
    </rPh>
    <rPh sb="15" eb="17">
      <t>サクテイ</t>
    </rPh>
    <phoneticPr fontId="3"/>
  </si>
  <si>
    <r>
      <t>（２）キャリアパス</t>
    </r>
    <r>
      <rPr>
        <sz val="8"/>
        <rFont val="ＭＳ Ｐ明朝"/>
        <family val="1"/>
        <charset val="128"/>
      </rPr>
      <t>※１</t>
    </r>
    <r>
      <rPr>
        <sz val="11"/>
        <rFont val="ＭＳ Ｐ明朝"/>
        <family val="1"/>
        <charset val="128"/>
      </rPr>
      <t xml:space="preserve">
の策定</t>
    </r>
    <rPh sb="13" eb="15">
      <t>サクテイ</t>
    </rPh>
    <phoneticPr fontId="3"/>
  </si>
  <si>
    <t>（１）、（２）以外の研修に関する計画の策定</t>
    <rPh sb="7" eb="9">
      <t>イガイ</t>
    </rPh>
    <rPh sb="10" eb="12">
      <t>ケンシュウ</t>
    </rPh>
    <rPh sb="13" eb="14">
      <t>カン</t>
    </rPh>
    <rPh sb="16" eb="18">
      <t>ケイカク</t>
    </rPh>
    <rPh sb="19" eb="21">
      <t>サクテイ</t>
    </rPh>
    <phoneticPr fontId="3"/>
  </si>
  <si>
    <t>給与に資格手当を
加算</t>
    <rPh sb="0" eb="2">
      <t>キュウヨ</t>
    </rPh>
    <rPh sb="3" eb="7">
      <t>シカクテアテ</t>
    </rPh>
    <rPh sb="9" eb="11">
      <t>カサン</t>
    </rPh>
    <phoneticPr fontId="3"/>
  </si>
  <si>
    <t>従業員の研修参加や資格取得等に対し支援する規定の作成</t>
    <rPh sb="0" eb="3">
      <t>ジュウギョウイン</t>
    </rPh>
    <rPh sb="4" eb="8">
      <t>ケンシュウサンカ</t>
    </rPh>
    <rPh sb="9" eb="13">
      <t>シカクシュトク</t>
    </rPh>
    <rPh sb="13" eb="14">
      <t>トウ</t>
    </rPh>
    <rPh sb="15" eb="16">
      <t>タイ</t>
    </rPh>
    <rPh sb="17" eb="19">
      <t>シエン</t>
    </rPh>
    <rPh sb="21" eb="23">
      <t>キテイ</t>
    </rPh>
    <rPh sb="24" eb="26">
      <t>サクセイ</t>
    </rPh>
    <phoneticPr fontId="3"/>
  </si>
  <si>
    <t>規定はないが、会社の経費で支援を実施</t>
    <rPh sb="0" eb="2">
      <t>キテイ</t>
    </rPh>
    <rPh sb="7" eb="9">
      <t>カイシャ</t>
    </rPh>
    <rPh sb="10" eb="12">
      <t>ケイヒ</t>
    </rPh>
    <rPh sb="13" eb="15">
      <t>シエン</t>
    </rPh>
    <rPh sb="16" eb="18">
      <t>ジッシ</t>
    </rPh>
    <phoneticPr fontId="3"/>
  </si>
  <si>
    <r>
      <t>その他</t>
    </r>
    <r>
      <rPr>
        <sz val="8"/>
        <rFont val="ＭＳ Ｐ明朝"/>
        <family val="1"/>
        <charset val="128"/>
      </rPr>
      <t>※２</t>
    </r>
    <rPh sb="2" eb="3">
      <t>タ</t>
    </rPh>
    <phoneticPr fontId="3"/>
  </si>
  <si>
    <t>無回答</t>
    <rPh sb="0" eb="3">
      <t>ムカイトウ</t>
    </rPh>
    <phoneticPr fontId="3"/>
  </si>
  <si>
    <t>回答事業所</t>
    <rPh sb="0" eb="2">
      <t>カイトウ</t>
    </rPh>
    <rPh sb="2" eb="5">
      <t>ジギョウショ</t>
    </rPh>
    <phoneticPr fontId="3"/>
  </si>
  <si>
    <t>計</t>
  </si>
  <si>
    <t>産業</t>
  </si>
  <si>
    <t>建設業</t>
  </si>
  <si>
    <t>製造業</t>
  </si>
  <si>
    <t>運輸・通信業、
電気・ガス・水道業</t>
  </si>
  <si>
    <t>卸売業・小売業</t>
    <rPh sb="2" eb="3">
      <t>ギョウ</t>
    </rPh>
    <phoneticPr fontId="3"/>
  </si>
  <si>
    <t>金融業・保険業</t>
    <rPh sb="2" eb="3">
      <t>ギョウ</t>
    </rPh>
    <phoneticPr fontId="3"/>
  </si>
  <si>
    <t>サービス業</t>
  </si>
  <si>
    <t>企業規模</t>
  </si>
  <si>
    <t>9人以下</t>
  </si>
  <si>
    <t>10～29人</t>
  </si>
  <si>
    <t>30～49人</t>
  </si>
  <si>
    <t>50～99人</t>
  </si>
  <si>
    <t>100～299人</t>
  </si>
  <si>
    <t>300人以上</t>
  </si>
  <si>
    <t>（再掲）</t>
  </si>
  <si>
    <t>10～299人</t>
  </si>
  <si>
    <t>30人以上</t>
  </si>
  <si>
    <t>※１・・・職位や役職ごとに、業務内容や求められるレベル・人物像、必要資格や研修・技能などを明確にしたもの</t>
    <rPh sb="5" eb="7">
      <t>ショクイ</t>
    </rPh>
    <rPh sb="8" eb="10">
      <t>ヤクショク</t>
    </rPh>
    <rPh sb="14" eb="16">
      <t>ギョウム</t>
    </rPh>
    <rPh sb="16" eb="18">
      <t>ナイヨウ</t>
    </rPh>
    <rPh sb="19" eb="20">
      <t>モト</t>
    </rPh>
    <rPh sb="28" eb="31">
      <t>ジンブツゾウ</t>
    </rPh>
    <rPh sb="32" eb="34">
      <t>ヒツヨウ</t>
    </rPh>
    <rPh sb="34" eb="36">
      <t>シカク</t>
    </rPh>
    <rPh sb="37" eb="39">
      <t>ケンシュウ</t>
    </rPh>
    <rPh sb="40" eb="42">
      <t>ギノウ</t>
    </rPh>
    <rPh sb="45" eb="47">
      <t>メイカク</t>
    </rPh>
    <phoneticPr fontId="3"/>
  </si>
  <si>
    <t>※２・・・全従業員を対象とした研修実施等</t>
    <rPh sb="5" eb="9">
      <t>ゼンジュウギョウイン</t>
    </rPh>
    <rPh sb="10" eb="12">
      <t>タイショウ</t>
    </rPh>
    <rPh sb="15" eb="17">
      <t>ケンシュウ</t>
    </rPh>
    <rPh sb="17" eb="19">
      <t>ジッシ</t>
    </rPh>
    <rPh sb="19" eb="20">
      <t>ナド</t>
    </rPh>
    <phoneticPr fontId="3"/>
  </si>
  <si>
    <t>表３０－１　教育訓練に関する国等の助成金活用の有無</t>
    <rPh sb="0" eb="1">
      <t>ヒョウ</t>
    </rPh>
    <rPh sb="6" eb="8">
      <t>キョウイク</t>
    </rPh>
    <rPh sb="8" eb="10">
      <t>クンレン</t>
    </rPh>
    <rPh sb="11" eb="12">
      <t>カン</t>
    </rPh>
    <rPh sb="14" eb="15">
      <t>クニ</t>
    </rPh>
    <rPh sb="15" eb="16">
      <t>トウ</t>
    </rPh>
    <rPh sb="17" eb="20">
      <t>ジョセイキン</t>
    </rPh>
    <rPh sb="20" eb="22">
      <t>カツヨウ</t>
    </rPh>
    <rPh sb="23" eb="25">
      <t>ウム</t>
    </rPh>
    <phoneticPr fontId="3"/>
  </si>
  <si>
    <t xml:space="preserve">回答事業所数
</t>
    <rPh sb="0" eb="2">
      <t>カイトウ</t>
    </rPh>
    <rPh sb="2" eb="5">
      <t>ジギョウショ</t>
    </rPh>
    <rPh sb="5" eb="6">
      <t>スウ</t>
    </rPh>
    <phoneticPr fontId="3"/>
  </si>
  <si>
    <t>活用している</t>
    <rPh sb="0" eb="2">
      <t>カツヨウ</t>
    </rPh>
    <phoneticPr fontId="3"/>
  </si>
  <si>
    <t>活用していない</t>
    <rPh sb="0" eb="2">
      <t>カツヨウ</t>
    </rPh>
    <phoneticPr fontId="3"/>
  </si>
  <si>
    <t>計</t>
    <rPh sb="0" eb="1">
      <t>ケイ</t>
    </rPh>
    <phoneticPr fontId="3"/>
  </si>
  <si>
    <t>産業</t>
    <rPh sb="0" eb="2">
      <t>サンギョウ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</si>
  <si>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</si>
  <si>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</si>
  <si>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運輸・通信業、
電気・ガス・水道業</t>
    <rPh sb="0" eb="2">
      <t>ウンユ</t>
    </rPh>
    <rPh sb="3" eb="5">
      <t>ツウシン</t>
    </rPh>
    <rPh sb="5" eb="6">
      <t>ギョウ</t>
    </rPh>
    <phoneticPr fontId="3"/>
  </si>
  <si>
    <t>卸売業・小売業</t>
    <rPh sb="0" eb="2">
      <t>オロシウリ</t>
    </rPh>
    <rPh sb="2" eb="3">
      <t>ギョウ</t>
    </rPh>
    <rPh sb="4" eb="6">
      <t>コウリ</t>
    </rPh>
    <rPh sb="6" eb="7">
      <t>ギョウ</t>
    </rPh>
    <phoneticPr fontId="3"/>
  </si>
  <si>
    <t>金融業・保険業</t>
    <rPh sb="0" eb="2">
      <t>キンユウ</t>
    </rPh>
    <rPh sb="2" eb="3">
      <t>ギョウ</t>
    </rPh>
    <rPh sb="4" eb="7">
      <t>ホケンギョウ</t>
    </rPh>
    <phoneticPr fontId="3"/>
  </si>
  <si>
    <t>サービス業</t>
    <rPh sb="4" eb="5">
      <t>ギョウ</t>
    </rPh>
    <phoneticPr fontId="3"/>
  </si>
  <si>
    <t>企業規模</t>
    <rPh sb="0" eb="2">
      <t>キギョウ</t>
    </rPh>
    <phoneticPr fontId="3"/>
  </si>
  <si>
    <t>9人以下</t>
    <rPh sb="2" eb="4">
      <t>ｲｶ</t>
    </rPh>
    <phoneticPr fontId="3" type="halfwidthKatakana"/>
  </si>
  <si>
    <t>10～29人</t>
    <phoneticPr fontId="3" type="halfwidthKatakana"/>
  </si>
  <si>
    <t>30～49人</t>
    <phoneticPr fontId="3" type="halfwidthKatakana"/>
  </si>
  <si>
    <t>50～99人</t>
    <phoneticPr fontId="3" type="halfwidthKatakana"/>
  </si>
  <si>
    <t>300人以上</t>
    <rPh sb="4" eb="6">
      <t>ｲｼﾞｮｳ</t>
    </rPh>
    <phoneticPr fontId="3" type="halfwidthKatakana"/>
  </si>
  <si>
    <t>（再掲）</t>
    <rPh sb="1" eb="2">
      <t>サイ</t>
    </rPh>
    <rPh sb="2" eb="3">
      <t>ケイ</t>
    </rPh>
    <phoneticPr fontId="3"/>
  </si>
  <si>
    <t>30人以上</t>
    <rPh sb="3" eb="5">
      <t>イジョウ</t>
    </rPh>
    <phoneticPr fontId="3"/>
  </si>
  <si>
    <t>表３０－２　国等の助成金を活用していない事業所の活用していない理由（複数回答）</t>
    <rPh sb="0" eb="1">
      <t>ヒョウ</t>
    </rPh>
    <rPh sb="6" eb="7">
      <t>クニ</t>
    </rPh>
    <rPh sb="7" eb="8">
      <t>トウ</t>
    </rPh>
    <rPh sb="9" eb="12">
      <t>ジョセイキン</t>
    </rPh>
    <rPh sb="13" eb="15">
      <t>カツヨウ</t>
    </rPh>
    <rPh sb="20" eb="23">
      <t>ジギョウショ</t>
    </rPh>
    <rPh sb="24" eb="26">
      <t>カツヨウ</t>
    </rPh>
    <rPh sb="31" eb="33">
      <t>リユウ</t>
    </rPh>
    <rPh sb="34" eb="36">
      <t>フクスウ</t>
    </rPh>
    <rPh sb="36" eb="38">
      <t>カイトウ</t>
    </rPh>
    <phoneticPr fontId="3"/>
  </si>
  <si>
    <t>回答
事業所数</t>
    <rPh sb="0" eb="2">
      <t>カイトウ</t>
    </rPh>
    <rPh sb="3" eb="6">
      <t>ジギョウショ</t>
    </rPh>
    <rPh sb="6" eb="7">
      <t>カズ</t>
    </rPh>
    <phoneticPr fontId="3"/>
  </si>
  <si>
    <t>助成金が活用しにくい</t>
    <rPh sb="0" eb="3">
      <t>ジョセイキン</t>
    </rPh>
    <rPh sb="4" eb="6">
      <t>カツヨウ</t>
    </rPh>
    <phoneticPr fontId="3"/>
  </si>
  <si>
    <t>助成金の内容を
知らない</t>
    <rPh sb="0" eb="3">
      <t>ジョセイキン</t>
    </rPh>
    <rPh sb="4" eb="6">
      <t>ナイヨウ</t>
    </rPh>
    <rPh sb="8" eb="9">
      <t>シ</t>
    </rPh>
    <phoneticPr fontId="3"/>
  </si>
  <si>
    <t>活用したい助成金
がない</t>
    <rPh sb="0" eb="2">
      <t>カツヨウ</t>
    </rPh>
    <rPh sb="5" eb="8">
      <t>ジョセイキン</t>
    </rPh>
    <phoneticPr fontId="3"/>
  </si>
  <si>
    <t>要件となる事業内職業能力開発計画の策定が煩雑</t>
    <rPh sb="0" eb="2">
      <t>ヨウケン</t>
    </rPh>
    <rPh sb="5" eb="7">
      <t>ジギョウ</t>
    </rPh>
    <rPh sb="7" eb="8">
      <t>ナイ</t>
    </rPh>
    <rPh sb="8" eb="10">
      <t>ショクギョウ</t>
    </rPh>
    <rPh sb="10" eb="12">
      <t>ノウリョク</t>
    </rPh>
    <rPh sb="12" eb="14">
      <t>カイハツ</t>
    </rPh>
    <rPh sb="14" eb="16">
      <t>ケイカク</t>
    </rPh>
    <rPh sb="17" eb="19">
      <t>サクテイ</t>
    </rPh>
    <rPh sb="20" eb="22">
      <t>ハンザツ</t>
    </rPh>
    <phoneticPr fontId="3"/>
  </si>
  <si>
    <t>人材育成に割く予算
（時間・余裕）がない</t>
    <rPh sb="0" eb="2">
      <t>ジンザイ</t>
    </rPh>
    <rPh sb="2" eb="4">
      <t>イクセイ</t>
    </rPh>
    <rPh sb="5" eb="6">
      <t>サ</t>
    </rPh>
    <rPh sb="7" eb="9">
      <t>ヨサン</t>
    </rPh>
    <rPh sb="11" eb="13">
      <t>ジカン</t>
    </rPh>
    <rPh sb="14" eb="16">
      <t>ヨユウ</t>
    </rPh>
    <phoneticPr fontId="3"/>
  </si>
  <si>
    <t>その他※</t>
    <rPh sb="2" eb="3">
      <t>タ</t>
    </rPh>
    <phoneticPr fontId="3"/>
  </si>
  <si>
    <t>計</t>
    <rPh sb="0" eb="1">
      <t>ｹｲ</t>
    </rPh>
    <phoneticPr fontId="3" type="halfwidthKatakana"/>
  </si>
  <si>
    <t>産業</t>
    <phoneticPr fontId="3"/>
  </si>
  <si>
    <t>運輸・通信業、
電気・ガス・水道業</t>
    <phoneticPr fontId="3"/>
  </si>
  <si>
    <t>※その他…助成金を必要としない　等</t>
    <rPh sb="3" eb="4">
      <t>タ</t>
    </rPh>
    <rPh sb="5" eb="8">
      <t>ジョセイキン</t>
    </rPh>
    <rPh sb="9" eb="11">
      <t>ヒツヨウ</t>
    </rPh>
    <rPh sb="16" eb="17">
      <t>トウ</t>
    </rPh>
    <phoneticPr fontId="3"/>
  </si>
  <si>
    <r>
      <t>表３１－１　高度教育</t>
    </r>
    <r>
      <rPr>
        <sz val="8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の必要性の有無</t>
    </r>
    <rPh sb="0" eb="1">
      <t>ヒョウ</t>
    </rPh>
    <rPh sb="6" eb="10">
      <t>コウドキョウイク</t>
    </rPh>
    <rPh sb="12" eb="15">
      <t>ヒツヨウセイ</t>
    </rPh>
    <rPh sb="16" eb="18">
      <t>ウム</t>
    </rPh>
    <phoneticPr fontId="3"/>
  </si>
  <si>
    <t>※高度教育…大学・大学院等での学び・連携や、取得のために数か月～数年の通学または研修期間を要する資格・技能など</t>
    <rPh sb="1" eb="5">
      <t>コウドキョウイク</t>
    </rPh>
    <rPh sb="6" eb="8">
      <t>ダイガク</t>
    </rPh>
    <rPh sb="9" eb="12">
      <t>ダイガクイン</t>
    </rPh>
    <rPh sb="12" eb="13">
      <t>トウ</t>
    </rPh>
    <rPh sb="15" eb="16">
      <t>マナ</t>
    </rPh>
    <rPh sb="18" eb="20">
      <t>レンケイ</t>
    </rPh>
    <rPh sb="22" eb="24">
      <t>シュトク</t>
    </rPh>
    <rPh sb="28" eb="29">
      <t>スウ</t>
    </rPh>
    <rPh sb="30" eb="31">
      <t>ゲツ</t>
    </rPh>
    <rPh sb="32" eb="34">
      <t>スウネン</t>
    </rPh>
    <rPh sb="35" eb="37">
      <t>ツウガク</t>
    </rPh>
    <rPh sb="40" eb="44">
      <t>ケンシュウキカン</t>
    </rPh>
    <rPh sb="45" eb="46">
      <t>ヨウ</t>
    </rPh>
    <rPh sb="48" eb="50">
      <t>シカク</t>
    </rPh>
    <rPh sb="51" eb="53">
      <t>ギノウ</t>
    </rPh>
    <phoneticPr fontId="3"/>
  </si>
  <si>
    <t>必要性を感じており、実績がある</t>
    <rPh sb="0" eb="3">
      <t>ヒツヨウセイ</t>
    </rPh>
    <rPh sb="4" eb="5">
      <t>カン</t>
    </rPh>
    <rPh sb="10" eb="12">
      <t>ジッセキ</t>
    </rPh>
    <phoneticPr fontId="3"/>
  </si>
  <si>
    <t>必要性を感じているが、実施できていない</t>
    <rPh sb="0" eb="3">
      <t>ヒツヨウセイ</t>
    </rPh>
    <rPh sb="4" eb="5">
      <t>カン</t>
    </rPh>
    <rPh sb="11" eb="13">
      <t>ジッシ</t>
    </rPh>
    <phoneticPr fontId="3"/>
  </si>
  <si>
    <t>必要性を感じない</t>
    <rPh sb="0" eb="3">
      <t>ヒツヨウセイ</t>
    </rPh>
    <rPh sb="4" eb="5">
      <t>カン</t>
    </rPh>
    <phoneticPr fontId="3"/>
  </si>
  <si>
    <t>表３１－２　高度教育の必要性を感じる分野</t>
    <rPh sb="0" eb="1">
      <t>ヒョウ</t>
    </rPh>
    <rPh sb="6" eb="10">
      <t>コウドキョウイク</t>
    </rPh>
    <rPh sb="11" eb="14">
      <t>ヒツヨウセイ</t>
    </rPh>
    <rPh sb="15" eb="16">
      <t>カン</t>
    </rPh>
    <rPh sb="18" eb="20">
      <t>ブンヤ</t>
    </rPh>
    <phoneticPr fontId="3"/>
  </si>
  <si>
    <t>３段目：実績がある、必要を感じているが未実施の</t>
    <rPh sb="1" eb="3">
      <t>ﾀﾞﾝﾒ</t>
    </rPh>
    <rPh sb="4" eb="6">
      <t>ｼﾞｯｾｷ</t>
    </rPh>
    <rPh sb="10" eb="12">
      <t>ﾋﾂﾖｳ</t>
    </rPh>
    <rPh sb="13" eb="14">
      <t>ｶﾝ</t>
    </rPh>
    <rPh sb="19" eb="22">
      <t>ﾐｼﾞｯｼ</t>
    </rPh>
    <phoneticPr fontId="3" type="halfwidthKatakana"/>
  </si>
  <si>
    <t>　　　　　事業所数に対する割合（複数回答）</t>
    <rPh sb="5" eb="8">
      <t>ジギョウショ</t>
    </rPh>
    <rPh sb="8" eb="9">
      <t>スウ</t>
    </rPh>
    <rPh sb="10" eb="11">
      <t>タイ</t>
    </rPh>
    <rPh sb="13" eb="15">
      <t>ワリアイ</t>
    </rPh>
    <rPh sb="16" eb="18">
      <t>フクスウ</t>
    </rPh>
    <rPh sb="18" eb="20">
      <t>カイトウ</t>
    </rPh>
    <phoneticPr fontId="3"/>
  </si>
  <si>
    <t>回答
事業所数</t>
    <rPh sb="0" eb="2">
      <t>カイトウ</t>
    </rPh>
    <rPh sb="3" eb="6">
      <t>ジギョウショ</t>
    </rPh>
    <rPh sb="6" eb="7">
      <t>スウ</t>
    </rPh>
    <phoneticPr fontId="3"/>
  </si>
  <si>
    <t>実績がある、
必要性を感じているが未実施
事業所数</t>
    <rPh sb="0" eb="2">
      <t>ジッセキ</t>
    </rPh>
    <rPh sb="7" eb="10">
      <t>ヒツヨウセイ</t>
    </rPh>
    <rPh sb="11" eb="12">
      <t>カン</t>
    </rPh>
    <rPh sb="17" eb="20">
      <t>ミジッシ</t>
    </rPh>
    <rPh sb="22" eb="25">
      <t>ジギョウショ</t>
    </rPh>
    <rPh sb="25" eb="26">
      <t>スウ</t>
    </rPh>
    <phoneticPr fontId="3"/>
  </si>
  <si>
    <t>１
ＩＣＴやＤＸ等、デジタル技術の活用</t>
    <rPh sb="9" eb="10">
      <t>トウ</t>
    </rPh>
    <rPh sb="15" eb="17">
      <t>ギジュツ</t>
    </rPh>
    <rPh sb="18" eb="20">
      <t>カツヨウ</t>
    </rPh>
    <phoneticPr fontId="3"/>
  </si>
  <si>
    <t>２
自社の専門分野に関する技能</t>
    <rPh sb="3" eb="5">
      <t>ジシャ</t>
    </rPh>
    <rPh sb="6" eb="10">
      <t>センモンブンヤ</t>
    </rPh>
    <rPh sb="11" eb="12">
      <t>カン</t>
    </rPh>
    <rPh sb="14" eb="16">
      <t>ギノウ</t>
    </rPh>
    <phoneticPr fontId="3"/>
  </si>
  <si>
    <t>３
自社製品の改良、新商品開発の研究</t>
    <rPh sb="3" eb="7">
      <t>ジシャセイヒン</t>
    </rPh>
    <rPh sb="8" eb="10">
      <t>カイリョウ</t>
    </rPh>
    <rPh sb="11" eb="14">
      <t>シンショウヒン</t>
    </rPh>
    <rPh sb="14" eb="16">
      <t>カイハツ</t>
    </rPh>
    <rPh sb="17" eb="19">
      <t>ケンキュウ</t>
    </rPh>
    <phoneticPr fontId="3"/>
  </si>
  <si>
    <t>４
先進的事例の学び（１以外のもの）</t>
    <rPh sb="3" eb="8">
      <t>センシンテキジレイ</t>
    </rPh>
    <rPh sb="9" eb="10">
      <t>マナ</t>
    </rPh>
    <rPh sb="13" eb="15">
      <t>イガイ</t>
    </rPh>
    <phoneticPr fontId="3"/>
  </si>
  <si>
    <t>５
その他※</t>
    <rPh sb="5" eb="6">
      <t>ホカ</t>
    </rPh>
    <phoneticPr fontId="3"/>
  </si>
  <si>
    <t>企業規模</t>
    <rPh sb="0" eb="2">
      <t>キギョウ</t>
    </rPh>
    <rPh sb="2" eb="4">
      <t>キボ</t>
    </rPh>
    <phoneticPr fontId="3"/>
  </si>
  <si>
    <t>9人以下</t>
    <rPh sb="2" eb="4">
      <t>イカ</t>
    </rPh>
    <phoneticPr fontId="3"/>
  </si>
  <si>
    <t>10～29人</t>
    <phoneticPr fontId="3"/>
  </si>
  <si>
    <t>30～49人</t>
    <phoneticPr fontId="3"/>
  </si>
  <si>
    <t>50～99人</t>
    <phoneticPr fontId="3"/>
  </si>
  <si>
    <t>100～299人</t>
    <phoneticPr fontId="3"/>
  </si>
  <si>
    <t>300人以上</t>
    <rPh sb="4" eb="6">
      <t>イジョウ</t>
    </rPh>
    <phoneticPr fontId="3"/>
  </si>
  <si>
    <t>（再掲）</t>
    <rPh sb="1" eb="3">
      <t>サイケイ</t>
    </rPh>
    <phoneticPr fontId="3"/>
  </si>
  <si>
    <t>10～299人</t>
    <rPh sb="6" eb="7">
      <t>ニン</t>
    </rPh>
    <phoneticPr fontId="3"/>
  </si>
  <si>
    <t>30人以上</t>
    <rPh sb="2" eb="3">
      <t>ニン</t>
    </rPh>
    <rPh sb="3" eb="5">
      <t>イジョウ</t>
    </rPh>
    <phoneticPr fontId="3"/>
  </si>
  <si>
    <t>※その他・・・MBA　等</t>
    <phoneticPr fontId="3"/>
  </si>
  <si>
    <t>表３２－１　外国人労働者の雇用状況（在留資格の種別、複数回答）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コヨウ</t>
    </rPh>
    <rPh sb="15" eb="17">
      <t>ジョウキョウ</t>
    </rPh>
    <rPh sb="18" eb="20">
      <t>ザイリュウ</t>
    </rPh>
    <rPh sb="20" eb="22">
      <t>シカク</t>
    </rPh>
    <rPh sb="23" eb="25">
      <t>シュベツ</t>
    </rPh>
    <rPh sb="26" eb="28">
      <t>フクスウ</t>
    </rPh>
    <rPh sb="28" eb="30">
      <t>カイトウ</t>
    </rPh>
    <phoneticPr fontId="3"/>
  </si>
  <si>
    <t>３段目：外国人労働者を雇用している事業所</t>
    <rPh sb="1" eb="3">
      <t>ﾀﾞﾝﾒ</t>
    </rPh>
    <rPh sb="4" eb="6">
      <t>ｶﾞｲｺｸ</t>
    </rPh>
    <rPh sb="6" eb="7">
      <t>ｼﾞﾝ</t>
    </rPh>
    <rPh sb="7" eb="10">
      <t>ﾛｳﾄﾞｳｼｬ</t>
    </rPh>
    <rPh sb="11" eb="13">
      <t>ｺﾖｳ</t>
    </rPh>
    <rPh sb="17" eb="20">
      <t>ｼﾞｷﾞｮｳｼｮ</t>
    </rPh>
    <phoneticPr fontId="3" type="halfwidthKatakana"/>
  </si>
  <si>
    <t>　　　　　での在留資格別の割合（複数回答）</t>
    <rPh sb="7" eb="9">
      <t>ザイリュウ</t>
    </rPh>
    <rPh sb="9" eb="11">
      <t>シカク</t>
    </rPh>
    <rPh sb="11" eb="12">
      <t>ベツ</t>
    </rPh>
    <rPh sb="13" eb="15">
      <t>ワリアイ</t>
    </rPh>
    <rPh sb="16" eb="18">
      <t>フクスウ</t>
    </rPh>
    <rPh sb="18" eb="20">
      <t>カイトウ</t>
    </rPh>
    <phoneticPr fontId="3"/>
  </si>
  <si>
    <t>（単位：社、％）</t>
    <rPh sb="1" eb="3">
      <t>タンイ</t>
    </rPh>
    <rPh sb="4" eb="5">
      <t>シャ</t>
    </rPh>
    <phoneticPr fontId="3"/>
  </si>
  <si>
    <t>外国人
労働者
を雇用
している</t>
    <rPh sb="0" eb="2">
      <t>ガイコク</t>
    </rPh>
    <rPh sb="2" eb="3">
      <t>ジン</t>
    </rPh>
    <rPh sb="4" eb="7">
      <t>ロウドウシャ</t>
    </rPh>
    <rPh sb="9" eb="11">
      <t>コヨウ</t>
    </rPh>
    <phoneticPr fontId="3"/>
  </si>
  <si>
    <t>外国人
労働者
を雇用
していない</t>
    <rPh sb="0" eb="2">
      <t>ガイコク</t>
    </rPh>
    <rPh sb="2" eb="3">
      <t>ジン</t>
    </rPh>
    <rPh sb="4" eb="6">
      <t>ロウドウ</t>
    </rPh>
    <rPh sb="6" eb="7">
      <t>シャ</t>
    </rPh>
    <rPh sb="9" eb="11">
      <t>コヨウ</t>
    </rPh>
    <phoneticPr fontId="3"/>
  </si>
  <si>
    <t>無回答
（不明を含む）</t>
    <rPh sb="0" eb="3">
      <t>ムカイトウ</t>
    </rPh>
    <rPh sb="5" eb="7">
      <t>フメイ</t>
    </rPh>
    <rPh sb="8" eb="9">
      <t>フク</t>
    </rPh>
    <phoneticPr fontId="3"/>
  </si>
  <si>
    <t>身分に基づく在留資格</t>
    <rPh sb="0" eb="2">
      <t>ミブン</t>
    </rPh>
    <rPh sb="3" eb="4">
      <t>モト</t>
    </rPh>
    <rPh sb="6" eb="10">
      <t>ザイリュウシカク</t>
    </rPh>
    <phoneticPr fontId="3"/>
  </si>
  <si>
    <t>技能実習</t>
    <rPh sb="0" eb="2">
      <t>ギノウ</t>
    </rPh>
    <rPh sb="2" eb="4">
      <t>ジッシュウ</t>
    </rPh>
    <phoneticPr fontId="3"/>
  </si>
  <si>
    <t>特定技能</t>
    <rPh sb="0" eb="4">
      <t>トクテイギノウ</t>
    </rPh>
    <phoneticPr fontId="3"/>
  </si>
  <si>
    <t>留学</t>
    <rPh sb="0" eb="2">
      <t>リュウガク</t>
    </rPh>
    <phoneticPr fontId="3"/>
  </si>
  <si>
    <t>技術・人文知識・国際業務</t>
    <rPh sb="0" eb="2">
      <t>ギジュツ</t>
    </rPh>
    <rPh sb="3" eb="7">
      <t>ジンブンチシキ</t>
    </rPh>
    <rPh sb="8" eb="12">
      <t>コクサイギョウム</t>
    </rPh>
    <phoneticPr fontId="3"/>
  </si>
  <si>
    <t>※その他・・・英語教員、介護　等</t>
    <rPh sb="3" eb="4">
      <t>タ</t>
    </rPh>
    <rPh sb="7" eb="9">
      <t>エイゴ</t>
    </rPh>
    <rPh sb="9" eb="11">
      <t>キョウイン</t>
    </rPh>
    <rPh sb="12" eb="14">
      <t>カイゴ</t>
    </rPh>
    <rPh sb="15" eb="16">
      <t>トウ</t>
    </rPh>
    <phoneticPr fontId="3"/>
  </si>
  <si>
    <t>表３２－２　外国人労働者の雇用における課題（複数回答）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コヨウ</t>
    </rPh>
    <rPh sb="19" eb="21">
      <t>カダイ</t>
    </rPh>
    <rPh sb="22" eb="24">
      <t>フクスウ</t>
    </rPh>
    <rPh sb="24" eb="26">
      <t>カイトウ</t>
    </rPh>
    <phoneticPr fontId="3"/>
  </si>
  <si>
    <t>３段目：課題があると回答した事業所数に対する割合（複数回答）</t>
    <rPh sb="1" eb="3">
      <t>ﾀﾞﾝﾒ</t>
    </rPh>
    <rPh sb="4" eb="6">
      <t>ｶﾀﾞｲ</t>
    </rPh>
    <rPh sb="10" eb="12">
      <t>ｶｲﾄｳ</t>
    </rPh>
    <rPh sb="14" eb="17">
      <t>ｼﾞｷﾞｮｳｼｮ</t>
    </rPh>
    <rPh sb="17" eb="18">
      <t>ｽｳ</t>
    </rPh>
    <rPh sb="19" eb="20">
      <t>ﾀｲ</t>
    </rPh>
    <rPh sb="22" eb="24">
      <t>ﾜﾘｱｲ</t>
    </rPh>
    <rPh sb="25" eb="27">
      <t>ﾌｸｽｳ</t>
    </rPh>
    <rPh sb="27" eb="29">
      <t>ｶｲﾄｳ</t>
    </rPh>
    <phoneticPr fontId="3" type="halfwidthKatakana"/>
  </si>
  <si>
    <t>　　　　</t>
    <phoneticPr fontId="3"/>
  </si>
  <si>
    <t>外国人労働者を雇用しており、
課題がある</t>
    <rPh sb="0" eb="6">
      <t>ガイコクジンロウドウシャ</t>
    </rPh>
    <rPh sb="7" eb="9">
      <t>コヨウ</t>
    </rPh>
    <rPh sb="15" eb="17">
      <t>カダイ</t>
    </rPh>
    <phoneticPr fontId="3"/>
  </si>
  <si>
    <t>外国人労働者を雇用しており、
課題がない</t>
    <rPh sb="0" eb="2">
      <t>ガイコク</t>
    </rPh>
    <rPh sb="2" eb="3">
      <t>ジン</t>
    </rPh>
    <rPh sb="3" eb="6">
      <t>ロウドウシャ</t>
    </rPh>
    <rPh sb="7" eb="9">
      <t>コヨウ</t>
    </rPh>
    <rPh sb="15" eb="17">
      <t>カダイ</t>
    </rPh>
    <phoneticPr fontId="3"/>
  </si>
  <si>
    <t>外国人労働者の日本語能力の不十分さ</t>
    <rPh sb="0" eb="3">
      <t>ガイコクジン</t>
    </rPh>
    <rPh sb="3" eb="6">
      <t>ロウドウシャ</t>
    </rPh>
    <rPh sb="7" eb="12">
      <t>ニホンゴノウリョク</t>
    </rPh>
    <rPh sb="13" eb="16">
      <t>フジュウブン</t>
    </rPh>
    <phoneticPr fontId="3"/>
  </si>
  <si>
    <t>在留期間が制限されていること</t>
    <rPh sb="0" eb="2">
      <t>ザイリュウ</t>
    </rPh>
    <rPh sb="2" eb="4">
      <t>キカン</t>
    </rPh>
    <rPh sb="5" eb="7">
      <t>セイゲン</t>
    </rPh>
    <phoneticPr fontId="3"/>
  </si>
  <si>
    <t>手続き（在留資格・社会保障など）の煩雑さ</t>
    <rPh sb="0" eb="2">
      <t>テツヅ</t>
    </rPh>
    <rPh sb="4" eb="8">
      <t>ザイリュウシカク</t>
    </rPh>
    <rPh sb="9" eb="13">
      <t>シャカイホショウ</t>
    </rPh>
    <rPh sb="16" eb="18">
      <t>ハンザツ</t>
    </rPh>
    <phoneticPr fontId="3"/>
  </si>
  <si>
    <t>日本人従業員との間のコミュニケーションの不足</t>
    <rPh sb="0" eb="3">
      <t>ニホンジン</t>
    </rPh>
    <rPh sb="3" eb="6">
      <t>ジュウギョウイン</t>
    </rPh>
    <rPh sb="8" eb="9">
      <t>アイダ</t>
    </rPh>
    <rPh sb="20" eb="22">
      <t>フソク</t>
    </rPh>
    <phoneticPr fontId="3"/>
  </si>
  <si>
    <t>外国人労働者用の住居確保の困難さ</t>
    <rPh sb="0" eb="6">
      <t>ガイコクジンロウドウシャ</t>
    </rPh>
    <rPh sb="6" eb="7">
      <t>ヨウ</t>
    </rPh>
    <rPh sb="8" eb="10">
      <t>ジュウキョ</t>
    </rPh>
    <rPh sb="10" eb="12">
      <t>カクホ</t>
    </rPh>
    <rPh sb="13" eb="15">
      <t>コンナン</t>
    </rPh>
    <phoneticPr fontId="3"/>
  </si>
  <si>
    <t>外国人労働者の通勤手段確保の困難さ</t>
    <rPh sb="0" eb="6">
      <t>ガイコクジンロウドウシャ</t>
    </rPh>
    <rPh sb="7" eb="9">
      <t>ツウキン</t>
    </rPh>
    <rPh sb="9" eb="11">
      <t>シュダン</t>
    </rPh>
    <rPh sb="11" eb="13">
      <t>カクホ</t>
    </rPh>
    <rPh sb="14" eb="16">
      <t>コンナン</t>
    </rPh>
    <phoneticPr fontId="3"/>
  </si>
  <si>
    <t>※その他・・・外国人特有の常識、雇用後の都市部流出　等</t>
    <rPh sb="3" eb="4">
      <t>タ</t>
    </rPh>
    <rPh sb="7" eb="9">
      <t>ガイコク</t>
    </rPh>
    <rPh sb="9" eb="10">
      <t>ジン</t>
    </rPh>
    <rPh sb="10" eb="12">
      <t>トクユウ</t>
    </rPh>
    <rPh sb="13" eb="15">
      <t>ジョウシキ</t>
    </rPh>
    <rPh sb="16" eb="18">
      <t>コヨウ</t>
    </rPh>
    <rPh sb="18" eb="19">
      <t>ゴ</t>
    </rPh>
    <rPh sb="20" eb="23">
      <t>トシブ</t>
    </rPh>
    <rPh sb="23" eb="25">
      <t>リュウシュツ</t>
    </rPh>
    <rPh sb="26" eb="27">
      <t>トウ</t>
    </rPh>
    <phoneticPr fontId="3"/>
  </si>
  <si>
    <t>表３２－３　外国人労働者を雇用していない事業所における今後の雇用予定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コヨウ</t>
    </rPh>
    <rPh sb="20" eb="23">
      <t>ジギョウショ</t>
    </rPh>
    <rPh sb="27" eb="29">
      <t>コンゴ</t>
    </rPh>
    <rPh sb="30" eb="32">
      <t>コヨウ</t>
    </rPh>
    <rPh sb="32" eb="34">
      <t>ヨテイ</t>
    </rPh>
    <phoneticPr fontId="3"/>
  </si>
  <si>
    <t>回答事業所数</t>
    <rPh sb="0" eb="2">
      <t>カイトウ</t>
    </rPh>
    <rPh sb="2" eb="5">
      <t>ジギョウショ</t>
    </rPh>
    <rPh sb="5" eb="6">
      <t>スウ</t>
    </rPh>
    <phoneticPr fontId="3"/>
  </si>
  <si>
    <t>予定している</t>
    <rPh sb="0" eb="2">
      <t>ヨテイ</t>
    </rPh>
    <phoneticPr fontId="3"/>
  </si>
  <si>
    <t>検討している</t>
    <rPh sb="0" eb="2">
      <t>ケントウ</t>
    </rPh>
    <phoneticPr fontId="3"/>
  </si>
  <si>
    <t>予定はない</t>
    <rPh sb="0" eb="2">
      <t>ヨテイ</t>
    </rPh>
    <phoneticPr fontId="3"/>
  </si>
  <si>
    <t>分からない</t>
    <rPh sb="0" eb="1">
      <t>ワ</t>
    </rPh>
    <phoneticPr fontId="3"/>
  </si>
  <si>
    <t>表３２－４　外国人労働者の雇用予定・検討における課題（複数回答）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コヨウ</t>
    </rPh>
    <rPh sb="15" eb="17">
      <t>ヨテイ</t>
    </rPh>
    <rPh sb="18" eb="20">
      <t>ケントウ</t>
    </rPh>
    <rPh sb="24" eb="26">
      <t>カダイ</t>
    </rPh>
    <rPh sb="27" eb="29">
      <t>フクスウ</t>
    </rPh>
    <rPh sb="29" eb="31">
      <t>カイトウ</t>
    </rPh>
    <phoneticPr fontId="3"/>
  </si>
  <si>
    <t>外国人労働者の雇用を予定・検討しているなかで課題がある</t>
    <rPh sb="0" eb="6">
      <t>ガイコクジンロウドウシャ</t>
    </rPh>
    <rPh sb="7" eb="9">
      <t>コヨウ</t>
    </rPh>
    <rPh sb="10" eb="12">
      <t>ヨテイ</t>
    </rPh>
    <rPh sb="13" eb="15">
      <t>ケントウ</t>
    </rPh>
    <rPh sb="22" eb="24">
      <t>カダイ</t>
    </rPh>
    <phoneticPr fontId="3"/>
  </si>
  <si>
    <t>外国人労働者の雇用を予定・検討しているなかで課題がない</t>
    <rPh sb="0" eb="6">
      <t>ガイコクジンロウドウシャ</t>
    </rPh>
    <rPh sb="7" eb="9">
      <t>コヨウ</t>
    </rPh>
    <rPh sb="10" eb="12">
      <t>ヨテイ</t>
    </rPh>
    <rPh sb="13" eb="15">
      <t>ケントウ</t>
    </rPh>
    <rPh sb="22" eb="24">
      <t>カダイ</t>
    </rPh>
    <phoneticPr fontId="3"/>
  </si>
  <si>
    <t>手続き（在留資格・社会保障など)の煩雑さ</t>
    <rPh sb="0" eb="2">
      <t>テツヅ</t>
    </rPh>
    <rPh sb="4" eb="8">
      <t>ザイリュウシカク</t>
    </rPh>
    <rPh sb="9" eb="13">
      <t>シャカイホショウ</t>
    </rPh>
    <rPh sb="17" eb="19">
      <t>ハンザツ</t>
    </rPh>
    <phoneticPr fontId="3"/>
  </si>
  <si>
    <t>※その他・・・職種・経費　等</t>
    <rPh sb="3" eb="4">
      <t>タ</t>
    </rPh>
    <rPh sb="7" eb="9">
      <t>ショクシュ</t>
    </rPh>
    <rPh sb="10" eb="12">
      <t>ケイヒ</t>
    </rPh>
    <rPh sb="13" eb="14">
      <t>トウ</t>
    </rPh>
    <phoneticPr fontId="3"/>
  </si>
  <si>
    <t>表３３－１　テレワーク（在宅勤務）導入の有無</t>
    <rPh sb="0" eb="1">
      <t>ヒョウ</t>
    </rPh>
    <rPh sb="12" eb="14">
      <t>ザイタク</t>
    </rPh>
    <rPh sb="14" eb="16">
      <t>キンム</t>
    </rPh>
    <rPh sb="17" eb="19">
      <t>ドウニュウ</t>
    </rPh>
    <rPh sb="20" eb="22">
      <t>ウム</t>
    </rPh>
    <phoneticPr fontId="3"/>
  </si>
  <si>
    <t>導入している</t>
    <rPh sb="0" eb="2">
      <t>ドウニュウ</t>
    </rPh>
    <phoneticPr fontId="3"/>
  </si>
  <si>
    <t>今後導入予定</t>
    <rPh sb="0" eb="2">
      <t>コンゴ</t>
    </rPh>
    <rPh sb="2" eb="4">
      <t>ドウニュウ</t>
    </rPh>
    <rPh sb="4" eb="6">
      <t>ヨテイ</t>
    </rPh>
    <phoneticPr fontId="3"/>
  </si>
  <si>
    <t>導入していたが、
やめた</t>
    <rPh sb="0" eb="2">
      <t>ドウニュウ</t>
    </rPh>
    <phoneticPr fontId="3"/>
  </si>
  <si>
    <t>導入していない</t>
    <rPh sb="0" eb="2">
      <t>ドウニュウ</t>
    </rPh>
    <phoneticPr fontId="3"/>
  </si>
  <si>
    <t>表３３－２　導入を検討している、検討したいと考える働き方（複数回答）</t>
    <rPh sb="6" eb="8">
      <t>ドウニュウ</t>
    </rPh>
    <rPh sb="9" eb="11">
      <t>ケントウ</t>
    </rPh>
    <rPh sb="16" eb="18">
      <t>ケントウ</t>
    </rPh>
    <rPh sb="22" eb="23">
      <t>カンガ</t>
    </rPh>
    <rPh sb="25" eb="26">
      <t>ハタラ</t>
    </rPh>
    <rPh sb="27" eb="28">
      <t>カタ</t>
    </rPh>
    <rPh sb="29" eb="33">
      <t>フクスウカイトウ</t>
    </rPh>
    <phoneticPr fontId="3"/>
  </si>
  <si>
    <t>テレワーク</t>
    <phoneticPr fontId="3"/>
  </si>
  <si>
    <t>ジョブ型雇用</t>
    <rPh sb="3" eb="4">
      <t>ガタ</t>
    </rPh>
    <rPh sb="4" eb="6">
      <t>コヨウ</t>
    </rPh>
    <phoneticPr fontId="3"/>
  </si>
  <si>
    <t>兼業・副業</t>
    <rPh sb="0" eb="2">
      <t>ケンギョウ</t>
    </rPh>
    <rPh sb="3" eb="5">
      <t>フクギョウ</t>
    </rPh>
    <phoneticPr fontId="3"/>
  </si>
  <si>
    <t>ワーケーション</t>
    <phoneticPr fontId="3"/>
  </si>
  <si>
    <t>週休３日制</t>
    <rPh sb="0" eb="2">
      <t>シュウキュウ</t>
    </rPh>
    <rPh sb="3" eb="5">
      <t>ニチセイ</t>
    </rPh>
    <phoneticPr fontId="3"/>
  </si>
  <si>
    <t>フレックスタイム制度</t>
    <rPh sb="8" eb="10">
      <t>セイド</t>
    </rPh>
    <phoneticPr fontId="3"/>
  </si>
  <si>
    <t>勤務時間インターバル制度</t>
    <rPh sb="0" eb="4">
      <t>キンムジカン</t>
    </rPh>
    <rPh sb="10" eb="12">
      <t>セイド</t>
    </rPh>
    <phoneticPr fontId="3"/>
  </si>
  <si>
    <t>裁量労働制</t>
    <rPh sb="0" eb="5">
      <t>サイリョウロウドウセイ</t>
    </rPh>
    <phoneticPr fontId="3"/>
  </si>
  <si>
    <t>短時間正社員制度</t>
    <rPh sb="0" eb="6">
      <t>タンジカンセイシャイン</t>
    </rPh>
    <rPh sb="6" eb="8">
      <t>セイド</t>
    </rPh>
    <phoneticPr fontId="3"/>
  </si>
  <si>
    <t>勤務地、職務を限定した働き方</t>
    <rPh sb="0" eb="3">
      <t>キンムチ</t>
    </rPh>
    <rPh sb="4" eb="5">
      <t>ショク</t>
    </rPh>
    <rPh sb="7" eb="8">
      <t>カタ</t>
    </rPh>
    <phoneticPr fontId="3"/>
  </si>
  <si>
    <t>※その他・・・企業間人材交流、スポットワーク　等</t>
    <rPh sb="7" eb="10">
      <t>キギョウカン</t>
    </rPh>
    <rPh sb="10" eb="14">
      <t>ジンザイコウリュウ</t>
    </rPh>
    <phoneticPr fontId="3"/>
  </si>
  <si>
    <t>表３３－３　多様な働き方の導入における課題（複数回答）</t>
    <rPh sb="6" eb="8">
      <t>タヨウ</t>
    </rPh>
    <rPh sb="9" eb="10">
      <t>ハタラ</t>
    </rPh>
    <rPh sb="11" eb="12">
      <t>カタ</t>
    </rPh>
    <rPh sb="13" eb="15">
      <t>ドウニュウ</t>
    </rPh>
    <rPh sb="19" eb="21">
      <t>カダイ</t>
    </rPh>
    <rPh sb="22" eb="26">
      <t>フクスウカイトウ</t>
    </rPh>
    <phoneticPr fontId="3"/>
  </si>
  <si>
    <t>就業規則、人事評価制度等の社内規定の整備が困難</t>
    <rPh sb="0" eb="2">
      <t>シュウギョウ</t>
    </rPh>
    <rPh sb="2" eb="4">
      <t>キソク</t>
    </rPh>
    <rPh sb="5" eb="7">
      <t>ジンジ</t>
    </rPh>
    <rPh sb="7" eb="9">
      <t>ヒョウカ</t>
    </rPh>
    <rPh sb="9" eb="11">
      <t>セイド</t>
    </rPh>
    <rPh sb="11" eb="12">
      <t>トウ</t>
    </rPh>
    <rPh sb="13" eb="15">
      <t>シャナイ</t>
    </rPh>
    <rPh sb="15" eb="17">
      <t>キテイ</t>
    </rPh>
    <rPh sb="18" eb="20">
      <t>セイビ</t>
    </rPh>
    <rPh sb="21" eb="23">
      <t>コンナン</t>
    </rPh>
    <phoneticPr fontId="3"/>
  </si>
  <si>
    <t>雇用管理が煩雑になる</t>
    <rPh sb="0" eb="4">
      <t>コヨウカンリ</t>
    </rPh>
    <rPh sb="5" eb="7">
      <t>ハンザツ</t>
    </rPh>
    <phoneticPr fontId="3"/>
  </si>
  <si>
    <t>従業員の理解を得るのが難しい</t>
    <rPh sb="0" eb="3">
      <t>ジュウギョウイン</t>
    </rPh>
    <rPh sb="4" eb="6">
      <t>リカイ</t>
    </rPh>
    <rPh sb="7" eb="8">
      <t>エ</t>
    </rPh>
    <rPh sb="11" eb="12">
      <t>ムズカ</t>
    </rPh>
    <phoneticPr fontId="3"/>
  </si>
  <si>
    <t>取引先や顧客の理解を得るのが難しい</t>
    <rPh sb="0" eb="3">
      <t>トリヒキサキ</t>
    </rPh>
    <rPh sb="4" eb="6">
      <t>コキャク</t>
    </rPh>
    <rPh sb="7" eb="9">
      <t>リカイ</t>
    </rPh>
    <rPh sb="10" eb="11">
      <t>エ</t>
    </rPh>
    <rPh sb="14" eb="15">
      <t>ムズカ</t>
    </rPh>
    <phoneticPr fontId="3"/>
  </si>
  <si>
    <t>生産性の維持が困難</t>
    <rPh sb="0" eb="3">
      <t>セイサンセイ</t>
    </rPh>
    <rPh sb="4" eb="6">
      <t>イジ</t>
    </rPh>
    <rPh sb="7" eb="9">
      <t>コンナン</t>
    </rPh>
    <phoneticPr fontId="3"/>
  </si>
  <si>
    <t>業務分担の複雑化</t>
    <rPh sb="0" eb="4">
      <t>ギョウムブンタン</t>
    </rPh>
    <rPh sb="5" eb="8">
      <t>フクザツカ</t>
    </rPh>
    <phoneticPr fontId="3"/>
  </si>
  <si>
    <t>社内でのコミュニケーションがうまくできない</t>
    <rPh sb="0" eb="2">
      <t>シャナイ</t>
    </rPh>
    <phoneticPr fontId="3"/>
  </si>
  <si>
    <t>導入方法がわからない</t>
    <rPh sb="0" eb="4">
      <t>ドウニュウホウホウ</t>
    </rPh>
    <phoneticPr fontId="3"/>
  </si>
  <si>
    <t>※その他・・・現場業務のため導入が困難　等</t>
    <rPh sb="7" eb="9">
      <t>ゲンバ</t>
    </rPh>
    <rPh sb="9" eb="11">
      <t>ギョウム</t>
    </rPh>
    <rPh sb="14" eb="16">
      <t>ドウニュウ</t>
    </rPh>
    <rPh sb="17" eb="19">
      <t>コンナン</t>
    </rPh>
    <phoneticPr fontId="3"/>
  </si>
  <si>
    <t>表３４－１　所定労働時間、勤務地、職種・職務を限定した勤務の利用可能状況</t>
    <rPh sb="6" eb="8">
      <t>ショテイ</t>
    </rPh>
    <rPh sb="8" eb="10">
      <t>ロウドウ</t>
    </rPh>
    <rPh sb="10" eb="12">
      <t>ジカン</t>
    </rPh>
    <rPh sb="13" eb="16">
      <t>キンムチ</t>
    </rPh>
    <rPh sb="17" eb="19">
      <t>ショクシュ</t>
    </rPh>
    <rPh sb="20" eb="22">
      <t>ショクム</t>
    </rPh>
    <rPh sb="23" eb="25">
      <t>ゲンテイ</t>
    </rPh>
    <rPh sb="27" eb="29">
      <t>キンム</t>
    </rPh>
    <rPh sb="30" eb="36">
      <t>リヨウカノウジョウキョウ</t>
    </rPh>
    <phoneticPr fontId="3"/>
  </si>
  <si>
    <t>１段目：事業所数</t>
    <phoneticPr fontId="3"/>
  </si>
  <si>
    <t>２段目：回答事業所数に対する割合</t>
    <rPh sb="9" eb="10">
      <t>スウ</t>
    </rPh>
    <phoneticPr fontId="3"/>
  </si>
  <si>
    <t>（単位：社、％）</t>
    <phoneticPr fontId="3"/>
  </si>
  <si>
    <t>短時間正社員</t>
    <rPh sb="0" eb="3">
      <t>タンジカン</t>
    </rPh>
    <rPh sb="3" eb="6">
      <t>セイシャイン</t>
    </rPh>
    <phoneticPr fontId="3"/>
  </si>
  <si>
    <t>勤務地限定正社員</t>
    <rPh sb="0" eb="3">
      <t>キンムチ</t>
    </rPh>
    <rPh sb="3" eb="5">
      <t>ゲンテイ</t>
    </rPh>
    <rPh sb="5" eb="8">
      <t>セイシャイン</t>
    </rPh>
    <phoneticPr fontId="3"/>
  </si>
  <si>
    <t>職種・職務限定正社員</t>
    <rPh sb="0" eb="2">
      <t>ショクシュ</t>
    </rPh>
    <rPh sb="3" eb="5">
      <t>ショクム</t>
    </rPh>
    <rPh sb="5" eb="7">
      <t>ゲンテイ</t>
    </rPh>
    <rPh sb="7" eb="10">
      <t>セイシャイン</t>
    </rPh>
    <phoneticPr fontId="3"/>
  </si>
  <si>
    <t>勤務できる
（就業規則で明文化）</t>
    <rPh sb="0" eb="2">
      <t>キンム</t>
    </rPh>
    <rPh sb="7" eb="11">
      <t>シュウギョウキソク</t>
    </rPh>
    <rPh sb="12" eb="15">
      <t>メイブンカ</t>
    </rPh>
    <phoneticPr fontId="3"/>
  </si>
  <si>
    <t>勤務できる
（規則等に明文はない）</t>
    <rPh sb="0" eb="2">
      <t>キンム</t>
    </rPh>
    <rPh sb="7" eb="9">
      <t>キソク</t>
    </rPh>
    <rPh sb="9" eb="10">
      <t>トウ</t>
    </rPh>
    <rPh sb="11" eb="13">
      <t>メイブン</t>
    </rPh>
    <phoneticPr fontId="3"/>
  </si>
  <si>
    <t>勤務できない</t>
    <rPh sb="0" eb="2">
      <t>キンム</t>
    </rPh>
    <phoneticPr fontId="3"/>
  </si>
  <si>
    <r>
      <t xml:space="preserve">その他
</t>
    </r>
    <r>
      <rPr>
        <sz val="8"/>
        <rFont val="ＭＳ Ｐ明朝"/>
        <family val="1"/>
        <charset val="128"/>
      </rPr>
      <t>(事業所が１つのみ又は正社員全員に転勤がない)</t>
    </r>
    <rPh sb="2" eb="3">
      <t>タ</t>
    </rPh>
    <rPh sb="5" eb="8">
      <t>ジギョウショ</t>
    </rPh>
    <rPh sb="13" eb="14">
      <t>マタ</t>
    </rPh>
    <rPh sb="15" eb="18">
      <t>セイシャイン</t>
    </rPh>
    <rPh sb="18" eb="20">
      <t>ゼンイン</t>
    </rPh>
    <rPh sb="21" eb="23">
      <t>テンキン</t>
    </rPh>
    <phoneticPr fontId="3"/>
  </si>
  <si>
    <r>
      <t xml:space="preserve">その他
</t>
    </r>
    <r>
      <rPr>
        <sz val="8"/>
        <rFont val="ＭＳ Ｐ明朝"/>
        <family val="1"/>
        <charset val="128"/>
      </rPr>
      <t>（正社員のみ職種・職務が１種類のみ）</t>
    </r>
    <rPh sb="2" eb="3">
      <t>タ</t>
    </rPh>
    <rPh sb="5" eb="8">
      <t>セイシャイン</t>
    </rPh>
    <rPh sb="10" eb="12">
      <t>ショクシュ</t>
    </rPh>
    <rPh sb="13" eb="15">
      <t>ショクム</t>
    </rPh>
    <rPh sb="17" eb="19">
      <t>シュルイ</t>
    </rPh>
    <phoneticPr fontId="3"/>
  </si>
  <si>
    <t>表３４-２　所定労働時間、勤務地、職種・職務を限定した勤務の利用状況</t>
    <rPh sb="0" eb="1">
      <t>ヒョウ</t>
    </rPh>
    <rPh sb="6" eb="8">
      <t>ショテイ</t>
    </rPh>
    <rPh sb="8" eb="10">
      <t>ロウドウ</t>
    </rPh>
    <rPh sb="10" eb="12">
      <t>ジカン</t>
    </rPh>
    <rPh sb="13" eb="16">
      <t>キンムチ</t>
    </rPh>
    <rPh sb="17" eb="19">
      <t>ショクシュ</t>
    </rPh>
    <rPh sb="20" eb="22">
      <t>ショクム</t>
    </rPh>
    <rPh sb="23" eb="25">
      <t>ゲンテイ</t>
    </rPh>
    <rPh sb="27" eb="29">
      <t>キンム</t>
    </rPh>
    <rPh sb="30" eb="32">
      <t>リヨウ</t>
    </rPh>
    <rPh sb="32" eb="34">
      <t>ジョウキョウ</t>
    </rPh>
    <phoneticPr fontId="3"/>
  </si>
  <si>
    <t>（単位：社、人）</t>
    <rPh sb="4" eb="5">
      <t>シャ</t>
    </rPh>
    <phoneticPr fontId="3"/>
  </si>
  <si>
    <t>回答
事業所数</t>
    <rPh sb="0" eb="2">
      <t>カイトウ</t>
    </rPh>
    <rPh sb="3" eb="7">
      <t>ジギョウショスウ</t>
    </rPh>
    <phoneticPr fontId="3"/>
  </si>
  <si>
    <t>短時間正社員</t>
    <rPh sb="0" eb="6">
      <t>タンジカンセイシャイン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</si>
  <si>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</si>
  <si>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</si>
  <si>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計</t>
    <phoneticPr fontId="3"/>
  </si>
  <si>
    <t>卸売業・小売業</t>
    <rPh sb="2" eb="3">
      <t>ギョウ</t>
    </rPh>
    <rPh sb="6" eb="7">
      <t>ギョウ</t>
    </rPh>
    <phoneticPr fontId="3"/>
  </si>
  <si>
    <t>表３４-３　所定労働時間、勤務地、職種・職務を限定した勤務の利用状況</t>
    <rPh sb="0" eb="1">
      <t>ヒョウ</t>
    </rPh>
    <rPh sb="6" eb="12">
      <t>ショテイロウドウジカン</t>
    </rPh>
    <rPh sb="13" eb="16">
      <t>キンムチ</t>
    </rPh>
    <rPh sb="17" eb="19">
      <t>ショクシュ</t>
    </rPh>
    <rPh sb="20" eb="22">
      <t>ショクム</t>
    </rPh>
    <rPh sb="23" eb="25">
      <t>ゲンテイ</t>
    </rPh>
    <rPh sb="27" eb="29">
      <t>キンム</t>
    </rPh>
    <rPh sb="30" eb="34">
      <t>リヨウジョウキョウ</t>
    </rPh>
    <phoneticPr fontId="3"/>
  </si>
  <si>
    <t>（単位：社、人）</t>
    <phoneticPr fontId="3"/>
  </si>
  <si>
    <t>勤務地限定正社員</t>
    <rPh sb="0" eb="8">
      <t>キンムチゲンテイセイシャイン</t>
    </rPh>
    <phoneticPr fontId="3"/>
  </si>
  <si>
    <t>表３４-４　所定労働時間、勤務地、職種・職務を限定した勤務の利用状況</t>
    <rPh sb="0" eb="1">
      <t>ヒョウ</t>
    </rPh>
    <rPh sb="6" eb="12">
      <t>ショテイロウドウジカン</t>
    </rPh>
    <rPh sb="13" eb="16">
      <t>キンムチ</t>
    </rPh>
    <rPh sb="17" eb="19">
      <t>ショクシュ</t>
    </rPh>
    <rPh sb="20" eb="22">
      <t>ショクム</t>
    </rPh>
    <rPh sb="23" eb="25">
      <t>ゲンテイ</t>
    </rPh>
    <rPh sb="27" eb="29">
      <t>キンム</t>
    </rPh>
    <rPh sb="30" eb="34">
      <t>リヨウジョウキョウ</t>
    </rPh>
    <phoneticPr fontId="3"/>
  </si>
  <si>
    <t>職種・職務限定正社員</t>
    <rPh sb="0" eb="2">
      <t>ショクシュ</t>
    </rPh>
    <rPh sb="3" eb="10">
      <t>ショクムゲンテイセイシャイン</t>
    </rPh>
    <phoneticPr fontId="3"/>
  </si>
  <si>
    <t>表３５－１　ウェルビーイング経営※導入の有無</t>
    <rPh sb="0" eb="1">
      <t>ヒョウ</t>
    </rPh>
    <rPh sb="14" eb="16">
      <t>ケイエイ</t>
    </rPh>
    <rPh sb="17" eb="19">
      <t>ドウニュウ</t>
    </rPh>
    <rPh sb="20" eb="22">
      <t>ウム</t>
    </rPh>
    <phoneticPr fontId="3"/>
  </si>
  <si>
    <t>※ウェルビーイング経営…従業員が身体的、精神的、社会的に満たされている状態になるよう、組織の環境を整えていく経営手法</t>
    <rPh sb="9" eb="11">
      <t>ケイエイ</t>
    </rPh>
    <rPh sb="12" eb="15">
      <t>ジュウギョウイン</t>
    </rPh>
    <rPh sb="16" eb="19">
      <t>シンタイテキ</t>
    </rPh>
    <rPh sb="20" eb="23">
      <t>セイシンテキ</t>
    </rPh>
    <rPh sb="24" eb="27">
      <t>シャカイテキ</t>
    </rPh>
    <rPh sb="28" eb="29">
      <t>ミ</t>
    </rPh>
    <rPh sb="35" eb="37">
      <t>ジョウタイ</t>
    </rPh>
    <rPh sb="43" eb="45">
      <t>ソシキ</t>
    </rPh>
    <rPh sb="46" eb="48">
      <t>カンキョウ</t>
    </rPh>
    <rPh sb="49" eb="50">
      <t>トトノ</t>
    </rPh>
    <rPh sb="54" eb="56">
      <t>ケイエイ</t>
    </rPh>
    <rPh sb="56" eb="58">
      <t>シュホウ</t>
    </rPh>
    <phoneticPr fontId="3"/>
  </si>
  <si>
    <t>実施している</t>
    <rPh sb="0" eb="2">
      <t>ジッシ</t>
    </rPh>
    <phoneticPr fontId="3"/>
  </si>
  <si>
    <t>実施予定</t>
    <rPh sb="0" eb="2">
      <t>ジッシ</t>
    </rPh>
    <rPh sb="2" eb="4">
      <t>ヨテイ</t>
    </rPh>
    <phoneticPr fontId="3"/>
  </si>
  <si>
    <t>実施していない</t>
    <rPh sb="0" eb="2">
      <t>ジッシ</t>
    </rPh>
    <phoneticPr fontId="3"/>
  </si>
  <si>
    <t>表３５－２　ウェルビーイング経営における取り組みの成果として感じるもの、期待するもの（複数回答）</t>
    <rPh sb="0" eb="1">
      <t>ヒョウ</t>
    </rPh>
    <rPh sb="14" eb="16">
      <t>ケイエイ</t>
    </rPh>
    <rPh sb="20" eb="21">
      <t>ト</t>
    </rPh>
    <rPh sb="22" eb="23">
      <t>ク</t>
    </rPh>
    <rPh sb="25" eb="27">
      <t>セイカ</t>
    </rPh>
    <rPh sb="30" eb="31">
      <t>カン</t>
    </rPh>
    <rPh sb="36" eb="38">
      <t>キタイ</t>
    </rPh>
    <rPh sb="43" eb="45">
      <t>フクスウ</t>
    </rPh>
    <rPh sb="45" eb="47">
      <t>カイトウ</t>
    </rPh>
    <phoneticPr fontId="3"/>
  </si>
  <si>
    <t>３段目：実施している、実施予定の事業所数に対する割合（複数回答）</t>
    <rPh sb="1" eb="3">
      <t>ﾀﾞﾝﾒ</t>
    </rPh>
    <rPh sb="4" eb="6">
      <t>ｼﾞｯｼ</t>
    </rPh>
    <rPh sb="11" eb="13">
      <t>ｼﾞｯｼ</t>
    </rPh>
    <rPh sb="13" eb="15">
      <t>ﾖﾃｲ</t>
    </rPh>
    <rPh sb="16" eb="19">
      <t>ｼﾞｷﾞｮｳｼｮ</t>
    </rPh>
    <rPh sb="19" eb="20">
      <t>ｽｳ</t>
    </rPh>
    <rPh sb="21" eb="22">
      <t>ﾀｲ</t>
    </rPh>
    <rPh sb="24" eb="26">
      <t>ﾜﾘｱｲ</t>
    </rPh>
    <rPh sb="27" eb="29">
      <t>ﾌｸｽｳ</t>
    </rPh>
    <rPh sb="29" eb="31">
      <t>ｶｲﾄｳ</t>
    </rPh>
    <phoneticPr fontId="3" type="halfwidthKatakana"/>
  </si>
  <si>
    <t>実施している、実施予定</t>
    <rPh sb="0" eb="2">
      <t>ジッシ</t>
    </rPh>
    <rPh sb="7" eb="9">
      <t>ジッシ</t>
    </rPh>
    <rPh sb="9" eb="11">
      <t>ヨテイ</t>
    </rPh>
    <phoneticPr fontId="3"/>
  </si>
  <si>
    <t>社員のやりがい、やる気の向上</t>
    <rPh sb="0" eb="2">
      <t>シャイン</t>
    </rPh>
    <rPh sb="10" eb="11">
      <t>キ</t>
    </rPh>
    <rPh sb="12" eb="14">
      <t>コウジョウ</t>
    </rPh>
    <phoneticPr fontId="3"/>
  </si>
  <si>
    <t>離職防止</t>
    <rPh sb="0" eb="2">
      <t>リショク</t>
    </rPh>
    <rPh sb="2" eb="4">
      <t>ボウシ</t>
    </rPh>
    <phoneticPr fontId="3"/>
  </si>
  <si>
    <t>生産性向上</t>
    <rPh sb="0" eb="3">
      <t>セイサンセイ</t>
    </rPh>
    <rPh sb="3" eb="5">
      <t>コウジョウ</t>
    </rPh>
    <phoneticPr fontId="3"/>
  </si>
  <si>
    <t>企業の魅力度アップ</t>
    <rPh sb="0" eb="2">
      <t>キギョウ</t>
    </rPh>
    <rPh sb="3" eb="6">
      <t>ミリョクド</t>
    </rPh>
    <phoneticPr fontId="3"/>
  </si>
  <si>
    <t>採用率の向上</t>
    <rPh sb="0" eb="3">
      <t>サイヨウリツ</t>
    </rPh>
    <rPh sb="4" eb="6">
      <t>コウジョウ</t>
    </rPh>
    <phoneticPr fontId="3"/>
  </si>
  <si>
    <t>企業内の人間関係の向上</t>
    <rPh sb="0" eb="3">
      <t>キギョウナイ</t>
    </rPh>
    <rPh sb="4" eb="8">
      <t>ニンゲンカンケイ</t>
    </rPh>
    <rPh sb="9" eb="11">
      <t>コウジョウ</t>
    </rPh>
    <phoneticPr fontId="3"/>
  </si>
  <si>
    <t>効果を感じていない（期待していない）</t>
    <rPh sb="0" eb="2">
      <t>コウカ</t>
    </rPh>
    <rPh sb="3" eb="4">
      <t>カン</t>
    </rPh>
    <rPh sb="10" eb="12">
      <t>キタイ</t>
    </rPh>
    <phoneticPr fontId="3"/>
  </si>
  <si>
    <t>※その他・・・安全確保および健康の保持増進　等</t>
    <rPh sb="7" eb="11">
      <t>アンゼンカクホ</t>
    </rPh>
    <rPh sb="14" eb="16">
      <t>ケンコウ</t>
    </rPh>
    <rPh sb="17" eb="21">
      <t>ホジゾウシン</t>
    </rPh>
    <phoneticPr fontId="3"/>
  </si>
  <si>
    <t>表３５－３　ウェルビーイング経営を実施していない理由（複数回答）</t>
    <rPh sb="0" eb="1">
      <t>ヒョウ</t>
    </rPh>
    <rPh sb="14" eb="16">
      <t>ケイエイ</t>
    </rPh>
    <rPh sb="17" eb="19">
      <t>ジッシ</t>
    </rPh>
    <rPh sb="24" eb="26">
      <t>リユウ</t>
    </rPh>
    <rPh sb="27" eb="29">
      <t>フクスウ</t>
    </rPh>
    <rPh sb="29" eb="31">
      <t>カイトウ</t>
    </rPh>
    <phoneticPr fontId="3"/>
  </si>
  <si>
    <t>３段目：実施していないと回答した事業所数に対する割合（複数回答）</t>
    <rPh sb="1" eb="3">
      <t>ﾀﾞﾝﾒ</t>
    </rPh>
    <rPh sb="4" eb="6">
      <t>ｼﾞｯｼ</t>
    </rPh>
    <rPh sb="12" eb="14">
      <t>ｶｲﾄｳ</t>
    </rPh>
    <rPh sb="16" eb="19">
      <t>ｼﾞｷﾞｮｳｼｮ</t>
    </rPh>
    <rPh sb="19" eb="20">
      <t>ｽｳ</t>
    </rPh>
    <rPh sb="21" eb="22">
      <t>ﾀｲ</t>
    </rPh>
    <rPh sb="24" eb="26">
      <t>ﾜﾘｱｲ</t>
    </rPh>
    <rPh sb="27" eb="29">
      <t>ﾌｸｽｳ</t>
    </rPh>
    <rPh sb="29" eb="31">
      <t>ｶｲﾄｳ</t>
    </rPh>
    <phoneticPr fontId="3" type="halfwidthKatakana"/>
  </si>
  <si>
    <t>優先順位が低い、必要性を感じない</t>
    <rPh sb="0" eb="2">
      <t>ユウセン</t>
    </rPh>
    <rPh sb="2" eb="4">
      <t>ジュンイ</t>
    </rPh>
    <rPh sb="5" eb="6">
      <t>ヒク</t>
    </rPh>
    <rPh sb="8" eb="11">
      <t>ヒツヨウセイ</t>
    </rPh>
    <rPh sb="12" eb="13">
      <t>カン</t>
    </rPh>
    <phoneticPr fontId="3"/>
  </si>
  <si>
    <t>必要性は感じるが、取り組み方法がわからない</t>
    <rPh sb="0" eb="3">
      <t>ヒツヨウセイ</t>
    </rPh>
    <rPh sb="4" eb="5">
      <t>カン</t>
    </rPh>
    <rPh sb="9" eb="10">
      <t>ト</t>
    </rPh>
    <rPh sb="11" eb="12">
      <t>ク</t>
    </rPh>
    <rPh sb="13" eb="15">
      <t>ホウホウ</t>
    </rPh>
    <phoneticPr fontId="3"/>
  </si>
  <si>
    <t>具体的な施策や社内ルール・規定に落とし込めない</t>
    <rPh sb="0" eb="3">
      <t>グタイテキ</t>
    </rPh>
    <rPh sb="4" eb="6">
      <t>シサク</t>
    </rPh>
    <rPh sb="7" eb="9">
      <t>シャナイ</t>
    </rPh>
    <rPh sb="13" eb="15">
      <t>キテイ</t>
    </rPh>
    <rPh sb="16" eb="17">
      <t>オ</t>
    </rPh>
    <rPh sb="19" eb="20">
      <t>コ</t>
    </rPh>
    <phoneticPr fontId="3"/>
  </si>
  <si>
    <t>企業内の理解が得られなかった（得られない）</t>
    <rPh sb="0" eb="3">
      <t>キギョウナイ</t>
    </rPh>
    <rPh sb="4" eb="6">
      <t>リカイ</t>
    </rPh>
    <rPh sb="7" eb="8">
      <t>エ</t>
    </rPh>
    <rPh sb="15" eb="16">
      <t>エ</t>
    </rPh>
    <phoneticPr fontId="3"/>
  </si>
  <si>
    <t>日々の業務に追われ、継続しない</t>
    <rPh sb="0" eb="2">
      <t>ヒビ</t>
    </rPh>
    <rPh sb="3" eb="5">
      <t>ギョウム</t>
    </rPh>
    <rPh sb="6" eb="7">
      <t>オ</t>
    </rPh>
    <rPh sb="10" eb="12">
      <t>ケイゾク</t>
    </rPh>
    <phoneticPr fontId="3"/>
  </si>
  <si>
    <t>費用対効果に疑問、効果測定が困難</t>
    <rPh sb="0" eb="5">
      <t>ヒヨウタイコウカ</t>
    </rPh>
    <rPh sb="6" eb="8">
      <t>ギモン</t>
    </rPh>
    <rPh sb="9" eb="13">
      <t>コウカソクテイ</t>
    </rPh>
    <rPh sb="14" eb="16">
      <t>コンナン</t>
    </rPh>
    <phoneticPr fontId="3"/>
  </si>
  <si>
    <t>そもそもウェルビーイング経営についてよく知らない、わからない</t>
    <rPh sb="12" eb="14">
      <t>ケイエイ</t>
    </rPh>
    <rPh sb="20" eb="21">
      <t>シ</t>
    </rPh>
    <phoneticPr fontId="3"/>
  </si>
  <si>
    <t>※その他・・・要望がない　等</t>
    <rPh sb="7" eb="9">
      <t>ヨウボウ</t>
    </rPh>
    <phoneticPr fontId="3"/>
  </si>
  <si>
    <t>表３6　エンゲージメント調査※実施の有無</t>
    <rPh sb="0" eb="1">
      <t>ヒョウ</t>
    </rPh>
    <rPh sb="12" eb="14">
      <t>チョウサ</t>
    </rPh>
    <rPh sb="15" eb="17">
      <t>ジッシ</t>
    </rPh>
    <rPh sb="18" eb="20">
      <t>ウム</t>
    </rPh>
    <phoneticPr fontId="3"/>
  </si>
  <si>
    <t>※エンゲージメント調査…企業に対する満足度やモチベーション、愛着などの調査</t>
    <rPh sb="9" eb="11">
      <t>チョウサ</t>
    </rPh>
    <rPh sb="12" eb="14">
      <t>キギョウ</t>
    </rPh>
    <rPh sb="15" eb="16">
      <t>タイ</t>
    </rPh>
    <rPh sb="18" eb="21">
      <t>マンゾクド</t>
    </rPh>
    <rPh sb="30" eb="32">
      <t>アイチャク</t>
    </rPh>
    <rPh sb="35" eb="37">
      <t>チョウサ</t>
    </rPh>
    <phoneticPr fontId="3"/>
  </si>
  <si>
    <t>実施していないが、
必要性を感じており、今後実施予定</t>
    <rPh sb="0" eb="2">
      <t>ジッシ</t>
    </rPh>
    <rPh sb="10" eb="13">
      <t>ヒツヨウセイ</t>
    </rPh>
    <rPh sb="14" eb="15">
      <t>カン</t>
    </rPh>
    <rPh sb="20" eb="22">
      <t>コンゴ</t>
    </rPh>
    <rPh sb="22" eb="24">
      <t>ジッシ</t>
    </rPh>
    <rPh sb="24" eb="26">
      <t>ヨテイ</t>
    </rPh>
    <phoneticPr fontId="3"/>
  </si>
  <si>
    <t>実施しておらず、
必要性を感じているが、実施予定はない</t>
    <rPh sb="0" eb="2">
      <t>ジッシ</t>
    </rPh>
    <rPh sb="9" eb="12">
      <t>ヒツヨウセイ</t>
    </rPh>
    <rPh sb="13" eb="14">
      <t>カン</t>
    </rPh>
    <rPh sb="20" eb="22">
      <t>ジッシ</t>
    </rPh>
    <rPh sb="22" eb="24">
      <t>ヨテイ</t>
    </rPh>
    <phoneticPr fontId="3"/>
  </si>
  <si>
    <t>実施しておらず、
必要性も感じていない</t>
    <rPh sb="0" eb="2">
      <t>ジッシ</t>
    </rPh>
    <rPh sb="9" eb="12">
      <t>ヒツヨウセイ</t>
    </rPh>
    <rPh sb="13" eb="14">
      <t>カン</t>
    </rPh>
    <phoneticPr fontId="3"/>
  </si>
  <si>
    <t>表３７－１　カスタマーハラスメント発生の有無</t>
    <rPh sb="0" eb="1">
      <t>ヒョウ</t>
    </rPh>
    <rPh sb="17" eb="19">
      <t>ハッセイ</t>
    </rPh>
    <rPh sb="20" eb="22">
      <t>ウム</t>
    </rPh>
    <phoneticPr fontId="3"/>
  </si>
  <si>
    <t>発生した</t>
    <rPh sb="0" eb="2">
      <t>ハッセイ</t>
    </rPh>
    <phoneticPr fontId="3"/>
  </si>
  <si>
    <t>発生していない</t>
    <rPh sb="0" eb="2">
      <t>ハッセイ</t>
    </rPh>
    <phoneticPr fontId="3"/>
  </si>
  <si>
    <t>表３７－２　カスタマーハラスメント対策の実施状況</t>
    <rPh sb="0" eb="1">
      <t>ヒョウ</t>
    </rPh>
    <rPh sb="17" eb="19">
      <t>タイサク</t>
    </rPh>
    <rPh sb="20" eb="24">
      <t>ジッシジョウキョウ</t>
    </rPh>
    <phoneticPr fontId="3"/>
  </si>
  <si>
    <t>対策している</t>
    <rPh sb="0" eb="2">
      <t>タイサク</t>
    </rPh>
    <phoneticPr fontId="3"/>
  </si>
  <si>
    <t>対策していないが、
今後対策予定</t>
    <rPh sb="0" eb="2">
      <t>タイサク</t>
    </rPh>
    <rPh sb="10" eb="12">
      <t>コンゴ</t>
    </rPh>
    <rPh sb="12" eb="16">
      <t>タイサクヨテイ</t>
    </rPh>
    <phoneticPr fontId="3"/>
  </si>
  <si>
    <t>対策しておらず、
対策予定もない</t>
    <rPh sb="0" eb="2">
      <t>タイサク</t>
    </rPh>
    <rPh sb="9" eb="11">
      <t>タイサク</t>
    </rPh>
    <rPh sb="11" eb="13">
      <t>ヨテイ</t>
    </rPh>
    <phoneticPr fontId="3"/>
  </si>
  <si>
    <t>表３７－３　カスタマーハラスメント対策を実施している事業所における対策内容（複数回答）</t>
    <rPh sb="0" eb="1">
      <t>ヒョウ</t>
    </rPh>
    <rPh sb="17" eb="19">
      <t>タイサク</t>
    </rPh>
    <rPh sb="20" eb="22">
      <t>ジッシ</t>
    </rPh>
    <rPh sb="26" eb="29">
      <t>ジギョウショ</t>
    </rPh>
    <rPh sb="33" eb="35">
      <t>タイサク</t>
    </rPh>
    <rPh sb="35" eb="37">
      <t>ナイヨウ</t>
    </rPh>
    <rPh sb="38" eb="40">
      <t>フクスウ</t>
    </rPh>
    <rPh sb="40" eb="42">
      <t>カイトウ</t>
    </rPh>
    <phoneticPr fontId="3"/>
  </si>
  <si>
    <t>相談体制の整備</t>
    <rPh sb="0" eb="2">
      <t>ソウダン</t>
    </rPh>
    <rPh sb="2" eb="4">
      <t>タイセイ</t>
    </rPh>
    <rPh sb="5" eb="7">
      <t>セイビ</t>
    </rPh>
    <phoneticPr fontId="3"/>
  </si>
  <si>
    <t>被害者への配慮のための取組</t>
    <rPh sb="0" eb="3">
      <t>ヒガイシャ</t>
    </rPh>
    <rPh sb="5" eb="7">
      <t>ハイリョ</t>
    </rPh>
    <rPh sb="11" eb="13">
      <t>トリクミ</t>
    </rPh>
    <phoneticPr fontId="3"/>
  </si>
  <si>
    <t>カスタマーハラスメント対応に関するマニュアル等の整備</t>
    <rPh sb="11" eb="13">
      <t>タイオウ</t>
    </rPh>
    <rPh sb="14" eb="15">
      <t>カン</t>
    </rPh>
    <rPh sb="22" eb="23">
      <t>トウ</t>
    </rPh>
    <rPh sb="24" eb="26">
      <t>セイビ</t>
    </rPh>
    <phoneticPr fontId="3"/>
  </si>
  <si>
    <t>カスタマーハラスメント対応に関する研修の実施</t>
    <rPh sb="11" eb="13">
      <t>タイオウ</t>
    </rPh>
    <rPh sb="14" eb="15">
      <t>カン</t>
    </rPh>
    <rPh sb="17" eb="19">
      <t>ケンシュウ</t>
    </rPh>
    <rPh sb="20" eb="22">
      <t>ジッシ</t>
    </rPh>
    <phoneticPr fontId="3"/>
  </si>
  <si>
    <t>顧客等への周知・啓発</t>
    <rPh sb="0" eb="2">
      <t>コキャク</t>
    </rPh>
    <rPh sb="2" eb="3">
      <t>トウ</t>
    </rPh>
    <rPh sb="5" eb="7">
      <t>シュウチ</t>
    </rPh>
    <rPh sb="8" eb="10">
      <t>ケイハツ</t>
    </rPh>
    <phoneticPr fontId="3"/>
  </si>
  <si>
    <t>※その他…事業所の利用停止　等</t>
    <rPh sb="3" eb="4">
      <t>タ</t>
    </rPh>
    <rPh sb="5" eb="8">
      <t>ジギョウショ</t>
    </rPh>
    <rPh sb="9" eb="11">
      <t>リヨウ</t>
    </rPh>
    <rPh sb="11" eb="13">
      <t>テイシ</t>
    </rPh>
    <rPh sb="14" eb="15">
      <t>トウ</t>
    </rPh>
    <phoneticPr fontId="3"/>
  </si>
  <si>
    <t>表３８－１　公正採用選考人権啓発推進員選任の有無</t>
    <rPh sb="0" eb="1">
      <t>ヒョウ</t>
    </rPh>
    <rPh sb="5" eb="7">
      <t>コウセイ</t>
    </rPh>
    <rPh sb="7" eb="9">
      <t>サイヨウ</t>
    </rPh>
    <rPh sb="9" eb="11">
      <t>センコウ</t>
    </rPh>
    <rPh sb="11" eb="13">
      <t>ジンケン</t>
    </rPh>
    <rPh sb="13" eb="15">
      <t>ケイハツ</t>
    </rPh>
    <rPh sb="15" eb="18">
      <t>スイシンイン</t>
    </rPh>
    <rPh sb="18" eb="20">
      <t>センニン</t>
    </rPh>
    <rPh sb="21" eb="23">
      <t>ウム</t>
    </rPh>
    <phoneticPr fontId="3"/>
  </si>
  <si>
    <t>選任している</t>
    <rPh sb="0" eb="2">
      <t>センニン</t>
    </rPh>
    <phoneticPr fontId="3"/>
  </si>
  <si>
    <t>選任していない</t>
    <rPh sb="0" eb="2">
      <t>センニン</t>
    </rPh>
    <phoneticPr fontId="3"/>
  </si>
  <si>
    <t>表３８－２　公正採用選考人権啓発推進員選任に関する研修会への参加の有無</t>
    <rPh sb="0" eb="1">
      <t>ヒョウ</t>
    </rPh>
    <rPh sb="6" eb="8">
      <t>コウセイ</t>
    </rPh>
    <rPh sb="8" eb="10">
      <t>サイヨウ</t>
    </rPh>
    <rPh sb="10" eb="12">
      <t>センコウ</t>
    </rPh>
    <rPh sb="12" eb="14">
      <t>ジンケン</t>
    </rPh>
    <rPh sb="14" eb="16">
      <t>ケイハツ</t>
    </rPh>
    <rPh sb="16" eb="19">
      <t>スイシンイン</t>
    </rPh>
    <rPh sb="19" eb="21">
      <t>センニン</t>
    </rPh>
    <rPh sb="22" eb="23">
      <t>カン</t>
    </rPh>
    <rPh sb="25" eb="28">
      <t>ケンシュウカイ</t>
    </rPh>
    <rPh sb="30" eb="32">
      <t>サンカ</t>
    </rPh>
    <rPh sb="33" eb="35">
      <t>ウム</t>
    </rPh>
    <phoneticPr fontId="3"/>
  </si>
  <si>
    <t>参加している</t>
    <rPh sb="0" eb="2">
      <t>サンカ</t>
    </rPh>
    <phoneticPr fontId="3"/>
  </si>
  <si>
    <t>参加していない</t>
    <rPh sb="0" eb="2">
      <t>サンカ</t>
    </rPh>
    <phoneticPr fontId="3"/>
  </si>
  <si>
    <t>表３９－１　賃上げ実施の有無</t>
    <rPh sb="0" eb="1">
      <t>ヒョウ</t>
    </rPh>
    <rPh sb="6" eb="8">
      <t>チンア</t>
    </rPh>
    <rPh sb="9" eb="11">
      <t>ジッシ</t>
    </rPh>
    <rPh sb="12" eb="14">
      <t>ウム</t>
    </rPh>
    <phoneticPr fontId="3"/>
  </si>
  <si>
    <t>実施した</t>
    <rPh sb="0" eb="2">
      <t>ジッシ</t>
    </rPh>
    <phoneticPr fontId="3"/>
  </si>
  <si>
    <t>表３９－２　賃上げ実施事業所における賃上げ幅の昨年度比較</t>
    <rPh sb="0" eb="1">
      <t>ヒョウ</t>
    </rPh>
    <rPh sb="6" eb="8">
      <t>チンア</t>
    </rPh>
    <rPh sb="9" eb="11">
      <t>ジッシ</t>
    </rPh>
    <rPh sb="11" eb="14">
      <t>ジギョウショ</t>
    </rPh>
    <rPh sb="18" eb="20">
      <t>チンア</t>
    </rPh>
    <rPh sb="19" eb="20">
      <t>ア</t>
    </rPh>
    <rPh sb="21" eb="22">
      <t>ハバ</t>
    </rPh>
    <rPh sb="23" eb="28">
      <t>サクネンドヒカク</t>
    </rPh>
    <phoneticPr fontId="3"/>
  </si>
  <si>
    <t>３段目：賃上げ実施事業所数に対する</t>
    <rPh sb="1" eb="3">
      <t>ﾀﾞﾝﾒ</t>
    </rPh>
    <rPh sb="4" eb="6">
      <t>ﾁﾝｱ</t>
    </rPh>
    <rPh sb="7" eb="9">
      <t>ｼﾞｯｼ</t>
    </rPh>
    <rPh sb="9" eb="12">
      <t>ｼﾞｷﾞｮｳｼｮ</t>
    </rPh>
    <rPh sb="12" eb="13">
      <t>ｽｳ</t>
    </rPh>
    <rPh sb="14" eb="15">
      <t>ﾀｲ</t>
    </rPh>
    <phoneticPr fontId="3" type="halfwidthKatakana"/>
  </si>
  <si>
    <t>　　　　　賃上げ幅の昨年度比較の割合（複数回答）</t>
    <phoneticPr fontId="3"/>
  </si>
  <si>
    <t>賃上げを実施した企業数</t>
    <phoneticPr fontId="3"/>
  </si>
  <si>
    <t>昨年度より増額</t>
    <rPh sb="0" eb="3">
      <t>サクネンド</t>
    </rPh>
    <rPh sb="5" eb="7">
      <t>ゾウガク</t>
    </rPh>
    <phoneticPr fontId="3"/>
  </si>
  <si>
    <t>昨年度と同額</t>
    <rPh sb="0" eb="3">
      <t>サクネンド</t>
    </rPh>
    <rPh sb="4" eb="6">
      <t>ドウガク</t>
    </rPh>
    <phoneticPr fontId="3"/>
  </si>
  <si>
    <t>昨年度より減額</t>
    <rPh sb="0" eb="3">
      <t>サクネンド</t>
    </rPh>
    <rPh sb="5" eb="7">
      <t>ゲンガク</t>
    </rPh>
    <phoneticPr fontId="3"/>
  </si>
  <si>
    <t>表３９－３　賃上げ実施事業所における実施理由（複数回答）</t>
    <rPh sb="6" eb="8">
      <t>チンア</t>
    </rPh>
    <rPh sb="9" eb="14">
      <t>ジッシジギョウショ</t>
    </rPh>
    <rPh sb="18" eb="22">
      <t>ジッシリユウ</t>
    </rPh>
    <phoneticPr fontId="3"/>
  </si>
  <si>
    <t>３段目：賃上げ実施事業所での</t>
    <rPh sb="1" eb="3">
      <t>ﾀﾞﾝﾒ</t>
    </rPh>
    <rPh sb="4" eb="6">
      <t>ﾁﾝｱ</t>
    </rPh>
    <rPh sb="7" eb="9">
      <t>ｼﾞｯｼ</t>
    </rPh>
    <rPh sb="9" eb="12">
      <t>ｼﾞｷﾞｮｳｼｮ</t>
    </rPh>
    <phoneticPr fontId="3" type="halfwidthKatakana"/>
  </si>
  <si>
    <t>　　　　　実施理由の割合（複数回答）</t>
    <rPh sb="5" eb="9">
      <t>ジッシリユウ</t>
    </rPh>
    <rPh sb="10" eb="12">
      <t>ワリアイ</t>
    </rPh>
    <rPh sb="13" eb="15">
      <t>フクスウ</t>
    </rPh>
    <rPh sb="15" eb="17">
      <t>カイトウ</t>
    </rPh>
    <phoneticPr fontId="3"/>
  </si>
  <si>
    <t>賃上げを実施した
企業数</t>
    <rPh sb="0" eb="2">
      <t>チンア</t>
    </rPh>
    <rPh sb="4" eb="6">
      <t>ジッシ</t>
    </rPh>
    <rPh sb="9" eb="11">
      <t>キギョウ</t>
    </rPh>
    <rPh sb="11" eb="12">
      <t>スウ</t>
    </rPh>
    <phoneticPr fontId="3"/>
  </si>
  <si>
    <t>人材を確保するため</t>
    <rPh sb="0" eb="2">
      <t>ジンザイ</t>
    </rPh>
    <rPh sb="3" eb="5">
      <t>カクホ</t>
    </rPh>
    <phoneticPr fontId="3"/>
  </si>
  <si>
    <t>従業員の
モチベーション向上のため</t>
    <rPh sb="0" eb="3">
      <t>ジュウギョウイン</t>
    </rPh>
    <rPh sb="12" eb="14">
      <t>コウジョウ</t>
    </rPh>
    <phoneticPr fontId="3"/>
  </si>
  <si>
    <t>収益が増加したため
(従業員に還元)</t>
    <rPh sb="0" eb="2">
      <t>シュウエキ</t>
    </rPh>
    <rPh sb="3" eb="5">
      <t>ゾウカ</t>
    </rPh>
    <rPh sb="11" eb="14">
      <t>ジュウギョウイン</t>
    </rPh>
    <rPh sb="15" eb="17">
      <t>カンゲン</t>
    </rPh>
    <phoneticPr fontId="3"/>
  </si>
  <si>
    <t>価格転嫁が進んだため</t>
    <rPh sb="0" eb="4">
      <t>カカクテンカ</t>
    </rPh>
    <rPh sb="5" eb="6">
      <t>スス</t>
    </rPh>
    <phoneticPr fontId="3"/>
  </si>
  <si>
    <t>最低賃金が
引き上げられたため</t>
    <rPh sb="0" eb="4">
      <t>サイテイチンギン</t>
    </rPh>
    <rPh sb="6" eb="7">
      <t>ヒ</t>
    </rPh>
    <rPh sb="8" eb="9">
      <t>ア</t>
    </rPh>
    <phoneticPr fontId="3"/>
  </si>
  <si>
    <t>物価が上昇したため</t>
    <rPh sb="0" eb="2">
      <t>ブッカ</t>
    </rPh>
    <rPh sb="3" eb="5">
      <t>ジョウショウ</t>
    </rPh>
    <phoneticPr fontId="3"/>
  </si>
  <si>
    <t>県や国の補助金や助成金が拡充されたため</t>
    <rPh sb="0" eb="1">
      <t>ケン</t>
    </rPh>
    <rPh sb="2" eb="3">
      <t>クニ</t>
    </rPh>
    <rPh sb="4" eb="7">
      <t>ホジョキン</t>
    </rPh>
    <rPh sb="8" eb="11">
      <t>ジョセイキン</t>
    </rPh>
    <rPh sb="12" eb="14">
      <t>カクジュウ</t>
    </rPh>
    <phoneticPr fontId="3"/>
  </si>
  <si>
    <t>※その他…定期昇給のため　等</t>
    <rPh sb="3" eb="4">
      <t>タ</t>
    </rPh>
    <rPh sb="5" eb="7">
      <t>テイキ</t>
    </rPh>
    <rPh sb="7" eb="9">
      <t>ショウキュウ</t>
    </rPh>
    <rPh sb="13" eb="14">
      <t>トウ</t>
    </rPh>
    <phoneticPr fontId="3"/>
  </si>
  <si>
    <t>表３９－４　賃上げの課題（複数回答）</t>
    <rPh sb="0" eb="1">
      <t>ヒョウ</t>
    </rPh>
    <rPh sb="6" eb="8">
      <t>チンア</t>
    </rPh>
    <rPh sb="10" eb="12">
      <t>カダイ</t>
    </rPh>
    <rPh sb="13" eb="15">
      <t>フクスウ</t>
    </rPh>
    <rPh sb="15" eb="17">
      <t>カイトウ</t>
    </rPh>
    <phoneticPr fontId="3"/>
  </si>
  <si>
    <t>原材料や燃料、
電気代高騰の
業績への影響</t>
    <rPh sb="0" eb="3">
      <t>ゲンザイリョウ</t>
    </rPh>
    <rPh sb="4" eb="6">
      <t>ネンリョウ</t>
    </rPh>
    <rPh sb="8" eb="13">
      <t>デンキダイコウトウ</t>
    </rPh>
    <rPh sb="15" eb="17">
      <t>ギョウセキ</t>
    </rPh>
    <rPh sb="19" eb="21">
      <t>エイキョウ</t>
    </rPh>
    <phoneticPr fontId="3"/>
  </si>
  <si>
    <t>価格転嫁が適切に
できない</t>
    <rPh sb="0" eb="4">
      <t>カカクテンカ</t>
    </rPh>
    <rPh sb="5" eb="7">
      <t>テキセツ</t>
    </rPh>
    <phoneticPr fontId="3"/>
  </si>
  <si>
    <t>今後の景気、業績など先行きへの不安感</t>
    <rPh sb="0" eb="2">
      <t>コンゴ</t>
    </rPh>
    <rPh sb="3" eb="5">
      <t>ケイキ</t>
    </rPh>
    <rPh sb="6" eb="8">
      <t>ギョウセキ</t>
    </rPh>
    <rPh sb="10" eb="12">
      <t>サキユ</t>
    </rPh>
    <rPh sb="15" eb="18">
      <t>フアンカン</t>
    </rPh>
    <phoneticPr fontId="3"/>
  </si>
  <si>
    <t>賃上げのための原資の確保が困難</t>
    <rPh sb="0" eb="2">
      <t>チンア</t>
    </rPh>
    <rPh sb="7" eb="9">
      <t>ゲンシ</t>
    </rPh>
    <rPh sb="10" eb="12">
      <t>カクホ</t>
    </rPh>
    <rPh sb="13" eb="15">
      <t>コンナン</t>
    </rPh>
    <phoneticPr fontId="3"/>
  </si>
  <si>
    <t>賃上げを行うと不景気の時に賃金を下げられない</t>
    <rPh sb="0" eb="2">
      <t>チンア</t>
    </rPh>
    <rPh sb="4" eb="5">
      <t>オコナ</t>
    </rPh>
    <rPh sb="7" eb="10">
      <t>フケイキ</t>
    </rPh>
    <rPh sb="11" eb="12">
      <t>トキ</t>
    </rPh>
    <rPh sb="13" eb="15">
      <t>チンギン</t>
    </rPh>
    <rPh sb="16" eb="17">
      <t>サ</t>
    </rPh>
    <phoneticPr fontId="3"/>
  </si>
  <si>
    <t>規則や規定が未整備</t>
    <rPh sb="0" eb="2">
      <t>キソク</t>
    </rPh>
    <rPh sb="3" eb="5">
      <t>キテイ</t>
    </rPh>
    <rPh sb="6" eb="9">
      <t>ミセイビ</t>
    </rPh>
    <phoneticPr fontId="3"/>
  </si>
  <si>
    <t>従業員にパートや
高齢者が増えた</t>
    <rPh sb="0" eb="3">
      <t>ジュウギョウイン</t>
    </rPh>
    <rPh sb="9" eb="11">
      <t>コウレイ</t>
    </rPh>
    <rPh sb="11" eb="12">
      <t>シャ</t>
    </rPh>
    <rPh sb="13" eb="14">
      <t>フ</t>
    </rPh>
    <phoneticPr fontId="3"/>
  </si>
  <si>
    <t>金融機関への返済
に対する影響が大きい</t>
    <rPh sb="0" eb="4">
      <t>キンユウキカン</t>
    </rPh>
    <rPh sb="6" eb="7">
      <t>スミ</t>
    </rPh>
    <rPh sb="9" eb="10">
      <t>タイ</t>
    </rPh>
    <rPh sb="12" eb="14">
      <t>エイキョウ</t>
    </rPh>
    <phoneticPr fontId="3"/>
  </si>
  <si>
    <t>増員などの人材確保とのバランスが難しい</t>
    <rPh sb="0" eb="2">
      <t>ゾウイン</t>
    </rPh>
    <rPh sb="5" eb="9">
      <t>ジンザイカクホ</t>
    </rPh>
    <rPh sb="16" eb="17">
      <t>ムズカ</t>
    </rPh>
    <phoneticPr fontId="3"/>
  </si>
  <si>
    <t>設備投資とのバランスが難しい</t>
    <rPh sb="0" eb="4">
      <t>セツビトウシ</t>
    </rPh>
    <rPh sb="11" eb="12">
      <t>ムズカ</t>
    </rPh>
    <phoneticPr fontId="3"/>
  </si>
  <si>
    <t>※その他…扶養内で働きたいという希望(いわゆる年収の壁)への対応　等</t>
    <rPh sb="3" eb="4">
      <t>タ</t>
    </rPh>
    <rPh sb="5" eb="8">
      <t>フヨウナイ</t>
    </rPh>
    <rPh sb="23" eb="25">
      <t>ネンシュウ</t>
    </rPh>
    <rPh sb="26" eb="27">
      <t>カベ</t>
    </rPh>
    <rPh sb="30" eb="32">
      <t>タイオウ</t>
    </rPh>
    <rPh sb="33" eb="34">
      <t>トウ</t>
    </rPh>
    <phoneticPr fontId="3"/>
  </si>
  <si>
    <t>公正採用選考人権啓発推進員選任の有無</t>
    <rPh sb="13" eb="15">
      <t>センニン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</si>
</sst>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;[Red]\-0.00\ "/>
    <numFmt numFmtId="177" formatCode="0.00_ "/>
    <numFmt numFmtId="178" formatCode="0.0%"/>
    <numFmt numFmtId="179" formatCode="0.00_);[Red]\(0.00\)"/>
    <numFmt numFmtId="180" formatCode="#,##0.00_ ;[Red]\-#,##0.0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</font>
    <font>
      <i/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9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14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2" xfId="1" applyBorder="1"/>
    <xf numFmtId="0" fontId="4" fillId="0" borderId="3" xfId="1" applyBorder="1"/>
    <xf numFmtId="0" fontId="4" fillId="0" borderId="2" xfId="1" quotePrefix="1" applyBorder="1"/>
    <xf numFmtId="0" fontId="4" fillId="0" borderId="0" xfId="1" quotePrefix="1"/>
    <xf numFmtId="0" fontId="4" fillId="0" borderId="4" xfId="1" applyBorder="1"/>
    <xf numFmtId="0" fontId="0" fillId="0" borderId="3" xfId="0" applyBorder="1"/>
    <xf numFmtId="0" fontId="4" fillId="0" borderId="4" xfId="1" quotePrefix="1" applyBorder="1"/>
    <xf numFmtId="0" fontId="4" fillId="0" borderId="3" xfId="1" quotePrefix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5" xfId="0" applyFont="1" applyBorder="1"/>
    <xf numFmtId="0" fontId="6" fillId="0" borderId="0" xfId="0" applyFont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17" xfId="0" applyFont="1" applyBorder="1"/>
    <xf numFmtId="0" fontId="6" fillId="0" borderId="18" xfId="0" applyFont="1" applyBorder="1"/>
    <xf numFmtId="176" fontId="9" fillId="0" borderId="0" xfId="0" applyNumberFormat="1" applyFont="1"/>
    <xf numFmtId="0" fontId="6" fillId="0" borderId="24" xfId="0" applyFont="1" applyBorder="1" applyAlignment="1">
      <alignment horizontal="right"/>
    </xf>
    <xf numFmtId="0" fontId="10" fillId="0" borderId="25" xfId="0" applyFont="1" applyBorder="1"/>
    <xf numFmtId="0" fontId="10" fillId="0" borderId="23" xfId="0" applyFont="1" applyBorder="1"/>
    <xf numFmtId="0" fontId="10" fillId="0" borderId="26" xfId="0" applyFont="1" applyBorder="1"/>
    <xf numFmtId="0" fontId="10" fillId="0" borderId="27" xfId="0" applyFont="1" applyBorder="1"/>
    <xf numFmtId="177" fontId="9" fillId="0" borderId="0" xfId="0" applyNumberFormat="1" applyFont="1"/>
    <xf numFmtId="0" fontId="6" fillId="0" borderId="30" xfId="0" applyFont="1" applyBorder="1" applyAlignment="1">
      <alignment horizontal="right"/>
    </xf>
    <xf numFmtId="178" fontId="10" fillId="0" borderId="31" xfId="0" applyNumberFormat="1" applyFont="1" applyBorder="1"/>
    <xf numFmtId="178" fontId="10" fillId="0" borderId="32" xfId="0" applyNumberFormat="1" applyFont="1" applyBorder="1"/>
    <xf numFmtId="178" fontId="10" fillId="0" borderId="33" xfId="0" applyNumberFormat="1" applyFont="1" applyBorder="1"/>
    <xf numFmtId="178" fontId="10" fillId="0" borderId="34" xfId="0" applyNumberFormat="1" applyFont="1" applyBorder="1"/>
    <xf numFmtId="0" fontId="11" fillId="0" borderId="0" xfId="0" applyFont="1"/>
    <xf numFmtId="0" fontId="6" fillId="0" borderId="36" xfId="0" applyFont="1" applyBorder="1" applyAlignment="1">
      <alignment horizontal="right"/>
    </xf>
    <xf numFmtId="0" fontId="10" fillId="0" borderId="37" xfId="0" applyFont="1" applyBorder="1"/>
    <xf numFmtId="0" fontId="10" fillId="0" borderId="38" xfId="0" applyFont="1" applyBorder="1"/>
    <xf numFmtId="0" fontId="10" fillId="0" borderId="36" xfId="0" applyFont="1" applyBorder="1"/>
    <xf numFmtId="0" fontId="10" fillId="0" borderId="39" xfId="0" applyFont="1" applyBorder="1"/>
    <xf numFmtId="0" fontId="6" fillId="0" borderId="33" xfId="0" applyFont="1" applyBorder="1" applyAlignment="1">
      <alignment horizontal="right"/>
    </xf>
    <xf numFmtId="178" fontId="10" fillId="0" borderId="40" xfId="0" applyNumberFormat="1" applyFont="1" applyBorder="1"/>
    <xf numFmtId="178" fontId="10" fillId="0" borderId="41" xfId="0" applyNumberFormat="1" applyFont="1" applyBorder="1"/>
    <xf numFmtId="178" fontId="10" fillId="0" borderId="42" xfId="0" applyNumberFormat="1" applyFont="1" applyBorder="1"/>
    <xf numFmtId="0" fontId="6" fillId="0" borderId="26" xfId="0" applyFont="1" applyBorder="1" applyAlignment="1">
      <alignment horizontal="right"/>
    </xf>
    <xf numFmtId="0" fontId="10" fillId="0" borderId="16" xfId="0" applyFont="1" applyBorder="1"/>
    <xf numFmtId="0" fontId="6" fillId="0" borderId="44" xfId="0" applyFont="1" applyBorder="1" applyAlignment="1">
      <alignment horizontal="right"/>
    </xf>
    <xf numFmtId="178" fontId="10" fillId="0" borderId="44" xfId="0" applyNumberFormat="1" applyFont="1" applyBorder="1"/>
    <xf numFmtId="0" fontId="10" fillId="0" borderId="13" xfId="0" applyFont="1" applyBorder="1"/>
    <xf numFmtId="0" fontId="10" fillId="0" borderId="7" xfId="0" applyFont="1" applyBorder="1"/>
    <xf numFmtId="0" fontId="10" fillId="0" borderId="15" xfId="0" applyFont="1" applyBorder="1"/>
    <xf numFmtId="178" fontId="10" fillId="0" borderId="46" xfId="0" applyNumberFormat="1" applyFont="1" applyBorder="1"/>
    <xf numFmtId="178" fontId="10" fillId="0" borderId="47" xfId="0" applyNumberFormat="1" applyFont="1" applyBorder="1"/>
    <xf numFmtId="178" fontId="10" fillId="0" borderId="48" xfId="0" applyNumberFormat="1" applyFont="1" applyBorder="1"/>
    <xf numFmtId="0" fontId="6" fillId="0" borderId="15" xfId="0" applyFont="1" applyBorder="1" applyAlignment="1">
      <alignment horizontal="right"/>
    </xf>
    <xf numFmtId="178" fontId="10" fillId="0" borderId="49" xfId="0" applyNumberFormat="1" applyFont="1" applyBorder="1"/>
    <xf numFmtId="178" fontId="10" fillId="0" borderId="50" xfId="0" applyNumberFormat="1" applyFont="1" applyBorder="1"/>
    <xf numFmtId="0" fontId="6" fillId="0" borderId="35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right" wrapText="1"/>
    </xf>
    <xf numFmtId="0" fontId="10" fillId="0" borderId="52" xfId="0" applyFont="1" applyBorder="1"/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right" wrapText="1"/>
    </xf>
    <xf numFmtId="178" fontId="10" fillId="0" borderId="53" xfId="0" applyNumberFormat="1" applyFont="1" applyBorder="1"/>
    <xf numFmtId="178" fontId="10" fillId="0" borderId="54" xfId="0" applyNumberFormat="1" applyFont="1" applyBorder="1"/>
    <xf numFmtId="178" fontId="10" fillId="0" borderId="55" xfId="0" applyNumberFormat="1" applyFont="1" applyBorder="1"/>
    <xf numFmtId="178" fontId="10" fillId="0" borderId="56" xfId="0" applyNumberFormat="1" applyFont="1" applyBorder="1"/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vertical="center"/>
    </xf>
    <xf numFmtId="178" fontId="10" fillId="0" borderId="0" xfId="0" applyNumberFormat="1" applyFont="1"/>
    <xf numFmtId="178" fontId="12" fillId="0" borderId="0" xfId="2" applyNumberFormat="1" applyFont="1" applyBorder="1"/>
    <xf numFmtId="178" fontId="6" fillId="0" borderId="0" xfId="0" applyNumberFormat="1" applyFont="1"/>
    <xf numFmtId="178" fontId="6" fillId="0" borderId="0" xfId="2" applyNumberFormat="1" applyFont="1"/>
    <xf numFmtId="0" fontId="6" fillId="0" borderId="0" xfId="2" applyNumberFormat="1" applyFont="1"/>
    <xf numFmtId="38" fontId="6" fillId="0" borderId="0" xfId="0" applyNumberFormat="1" applyFont="1"/>
    <xf numFmtId="177" fontId="13" fillId="0" borderId="0" xfId="0" applyNumberFormat="1" applyFont="1"/>
    <xf numFmtId="179" fontId="9" fillId="0" borderId="0" xfId="0" applyNumberFormat="1" applyFont="1"/>
    <xf numFmtId="0" fontId="6" fillId="0" borderId="8" xfId="0" applyFont="1" applyBorder="1"/>
    <xf numFmtId="0" fontId="6" fillId="0" borderId="23" xfId="0" applyFont="1" applyBorder="1"/>
    <xf numFmtId="178" fontId="10" fillId="0" borderId="58" xfId="0" applyNumberFormat="1" applyFont="1" applyBorder="1"/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178" fontId="10" fillId="0" borderId="19" xfId="0" applyNumberFormat="1" applyFont="1" applyBorder="1"/>
    <xf numFmtId="178" fontId="10" fillId="0" borderId="18" xfId="0" applyNumberFormat="1" applyFont="1" applyBorder="1"/>
    <xf numFmtId="0" fontId="6" fillId="0" borderId="14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 justifyLastLine="1"/>
    </xf>
    <xf numFmtId="0" fontId="6" fillId="0" borderId="0" xfId="0" applyFont="1" applyAlignment="1">
      <alignment horizontal="left"/>
    </xf>
    <xf numFmtId="38" fontId="6" fillId="0" borderId="8" xfId="3" applyFont="1" applyFill="1" applyBorder="1" applyAlignment="1">
      <alignment horizontal="right"/>
    </xf>
    <xf numFmtId="38" fontId="6" fillId="0" borderId="68" xfId="3" applyFont="1" applyFill="1" applyBorder="1" applyAlignment="1">
      <alignment horizontal="right"/>
    </xf>
    <xf numFmtId="38" fontId="6" fillId="0" borderId="26" xfId="3" applyFont="1" applyFill="1" applyBorder="1" applyAlignment="1">
      <alignment horizontal="right"/>
    </xf>
    <xf numFmtId="178" fontId="6" fillId="0" borderId="69" xfId="0" applyNumberFormat="1" applyFont="1" applyBorder="1" applyAlignment="1">
      <alignment horizontal="right"/>
    </xf>
    <xf numFmtId="178" fontId="6" fillId="0" borderId="70" xfId="0" applyNumberFormat="1" applyFont="1" applyBorder="1" applyAlignment="1">
      <alignment horizontal="right"/>
    </xf>
    <xf numFmtId="178" fontId="6" fillId="0" borderId="33" xfId="0" applyNumberFormat="1" applyFont="1" applyBorder="1" applyAlignment="1">
      <alignment horizontal="right"/>
    </xf>
    <xf numFmtId="178" fontId="0" fillId="0" borderId="0" xfId="0" applyNumberFormat="1"/>
    <xf numFmtId="38" fontId="6" fillId="0" borderId="57" xfId="3" applyFont="1" applyFill="1" applyBorder="1" applyAlignment="1">
      <alignment horizontal="right"/>
    </xf>
    <xf numFmtId="38" fontId="6" fillId="0" borderId="71" xfId="3" applyFont="1" applyFill="1" applyBorder="1" applyAlignment="1">
      <alignment horizontal="right"/>
    </xf>
    <xf numFmtId="38" fontId="6" fillId="0" borderId="36" xfId="3" applyFont="1" applyFill="1" applyBorder="1" applyAlignment="1">
      <alignment horizontal="right"/>
    </xf>
    <xf numFmtId="178" fontId="6" fillId="0" borderId="72" xfId="0" applyNumberFormat="1" applyFont="1" applyBorder="1" applyAlignment="1">
      <alignment horizontal="right"/>
    </xf>
    <xf numFmtId="178" fontId="6" fillId="0" borderId="73" xfId="0" applyNumberFormat="1" applyFont="1" applyBorder="1" applyAlignment="1">
      <alignment horizontal="right"/>
    </xf>
    <xf numFmtId="178" fontId="6" fillId="0" borderId="74" xfId="0" applyNumberFormat="1" applyFont="1" applyBorder="1" applyAlignment="1">
      <alignment horizontal="right"/>
    </xf>
    <xf numFmtId="178" fontId="6" fillId="0" borderId="58" xfId="0" applyNumberFormat="1" applyFont="1" applyBorder="1" applyAlignment="1">
      <alignment horizontal="right"/>
    </xf>
    <xf numFmtId="178" fontId="6" fillId="0" borderId="76" xfId="0" applyNumberFormat="1" applyFont="1" applyBorder="1" applyAlignment="1">
      <alignment horizontal="right"/>
    </xf>
    <xf numFmtId="0" fontId="6" fillId="0" borderId="35" xfId="0" applyFont="1" applyBorder="1" applyAlignment="1">
      <alignment vertical="center" wrapText="1"/>
    </xf>
    <xf numFmtId="38" fontId="6" fillId="0" borderId="77" xfId="3" applyFont="1" applyFill="1" applyBorder="1" applyAlignment="1">
      <alignment horizontal="right"/>
    </xf>
    <xf numFmtId="38" fontId="6" fillId="0" borderId="78" xfId="0" applyNumberFormat="1" applyFont="1" applyBorder="1"/>
    <xf numFmtId="38" fontId="6" fillId="0" borderId="79" xfId="0" applyNumberFormat="1" applyFont="1" applyBorder="1"/>
    <xf numFmtId="38" fontId="6" fillId="0" borderId="77" xfId="0" applyNumberFormat="1" applyFont="1" applyBorder="1"/>
    <xf numFmtId="178" fontId="6" fillId="0" borderId="14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vertical="center" wrapText="1"/>
    </xf>
    <xf numFmtId="38" fontId="6" fillId="0" borderId="80" xfId="3" applyFont="1" applyFill="1" applyBorder="1" applyAlignment="1">
      <alignment horizontal="right"/>
    </xf>
    <xf numFmtId="38" fontId="6" fillId="0" borderId="68" xfId="0" applyNumberFormat="1" applyFont="1" applyBorder="1"/>
    <xf numFmtId="38" fontId="6" fillId="0" borderId="8" xfId="0" applyNumberFormat="1" applyFont="1" applyBorder="1"/>
    <xf numFmtId="38" fontId="6" fillId="0" borderId="26" xfId="0" applyNumberFormat="1" applyFont="1" applyBorder="1"/>
    <xf numFmtId="178" fontId="6" fillId="0" borderId="20" xfId="0" applyNumberFormat="1" applyFont="1" applyBorder="1" applyAlignment="1">
      <alignment horizontal="center" vertical="center"/>
    </xf>
    <xf numFmtId="178" fontId="6" fillId="0" borderId="81" xfId="0" applyNumberFormat="1" applyFont="1" applyBorder="1" applyAlignment="1">
      <alignment horizontal="right"/>
    </xf>
    <xf numFmtId="178" fontId="6" fillId="0" borderId="82" xfId="0" applyNumberFormat="1" applyFont="1" applyBorder="1" applyAlignment="1">
      <alignment horizontal="right"/>
    </xf>
    <xf numFmtId="178" fontId="6" fillId="0" borderId="55" xfId="0" applyNumberFormat="1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right"/>
    </xf>
    <xf numFmtId="38" fontId="0" fillId="0" borderId="0" xfId="0" applyNumberFormat="1"/>
    <xf numFmtId="179" fontId="13" fillId="0" borderId="0" xfId="0" applyNumberFormat="1" applyFont="1"/>
    <xf numFmtId="0" fontId="14" fillId="0" borderId="0" xfId="0" applyFont="1"/>
    <xf numFmtId="0" fontId="12" fillId="0" borderId="0" xfId="0" applyFont="1" applyAlignment="1">
      <alignment horizontal="left"/>
    </xf>
    <xf numFmtId="0" fontId="9" fillId="0" borderId="0" xfId="0" applyFont="1"/>
    <xf numFmtId="0" fontId="6" fillId="2" borderId="84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5" xfId="0" applyFont="1" applyBorder="1"/>
    <xf numFmtId="0" fontId="6" fillId="0" borderId="43" xfId="0" applyFont="1" applyBorder="1"/>
    <xf numFmtId="0" fontId="6" fillId="0" borderId="26" xfId="0" applyFont="1" applyBorder="1"/>
    <xf numFmtId="0" fontId="6" fillId="0" borderId="76" xfId="0" applyFont="1" applyBorder="1" applyAlignment="1">
      <alignment vertical="center"/>
    </xf>
    <xf numFmtId="178" fontId="6" fillId="0" borderId="46" xfId="2" applyNumberFormat="1" applyFont="1" applyFill="1" applyBorder="1"/>
    <xf numFmtId="178" fontId="6" fillId="0" borderId="88" xfId="2" applyNumberFormat="1" applyFont="1" applyFill="1" applyBorder="1"/>
    <xf numFmtId="178" fontId="6" fillId="0" borderId="30" xfId="2" applyNumberFormat="1" applyFont="1" applyFill="1" applyBorder="1"/>
    <xf numFmtId="0" fontId="6" fillId="0" borderId="28" xfId="0" applyFont="1" applyBorder="1" applyAlignment="1">
      <alignment vertical="center"/>
    </xf>
    <xf numFmtId="178" fontId="6" fillId="0" borderId="13" xfId="2" applyNumberFormat="1" applyFont="1" applyFill="1" applyBorder="1"/>
    <xf numFmtId="178" fontId="6" fillId="0" borderId="14" xfId="2" applyNumberFormat="1" applyFont="1" applyFill="1" applyBorder="1"/>
    <xf numFmtId="178" fontId="6" fillId="0" borderId="15" xfId="2" applyNumberFormat="1" applyFont="1" applyFill="1" applyBorder="1"/>
    <xf numFmtId="0" fontId="6" fillId="0" borderId="37" xfId="0" applyFont="1" applyBorder="1"/>
    <xf numFmtId="0" fontId="6" fillId="0" borderId="35" xfId="0" applyFont="1" applyBorder="1"/>
    <xf numFmtId="0" fontId="6" fillId="0" borderId="36" xfId="0" applyFont="1" applyBorder="1"/>
    <xf numFmtId="178" fontId="6" fillId="0" borderId="21" xfId="0" applyNumberFormat="1" applyFont="1" applyBorder="1" applyAlignment="1">
      <alignment horizontal="right"/>
    </xf>
    <xf numFmtId="178" fontId="6" fillId="0" borderId="19" xfId="2" applyNumberFormat="1" applyFont="1" applyFill="1" applyBorder="1"/>
    <xf numFmtId="178" fontId="6" fillId="0" borderId="20" xfId="2" applyNumberFormat="1" applyFont="1" applyFill="1" applyBorder="1"/>
    <xf numFmtId="178" fontId="6" fillId="0" borderId="21" xfId="2" applyNumberFormat="1" applyFont="1" applyFill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0" fillId="0" borderId="44" xfId="0" applyBorder="1" applyAlignment="1">
      <alignment horizontal="right"/>
    </xf>
    <xf numFmtId="0" fontId="0" fillId="0" borderId="58" xfId="0" applyBorder="1" applyAlignment="1">
      <alignment horizontal="right"/>
    </xf>
    <xf numFmtId="178" fontId="6" fillId="0" borderId="89" xfId="2" applyNumberFormat="1" applyFont="1" applyFill="1" applyBorder="1"/>
    <xf numFmtId="178" fontId="6" fillId="0" borderId="45" xfId="2" applyNumberFormat="1" applyFont="1" applyFill="1" applyBorder="1"/>
    <xf numFmtId="178" fontId="6" fillId="0" borderId="90" xfId="2" applyNumberFormat="1" applyFont="1" applyFill="1" applyBorder="1"/>
    <xf numFmtId="0" fontId="14" fillId="0" borderId="37" xfId="0" applyFont="1" applyBorder="1"/>
    <xf numFmtId="178" fontId="6" fillId="0" borderId="40" xfId="2" applyNumberFormat="1" applyFont="1" applyFill="1" applyBorder="1"/>
    <xf numFmtId="0" fontId="14" fillId="0" borderId="13" xfId="0" applyFont="1" applyBorder="1"/>
    <xf numFmtId="0" fontId="6" fillId="0" borderId="6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/>
    </xf>
    <xf numFmtId="0" fontId="6" fillId="0" borderId="4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right" wrapText="1"/>
    </xf>
    <xf numFmtId="0" fontId="6" fillId="0" borderId="76" xfId="0" applyFont="1" applyBorder="1" applyAlignment="1">
      <alignment horizontal="right" vertical="center"/>
    </xf>
    <xf numFmtId="178" fontId="6" fillId="0" borderId="91" xfId="2" applyNumberFormat="1" applyFont="1" applyFill="1" applyBorder="1"/>
    <xf numFmtId="178" fontId="6" fillId="0" borderId="92" xfId="2" applyNumberFormat="1" applyFont="1" applyFill="1" applyBorder="1"/>
    <xf numFmtId="178" fontId="6" fillId="0" borderId="93" xfId="2" applyNumberFormat="1" applyFont="1" applyFill="1" applyBorder="1"/>
    <xf numFmtId="178" fontId="6" fillId="0" borderId="0" xfId="2" applyNumberFormat="1" applyFont="1" applyFill="1" applyBorder="1"/>
    <xf numFmtId="0" fontId="6" fillId="0" borderId="0" xfId="0" applyFont="1" applyAlignment="1">
      <alignment horizontal="center" vertical="distributed" textRotation="255" justifyLastLine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78" fontId="6" fillId="0" borderId="0" xfId="2" applyNumberFormat="1" applyFont="1" applyBorder="1"/>
    <xf numFmtId="178" fontId="15" fillId="0" borderId="0" xfId="2" applyNumberFormat="1" applyFont="1" applyBorder="1"/>
    <xf numFmtId="0" fontId="6" fillId="0" borderId="97" xfId="0" applyFont="1" applyBorder="1"/>
    <xf numFmtId="178" fontId="6" fillId="0" borderId="76" xfId="2" applyNumberFormat="1" applyFont="1" applyFill="1" applyBorder="1"/>
    <xf numFmtId="178" fontId="6" fillId="0" borderId="98" xfId="2" applyNumberFormat="1" applyFont="1" applyFill="1" applyBorder="1"/>
    <xf numFmtId="178" fontId="6" fillId="0" borderId="6" xfId="2" applyNumberFormat="1" applyFont="1" applyFill="1" applyBorder="1"/>
    <xf numFmtId="178" fontId="6" fillId="0" borderId="95" xfId="2" applyNumberFormat="1" applyFont="1" applyFill="1" applyBorder="1"/>
    <xf numFmtId="0" fontId="6" fillId="0" borderId="57" xfId="0" applyFont="1" applyBorder="1"/>
    <xf numFmtId="0" fontId="6" fillId="0" borderId="99" xfId="0" applyFont="1" applyBorder="1"/>
    <xf numFmtId="178" fontId="6" fillId="0" borderId="17" xfId="2" applyNumberFormat="1" applyFont="1" applyFill="1" applyBorder="1"/>
    <xf numFmtId="178" fontId="6" fillId="0" borderId="96" xfId="2" applyNumberFormat="1" applyFont="1" applyFill="1" applyBorder="1"/>
    <xf numFmtId="0" fontId="6" fillId="0" borderId="95" xfId="0" applyFont="1" applyBorder="1"/>
    <xf numFmtId="178" fontId="6" fillId="0" borderId="28" xfId="2" applyNumberFormat="1" applyFont="1" applyFill="1" applyBorder="1"/>
    <xf numFmtId="178" fontId="6" fillId="0" borderId="100" xfId="2" applyNumberFormat="1" applyFont="1" applyFill="1" applyBorder="1"/>
    <xf numFmtId="0" fontId="6" fillId="0" borderId="8" xfId="0" applyFont="1" applyBorder="1" applyAlignment="1">
      <alignment horizontal="right" vertical="center"/>
    </xf>
    <xf numFmtId="178" fontId="6" fillId="0" borderId="101" xfId="2" applyNumberFormat="1" applyFont="1" applyFill="1" applyBorder="1"/>
    <xf numFmtId="178" fontId="6" fillId="0" borderId="102" xfId="2" applyNumberFormat="1" applyFont="1" applyFill="1" applyBorder="1"/>
    <xf numFmtId="0" fontId="9" fillId="2" borderId="12" xfId="0" applyFont="1" applyFill="1" applyBorder="1" applyAlignment="1">
      <alignment horizontal="center" vertical="center"/>
    </xf>
    <xf numFmtId="0" fontId="6" fillId="0" borderId="27" xfId="0" applyFont="1" applyBorder="1"/>
    <xf numFmtId="178" fontId="6" fillId="0" borderId="103" xfId="2" applyNumberFormat="1" applyFont="1" applyFill="1" applyBorder="1"/>
    <xf numFmtId="178" fontId="6" fillId="0" borderId="16" xfId="2" applyNumberFormat="1" applyFont="1" applyFill="1" applyBorder="1"/>
    <xf numFmtId="0" fontId="6" fillId="0" borderId="39" xfId="0" applyFont="1" applyBorder="1"/>
    <xf numFmtId="178" fontId="6" fillId="0" borderId="22" xfId="2" applyNumberFormat="1" applyFont="1" applyFill="1" applyBorder="1"/>
    <xf numFmtId="0" fontId="6" fillId="0" borderId="16" xfId="0" applyFont="1" applyBorder="1"/>
    <xf numFmtId="178" fontId="6" fillId="0" borderId="104" xfId="2" applyNumberFormat="1" applyFont="1" applyFill="1" applyBorder="1"/>
    <xf numFmtId="178" fontId="6" fillId="0" borderId="44" xfId="2" applyNumberFormat="1" applyFont="1" applyFill="1" applyBorder="1"/>
    <xf numFmtId="178" fontId="6" fillId="0" borderId="105" xfId="2" applyNumberFormat="1" applyFont="1" applyFill="1" applyBorder="1"/>
    <xf numFmtId="0" fontId="6" fillId="0" borderId="68" xfId="0" applyFont="1" applyBorder="1"/>
    <xf numFmtId="0" fontId="6" fillId="0" borderId="24" xfId="0" applyFont="1" applyBorder="1"/>
    <xf numFmtId="178" fontId="6" fillId="0" borderId="47" xfId="2" applyNumberFormat="1" applyFont="1" applyFill="1" applyBorder="1"/>
    <xf numFmtId="9" fontId="6" fillId="0" borderId="0" xfId="0" applyNumberFormat="1" applyFont="1"/>
    <xf numFmtId="0" fontId="6" fillId="0" borderId="38" xfId="0" applyFont="1" applyBorder="1"/>
    <xf numFmtId="178" fontId="6" fillId="0" borderId="41" xfId="2" applyNumberFormat="1" applyFont="1" applyFill="1" applyBorder="1"/>
    <xf numFmtId="178" fontId="6" fillId="0" borderId="107" xfId="2" applyNumberFormat="1" applyFont="1" applyFill="1" applyBorder="1"/>
    <xf numFmtId="178" fontId="6" fillId="0" borderId="72" xfId="2" applyNumberFormat="1" applyFont="1" applyFill="1" applyBorder="1"/>
    <xf numFmtId="178" fontId="6" fillId="0" borderId="58" xfId="2" applyNumberFormat="1" applyFont="1" applyFill="1" applyBorder="1"/>
    <xf numFmtId="178" fontId="6" fillId="0" borderId="49" xfId="2" applyNumberFormat="1" applyFont="1" applyFill="1" applyBorder="1"/>
    <xf numFmtId="178" fontId="6" fillId="0" borderId="50" xfId="2" applyNumberFormat="1" applyFont="1" applyFill="1" applyBorder="1"/>
    <xf numFmtId="178" fontId="6" fillId="0" borderId="108" xfId="2" applyNumberFormat="1" applyFont="1" applyFill="1" applyBorder="1"/>
    <xf numFmtId="178" fontId="6" fillId="0" borderId="73" xfId="2" applyNumberFormat="1" applyFont="1" applyFill="1" applyBorder="1"/>
    <xf numFmtId="0" fontId="6" fillId="0" borderId="109" xfId="0" applyFont="1" applyBorder="1"/>
    <xf numFmtId="0" fontId="6" fillId="0" borderId="110" xfId="0" applyFont="1" applyBorder="1"/>
    <xf numFmtId="0" fontId="6" fillId="0" borderId="111" xfId="0" applyFont="1" applyBorder="1"/>
    <xf numFmtId="0" fontId="6" fillId="0" borderId="112" xfId="0" applyFont="1" applyBorder="1"/>
    <xf numFmtId="0" fontId="6" fillId="0" borderId="113" xfId="0" applyFont="1" applyBorder="1"/>
    <xf numFmtId="0" fontId="6" fillId="0" borderId="44" xfId="0" applyFont="1" applyBorder="1"/>
    <xf numFmtId="0" fontId="6" fillId="0" borderId="114" xfId="0" applyFont="1" applyBorder="1"/>
    <xf numFmtId="0" fontId="6" fillId="0" borderId="86" xfId="0" applyFont="1" applyBorder="1"/>
    <xf numFmtId="0" fontId="6" fillId="0" borderId="51" xfId="0" applyFont="1" applyBorder="1"/>
    <xf numFmtId="178" fontId="6" fillId="0" borderId="53" xfId="2" applyNumberFormat="1" applyFont="1" applyFill="1" applyBorder="1"/>
    <xf numFmtId="178" fontId="6" fillId="0" borderId="54" xfId="2" applyNumberFormat="1" applyFont="1" applyFill="1" applyBorder="1"/>
    <xf numFmtId="178" fontId="6" fillId="0" borderId="115" xfId="2" applyNumberFormat="1" applyFont="1" applyFill="1" applyBorder="1"/>
    <xf numFmtId="178" fontId="6" fillId="0" borderId="82" xfId="2" applyNumberFormat="1" applyFont="1" applyFill="1" applyBorder="1"/>
    <xf numFmtId="178" fontId="6" fillId="0" borderId="55" xfId="2" applyNumberFormat="1" applyFont="1" applyFill="1" applyBorder="1"/>
    <xf numFmtId="0" fontId="6" fillId="0" borderId="0" xfId="0" applyFont="1" applyAlignment="1">
      <alignment horizontal="left" vertical="center" wrapText="1"/>
    </xf>
    <xf numFmtId="178" fontId="6" fillId="0" borderId="116" xfId="2" applyNumberFormat="1" applyFont="1" applyFill="1" applyBorder="1"/>
    <xf numFmtId="178" fontId="10" fillId="0" borderId="103" xfId="0" applyNumberFormat="1" applyFont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6" fillId="0" borderId="117" xfId="0" applyFont="1" applyBorder="1" applyAlignment="1">
      <alignment horizontal="right"/>
    </xf>
    <xf numFmtId="0" fontId="6" fillId="0" borderId="80" xfId="0" applyFont="1" applyBorder="1" applyAlignment="1">
      <alignment horizontal="right"/>
    </xf>
    <xf numFmtId="178" fontId="6" fillId="0" borderId="40" xfId="0" applyNumberFormat="1" applyFont="1" applyBorder="1" applyAlignment="1">
      <alignment horizontal="right"/>
    </xf>
    <xf numFmtId="178" fontId="6" fillId="0" borderId="107" xfId="0" applyNumberFormat="1" applyFont="1" applyBorder="1" applyAlignment="1">
      <alignment horizontal="right"/>
    </xf>
    <xf numFmtId="178" fontId="6" fillId="0" borderId="44" xfId="0" applyNumberFormat="1" applyFont="1" applyBorder="1" applyAlignment="1">
      <alignment horizontal="right"/>
    </xf>
    <xf numFmtId="0" fontId="6" fillId="0" borderId="52" xfId="0" applyFont="1" applyBorder="1" applyAlignment="1">
      <alignment horizontal="right"/>
    </xf>
    <xf numFmtId="0" fontId="6" fillId="0" borderId="77" xfId="0" applyFont="1" applyBorder="1"/>
    <xf numFmtId="0" fontId="6" fillId="0" borderId="52" xfId="0" applyFont="1" applyBorder="1"/>
    <xf numFmtId="0" fontId="6" fillId="0" borderId="110" xfId="0" applyFont="1" applyBorder="1" applyAlignment="1">
      <alignment horizontal="right"/>
    </xf>
    <xf numFmtId="178" fontId="6" fillId="0" borderId="49" xfId="0" applyNumberFormat="1" applyFont="1" applyBorder="1" applyAlignment="1">
      <alignment horizontal="right"/>
    </xf>
    <xf numFmtId="178" fontId="6" fillId="0" borderId="108" xfId="0" applyNumberFormat="1" applyFont="1" applyBorder="1" applyAlignment="1">
      <alignment horizontal="right"/>
    </xf>
    <xf numFmtId="178" fontId="6" fillId="0" borderId="31" xfId="0" applyNumberFormat="1" applyFont="1" applyBorder="1" applyAlignment="1">
      <alignment horizontal="right"/>
    </xf>
    <xf numFmtId="178" fontId="6" fillId="0" borderId="118" xfId="0" applyNumberFormat="1" applyFont="1" applyBorder="1" applyAlignment="1">
      <alignment horizontal="right"/>
    </xf>
    <xf numFmtId="0" fontId="6" fillId="0" borderId="52" xfId="0" applyFont="1" applyBorder="1" applyAlignment="1">
      <alignment horizontal="right" wrapText="1"/>
    </xf>
    <xf numFmtId="178" fontId="6" fillId="0" borderId="46" xfId="0" applyNumberFormat="1" applyFont="1" applyBorder="1" applyAlignment="1">
      <alignment horizontal="right"/>
    </xf>
    <xf numFmtId="178" fontId="6" fillId="0" borderId="88" xfId="0" applyNumberFormat="1" applyFont="1" applyBorder="1" applyAlignment="1">
      <alignment horizontal="right"/>
    </xf>
    <xf numFmtId="0" fontId="6" fillId="0" borderId="117" xfId="0" applyFont="1" applyBorder="1" applyAlignment="1">
      <alignment horizontal="right" wrapText="1"/>
    </xf>
    <xf numFmtId="0" fontId="6" fillId="0" borderId="110" xfId="0" applyFont="1" applyBorder="1" applyAlignment="1">
      <alignment horizontal="right" wrapText="1"/>
    </xf>
    <xf numFmtId="0" fontId="6" fillId="0" borderId="112" xfId="0" applyFont="1" applyBorder="1" applyAlignment="1">
      <alignment horizontal="right" wrapText="1"/>
    </xf>
    <xf numFmtId="178" fontId="6" fillId="0" borderId="53" xfId="0" applyNumberFormat="1" applyFont="1" applyBorder="1" applyAlignment="1">
      <alignment horizontal="right"/>
    </xf>
    <xf numFmtId="178" fontId="6" fillId="0" borderId="115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180" fontId="16" fillId="0" borderId="0" xfId="0" applyNumberFormat="1" applyFont="1"/>
    <xf numFmtId="180" fontId="9" fillId="0" borderId="0" xfId="0" applyNumberFormat="1" applyFont="1"/>
    <xf numFmtId="0" fontId="6" fillId="2" borderId="0" xfId="0" applyFont="1" applyFill="1"/>
    <xf numFmtId="0" fontId="17" fillId="0" borderId="0" xfId="0" applyFont="1" applyAlignment="1">
      <alignment horizontal="left"/>
    </xf>
    <xf numFmtId="0" fontId="6" fillId="0" borderId="10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120" xfId="0" applyFont="1" applyBorder="1"/>
    <xf numFmtId="0" fontId="10" fillId="0" borderId="106" xfId="0" applyFont="1" applyBorder="1"/>
    <xf numFmtId="0" fontId="10" fillId="0" borderId="0" xfId="0" applyFont="1"/>
    <xf numFmtId="178" fontId="10" fillId="0" borderId="108" xfId="0" applyNumberFormat="1" applyFont="1" applyBorder="1"/>
    <xf numFmtId="0" fontId="6" fillId="2" borderId="12" xfId="0" applyFont="1" applyFill="1" applyBorder="1" applyAlignment="1">
      <alignment horizontal="center" vertical="center"/>
    </xf>
    <xf numFmtId="178" fontId="6" fillId="0" borderId="21" xfId="2" applyNumberFormat="1" applyFont="1" applyFill="1" applyBorder="1" applyAlignment="1">
      <alignment horizontal="right" vertical="center"/>
    </xf>
    <xf numFmtId="38" fontId="6" fillId="0" borderId="43" xfId="3" applyFont="1" applyFill="1" applyBorder="1" applyAlignment="1">
      <alignment horizontal="right"/>
    </xf>
    <xf numFmtId="38" fontId="6" fillId="0" borderId="106" xfId="3" applyFont="1" applyFill="1" applyBorder="1" applyAlignment="1">
      <alignment horizontal="right"/>
    </xf>
    <xf numFmtId="178" fontId="6" fillId="0" borderId="123" xfId="0" applyNumberFormat="1" applyFont="1" applyBorder="1" applyAlignment="1">
      <alignment horizontal="right"/>
    </xf>
    <xf numFmtId="38" fontId="6" fillId="0" borderId="35" xfId="3" applyFont="1" applyFill="1" applyBorder="1" applyAlignment="1">
      <alignment horizontal="right"/>
    </xf>
    <xf numFmtId="38" fontId="6" fillId="0" borderId="120" xfId="3" applyFont="1" applyFill="1" applyBorder="1" applyAlignment="1">
      <alignment horizontal="right"/>
    </xf>
    <xf numFmtId="38" fontId="6" fillId="0" borderId="51" xfId="0" applyNumberFormat="1" applyFont="1" applyBorder="1"/>
    <xf numFmtId="38" fontId="6" fillId="0" borderId="124" xfId="0" applyNumberFormat="1" applyFont="1" applyBorder="1"/>
    <xf numFmtId="38" fontId="6" fillId="0" borderId="43" xfId="0" applyNumberFormat="1" applyFont="1" applyBorder="1"/>
    <xf numFmtId="38" fontId="6" fillId="0" borderId="106" xfId="0" applyNumberFormat="1" applyFont="1" applyBorder="1"/>
    <xf numFmtId="0" fontId="2" fillId="0" borderId="0" xfId="0" applyFont="1" applyAlignment="1">
      <alignment horizontal="center"/>
    </xf>
    <xf numFmtId="0" fontId="6" fillId="0" borderId="4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textRotation="255"/>
    </xf>
    <xf numFmtId="0" fontId="12" fillId="0" borderId="4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9" xfId="0" applyFont="1" applyBorder="1"/>
    <xf numFmtId="0" fontId="1" fillId="0" borderId="14" xfId="0" applyFont="1" applyBorder="1"/>
    <xf numFmtId="0" fontId="1" fillId="0" borderId="20" xfId="0" applyFont="1" applyBorder="1"/>
    <xf numFmtId="0" fontId="6" fillId="0" borderId="8" xfId="0" applyFont="1" applyBorder="1" applyAlignment="1">
      <alignment horizontal="center" vertical="center" justifyLastLine="1"/>
    </xf>
    <xf numFmtId="0" fontId="6" fillId="0" borderId="23" xfId="0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 justifyLastLine="1"/>
    </xf>
    <xf numFmtId="0" fontId="6" fillId="0" borderId="7" xfId="0" applyFont="1" applyBorder="1" applyAlignment="1">
      <alignment horizontal="center" vertical="center" justifyLastLine="1"/>
    </xf>
    <xf numFmtId="0" fontId="6" fillId="0" borderId="57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28" xfId="0" applyFont="1" applyBorder="1" applyAlignment="1">
      <alignment horizontal="center" vertical="center" justifyLastLine="1"/>
    </xf>
    <xf numFmtId="0" fontId="6" fillId="0" borderId="29" xfId="0" applyFont="1" applyBorder="1" applyAlignment="1">
      <alignment horizontal="center" vertical="center" justifyLastLine="1"/>
    </xf>
    <xf numFmtId="0" fontId="6" fillId="2" borderId="83" xfId="0" applyFont="1" applyFill="1" applyBorder="1" applyAlignment="1">
      <alignment horizontal="center" vertical="center" wrapText="1"/>
    </xf>
    <xf numFmtId="0" fontId="6" fillId="2" borderId="86" xfId="0" applyFont="1" applyFill="1" applyBorder="1" applyAlignment="1">
      <alignment horizontal="center" vertical="center" wrapText="1"/>
    </xf>
    <xf numFmtId="0" fontId="6" fillId="2" borderId="8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12" fillId="2" borderId="86" xfId="0" applyFont="1" applyFill="1" applyBorder="1" applyAlignment="1">
      <alignment horizontal="center" vertical="center" wrapText="1"/>
    </xf>
    <xf numFmtId="0" fontId="12" fillId="2" borderId="87" xfId="0" applyFont="1" applyFill="1" applyBorder="1" applyAlignment="1">
      <alignment horizontal="center" vertical="center" wrapText="1"/>
    </xf>
    <xf numFmtId="0" fontId="12" fillId="3" borderId="94" xfId="0" applyFont="1" applyFill="1" applyBorder="1" applyAlignment="1">
      <alignment horizontal="center" vertical="center" wrapText="1"/>
    </xf>
    <xf numFmtId="0" fontId="12" fillId="3" borderId="95" xfId="0" applyFont="1" applyFill="1" applyBorder="1" applyAlignment="1">
      <alignment horizontal="center" vertical="center" wrapText="1"/>
    </xf>
    <xf numFmtId="0" fontId="12" fillId="3" borderId="96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justifyLastLine="1"/>
    </xf>
    <xf numFmtId="0" fontId="6" fillId="0" borderId="1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7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37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 wrapText="1"/>
    </xf>
    <xf numFmtId="0" fontId="6" fillId="0" borderId="25" xfId="0" applyFont="1" applyBorder="1" applyAlignment="1">
      <alignment horizontal="right" vertical="center"/>
    </xf>
    <xf numFmtId="0" fontId="6" fillId="0" borderId="91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93" xfId="0" applyFont="1" applyBorder="1" applyAlignment="1">
      <alignment horizontal="right" vertical="center"/>
    </xf>
    <xf numFmtId="0" fontId="6" fillId="0" borderId="90" xfId="0" applyFont="1" applyBorder="1" applyAlignment="1">
      <alignment horizontal="right" vertical="center"/>
    </xf>
    <xf numFmtId="0" fontId="6" fillId="0" borderId="89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6" fillId="0" borderId="10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8" xfId="0" applyFont="1" applyBorder="1" applyAlignment="1">
      <alignment horizontal="right" vertical="center" justifyLastLine="1"/>
    </xf>
    <xf numFmtId="0" fontId="6" fillId="0" borderId="28" xfId="0" applyFont="1" applyBorder="1" applyAlignment="1">
      <alignment horizontal="right" vertical="center" justifyLastLine="1"/>
    </xf>
    <xf numFmtId="0" fontId="12" fillId="0" borderId="121" xfId="0" applyFont="1" applyBorder="1" applyAlignment="1">
      <alignment horizontal="center" vertical="center" wrapText="1"/>
    </xf>
    <xf numFmtId="0" fontId="12" fillId="0" borderId="1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4">
    <cellStyle name="パーセント 2" xfId="2" xr:uid="{1E2046A6-F5DE-41F0-840E-316FEBA36662}"/>
    <cellStyle name="ハイパーリンク" xfId="1" builtinId="8"/>
    <cellStyle name="桁区切り 2" xfId="3" xr:uid="{C5F4EEE2-8F5E-4CA1-BBD4-6478A6A8474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ukuipref-my.sharepoint.com/personal/rousei_pref_fukui_lg_jp/Documents/&#21172;&#20685;&#25919;&#31574;&#35506;&#12288;OneDrive/&#9733;&#12471;&#12531;&#12539;&#21172;&#20685;&#29872;&#22659;&#65319;/23%20&#23601;&#26989;&#29872;&#22659;&#22522;&#30990;&#35519;&#26619;/&#65330;&#65303;&#12288;&#22522;&#30990;&#35519;&#26619;/09&#65306;&#22577;&#21578;/HP&#25522;&#36617;&#29992;/R7&#32113;&#35336;&#34920;(&#20840;&#20307;&#29256;).xlsx" TargetMode="External"/><Relationship Id="rId1" Type="http://schemas.openxmlformats.org/officeDocument/2006/relationships/externalLinkPath" Target="R7&#32113;&#35336;&#34920;(&#20840;&#20307;&#292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表1"/>
      <sheetName val="表2"/>
      <sheetName val="表3‐1"/>
      <sheetName val="表3-2"/>
      <sheetName val="表3 形態別内訳(60歳以上 (3)"/>
      <sheetName val="表3-3"/>
      <sheetName val="表4"/>
      <sheetName val="表5-1"/>
      <sheetName val="表5-2"/>
      <sheetName val="表5-3"/>
      <sheetName val="表5-4"/>
      <sheetName val="表5-5"/>
      <sheetName val="表5-6"/>
      <sheetName val="表5-7"/>
      <sheetName val="表5-8"/>
      <sheetName val="表6"/>
      <sheetName val="表7"/>
      <sheetName val="表8"/>
      <sheetName val="表9"/>
      <sheetName val="表10"/>
      <sheetName val="表11"/>
      <sheetName val="表12-1"/>
      <sheetName val="表12-2"/>
      <sheetName val="表12-3"/>
      <sheetName val="表12-4"/>
      <sheetName val="表13"/>
      <sheetName val="表14"/>
      <sheetName val="表15-1"/>
      <sheetName val="表15-2"/>
      <sheetName val="表15-3"/>
      <sheetName val="表15-4"/>
      <sheetName val="表15-5"/>
      <sheetName val="表15-6"/>
      <sheetName val="表16-1"/>
      <sheetName val="表16-2"/>
      <sheetName val="表17"/>
      <sheetName val="表18-1"/>
      <sheetName val="表18-2"/>
      <sheetName val="表19"/>
      <sheetName val="表20"/>
      <sheetName val="表21-1"/>
      <sheetName val="表21-2"/>
      <sheetName val="表21-3"/>
      <sheetName val="表22"/>
      <sheetName val="表23"/>
      <sheetName val="表24-1"/>
      <sheetName val="表24-2"/>
      <sheetName val="表24-3"/>
      <sheetName val="表24-4"/>
      <sheetName val="表24-5"/>
      <sheetName val="表24-6"/>
      <sheetName val="表24-7"/>
      <sheetName val="表24-8"/>
      <sheetName val="表25"/>
      <sheetName val="表26"/>
      <sheetName val="表27-1"/>
      <sheetName val="表27-2"/>
      <sheetName val="表28-1"/>
      <sheetName val="表28-2"/>
      <sheetName val="表29"/>
      <sheetName val="表30-1"/>
      <sheetName val="表30-2"/>
      <sheetName val="表31-1"/>
      <sheetName val="表31-2"/>
      <sheetName val="表32-1"/>
      <sheetName val="表32-2"/>
      <sheetName val="表32-3"/>
      <sheetName val="表32-4"/>
      <sheetName val="表33-1"/>
      <sheetName val="表33-2"/>
      <sheetName val="表33-3"/>
      <sheetName val="表34-1"/>
      <sheetName val="表34-2"/>
      <sheetName val="表34-3"/>
      <sheetName val="表34-4"/>
      <sheetName val="表35-1"/>
      <sheetName val="表35-2"/>
      <sheetName val="表35-3"/>
      <sheetName val="表36"/>
      <sheetName val="表37-1"/>
      <sheetName val="表37-2"/>
      <sheetName val="表37-3"/>
      <sheetName val="表38-1"/>
      <sheetName val="表38-2"/>
      <sheetName val="表39-1"/>
      <sheetName val="表39-2"/>
      <sheetName val="表39-3"/>
      <sheetName val="表39-4"/>
      <sheetName val="表34-2 案②"/>
      <sheetName val="表34-2ボツ２"/>
      <sheetName val="表34-2(ボツ)"/>
    </sheetNames>
    <sheetDataSet>
      <sheetData sheetId="0"/>
      <sheetData sheetId="1">
        <row r="14">
          <cell r="D14">
            <v>54</v>
          </cell>
        </row>
        <row r="17">
          <cell r="D17">
            <v>76</v>
          </cell>
        </row>
        <row r="20">
          <cell r="D20">
            <v>28</v>
          </cell>
        </row>
        <row r="23">
          <cell r="D23">
            <v>89</v>
          </cell>
        </row>
        <row r="26">
          <cell r="D26">
            <v>16</v>
          </cell>
        </row>
        <row r="29">
          <cell r="D29">
            <v>162</v>
          </cell>
        </row>
        <row r="32">
          <cell r="D32">
            <v>87</v>
          </cell>
        </row>
        <row r="35">
          <cell r="D35">
            <v>181</v>
          </cell>
        </row>
        <row r="38">
          <cell r="D38">
            <v>50</v>
          </cell>
        </row>
        <row r="41">
          <cell r="D41">
            <v>40</v>
          </cell>
        </row>
        <row r="44">
          <cell r="D44">
            <v>27</v>
          </cell>
        </row>
        <row r="47">
          <cell r="D47">
            <v>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D14">
            <v>54</v>
          </cell>
        </row>
        <row r="16">
          <cell r="D16">
            <v>76</v>
          </cell>
        </row>
        <row r="18">
          <cell r="D18">
            <v>28</v>
          </cell>
        </row>
        <row r="20">
          <cell r="D20">
            <v>89</v>
          </cell>
        </row>
        <row r="22">
          <cell r="D22">
            <v>16</v>
          </cell>
        </row>
        <row r="24">
          <cell r="D24">
            <v>162</v>
          </cell>
        </row>
        <row r="26">
          <cell r="D26">
            <v>87</v>
          </cell>
        </row>
        <row r="28">
          <cell r="D28">
            <v>181</v>
          </cell>
        </row>
        <row r="30">
          <cell r="D30">
            <v>50</v>
          </cell>
        </row>
        <row r="32">
          <cell r="D32">
            <v>40</v>
          </cell>
        </row>
        <row r="34">
          <cell r="D34">
            <v>27</v>
          </cell>
        </row>
        <row r="36">
          <cell r="D36">
            <v>40</v>
          </cell>
        </row>
        <row r="38">
          <cell r="D38">
            <v>298</v>
          </cell>
        </row>
        <row r="40">
          <cell r="D40">
            <v>157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9">
          <cell r="D39">
            <v>157</v>
          </cell>
        </row>
      </sheetData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217D-4D3A-4595-B8CD-AEBB1C8D6DA6}">
  <sheetPr>
    <tabColor rgb="FFFFC000"/>
    <pageSetUpPr fitToPage="1"/>
  </sheetPr>
  <dimension ref="B1:D110"/>
  <sheetViews>
    <sheetView tabSelected="1" view="pageBreakPreview" zoomScale="110" zoomScaleNormal="100" zoomScaleSheetLayoutView="110" workbookViewId="0">
      <selection activeCell="C4" sqref="C4"/>
    </sheetView>
  </sheetViews>
  <sheetFormatPr defaultRowHeight="13.2" x14ac:dyDescent="0.2"/>
  <cols>
    <col min="1" max="1" width="1.44140625" customWidth="1"/>
    <col min="2" max="2" width="3.6640625" customWidth="1"/>
    <col min="3" max="3" width="11.33203125" customWidth="1"/>
    <col min="4" max="4" width="87.6640625" customWidth="1"/>
  </cols>
  <sheetData>
    <row r="1" spans="2:4" ht="24" customHeight="1" x14ac:dyDescent="0.2">
      <c r="B1" s="275" t="s">
        <v>0</v>
      </c>
      <c r="C1" s="275"/>
      <c r="D1" s="275"/>
    </row>
    <row r="2" spans="2:4" ht="10.95" customHeight="1" x14ac:dyDescent="0.2"/>
    <row r="3" spans="2:4" ht="18" customHeight="1" x14ac:dyDescent="0.2">
      <c r="B3" s="1" t="s">
        <v>1</v>
      </c>
      <c r="C3" s="1"/>
      <c r="D3" s="2"/>
    </row>
    <row r="4" spans="2:4" ht="18" customHeight="1" x14ac:dyDescent="0.2">
      <c r="B4" s="1"/>
      <c r="C4" s="3" t="s">
        <v>2</v>
      </c>
      <c r="D4" s="4" t="s">
        <v>3</v>
      </c>
    </row>
    <row r="5" spans="2:4" ht="18" customHeight="1" x14ac:dyDescent="0.2">
      <c r="B5" s="1"/>
      <c r="C5" s="3" t="s">
        <v>4</v>
      </c>
      <c r="D5" s="4" t="s">
        <v>5</v>
      </c>
    </row>
    <row r="6" spans="2:4" ht="18" customHeight="1" x14ac:dyDescent="0.2">
      <c r="B6" s="1"/>
      <c r="C6" s="3" t="s">
        <v>6</v>
      </c>
      <c r="D6" s="4" t="s">
        <v>7</v>
      </c>
    </row>
    <row r="7" spans="2:4" ht="18" customHeight="1" x14ac:dyDescent="0.2">
      <c r="B7" s="1"/>
      <c r="C7" s="3" t="s">
        <v>8</v>
      </c>
      <c r="D7" s="4" t="s">
        <v>9</v>
      </c>
    </row>
    <row r="8" spans="2:4" ht="18" customHeight="1" x14ac:dyDescent="0.2">
      <c r="B8" s="1"/>
      <c r="C8" s="3" t="s">
        <v>10</v>
      </c>
      <c r="D8" s="4" t="s">
        <v>11</v>
      </c>
    </row>
    <row r="9" spans="2:4" ht="18" customHeight="1" x14ac:dyDescent="0.2">
      <c r="B9" s="1"/>
      <c r="C9" s="3" t="s">
        <v>12</v>
      </c>
      <c r="D9" s="4" t="s">
        <v>13</v>
      </c>
    </row>
    <row r="10" spans="2:4" ht="18" customHeight="1" x14ac:dyDescent="0.2">
      <c r="B10" s="1"/>
      <c r="C10" s="3" t="s">
        <v>14</v>
      </c>
      <c r="D10" s="4" t="s">
        <v>15</v>
      </c>
    </row>
    <row r="11" spans="2:4" ht="18" customHeight="1" x14ac:dyDescent="0.2">
      <c r="B11" s="1"/>
      <c r="C11" s="3" t="s">
        <v>16</v>
      </c>
      <c r="D11" s="4" t="s">
        <v>17</v>
      </c>
    </row>
    <row r="12" spans="2:4" ht="18" customHeight="1" x14ac:dyDescent="0.2">
      <c r="B12" s="1"/>
      <c r="C12" s="3" t="s">
        <v>18</v>
      </c>
      <c r="D12" s="4" t="s">
        <v>19</v>
      </c>
    </row>
    <row r="13" spans="2:4" ht="18" customHeight="1" x14ac:dyDescent="0.2">
      <c r="B13" s="1"/>
      <c r="C13" s="3" t="s">
        <v>20</v>
      </c>
      <c r="D13" s="4" t="s">
        <v>21</v>
      </c>
    </row>
    <row r="14" spans="2:4" ht="18" customHeight="1" x14ac:dyDescent="0.2">
      <c r="B14" s="1"/>
      <c r="C14" s="5" t="s">
        <v>22</v>
      </c>
      <c r="D14" s="6" t="s">
        <v>23</v>
      </c>
    </row>
    <row r="15" spans="2:4" ht="18" customHeight="1" x14ac:dyDescent="0.2">
      <c r="B15" s="1"/>
      <c r="C15" s="3" t="s">
        <v>24</v>
      </c>
      <c r="D15" s="4" t="s">
        <v>25</v>
      </c>
    </row>
    <row r="16" spans="2:4" ht="18" customHeight="1" x14ac:dyDescent="0.2">
      <c r="B16" s="1"/>
      <c r="C16" s="3" t="s">
        <v>26</v>
      </c>
      <c r="D16" s="4" t="s">
        <v>27</v>
      </c>
    </row>
    <row r="17" spans="2:4" ht="18" customHeight="1" x14ac:dyDescent="0.2">
      <c r="B17" s="1"/>
      <c r="C17" s="3" t="s">
        <v>28</v>
      </c>
      <c r="D17" s="4" t="s">
        <v>29</v>
      </c>
    </row>
    <row r="18" spans="2:4" ht="18" customHeight="1" x14ac:dyDescent="0.2">
      <c r="B18" s="1" t="s">
        <v>30</v>
      </c>
      <c r="C18" s="1"/>
      <c r="D18" s="2"/>
    </row>
    <row r="19" spans="2:4" ht="18" customHeight="1" x14ac:dyDescent="0.2">
      <c r="B19" s="1"/>
      <c r="C19" s="3" t="s">
        <v>31</v>
      </c>
      <c r="D19" s="4" t="s">
        <v>32</v>
      </c>
    </row>
    <row r="20" spans="2:4" ht="18" customHeight="1" x14ac:dyDescent="0.2">
      <c r="B20" s="1" t="s">
        <v>33</v>
      </c>
      <c r="C20" s="1"/>
      <c r="D20" s="2"/>
    </row>
    <row r="21" spans="2:4" ht="18" customHeight="1" x14ac:dyDescent="0.2">
      <c r="B21" s="1"/>
      <c r="C21" s="3" t="s">
        <v>34</v>
      </c>
      <c r="D21" s="4" t="s">
        <v>35</v>
      </c>
    </row>
    <row r="22" spans="2:4" ht="18" customHeight="1" x14ac:dyDescent="0.2">
      <c r="B22" s="1"/>
      <c r="C22" s="3" t="s">
        <v>36</v>
      </c>
      <c r="D22" s="4" t="s">
        <v>37</v>
      </c>
    </row>
    <row r="23" spans="2:4" ht="18" customHeight="1" x14ac:dyDescent="0.2">
      <c r="B23" s="1"/>
      <c r="C23" s="3" t="s">
        <v>38</v>
      </c>
      <c r="D23" s="4" t="s">
        <v>39</v>
      </c>
    </row>
    <row r="24" spans="2:4" ht="18" customHeight="1" x14ac:dyDescent="0.2">
      <c r="B24" s="1"/>
      <c r="C24" s="3" t="s">
        <v>40</v>
      </c>
      <c r="D24" s="4" t="s">
        <v>41</v>
      </c>
    </row>
    <row r="25" spans="2:4" ht="18" customHeight="1" x14ac:dyDescent="0.2">
      <c r="B25" s="1"/>
      <c r="C25" s="3" t="s">
        <v>42</v>
      </c>
      <c r="D25" s="4" t="s">
        <v>43</v>
      </c>
    </row>
    <row r="26" spans="2:4" ht="18" customHeight="1" x14ac:dyDescent="0.2">
      <c r="B26" s="1" t="s">
        <v>44</v>
      </c>
      <c r="C26" s="1"/>
      <c r="D26" s="2"/>
    </row>
    <row r="27" spans="2:4" ht="18" customHeight="1" x14ac:dyDescent="0.2">
      <c r="B27" s="1"/>
      <c r="C27" s="7" t="s">
        <v>45</v>
      </c>
      <c r="D27" s="3" t="s">
        <v>46</v>
      </c>
    </row>
    <row r="28" spans="2:4" ht="18" customHeight="1" x14ac:dyDescent="0.2">
      <c r="B28" s="1"/>
      <c r="C28" s="3" t="s">
        <v>47</v>
      </c>
      <c r="D28" s="4" t="s">
        <v>48</v>
      </c>
    </row>
    <row r="29" spans="2:4" ht="18" customHeight="1" x14ac:dyDescent="0.2">
      <c r="B29" s="1"/>
      <c r="C29" s="3" t="s">
        <v>49</v>
      </c>
      <c r="D29" s="4" t="s">
        <v>50</v>
      </c>
    </row>
    <row r="30" spans="2:4" ht="18" customHeight="1" x14ac:dyDescent="0.2">
      <c r="B30" s="1"/>
      <c r="C30" s="3" t="s">
        <v>51</v>
      </c>
      <c r="D30" s="4" t="s">
        <v>52</v>
      </c>
    </row>
    <row r="31" spans="2:4" ht="18" customHeight="1" x14ac:dyDescent="0.2">
      <c r="B31" s="1" t="s">
        <v>53</v>
      </c>
      <c r="C31" s="1"/>
      <c r="D31" s="2"/>
    </row>
    <row r="32" spans="2:4" ht="18" customHeight="1" x14ac:dyDescent="0.2">
      <c r="B32" s="1"/>
      <c r="C32" s="3" t="s">
        <v>54</v>
      </c>
      <c r="D32" s="4" t="s">
        <v>55</v>
      </c>
    </row>
    <row r="33" spans="2:4" ht="18" customHeight="1" x14ac:dyDescent="0.2">
      <c r="B33" s="1"/>
      <c r="C33" s="3" t="s">
        <v>56</v>
      </c>
      <c r="D33" s="4" t="s">
        <v>57</v>
      </c>
    </row>
    <row r="34" spans="2:4" ht="18" customHeight="1" x14ac:dyDescent="0.2">
      <c r="B34" s="1"/>
      <c r="C34" s="3" t="s">
        <v>58</v>
      </c>
      <c r="D34" s="4" t="s">
        <v>59</v>
      </c>
    </row>
    <row r="35" spans="2:4" ht="18" customHeight="1" x14ac:dyDescent="0.2">
      <c r="B35" s="1"/>
      <c r="C35" s="3" t="s">
        <v>60</v>
      </c>
      <c r="D35" s="4" t="s">
        <v>61</v>
      </c>
    </row>
    <row r="36" spans="2:4" ht="18" customHeight="1" x14ac:dyDescent="0.2">
      <c r="B36" s="1"/>
      <c r="C36" s="3" t="s">
        <v>62</v>
      </c>
      <c r="D36" s="4" t="s">
        <v>63</v>
      </c>
    </row>
    <row r="37" spans="2:4" ht="18" customHeight="1" x14ac:dyDescent="0.2">
      <c r="B37" s="1"/>
      <c r="C37" s="3" t="s">
        <v>64</v>
      </c>
      <c r="D37" s="4" t="s">
        <v>65</v>
      </c>
    </row>
    <row r="38" spans="2:4" ht="18" customHeight="1" x14ac:dyDescent="0.2">
      <c r="B38" s="1"/>
      <c r="C38" s="3" t="s">
        <v>66</v>
      </c>
      <c r="D38" s="4" t="s">
        <v>67</v>
      </c>
    </row>
    <row r="39" spans="2:4" ht="18" customHeight="1" x14ac:dyDescent="0.2">
      <c r="B39" s="1"/>
      <c r="C39" s="3" t="s">
        <v>68</v>
      </c>
      <c r="D39" s="4" t="s">
        <v>69</v>
      </c>
    </row>
    <row r="40" spans="2:4" ht="18" customHeight="1" x14ac:dyDescent="0.2">
      <c r="B40" s="1"/>
      <c r="C40" s="3" t="s">
        <v>70</v>
      </c>
      <c r="D40" s="4" t="s">
        <v>71</v>
      </c>
    </row>
    <row r="41" spans="2:4" ht="18" customHeight="1" x14ac:dyDescent="0.2">
      <c r="B41" s="1"/>
      <c r="C41" s="3" t="s">
        <v>72</v>
      </c>
      <c r="D41" s="4" t="s">
        <v>73</v>
      </c>
    </row>
    <row r="42" spans="2:4" ht="18" customHeight="1" x14ac:dyDescent="0.2">
      <c r="B42" s="1"/>
      <c r="C42" s="3" t="s">
        <v>74</v>
      </c>
      <c r="D42" s="4" t="s">
        <v>75</v>
      </c>
    </row>
    <row r="43" spans="2:4" ht="18" customHeight="1" x14ac:dyDescent="0.2">
      <c r="B43" s="1"/>
      <c r="C43" s="3" t="s">
        <v>76</v>
      </c>
      <c r="D43" s="4" t="s">
        <v>77</v>
      </c>
    </row>
    <row r="44" spans="2:4" ht="18" customHeight="1" x14ac:dyDescent="0.2">
      <c r="B44" s="1"/>
      <c r="C44" s="3" t="s">
        <v>78</v>
      </c>
      <c r="D44" s="4" t="s">
        <v>79</v>
      </c>
    </row>
    <row r="45" spans="2:4" ht="18" customHeight="1" x14ac:dyDescent="0.2">
      <c r="B45" s="1"/>
      <c r="C45" s="3" t="s">
        <v>80</v>
      </c>
      <c r="D45" s="4" t="s">
        <v>81</v>
      </c>
    </row>
    <row r="46" spans="2:4" ht="18" customHeight="1" x14ac:dyDescent="0.2">
      <c r="B46" s="1"/>
      <c r="C46" s="3" t="s">
        <v>82</v>
      </c>
      <c r="D46" s="4" t="s">
        <v>83</v>
      </c>
    </row>
    <row r="47" spans="2:4" ht="18" customHeight="1" x14ac:dyDescent="0.2">
      <c r="B47" s="1"/>
      <c r="C47" s="3" t="s">
        <v>84</v>
      </c>
      <c r="D47" s="4" t="s">
        <v>85</v>
      </c>
    </row>
    <row r="48" spans="2:4" ht="18" customHeight="1" x14ac:dyDescent="0.2">
      <c r="B48" s="1"/>
      <c r="C48" s="3" t="s">
        <v>86</v>
      </c>
      <c r="D48" s="4" t="s">
        <v>87</v>
      </c>
    </row>
    <row r="49" spans="2:4" ht="18" customHeight="1" x14ac:dyDescent="0.2">
      <c r="B49" s="1"/>
      <c r="C49" s="3" t="s">
        <v>88</v>
      </c>
      <c r="D49" s="4" t="s">
        <v>89</v>
      </c>
    </row>
    <row r="50" spans="2:4" ht="18" customHeight="1" x14ac:dyDescent="0.2">
      <c r="B50" s="1"/>
      <c r="C50" s="3" t="s">
        <v>90</v>
      </c>
      <c r="D50" s="4" t="s">
        <v>91</v>
      </c>
    </row>
    <row r="51" spans="2:4" ht="18" customHeight="1" x14ac:dyDescent="0.2">
      <c r="B51" s="1"/>
      <c r="C51" s="3" t="s">
        <v>92</v>
      </c>
      <c r="D51" s="4" t="s">
        <v>93</v>
      </c>
    </row>
    <row r="52" spans="2:4" ht="18" customHeight="1" x14ac:dyDescent="0.2">
      <c r="B52" s="1" t="s">
        <v>94</v>
      </c>
      <c r="C52" s="1"/>
      <c r="D52" s="2"/>
    </row>
    <row r="53" spans="2:4" ht="18" customHeight="1" x14ac:dyDescent="0.2">
      <c r="B53" s="1"/>
      <c r="C53" s="3" t="s">
        <v>95</v>
      </c>
      <c r="D53" s="4" t="s">
        <v>96</v>
      </c>
    </row>
    <row r="54" spans="2:4" ht="18" customHeight="1" x14ac:dyDescent="0.2">
      <c r="B54" s="1"/>
      <c r="C54" s="3" t="s">
        <v>97</v>
      </c>
      <c r="D54" s="4" t="s">
        <v>98</v>
      </c>
    </row>
    <row r="55" spans="2:4" ht="18" customHeight="1" x14ac:dyDescent="0.2">
      <c r="B55" s="1"/>
      <c r="C55" s="3" t="s">
        <v>99</v>
      </c>
      <c r="D55" s="4" t="s">
        <v>100</v>
      </c>
    </row>
    <row r="56" spans="2:4" ht="18" customHeight="1" x14ac:dyDescent="0.2">
      <c r="B56" s="1"/>
      <c r="C56" s="3" t="s">
        <v>101</v>
      </c>
      <c r="D56" s="4" t="s">
        <v>102</v>
      </c>
    </row>
    <row r="57" spans="2:4" ht="18" customHeight="1" x14ac:dyDescent="0.2">
      <c r="B57" s="1"/>
      <c r="C57" s="3" t="s">
        <v>103</v>
      </c>
      <c r="D57" s="4" t="s">
        <v>104</v>
      </c>
    </row>
    <row r="58" spans="2:4" ht="18" customHeight="1" x14ac:dyDescent="0.2">
      <c r="B58" s="1"/>
      <c r="C58" s="3" t="s">
        <v>105</v>
      </c>
      <c r="D58" s="4" t="s">
        <v>106</v>
      </c>
    </row>
    <row r="59" spans="2:4" ht="18" customHeight="1" x14ac:dyDescent="0.2">
      <c r="B59" s="1"/>
      <c r="C59" s="3" t="s">
        <v>107</v>
      </c>
      <c r="D59" s="4" t="s">
        <v>108</v>
      </c>
    </row>
    <row r="60" spans="2:4" ht="18" customHeight="1" x14ac:dyDescent="0.2">
      <c r="B60" s="1"/>
      <c r="C60" s="3" t="s">
        <v>109</v>
      </c>
      <c r="D60" s="4" t="s">
        <v>110</v>
      </c>
    </row>
    <row r="61" spans="2:4" ht="18" customHeight="1" x14ac:dyDescent="0.2">
      <c r="B61" s="1"/>
      <c r="C61" s="3" t="s">
        <v>111</v>
      </c>
      <c r="D61" s="4" t="s">
        <v>112</v>
      </c>
    </row>
    <row r="62" spans="2:4" ht="18" customHeight="1" x14ac:dyDescent="0.2">
      <c r="B62" s="1"/>
      <c r="C62" s="3" t="s">
        <v>113</v>
      </c>
      <c r="D62" s="4" t="s">
        <v>114</v>
      </c>
    </row>
    <row r="63" spans="2:4" ht="18" customHeight="1" x14ac:dyDescent="0.2">
      <c r="B63" s="1"/>
      <c r="C63" s="3" t="s">
        <v>115</v>
      </c>
      <c r="D63" s="4" t="s">
        <v>116</v>
      </c>
    </row>
    <row r="64" spans="2:4" ht="18" customHeight="1" x14ac:dyDescent="0.2">
      <c r="B64" s="1"/>
      <c r="C64" s="3" t="s">
        <v>117</v>
      </c>
      <c r="D64" s="4" t="s">
        <v>118</v>
      </c>
    </row>
    <row r="65" spans="2:4" ht="18" customHeight="1" x14ac:dyDescent="0.2">
      <c r="B65" s="1"/>
      <c r="C65" s="3" t="s">
        <v>119</v>
      </c>
      <c r="D65" s="4" t="s">
        <v>120</v>
      </c>
    </row>
    <row r="66" spans="2:4" ht="18" customHeight="1" x14ac:dyDescent="0.2">
      <c r="B66" s="1"/>
      <c r="C66" s="3" t="s">
        <v>121</v>
      </c>
      <c r="D66" s="4" t="s">
        <v>122</v>
      </c>
    </row>
    <row r="67" spans="2:4" ht="18" customHeight="1" x14ac:dyDescent="0.2">
      <c r="B67" s="1"/>
      <c r="C67" s="3" t="s">
        <v>123</v>
      </c>
      <c r="D67" s="4" t="s">
        <v>124</v>
      </c>
    </row>
    <row r="68" spans="2:4" ht="18" customHeight="1" x14ac:dyDescent="0.2">
      <c r="B68" s="1"/>
      <c r="C68" s="3" t="s">
        <v>125</v>
      </c>
      <c r="D68" s="4" t="s">
        <v>126</v>
      </c>
    </row>
    <row r="69" spans="2:4" ht="18" customHeight="1" x14ac:dyDescent="0.2">
      <c r="B69" s="1"/>
      <c r="C69" s="3" t="s">
        <v>127</v>
      </c>
      <c r="D69" s="4" t="s">
        <v>128</v>
      </c>
    </row>
    <row r="70" spans="2:4" ht="18" customHeight="1" x14ac:dyDescent="0.2">
      <c r="B70" s="1"/>
      <c r="C70" s="3" t="s">
        <v>129</v>
      </c>
      <c r="D70" s="4" t="s">
        <v>130</v>
      </c>
    </row>
    <row r="71" spans="2:4" ht="18" customHeight="1" x14ac:dyDescent="0.2">
      <c r="B71" s="1"/>
      <c r="C71" s="3" t="s">
        <v>131</v>
      </c>
      <c r="D71" s="4" t="s">
        <v>132</v>
      </c>
    </row>
    <row r="72" spans="2:4" ht="18" customHeight="1" x14ac:dyDescent="0.2">
      <c r="B72" s="1" t="s">
        <v>133</v>
      </c>
      <c r="C72" s="1"/>
      <c r="D72" s="2"/>
    </row>
    <row r="73" spans="2:4" ht="18" customHeight="1" x14ac:dyDescent="0.2">
      <c r="B73" s="1"/>
      <c r="C73" s="3" t="s">
        <v>134</v>
      </c>
      <c r="D73" s="4" t="s">
        <v>135</v>
      </c>
    </row>
    <row r="74" spans="2:4" ht="18" customHeight="1" x14ac:dyDescent="0.2">
      <c r="B74" s="1"/>
      <c r="C74" s="3" t="s">
        <v>136</v>
      </c>
      <c r="D74" s="4" t="s">
        <v>137</v>
      </c>
    </row>
    <row r="75" spans="2:4" ht="18" customHeight="1" x14ac:dyDescent="0.2">
      <c r="B75" s="1" t="s">
        <v>138</v>
      </c>
      <c r="C75" s="1"/>
      <c r="D75" s="2"/>
    </row>
    <row r="76" spans="2:4" ht="18" customHeight="1" x14ac:dyDescent="0.2">
      <c r="B76" s="1"/>
      <c r="C76" s="3" t="s">
        <v>139</v>
      </c>
      <c r="D76" s="4" t="s">
        <v>140</v>
      </c>
    </row>
    <row r="77" spans="2:4" ht="18" customHeight="1" x14ac:dyDescent="0.2">
      <c r="B77" s="1"/>
      <c r="C77" s="3" t="s">
        <v>141</v>
      </c>
      <c r="D77" s="4" t="s">
        <v>142</v>
      </c>
    </row>
    <row r="78" spans="2:4" ht="18" customHeight="1" x14ac:dyDescent="0.2">
      <c r="B78" s="1" t="s">
        <v>143</v>
      </c>
      <c r="C78" s="1"/>
      <c r="D78" s="2"/>
    </row>
    <row r="79" spans="2:4" ht="18" customHeight="1" x14ac:dyDescent="0.2">
      <c r="B79" s="1"/>
      <c r="C79" s="3" t="s">
        <v>144</v>
      </c>
      <c r="D79" s="4" t="s">
        <v>145</v>
      </c>
    </row>
    <row r="80" spans="2:4" ht="18" customHeight="1" x14ac:dyDescent="0.2">
      <c r="B80" s="1"/>
      <c r="C80" s="3" t="s">
        <v>146</v>
      </c>
      <c r="D80" s="4" t="s">
        <v>147</v>
      </c>
    </row>
    <row r="81" spans="2:4" ht="18" customHeight="1" x14ac:dyDescent="0.2">
      <c r="B81" s="1"/>
      <c r="C81" s="3" t="s">
        <v>148</v>
      </c>
      <c r="D81" s="4" t="s">
        <v>149</v>
      </c>
    </row>
    <row r="82" spans="2:4" ht="18" customHeight="1" x14ac:dyDescent="0.2">
      <c r="B82" s="1"/>
      <c r="C82" s="3" t="s">
        <v>150</v>
      </c>
      <c r="D82" s="4" t="s">
        <v>151</v>
      </c>
    </row>
    <row r="83" spans="2:4" ht="18" customHeight="1" x14ac:dyDescent="0.2">
      <c r="B83" s="1"/>
      <c r="C83" s="3" t="s">
        <v>152</v>
      </c>
      <c r="D83" s="4" t="s">
        <v>153</v>
      </c>
    </row>
    <row r="84" spans="2:4" ht="18" customHeight="1" x14ac:dyDescent="0.2">
      <c r="B84" s="1" t="s">
        <v>154</v>
      </c>
      <c r="C84" s="1"/>
      <c r="D84" s="8"/>
    </row>
    <row r="85" spans="2:4" ht="18" customHeight="1" x14ac:dyDescent="0.2">
      <c r="B85" s="1"/>
      <c r="C85" s="3" t="s">
        <v>155</v>
      </c>
      <c r="D85" s="4" t="s">
        <v>156</v>
      </c>
    </row>
    <row r="86" spans="2:4" ht="18" customHeight="1" x14ac:dyDescent="0.2">
      <c r="B86" s="1"/>
      <c r="C86" s="3" t="s">
        <v>157</v>
      </c>
      <c r="D86" s="4" t="s">
        <v>158</v>
      </c>
    </row>
    <row r="87" spans="2:4" ht="18" customHeight="1" x14ac:dyDescent="0.2">
      <c r="B87" s="1"/>
      <c r="C87" s="9" t="s">
        <v>159</v>
      </c>
      <c r="D87" s="10" t="s">
        <v>160</v>
      </c>
    </row>
    <row r="88" spans="2:4" ht="18" customHeight="1" x14ac:dyDescent="0.2">
      <c r="B88" s="1"/>
      <c r="C88" s="9" t="s">
        <v>161</v>
      </c>
      <c r="D88" s="10" t="s">
        <v>162</v>
      </c>
    </row>
    <row r="89" spans="2:4" ht="18" customHeight="1" x14ac:dyDescent="0.2">
      <c r="B89" s="1" t="s">
        <v>163</v>
      </c>
      <c r="C89" s="1"/>
      <c r="D89" s="8"/>
    </row>
    <row r="90" spans="2:4" ht="18" customHeight="1" x14ac:dyDescent="0.2">
      <c r="B90" s="1"/>
      <c r="C90" s="3" t="s">
        <v>164</v>
      </c>
      <c r="D90" s="4" t="s">
        <v>165</v>
      </c>
    </row>
    <row r="91" spans="2:4" ht="18" customHeight="1" x14ac:dyDescent="0.2">
      <c r="B91" s="1"/>
      <c r="C91" s="3" t="s">
        <v>166</v>
      </c>
      <c r="D91" s="4" t="s">
        <v>167</v>
      </c>
    </row>
    <row r="92" spans="2:4" ht="18" customHeight="1" x14ac:dyDescent="0.2">
      <c r="B92" s="1"/>
      <c r="C92" s="3" t="s">
        <v>168</v>
      </c>
      <c r="D92" s="4" t="s">
        <v>169</v>
      </c>
    </row>
    <row r="93" spans="2:4" ht="18" customHeight="1" x14ac:dyDescent="0.2">
      <c r="B93" s="1"/>
      <c r="C93" s="3" t="s">
        <v>170</v>
      </c>
      <c r="D93" s="4" t="s">
        <v>171</v>
      </c>
    </row>
    <row r="94" spans="2:4" ht="18" customHeight="1" x14ac:dyDescent="0.2">
      <c r="B94" s="1"/>
      <c r="C94" s="9" t="s">
        <v>172</v>
      </c>
      <c r="D94" s="10" t="s">
        <v>173</v>
      </c>
    </row>
    <row r="95" spans="2:4" ht="18" customHeight="1" x14ac:dyDescent="0.2">
      <c r="B95" s="1"/>
      <c r="C95" s="9" t="s">
        <v>174</v>
      </c>
      <c r="D95" s="10" t="s">
        <v>175</v>
      </c>
    </row>
    <row r="96" spans="2:4" ht="18" customHeight="1" x14ac:dyDescent="0.2">
      <c r="B96" s="1"/>
      <c r="C96" s="9" t="s">
        <v>176</v>
      </c>
      <c r="D96" s="10" t="s">
        <v>177</v>
      </c>
    </row>
    <row r="97" spans="2:4" ht="18" customHeight="1" x14ac:dyDescent="0.2">
      <c r="B97" s="1"/>
      <c r="C97" s="9" t="s">
        <v>178</v>
      </c>
      <c r="D97" s="10" t="s">
        <v>179</v>
      </c>
    </row>
    <row r="98" spans="2:4" ht="18" customHeight="1" x14ac:dyDescent="0.2">
      <c r="B98" s="1"/>
      <c r="C98" s="9" t="s">
        <v>180</v>
      </c>
      <c r="D98" s="10" t="s">
        <v>181</v>
      </c>
    </row>
    <row r="99" spans="2:4" ht="18" customHeight="1" x14ac:dyDescent="0.2">
      <c r="B99" s="1"/>
      <c r="C99" s="9" t="s">
        <v>182</v>
      </c>
      <c r="D99" s="10" t="s">
        <v>183</v>
      </c>
    </row>
    <row r="100" spans="2:4" ht="18" customHeight="1" x14ac:dyDescent="0.2">
      <c r="B100" s="1"/>
      <c r="C100" s="9" t="s">
        <v>184</v>
      </c>
      <c r="D100" s="10" t="s">
        <v>185</v>
      </c>
    </row>
    <row r="101" spans="2:4" ht="18" customHeight="1" x14ac:dyDescent="0.2">
      <c r="B101" s="1"/>
      <c r="C101" s="9" t="s">
        <v>186</v>
      </c>
      <c r="D101" s="10" t="s">
        <v>187</v>
      </c>
    </row>
    <row r="102" spans="2:4" ht="18" customHeight="1" x14ac:dyDescent="0.2">
      <c r="B102" s="1"/>
      <c r="C102" s="9" t="s">
        <v>188</v>
      </c>
      <c r="D102" s="10" t="s">
        <v>189</v>
      </c>
    </row>
    <row r="103" spans="2:4" ht="18" customHeight="1" x14ac:dyDescent="0.2">
      <c r="B103" s="1"/>
      <c r="C103" s="9" t="s">
        <v>190</v>
      </c>
      <c r="D103" s="10" t="s">
        <v>191</v>
      </c>
    </row>
    <row r="104" spans="2:4" ht="18" customHeight="1" x14ac:dyDescent="0.2">
      <c r="B104" s="1" t="s">
        <v>192</v>
      </c>
      <c r="C104" s="1"/>
      <c r="D104" s="8"/>
    </row>
    <row r="105" spans="2:4" ht="18" customHeight="1" x14ac:dyDescent="0.2">
      <c r="B105" s="1"/>
      <c r="C105" s="3" t="s">
        <v>193</v>
      </c>
      <c r="D105" s="4" t="s">
        <v>469</v>
      </c>
    </row>
    <row r="106" spans="2:4" ht="18" customHeight="1" x14ac:dyDescent="0.2">
      <c r="B106" s="1"/>
      <c r="C106" s="3" t="s">
        <v>194</v>
      </c>
      <c r="D106" s="4" t="s">
        <v>195</v>
      </c>
    </row>
    <row r="107" spans="2:4" ht="18" customHeight="1" x14ac:dyDescent="0.2">
      <c r="B107" s="1"/>
      <c r="C107" s="3" t="s">
        <v>196</v>
      </c>
      <c r="D107" s="4" t="s">
        <v>197</v>
      </c>
    </row>
    <row r="108" spans="2:4" ht="18" customHeight="1" x14ac:dyDescent="0.2">
      <c r="B108" s="1"/>
      <c r="C108" s="3" t="s">
        <v>198</v>
      </c>
      <c r="D108" s="4" t="s">
        <v>199</v>
      </c>
    </row>
    <row r="109" spans="2:4" ht="18" customHeight="1" x14ac:dyDescent="0.2">
      <c r="B109" s="1"/>
      <c r="C109" s="3" t="s">
        <v>200</v>
      </c>
      <c r="D109" s="4" t="s">
        <v>201</v>
      </c>
    </row>
    <row r="110" spans="2:4" ht="18" customHeight="1" x14ac:dyDescent="0.2">
      <c r="B110" s="1"/>
      <c r="C110" s="3" t="s">
        <v>202</v>
      </c>
      <c r="D110" s="4" t="s">
        <v>203</v>
      </c>
    </row>
  </sheetData>
  <mergeCells count="1">
    <mergeCell ref="B1:D1"/>
  </mergeCells>
  <phoneticPr fontId="3"/>
  <hyperlinks>
    <hyperlink ref="C4" location="表1!A1" display="表１" xr:uid="{4DCE0F7E-8581-4F53-A038-C9B22F175E42}"/>
    <hyperlink ref="C4:D4" location="表1!A1" display="表１" xr:uid="{F7C44E81-5A28-4C6E-A9BD-A41FCE665678}"/>
    <hyperlink ref="C5:D5" location="表2!A1" display="表２" xr:uid="{66B0771D-A358-4A51-82D0-5B60CCAF1380}"/>
    <hyperlink ref="C6:D6" location="表3‐1!A1" display="表３－１" xr:uid="{73A7ECF1-B7DA-4F85-B660-9EF716E4D7EF}"/>
    <hyperlink ref="C7:D7" location="'表3-2'!A1" display="表３－２" xr:uid="{FE9A8F61-5091-4505-A482-EF3C9648C7B6}"/>
    <hyperlink ref="C8:D8" location="'表3-3'!A1" display="表３－３" xr:uid="{BB40646A-A28E-48AD-A485-8A6E7ED54B84}"/>
    <hyperlink ref="C9:D9" location="表4!A1" display="表４" xr:uid="{1EEC706A-56B7-4F94-821A-DC25ACCF46D3}"/>
    <hyperlink ref="C10:D10" location="'表5-1'!A1" display="表５－１" xr:uid="{4562636F-D452-4D62-8EB5-5B3A5F77C24F}"/>
    <hyperlink ref="C11:D11" location="'表5-2'!A1" display="表５－２" xr:uid="{E20D5C19-8FAA-4E2A-8E7E-5AFEA11C8E6F}"/>
    <hyperlink ref="C16:D16" location="'表5-3'!A1" display="表５－３" xr:uid="{818EAC77-BF76-4DEA-B706-B1AF9F7CEC69}"/>
    <hyperlink ref="C19:D19" location="表6!A1" display="表６" xr:uid="{4CDB9553-4D8E-48EF-BE3D-89173A41CB29}"/>
    <hyperlink ref="C21:D21" location="表7!A1" display="表７" xr:uid="{A2616675-8AF0-4E9E-B3EA-A03DB4C976CF}"/>
    <hyperlink ref="C22:D22" location="表8!A1" display="表８" xr:uid="{436D38A3-4143-47EA-9412-82A48C3A40DB}"/>
    <hyperlink ref="C23:D23" location="表9!A1" display="表９" xr:uid="{820CE551-3468-4365-AD7D-695EA7B4A208}"/>
    <hyperlink ref="C24:D24" location="表10!Print_Area" display="表１０" xr:uid="{723D45CD-2B2A-4B37-941A-171ADA03A422}"/>
    <hyperlink ref="C25:D25" location="表11!Print_Area" display="表１１" xr:uid="{1887FF4B-04F7-470D-98C1-658BD7323521}"/>
    <hyperlink ref="C28:D28" location="'表12-1'!A1" display="表１２－１" xr:uid="{07D1DDDE-9D9B-4C17-A537-FF94B2EFE74C}"/>
    <hyperlink ref="C32:D32" location="表13!A1" display="表１３－１" xr:uid="{7B19DA32-8804-44AB-A189-ADB9A920A2FE}"/>
    <hyperlink ref="C33:D33" location="表13!A1" display="表１３－２" xr:uid="{E227143E-5CE0-4C1C-8173-9C9FFE4E8B20}"/>
    <hyperlink ref="C34:D34" location="表14!A1" display="表１４" xr:uid="{686EC5B9-82F9-42DF-BFC9-BF1B29757E95}"/>
    <hyperlink ref="C35:D35" location="'表15-1'!A1" display="表１５－１" xr:uid="{195651C3-53D7-4866-BC9D-16CC7D71F8A5}"/>
    <hyperlink ref="C36:D36" location="'表15-2'!A1" display="表１５－２" xr:uid="{E42EF836-206C-4133-A126-EC84D3C96BC0}"/>
    <hyperlink ref="C37:D37" location="'表15-3'!A1" display="表１５－３" xr:uid="{7C8DEC49-1E0A-46E8-B574-8F8A227391FE}"/>
    <hyperlink ref="C41:D41" location="'表16-1'!A1" display="表１６－１" xr:uid="{D885E934-91A1-4275-A6B6-6B87EB19E1D4}"/>
    <hyperlink ref="C42:D42" location="'表16-2'!A1" display="表１６－２" xr:uid="{5298EED6-0CAA-4114-BCFA-E1EDC10B126E}"/>
    <hyperlink ref="C43:D43" location="表17!A1" display="表１７" xr:uid="{1D664A6C-03EC-49D0-B5B5-B042991F02BA}"/>
    <hyperlink ref="C44:D44" location="'表18-1'!A1" display="表１８－１" xr:uid="{978A6DEE-EADA-4D48-A759-95FFC3E15B79}"/>
    <hyperlink ref="C45:D45" location="'表18-2'!A1" display="表１８－２" xr:uid="{21B34386-80F1-466E-B787-F239D9BD2CAD}"/>
    <hyperlink ref="C46:D47" location="表20!A1" display="表２０－１" xr:uid="{D28F54D4-721A-4BAC-8130-04B217829BF0}"/>
    <hyperlink ref="C48:D48" location="表20!A1" display="表２０" xr:uid="{59752E3B-441F-4A60-91DA-A38C361B967B}"/>
    <hyperlink ref="C49:D49" location="'表21-1'!A1" display="表２１－１" xr:uid="{EC75C00F-57DF-409D-B7F8-64FEA040B9AE}"/>
    <hyperlink ref="C50:D50" location="'表21-2'!A1" display="表２１－２" xr:uid="{5572AD9D-3B07-41F9-B265-BF932E5A2327}"/>
    <hyperlink ref="C51:D51" location="'表21-3'!A1" display="表２１－３" xr:uid="{DC9DA70C-785F-4D7A-90A9-EFC843BBFD03}"/>
    <hyperlink ref="C53:D53" location="表22!A1" display="表２２" xr:uid="{8FE746D5-8CD4-48B2-968C-B15036E838F7}"/>
    <hyperlink ref="C54:D54" location="表23!A1" display="表２３－１" xr:uid="{4198D331-30F3-4471-AFE8-939EBB143B95}"/>
    <hyperlink ref="C55:D61" location="表24!A1" display="表２４－２" xr:uid="{C536E5B3-770B-4921-8F72-1C493E2835B0}"/>
    <hyperlink ref="C62:D62" location="'表24-1'!A1" display="表２４－１" xr:uid="{56DF0D1C-514C-4D83-B504-E91D57F53D11}"/>
    <hyperlink ref="C63:D63" location="'表24-2'!A1" display="表２４－２" xr:uid="{4D3613BF-23D4-4163-BF1E-09ED4228DADC}"/>
    <hyperlink ref="C64:D64" location="'表24-3'!Print_Area" display="表２４－３" xr:uid="{0B59619E-7A92-4836-8A74-0A59BC3F0AC9}"/>
    <hyperlink ref="C65:D65" location="'表24-4'!A1" display="表２４－４" xr:uid="{261EDB28-1123-42B6-A8D3-DD58A62300C6}"/>
    <hyperlink ref="C66:D66" location="'表24-5'!A1" display="表２４－５" xr:uid="{9ED02C8C-3ADE-465E-BDE5-F6F08FFEB616}"/>
    <hyperlink ref="C67:D67" location="'表24-6'!A1" display="表２４－６" xr:uid="{402C5457-70BE-42B0-828E-8D091D3EC0AD}"/>
    <hyperlink ref="C68:D68" location="'表24-7'!A1" display="表２４－７" xr:uid="{619E2674-763A-405D-8216-74243681C905}"/>
    <hyperlink ref="C70:D70" location="表25!A1" display="表２５" xr:uid="{3914DABD-A57E-463D-A8F4-1BA9668DEF58}"/>
    <hyperlink ref="C71:D71" location="表26!A1" display="表２６" xr:uid="{A2226CC5-B051-484A-97D3-E65522EA1C5A}"/>
    <hyperlink ref="C73:D73" location="'表27-1'!A1" display="表２７－１" xr:uid="{C6B49AAC-7446-4A5E-8333-B393BF63EFF8}"/>
    <hyperlink ref="C74:D74" location="'表27-2'!A1" display="表２７－２" xr:uid="{DC539553-A651-48CD-9A66-7951590AF99A}"/>
    <hyperlink ref="C76:D76" location="'表28-1'!A1" display="表２８－１" xr:uid="{EE4FA454-72F0-4A21-97B0-B85E89C41480}"/>
    <hyperlink ref="C77:D77" location="'表28-2'!A1" display="表２８－２" xr:uid="{2F3972C2-DAA7-4988-BE8A-04A7E649D13A}"/>
    <hyperlink ref="C79:D79" location="表29!A1" display="表２９" xr:uid="{46F1C6C9-3740-46C4-965D-65BD79738F0D}"/>
    <hyperlink ref="C80:D80" location="'表30-1'!A1" display="表３０－１" xr:uid="{BA80A1BA-BF07-486B-B179-22502D3388A9}"/>
    <hyperlink ref="C81:D81" location="'表30-2'!A1" display="表３０－２" xr:uid="{E2A63B1B-0CF8-4DCF-A233-1CAE046D1BDC}"/>
    <hyperlink ref="C82:D82" location="'表31-1'!A1" display="表３１－１" xr:uid="{9CC6EFEB-4BC5-4AE0-B473-D564C9141425}"/>
    <hyperlink ref="C83:D83" location="'表31-2'!A1" display="表３１－２" xr:uid="{C8BE44FE-7D97-46C2-9E0D-27503DC577A2}"/>
    <hyperlink ref="C85:D85" location="'表32-1'!A1" display="表３２－１" xr:uid="{EEC5D527-D5A4-4C59-BBA7-7D28DB97117E}"/>
    <hyperlink ref="C86:D86" location="'表32-2'!A1" display="表３２－２" xr:uid="{DEA6D735-CD55-441A-8809-4D1EA49CB975}"/>
    <hyperlink ref="C90:D90" location="'表33-1'!A1" display="表３３－１" xr:uid="{7322238B-7156-41D1-8DD3-D101E479A004}"/>
    <hyperlink ref="C91:D91" location="'表33-2'!A1" display="表３３－２" xr:uid="{0304DBA7-A300-48A3-876C-513CB859457A}"/>
    <hyperlink ref="C92:D92" location="'表33-3'!A1" display="表３３－３" xr:uid="{91EA64B9-FCA2-425A-B35F-ED482766FFCB}"/>
    <hyperlink ref="C93:D93" location="'表33-4'!A1" display="表３３－４" xr:uid="{35736079-8BEC-478A-8134-3C2C6C01571A}"/>
    <hyperlink ref="C105:D105" location="'表34-1'!A1" display="表３４－１" xr:uid="{882B9320-F60C-4761-8E74-4D572C429A10}"/>
    <hyperlink ref="C106:D106" location="'表34-2'!A1" display="表３４－２" xr:uid="{AD8FD558-1192-49A1-AA62-C9F8508FE3A7}"/>
    <hyperlink ref="C107:D107" location="表35!A1" display="表３５" xr:uid="{2A8B0438-30F2-4B52-8D21-76A016202915}"/>
    <hyperlink ref="C108:D108" location="表36!A1" display="表３６" xr:uid="{042D8CBF-A323-4B4D-A195-D225DE9316AE}"/>
    <hyperlink ref="C28" location="'表12-2'!A1" display="表１２－２" xr:uid="{4294EDF4-3E20-44F7-9111-588BCDFB5498}"/>
    <hyperlink ref="C32" location="表13!A1" display="表１３－１" xr:uid="{F2562109-BACA-4631-A2D0-5DB37CCE8EA8}"/>
    <hyperlink ref="C33" location="表13!A1" display="表１３－２" xr:uid="{312C76F1-198D-4868-953A-30852C569750}"/>
    <hyperlink ref="C34" location="表14!A1" display="表１４" xr:uid="{D00BEA7F-06DA-4177-8F73-ACB0D5F731D1}"/>
    <hyperlink ref="C35" location="'表15-1'!A1" display="表１５－１" xr:uid="{05449325-4B1E-4B69-8DBB-63B550D4574B}"/>
    <hyperlink ref="C36" location="'表15-2'!A1" display="表１５－２" xr:uid="{6934858F-33CB-4215-91C2-EB68E2B51B77}"/>
    <hyperlink ref="C37" location="'表15-3'!A1" display="表１５－３" xr:uid="{32A62D86-E03C-40EF-A06B-9B1AF3E64694}"/>
    <hyperlink ref="C41" location="'表16-1'!A1" display="表１６－１" xr:uid="{7C00F45A-94CA-418C-9A8A-E057C740216C}"/>
    <hyperlink ref="C42" location="'表16-2'!A1" display="表１６－２" xr:uid="{2B6D14A3-30DF-44BF-B4CE-788D1314CD2F}"/>
    <hyperlink ref="C46:D46" location="表19!A1" display="表１９－１" xr:uid="{3810C657-7BB4-452E-9D4A-2E1F188607B1}"/>
    <hyperlink ref="C47:D47" location="表19!A1" display="表１９－２" xr:uid="{BCBA4238-1629-4BEB-845D-FB2B3FBD2D02}"/>
    <hyperlink ref="C55:D55" location="表23!A60" display="表２３－２" xr:uid="{D63D6C48-D156-4890-BF58-CD3F73B641C4}"/>
    <hyperlink ref="C56:D56" location="表23!A118" display="表２３－３" xr:uid="{A8AEBB4A-2842-4384-9BF0-DD68C324D856}"/>
    <hyperlink ref="C57:D57" location="表23!A176" display="表２３－４" xr:uid="{F31B2C05-DAC1-4AF0-892D-860A45243087}"/>
    <hyperlink ref="C58:D58" location="表23!A234" display="表２３－５" xr:uid="{D1B2014C-9DD3-4B49-8976-D3959DCB5BB0}"/>
    <hyperlink ref="C59:D59" location="表23!A292" display="表２３－６" xr:uid="{946B01AB-6ABE-40F9-8B94-E01351916E65}"/>
    <hyperlink ref="C60:D60" location="表23!A350" display="表２３－７" xr:uid="{138BAEF5-B9A0-4FA7-96EA-788ED313A794}"/>
    <hyperlink ref="C61:D61" location="表23!A408" display="表２３－８" xr:uid="{43CD2F68-52C1-4F9C-9563-B8E6A51F507C}"/>
    <hyperlink ref="D107" location="'表39-1'!A1" display="賃上げ実施の有無" xr:uid="{6B495CB6-6118-40B4-822E-94A6F5E9E002}"/>
    <hyperlink ref="C107" location="'表39-1'!A1" display="表３９－１" xr:uid="{37B9628D-3CC3-4699-A480-7811BFFE3FAF}"/>
    <hyperlink ref="C108" location="'表39-2'!A1" display="表３９－２" xr:uid="{A0478419-2957-4E96-A717-56779AF2A4C6}"/>
    <hyperlink ref="D108" location="'表39-2'!A1" display="賃上げ実施事業所における賃上げ幅の昨年度比較" xr:uid="{A8BAD07B-0582-449D-9A45-537CDDFA1966}"/>
    <hyperlink ref="C109:D109" location="表37!A1" display="表３７" xr:uid="{5D99C7E9-1A22-4A99-B32A-4E58D42645AB}"/>
    <hyperlink ref="C110:D110" location="表38!A1" display="表３８" xr:uid="{39426010-199F-43A2-8CFF-023B54065857}"/>
    <hyperlink ref="D109" location="'表39-3'!A1" display="賃上げ実施事業所における実施理由" xr:uid="{51481A69-C0CF-4B05-8B2F-A334988C4B8B}"/>
    <hyperlink ref="C109" location="'表39-3'!A1" display="表３９－３" xr:uid="{3A963ADC-3B67-4E45-A429-C942376C0B5C}"/>
    <hyperlink ref="C110" location="'表39-4'!A1" display="表３９－４" xr:uid="{92855EFF-14C9-423D-BEA2-172E5D038086}"/>
    <hyperlink ref="D110" location="'表39-4'!A1" display="賃上げの課題" xr:uid="{D0EFA819-6159-42B7-AC6F-B61040DEB0C1}"/>
    <hyperlink ref="D35" location="'表15-1'!A1" display="育児休業を開始した者(開始予定の者も含む)の取得期間別内訳（男女計）" xr:uid="{240D4054-F99F-4F69-8AA0-58695DDA00FC}"/>
    <hyperlink ref="C38:C40" location="'表15-3'!A1" display="表１５－３" xr:uid="{A0D6D50E-E0BE-4CE8-BF6E-364F418B8857}"/>
    <hyperlink ref="C38:D38" location="'表15-4'!A1" display="表１５－４" xr:uid="{6EF5D2BB-5CD1-4E21-BF24-968286CEB460}"/>
    <hyperlink ref="C39:D39" location="'表15-5'!A1" display="表１５－５" xr:uid="{423B531F-6C23-4DC0-8A4A-5D9BB086AE12}"/>
    <hyperlink ref="C40:D40" location="'表15-6'!A1" display="表１５－６" xr:uid="{60AE9413-4619-42F8-8A0E-41BE2A9AAF6B}"/>
    <hyperlink ref="C29:C30" location="表12!A1" display="表１２" xr:uid="{FEB3A1B4-58B2-4D66-8BD4-C971D79243E4}"/>
    <hyperlink ref="D29:D30" location="表12!A1" display="表１２" xr:uid="{4F74CD95-79B9-44D9-A239-73724E283FE3}"/>
    <hyperlink ref="C29:D29" location="'表12-2'!A1" display="表１２－２" xr:uid="{176B87D0-04DC-42D2-AA75-20C77C46618A}"/>
    <hyperlink ref="C30:D30" location="'表12-3'!A1" display="表１２－３" xr:uid="{54EE1F95-1AC3-45F6-900E-D96FE05BF382}"/>
    <hyperlink ref="C12:D12" location="'表5-1'!A1" display="表５－１" xr:uid="{B35B1DFC-FE8A-4D8D-9C43-128E82E9ECD6}"/>
    <hyperlink ref="C13:D13" location="'表5-2'!A1" display="表５－２" xr:uid="{149DF777-5E71-42EC-97A6-BBCD5F61F7D3}"/>
    <hyperlink ref="C14:D14" location="'表5-2'!A1" display="表５－２" xr:uid="{D8A3191D-1149-4E7B-B3B1-05D84E52B862}"/>
    <hyperlink ref="C15:D15" location="'表5-2'!A1" display="表５－２" xr:uid="{C845BD64-E039-406E-AD0D-5DAD09F34C82}"/>
    <hyperlink ref="C17" location="'表5-8'!A1" display="表５－８" xr:uid="{147DA57E-5297-4FB2-A5EA-752B7A9E9EB6}"/>
    <hyperlink ref="D17" location="'表5-8'!A1" display="平均勤続年数の状況" xr:uid="{B35076D3-0B3D-4F00-8993-13A3A156FAAB}"/>
    <hyperlink ref="C12" location="'表5-3'!A1" display="表５－３" xr:uid="{80B15291-3E5F-40F8-BBFF-625FE16A7A5B}"/>
    <hyperlink ref="D12" location="'表5-3'!A1" display="新たに管理職となった女性の状況" xr:uid="{97E06312-EC8F-4A57-9297-3DB95F3F924F}"/>
    <hyperlink ref="C13" location="'表5-4'!A1" display="表５－４" xr:uid="{EF38A05F-B5C1-4F94-B07A-19DCACA20A7F}"/>
    <hyperlink ref="D13" location="'表5-4'!A1" display="新たにリーダーとなった女性の状況" xr:uid="{2651AE90-5615-48D5-BA3E-10CA52DA3965}"/>
    <hyperlink ref="C15" location="'表5-6'!A1" display="表５－５" xr:uid="{E9DE9BDA-2BC8-46D4-A450-C85B0A1CBD91}"/>
    <hyperlink ref="D15" location="'表5-6'!A1" display="女性管理職およびリーダーを増やすための方法" xr:uid="{D3474B84-2F36-48AA-8D2A-6222D1C51C5A}"/>
    <hyperlink ref="C16" location="'表5-7'!A1" display="表５－６" xr:uid="{21FE45E7-50DD-49EB-9EEF-2E5615E027F7}"/>
    <hyperlink ref="D16" location="'表5-7'!A1" display="女性管理職およびリーダーが少ない理由" xr:uid="{2A49679A-0C91-4F3E-AA5F-D1C1359B0198}"/>
    <hyperlink ref="D14" location="'表5-5'!A1" display="'表5-5'!A1" xr:uid="{AFF5C2BF-8301-4D30-BD7F-319481FB1A26}"/>
    <hyperlink ref="C14" location="'表5-5'!A1" display="'表5-5'!A1" xr:uid="{275B8AF6-061D-4544-8A72-C100C0243A81}"/>
    <hyperlink ref="C87" location="'表32-3'!A1" display="'表32-3'!A1" xr:uid="{BC7A4B22-0E0C-4A0D-821E-68D9534DD373}"/>
    <hyperlink ref="D87" location="'表32-3'!A1" display="'表32-3'!A1" xr:uid="{8AFBC421-0977-4B26-A9E2-1131643BFDCD}"/>
    <hyperlink ref="C88" location="'表32-４'!A1" display="'表32-４'!A1" xr:uid="{19AF596E-FC92-4AFF-8D8C-05BC4919DF74}"/>
    <hyperlink ref="D88" location="'表32-４'!A1" display="'表32-４'!A1" xr:uid="{32FDEDD5-600B-420C-978F-69E9FCF1F993}"/>
    <hyperlink ref="C90" location="'表33-1'!A1" display="表３３－１" xr:uid="{E8E06FA8-5700-4041-8F70-428EA7E1907D}"/>
    <hyperlink ref="D90" location="'表33-1'!A1" display="テレワーク（在宅勤務）導入の有無" xr:uid="{ECFD81FD-401B-4482-B9A4-6151875113C6}"/>
    <hyperlink ref="C91" location="'表33-2'!A1" display="表３３－２" xr:uid="{F9FC1DF6-D3EA-4AEB-B745-0DB8FB3453C3}"/>
    <hyperlink ref="D91" location="'表33-2'!A1" display="導入を検討している、検討したいと考える働き方" xr:uid="{4F9C4E29-B1BD-4DE8-85DE-E8BE1E8453F2}"/>
    <hyperlink ref="C92" location="'表33-3'!A1" display="表３３－３" xr:uid="{093B4B94-0669-4F7A-972B-29BA3AD45BD0}"/>
    <hyperlink ref="D92" location="'表33-3'!A1" display="多様な働き方の導入における課題" xr:uid="{1B0E6ACA-D44A-4479-9961-8E920F3D31F6}"/>
    <hyperlink ref="C93" location="'表34-1'!A1" display="表３３－４" xr:uid="{010FFB99-4F00-4B76-B179-82190122EADE}"/>
    <hyperlink ref="D93" location="'表34-1'!A1" display="導入を検討している、検討したいと考える働き方" xr:uid="{37AFAAC4-8EE7-410F-855B-A151FF2CDE33}"/>
    <hyperlink ref="C94" location="'表34-2'!A1" display="'表34-2'!A1" xr:uid="{4EF96C76-F391-470D-A2CB-C58E09180ADD}"/>
    <hyperlink ref="D94" location="'表34-2'!A1" display="所定労働時間、勤務地、職種・職務を限定した勤務の利用状況（短時間正社員）" xr:uid="{E9AED802-0F27-4277-8FA5-370102DE8500}"/>
    <hyperlink ref="C97" location="'表35-1'!A1" display="'表35-1'!A1" xr:uid="{13EC67CF-125E-4657-A051-E1971861638D}"/>
    <hyperlink ref="C98" location="'表35-2'!A1" display="'表35-2'!A1" xr:uid="{BC159C1D-E5DA-483E-8AD4-C5B16A9CA5A1}"/>
    <hyperlink ref="C99" location="'表35-3'!A1" display="'表35-3'!A1" xr:uid="{DB197C69-821F-4AE2-8FB3-20036B755C9E}"/>
    <hyperlink ref="C100" location="表36!A1" display="表36!A1" xr:uid="{0328FBE3-9926-4E39-8B81-BED523D3F84A}"/>
    <hyperlink ref="D97" location="'表35-1'!A1" display="'表35-1'!A1" xr:uid="{F21CBBA6-8B03-4F2E-9C6A-899C6FB0F94E}"/>
    <hyperlink ref="D98" location="'表35-2'!A1" display="'表35-2'!A1" xr:uid="{18980AD2-DEF4-4BB2-B89B-CA3526D9016B}"/>
    <hyperlink ref="D99" location="'表35-3'!A1" display="'表35-3'!A1" xr:uid="{43672B30-9BD8-4190-B440-90247E85A178}"/>
    <hyperlink ref="D100" location="表36!A1" display="表36!A1" xr:uid="{10B43BFC-B1FA-41BD-9F05-12E68353EBF7}"/>
    <hyperlink ref="C105" location="'表38-1'!A1" display="表３８－１" xr:uid="{CF8801EB-08DE-4E34-A13F-D35B64877499}"/>
    <hyperlink ref="D105" location="'表38-1'!A1" display="公正採用選考人権啓発推進員の有無" xr:uid="{22D2954A-194F-467C-A0D6-E457CF96D9E8}"/>
    <hyperlink ref="C106" location="'表38-2'!A1" display="表３８－２" xr:uid="{5083BC4C-0F45-44D1-9CE1-EF6C05302230}"/>
    <hyperlink ref="D106" location="'表38-2'!A1" display="公正採用選考人権啓発推進員選任に関する研修会への参加の有無" xr:uid="{AE5CAF2E-4CC7-4681-8BC3-EC37C3FC2409}"/>
    <hyperlink ref="C27" location="'表12-1'!A1" display="表１２－１" xr:uid="{170C842B-2477-417E-975B-6AD3ADB4CFE9}"/>
    <hyperlink ref="D27" location="'表12-1'!A1" display="無期転換ルールに該当する非正規従業員の人数" xr:uid="{C906B8AC-373E-4166-AEC6-2849842F898B}"/>
    <hyperlink ref="D28" location="'表12-2'!A1" display="非正規従業員の正規従業員への転換実績（パートタイム労働者）" xr:uid="{9C511CE7-4841-4932-A1B1-B7878936059C}"/>
    <hyperlink ref="D29" location="'表12-3'!A1" display="非正規従業員の正規従業員への転換実績（派遣労働者）" xr:uid="{02502851-11C0-43AF-9FAC-F6CD41CA3AC1}"/>
    <hyperlink ref="C29" location="'表12-3'!A1" display="表１２－３" xr:uid="{763DC44A-F557-489A-96DD-D4531E245A79}"/>
    <hyperlink ref="D30" location="'表12-4'!A1" display="非正規従業員の正規従業員への転換実績（その他）" xr:uid="{A361E095-D0F4-4719-AD54-05DF4043ADFE}"/>
    <hyperlink ref="C30" location="'表12-4'!A1" display="表１２－４" xr:uid="{3A9AAC58-DF0C-4012-B869-932E02307E95}"/>
    <hyperlink ref="C95" location="'表34-3'!A1" display="表３４－３" xr:uid="{CBC32338-16CE-461E-BA64-BDBE4A14D722}"/>
    <hyperlink ref="D95" location="'表34-3'!A1" display="所定労働時間、勤務地、職種・職務を限定した勤務の利用状況（勤務地限定正社員）" xr:uid="{53A7A2B7-E2EC-41BE-9083-87DD0729FF13}"/>
    <hyperlink ref="C96" location="'表34-4'!A1" display="表３４－４" xr:uid="{07FCE456-314D-469C-80A8-D97B632948E8}"/>
    <hyperlink ref="D96" location="'表34-4'!A1" display="所定労働時間、勤務地、職種・職務を限定した勤務の利用状況（職種・職務限定正社員）" xr:uid="{91475978-0232-425D-AA02-C9DB7435BD59}"/>
    <hyperlink ref="C101" location="'表37-1'!A1" display="表３７－１" xr:uid="{635E5405-C2DC-491B-9867-A24C19CCE46D}"/>
    <hyperlink ref="C102" location="'表37-2'!A1" display="表３７－２" xr:uid="{8C772F2A-3019-466A-A169-13060058A3C9}"/>
    <hyperlink ref="C103" location="'表37-3'!A1" display="表３７－３" xr:uid="{EAEE648E-1D11-4063-919E-C29C23F2305C}"/>
    <hyperlink ref="D101" location="'表37-1'!A1" display="カスタマーハラスメント発生の有無" xr:uid="{99E9A2B4-BE79-418C-B10E-D1B1CBCE685B}"/>
    <hyperlink ref="D102" location="'表37-2'!A1" display="カスタマーハラスメント対策の実施状況" xr:uid="{5B8222C8-37C9-4758-96E8-E6ACDCBB5667}"/>
    <hyperlink ref="D103" location="'表37-3'!A1" display="カスタマーハラスメント対策を実施している事業所の対策内容" xr:uid="{CA35DDBD-0029-4A02-AF93-40785E33C94A}"/>
    <hyperlink ref="C69" location="'表24-8'!A1" display="表２４－８" xr:uid="{134C5A5C-B576-461D-89B9-E6174AB97228}"/>
    <hyperlink ref="D69" location="'表24-8'!A1" display="育児のための勤務時間短縮等措置の利用状況（１歳以上の子の育休）" xr:uid="{E4501E13-CE32-4CCC-9485-247A9A746EED}"/>
  </hyperlinks>
  <pageMargins left="0.7" right="0.7" top="0.75" bottom="0.75" header="0.3" footer="0.3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F088-CDA0-458A-BEA7-1C6B2937FE40}">
  <sheetPr>
    <tabColor rgb="FF00B0F0"/>
  </sheetPr>
  <dimension ref="A2:Q97"/>
  <sheetViews>
    <sheetView view="pageBreakPreview" zoomScale="70" zoomScaleNormal="100" zoomScaleSheetLayoutView="70" workbookViewId="0"/>
  </sheetViews>
  <sheetFormatPr defaultColWidth="9" defaultRowHeight="13.2" outlineLevelCol="1" x14ac:dyDescent="0.2"/>
  <cols>
    <col min="1" max="1" width="8.6640625" style="123" customWidth="1"/>
    <col min="2" max="2" width="4.6640625" style="123" customWidth="1"/>
    <col min="3" max="3" width="11.44140625" style="12" customWidth="1"/>
    <col min="4" max="4" width="11" style="12" customWidth="1"/>
    <col min="5" max="5" width="14.44140625" style="12" customWidth="1"/>
    <col min="6" max="8" width="14.44140625" style="12" customWidth="1" outlineLevel="1"/>
    <col min="9" max="9" width="14.33203125" style="12" customWidth="1" outlineLevel="1"/>
    <col min="10" max="12" width="14.44140625" style="12" customWidth="1" outlineLevel="1"/>
    <col min="13" max="14" width="14.44140625" style="12" customWidth="1"/>
    <col min="15" max="20" width="8.6640625" style="12" customWidth="1"/>
    <col min="21" max="40" width="4.6640625" style="12" customWidth="1"/>
    <col min="41" max="16384" width="9" style="12"/>
  </cols>
  <sheetData>
    <row r="2" spans="2:17" ht="17.100000000000001" customHeight="1" x14ac:dyDescent="0.2">
      <c r="B2" s="11" t="s">
        <v>328</v>
      </c>
    </row>
    <row r="3" spans="2:17" ht="18" customHeight="1" x14ac:dyDescent="0.2">
      <c r="B3" s="12"/>
    </row>
    <row r="4" spans="2:17" ht="15" customHeight="1" x14ac:dyDescent="0.2">
      <c r="B4" s="12"/>
      <c r="K4" s="122" t="s">
        <v>205</v>
      </c>
      <c r="L4" s="122"/>
      <c r="M4" s="122"/>
    </row>
    <row r="5" spans="2:17" ht="15" customHeight="1" x14ac:dyDescent="0.2">
      <c r="B5" s="12"/>
      <c r="K5" s="122" t="s">
        <v>206</v>
      </c>
      <c r="L5" s="122"/>
      <c r="M5" s="122"/>
    </row>
    <row r="6" spans="2:17" ht="15" customHeight="1" x14ac:dyDescent="0.2">
      <c r="B6" s="12"/>
      <c r="K6" s="122" t="s">
        <v>311</v>
      </c>
      <c r="L6" s="122"/>
      <c r="M6" s="122"/>
    </row>
    <row r="7" spans="2:17" ht="15" customHeight="1" x14ac:dyDescent="0.2">
      <c r="B7" s="12"/>
      <c r="J7" s="122" t="s">
        <v>312</v>
      </c>
      <c r="K7" s="122"/>
      <c r="L7" s="122"/>
    </row>
    <row r="8" spans="2:17" ht="13.8" thickBot="1" x14ac:dyDescent="0.25">
      <c r="N8" s="15" t="s">
        <v>300</v>
      </c>
    </row>
    <row r="9" spans="2:17" ht="15" customHeight="1" x14ac:dyDescent="0.2">
      <c r="B9" s="336"/>
      <c r="C9" s="336"/>
      <c r="D9" s="351" t="s">
        <v>279</v>
      </c>
      <c r="E9" s="354" t="s">
        <v>329</v>
      </c>
      <c r="F9" s="124"/>
      <c r="G9" s="124"/>
      <c r="H9" s="124"/>
      <c r="I9" s="124"/>
      <c r="J9" s="125"/>
      <c r="K9" s="125"/>
      <c r="L9" s="125"/>
      <c r="M9" s="354" t="s">
        <v>330</v>
      </c>
      <c r="N9" s="357" t="s">
        <v>303</v>
      </c>
    </row>
    <row r="10" spans="2:17" ht="15" customHeight="1" x14ac:dyDescent="0.2">
      <c r="B10" s="336"/>
      <c r="C10" s="336"/>
      <c r="D10" s="352"/>
      <c r="E10" s="355"/>
      <c r="F10" s="298" t="s">
        <v>315</v>
      </c>
      <c r="G10" s="298" t="s">
        <v>316</v>
      </c>
      <c r="H10" s="298" t="s">
        <v>331</v>
      </c>
      <c r="I10" s="298" t="s">
        <v>318</v>
      </c>
      <c r="J10" s="298" t="s">
        <v>319</v>
      </c>
      <c r="K10" s="348" t="s">
        <v>320</v>
      </c>
      <c r="L10" s="374" t="s">
        <v>266</v>
      </c>
      <c r="M10" s="355"/>
      <c r="N10" s="358"/>
    </row>
    <row r="11" spans="2:17" ht="10.5" customHeight="1" x14ac:dyDescent="0.2">
      <c r="B11" s="336"/>
      <c r="C11" s="336"/>
      <c r="D11" s="352"/>
      <c r="E11" s="355"/>
      <c r="F11" s="360"/>
      <c r="G11" s="360"/>
      <c r="H11" s="360"/>
      <c r="I11" s="360"/>
      <c r="J11" s="360"/>
      <c r="K11" s="349"/>
      <c r="L11" s="374"/>
      <c r="M11" s="355"/>
      <c r="N11" s="358"/>
    </row>
    <row r="12" spans="2:17" ht="68.25" customHeight="1" x14ac:dyDescent="0.2">
      <c r="B12" s="336"/>
      <c r="C12" s="336"/>
      <c r="D12" s="353"/>
      <c r="E12" s="356"/>
      <c r="F12" s="299"/>
      <c r="G12" s="299"/>
      <c r="H12" s="299"/>
      <c r="I12" s="299"/>
      <c r="J12" s="299"/>
      <c r="K12" s="350"/>
      <c r="L12" s="374"/>
      <c r="M12" s="356"/>
      <c r="N12" s="359"/>
      <c r="Q12" s="20"/>
    </row>
    <row r="13" spans="2:17" ht="19.2" customHeight="1" x14ac:dyDescent="0.2">
      <c r="B13" s="317" t="s">
        <v>243</v>
      </c>
      <c r="C13" s="318"/>
      <c r="D13" s="127">
        <f t="shared" ref="D13:N13" si="0">D16+D19+D22+D25+D28+D31</f>
        <v>33</v>
      </c>
      <c r="E13" s="128">
        <f t="shared" si="0"/>
        <v>30</v>
      </c>
      <c r="F13" s="129">
        <f t="shared" si="0"/>
        <v>16</v>
      </c>
      <c r="G13" s="129">
        <f t="shared" si="0"/>
        <v>13</v>
      </c>
      <c r="H13" s="129">
        <f t="shared" si="0"/>
        <v>19</v>
      </c>
      <c r="I13" s="129">
        <f t="shared" si="0"/>
        <v>14</v>
      </c>
      <c r="J13" s="129">
        <f t="shared" si="0"/>
        <v>11</v>
      </c>
      <c r="K13" s="75">
        <f t="shared" si="0"/>
        <v>8</v>
      </c>
      <c r="L13" s="75">
        <f t="shared" si="0"/>
        <v>4</v>
      </c>
      <c r="M13" s="173">
        <f t="shared" si="0"/>
        <v>3</v>
      </c>
      <c r="N13" s="173">
        <f t="shared" si="0"/>
        <v>0</v>
      </c>
      <c r="Q13" s="74"/>
    </row>
    <row r="14" spans="2:17" ht="19.2" customHeight="1" x14ac:dyDescent="0.2">
      <c r="B14" s="319"/>
      <c r="C14" s="320"/>
      <c r="D14" s="131"/>
      <c r="E14" s="132">
        <f>E13/$D13</f>
        <v>0.90909090909090906</v>
      </c>
      <c r="F14" s="133">
        <f>F13/$D13</f>
        <v>0.48484848484848486</v>
      </c>
      <c r="G14" s="133">
        <f t="shared" ref="G14:L14" si="1">G13/$D13</f>
        <v>0.39393939393939392</v>
      </c>
      <c r="H14" s="133">
        <f t="shared" si="1"/>
        <v>0.5757575757575758</v>
      </c>
      <c r="I14" s="133">
        <f t="shared" si="1"/>
        <v>0.42424242424242425</v>
      </c>
      <c r="J14" s="133">
        <f t="shared" si="1"/>
        <v>0.33333333333333331</v>
      </c>
      <c r="K14" s="174">
        <f t="shared" si="1"/>
        <v>0.24242424242424243</v>
      </c>
      <c r="L14" s="174">
        <f t="shared" si="1"/>
        <v>0.12121212121212122</v>
      </c>
      <c r="M14" s="175">
        <f>M13/$D13</f>
        <v>9.0909090909090912E-2</v>
      </c>
      <c r="N14" s="175">
        <f>N13/$D13</f>
        <v>0</v>
      </c>
      <c r="P14" s="69"/>
      <c r="Q14" s="74"/>
    </row>
    <row r="15" spans="2:17" ht="19.2" customHeight="1" thickBot="1" x14ac:dyDescent="0.25">
      <c r="B15" s="343"/>
      <c r="C15" s="344"/>
      <c r="D15" s="135"/>
      <c r="E15" s="136"/>
      <c r="F15" s="137">
        <f>F13/$E13</f>
        <v>0.53333333333333333</v>
      </c>
      <c r="G15" s="137">
        <f t="shared" ref="G15:L15" si="2">G13/$E13</f>
        <v>0.43333333333333335</v>
      </c>
      <c r="H15" s="137">
        <f t="shared" si="2"/>
        <v>0.6333333333333333</v>
      </c>
      <c r="I15" s="137">
        <f t="shared" si="2"/>
        <v>0.46666666666666667</v>
      </c>
      <c r="J15" s="137">
        <f t="shared" si="2"/>
        <v>0.36666666666666664</v>
      </c>
      <c r="K15" s="176">
        <f t="shared" si="2"/>
        <v>0.26666666666666666</v>
      </c>
      <c r="L15" s="176">
        <f t="shared" si="2"/>
        <v>0.13333333333333333</v>
      </c>
      <c r="M15" s="177"/>
      <c r="N15" s="177"/>
      <c r="P15" s="69"/>
    </row>
    <row r="16" spans="2:17" ht="19.2" customHeight="1" thickTop="1" x14ac:dyDescent="0.2">
      <c r="B16" s="278" t="s">
        <v>268</v>
      </c>
      <c r="C16" s="281" t="s">
        <v>245</v>
      </c>
      <c r="D16" s="33">
        <f>'表32-3'!E16+'表32-3'!F16</f>
        <v>5</v>
      </c>
      <c r="E16" s="139">
        <v>4</v>
      </c>
      <c r="F16" s="140">
        <v>2</v>
      </c>
      <c r="G16" s="140">
        <v>2</v>
      </c>
      <c r="H16" s="140">
        <v>3</v>
      </c>
      <c r="I16" s="140">
        <v>1</v>
      </c>
      <c r="J16" s="140">
        <v>3</v>
      </c>
      <c r="K16" s="178">
        <v>0</v>
      </c>
      <c r="L16" s="141">
        <v>1</v>
      </c>
      <c r="M16" s="179">
        <v>1</v>
      </c>
      <c r="N16" s="179">
        <v>0</v>
      </c>
      <c r="Q16" s="74"/>
    </row>
    <row r="17" spans="2:17" ht="19.2" customHeight="1" x14ac:dyDescent="0.2">
      <c r="B17" s="279"/>
      <c r="C17" s="286"/>
      <c r="D17" s="27"/>
      <c r="E17" s="132">
        <f>E16/$D16</f>
        <v>0.8</v>
      </c>
      <c r="F17" s="133">
        <f>F16/$D16</f>
        <v>0.4</v>
      </c>
      <c r="G17" s="133">
        <f t="shared" ref="G17:L17" si="3">G16/$D16</f>
        <v>0.4</v>
      </c>
      <c r="H17" s="133">
        <f t="shared" si="3"/>
        <v>0.6</v>
      </c>
      <c r="I17" s="133">
        <f t="shared" si="3"/>
        <v>0.2</v>
      </c>
      <c r="J17" s="133">
        <f t="shared" si="3"/>
        <v>0.6</v>
      </c>
      <c r="K17" s="174">
        <f t="shared" si="3"/>
        <v>0</v>
      </c>
      <c r="L17" s="174">
        <f t="shared" si="3"/>
        <v>0.2</v>
      </c>
      <c r="M17" s="175">
        <f>M16/$D16</f>
        <v>0.2</v>
      </c>
      <c r="N17" s="175">
        <f>N16/$D16</f>
        <v>0</v>
      </c>
      <c r="P17" s="69"/>
      <c r="Q17" s="74"/>
    </row>
    <row r="18" spans="2:17" ht="19.2" customHeight="1" x14ac:dyDescent="0.2">
      <c r="B18" s="279"/>
      <c r="C18" s="282"/>
      <c r="D18" s="142"/>
      <c r="E18" s="143"/>
      <c r="F18" s="144">
        <f t="shared" ref="F18:L18" si="4">F16/$E16</f>
        <v>0.5</v>
      </c>
      <c r="G18" s="144">
        <f t="shared" si="4"/>
        <v>0.5</v>
      </c>
      <c r="H18" s="144">
        <f t="shared" si="4"/>
        <v>0.75</v>
      </c>
      <c r="I18" s="144">
        <f t="shared" si="4"/>
        <v>0.25</v>
      </c>
      <c r="J18" s="144">
        <f t="shared" si="4"/>
        <v>0.75</v>
      </c>
      <c r="K18" s="180">
        <f t="shared" si="4"/>
        <v>0</v>
      </c>
      <c r="L18" s="180">
        <f t="shared" si="4"/>
        <v>0.25</v>
      </c>
      <c r="M18" s="181"/>
      <c r="N18" s="181"/>
      <c r="P18" s="69"/>
    </row>
    <row r="19" spans="2:17" ht="19.2" customHeight="1" x14ac:dyDescent="0.2">
      <c r="B19" s="279"/>
      <c r="C19" s="276" t="s">
        <v>246</v>
      </c>
      <c r="D19" s="42">
        <f>'表32-3'!E18+'表32-3'!F18</f>
        <v>5</v>
      </c>
      <c r="E19" s="146">
        <v>4</v>
      </c>
      <c r="F19" s="147">
        <v>1</v>
      </c>
      <c r="G19" s="147">
        <v>1</v>
      </c>
      <c r="H19" s="147">
        <v>3</v>
      </c>
      <c r="I19" s="147">
        <v>2</v>
      </c>
      <c r="J19" s="147">
        <v>3</v>
      </c>
      <c r="K19" s="16">
        <v>3</v>
      </c>
      <c r="L19" s="148">
        <v>1</v>
      </c>
      <c r="M19" s="182">
        <v>1</v>
      </c>
      <c r="N19" s="182">
        <v>0</v>
      </c>
      <c r="Q19" s="74"/>
    </row>
    <row r="20" spans="2:17" ht="19.2" customHeight="1" x14ac:dyDescent="0.2">
      <c r="B20" s="279"/>
      <c r="C20" s="286"/>
      <c r="D20" s="27"/>
      <c r="E20" s="132">
        <f>E19/$D19</f>
        <v>0.8</v>
      </c>
      <c r="F20" s="133">
        <f>F19/$D19</f>
        <v>0.2</v>
      </c>
      <c r="G20" s="133">
        <f t="shared" ref="G20:L20" si="5">G19/$D19</f>
        <v>0.2</v>
      </c>
      <c r="H20" s="133">
        <f t="shared" si="5"/>
        <v>0.6</v>
      </c>
      <c r="I20" s="133">
        <f t="shared" si="5"/>
        <v>0.4</v>
      </c>
      <c r="J20" s="133">
        <f t="shared" si="5"/>
        <v>0.6</v>
      </c>
      <c r="K20" s="174">
        <f t="shared" si="5"/>
        <v>0.6</v>
      </c>
      <c r="L20" s="174">
        <f t="shared" si="5"/>
        <v>0.2</v>
      </c>
      <c r="M20" s="175">
        <f>M19/$D19</f>
        <v>0.2</v>
      </c>
      <c r="N20" s="175">
        <f>N19/$D19</f>
        <v>0</v>
      </c>
      <c r="P20" s="69"/>
      <c r="Q20" s="74"/>
    </row>
    <row r="21" spans="2:17" ht="19.2" customHeight="1" x14ac:dyDescent="0.2">
      <c r="B21" s="279"/>
      <c r="C21" s="282"/>
      <c r="D21" s="149"/>
      <c r="E21" s="143"/>
      <c r="F21" s="144">
        <f>F19/$E19</f>
        <v>0.25</v>
      </c>
      <c r="G21" s="144">
        <f t="shared" ref="G21:L21" si="6">G19/$E19</f>
        <v>0.25</v>
      </c>
      <c r="H21" s="144">
        <f t="shared" si="6"/>
        <v>0.75</v>
      </c>
      <c r="I21" s="144">
        <f t="shared" si="6"/>
        <v>0.5</v>
      </c>
      <c r="J21" s="144">
        <f t="shared" si="6"/>
        <v>0.75</v>
      </c>
      <c r="K21" s="180">
        <f t="shared" si="6"/>
        <v>0.75</v>
      </c>
      <c r="L21" s="180">
        <f t="shared" si="6"/>
        <v>0.25</v>
      </c>
      <c r="M21" s="181"/>
      <c r="N21" s="181"/>
      <c r="P21" s="69"/>
    </row>
    <row r="22" spans="2:17" ht="19.2" customHeight="1" x14ac:dyDescent="0.2">
      <c r="B22" s="279"/>
      <c r="C22" s="276" t="s">
        <v>269</v>
      </c>
      <c r="D22" s="52">
        <f>'表32-3'!E20+'表32-3'!F20</f>
        <v>2</v>
      </c>
      <c r="E22" s="146">
        <v>2</v>
      </c>
      <c r="F22" s="147">
        <v>1</v>
      </c>
      <c r="G22" s="147">
        <v>2</v>
      </c>
      <c r="H22" s="147">
        <v>0</v>
      </c>
      <c r="I22" s="147">
        <v>0</v>
      </c>
      <c r="J22" s="147">
        <v>0</v>
      </c>
      <c r="K22" s="16">
        <v>0</v>
      </c>
      <c r="L22" s="148">
        <v>1</v>
      </c>
      <c r="M22" s="182">
        <v>0</v>
      </c>
      <c r="N22" s="182">
        <v>0</v>
      </c>
      <c r="Q22" s="74"/>
    </row>
    <row r="23" spans="2:17" ht="19.2" customHeight="1" x14ac:dyDescent="0.2">
      <c r="B23" s="279"/>
      <c r="C23" s="286"/>
      <c r="D23" s="27"/>
      <c r="E23" s="132">
        <f>E22/$D22</f>
        <v>1</v>
      </c>
      <c r="F23" s="133">
        <f>F22/$D22</f>
        <v>0.5</v>
      </c>
      <c r="G23" s="133">
        <f t="shared" ref="G23:L23" si="7">G22/$D22</f>
        <v>1</v>
      </c>
      <c r="H23" s="133">
        <f t="shared" si="7"/>
        <v>0</v>
      </c>
      <c r="I23" s="133">
        <f t="shared" si="7"/>
        <v>0</v>
      </c>
      <c r="J23" s="133">
        <f t="shared" si="7"/>
        <v>0</v>
      </c>
      <c r="K23" s="174">
        <f t="shared" si="7"/>
        <v>0</v>
      </c>
      <c r="L23" s="174">
        <f t="shared" si="7"/>
        <v>0.5</v>
      </c>
      <c r="M23" s="175">
        <f>M22/$D22</f>
        <v>0</v>
      </c>
      <c r="N23" s="175">
        <f>N22/$D22</f>
        <v>0</v>
      </c>
      <c r="P23" s="69"/>
      <c r="Q23" s="74"/>
    </row>
    <row r="24" spans="2:17" ht="19.2" customHeight="1" x14ac:dyDescent="0.2">
      <c r="B24" s="279"/>
      <c r="C24" s="282"/>
      <c r="D24" s="149"/>
      <c r="E24" s="143"/>
      <c r="F24" s="144">
        <f>IF(F22,F22/$E22,0)</f>
        <v>0.5</v>
      </c>
      <c r="G24" s="144">
        <f t="shared" ref="G24:J24" si="8">IF(G22,G22/$E22,0)</f>
        <v>1</v>
      </c>
      <c r="H24" s="144">
        <f t="shared" si="8"/>
        <v>0</v>
      </c>
      <c r="I24" s="144">
        <f t="shared" si="8"/>
        <v>0</v>
      </c>
      <c r="J24" s="144">
        <f t="shared" si="8"/>
        <v>0</v>
      </c>
      <c r="K24" s="180">
        <f>IF(K22,K22/$E22,0)</f>
        <v>0</v>
      </c>
      <c r="L24" s="180">
        <f>IF(L22,L22/$E22,0)</f>
        <v>0.5</v>
      </c>
      <c r="M24" s="181"/>
      <c r="N24" s="181"/>
      <c r="P24" s="69"/>
    </row>
    <row r="25" spans="2:17" ht="19.2" customHeight="1" x14ac:dyDescent="0.2">
      <c r="B25" s="279"/>
      <c r="C25" s="276" t="s">
        <v>248</v>
      </c>
      <c r="D25" s="52">
        <f>'表32-3'!E22+'表32-3'!F22</f>
        <v>8</v>
      </c>
      <c r="E25" s="146">
        <v>8</v>
      </c>
      <c r="F25" s="147">
        <v>4</v>
      </c>
      <c r="G25" s="147">
        <v>2</v>
      </c>
      <c r="H25" s="147">
        <v>3</v>
      </c>
      <c r="I25" s="147">
        <v>1</v>
      </c>
      <c r="J25" s="147">
        <v>2</v>
      </c>
      <c r="K25" s="16">
        <v>2</v>
      </c>
      <c r="L25" s="148">
        <v>1</v>
      </c>
      <c r="M25" s="182">
        <v>0</v>
      </c>
      <c r="N25" s="182">
        <v>0</v>
      </c>
      <c r="Q25" s="74"/>
    </row>
    <row r="26" spans="2:17" ht="19.2" customHeight="1" x14ac:dyDescent="0.2">
      <c r="B26" s="279"/>
      <c r="C26" s="286"/>
      <c r="D26" s="27"/>
      <c r="E26" s="132">
        <f>E25/$D25</f>
        <v>1</v>
      </c>
      <c r="F26" s="133">
        <f>F25/$D25</f>
        <v>0.5</v>
      </c>
      <c r="G26" s="133">
        <f t="shared" ref="G26:L26" si="9">G25/$D25</f>
        <v>0.25</v>
      </c>
      <c r="H26" s="133">
        <f t="shared" si="9"/>
        <v>0.375</v>
      </c>
      <c r="I26" s="133">
        <f t="shared" si="9"/>
        <v>0.125</v>
      </c>
      <c r="J26" s="133">
        <f t="shared" si="9"/>
        <v>0.25</v>
      </c>
      <c r="K26" s="174">
        <f t="shared" si="9"/>
        <v>0.25</v>
      </c>
      <c r="L26" s="174">
        <f t="shared" si="9"/>
        <v>0.125</v>
      </c>
      <c r="M26" s="175">
        <f>M25/$D25</f>
        <v>0</v>
      </c>
      <c r="N26" s="175">
        <f>N25/$D25</f>
        <v>0</v>
      </c>
      <c r="P26" s="69"/>
      <c r="Q26" s="74"/>
    </row>
    <row r="27" spans="2:17" ht="19.2" customHeight="1" x14ac:dyDescent="0.2">
      <c r="B27" s="279"/>
      <c r="C27" s="282"/>
      <c r="D27" s="149"/>
      <c r="E27" s="143"/>
      <c r="F27" s="144">
        <f>F25/$E25</f>
        <v>0.5</v>
      </c>
      <c r="G27" s="144">
        <f t="shared" ref="G27:L27" si="10">G25/$E25</f>
        <v>0.25</v>
      </c>
      <c r="H27" s="144">
        <f t="shared" si="10"/>
        <v>0.375</v>
      </c>
      <c r="I27" s="144">
        <f t="shared" si="10"/>
        <v>0.125</v>
      </c>
      <c r="J27" s="144">
        <f t="shared" si="10"/>
        <v>0.25</v>
      </c>
      <c r="K27" s="180">
        <f t="shared" si="10"/>
        <v>0.25</v>
      </c>
      <c r="L27" s="180">
        <f t="shared" si="10"/>
        <v>0.125</v>
      </c>
      <c r="M27" s="181"/>
      <c r="N27" s="181"/>
      <c r="P27" s="69"/>
    </row>
    <row r="28" spans="2:17" ht="19.2" customHeight="1" x14ac:dyDescent="0.2">
      <c r="B28" s="279"/>
      <c r="C28" s="276" t="s">
        <v>249</v>
      </c>
      <c r="D28" s="52">
        <f>'表32-3'!E24+'表32-3'!F24</f>
        <v>0</v>
      </c>
      <c r="E28" s="146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75">
        <v>0</v>
      </c>
      <c r="L28" s="130">
        <v>0</v>
      </c>
      <c r="M28" s="173">
        <v>0</v>
      </c>
      <c r="N28" s="173">
        <v>0</v>
      </c>
      <c r="Q28" s="74"/>
    </row>
    <row r="29" spans="2:17" ht="19.2" customHeight="1" x14ac:dyDescent="0.2">
      <c r="B29" s="279"/>
      <c r="C29" s="286"/>
      <c r="D29" s="27"/>
      <c r="E29" s="226">
        <f>IFERROR(E28/$D28,0)</f>
        <v>0</v>
      </c>
      <c r="F29" s="174">
        <f t="shared" ref="F29:N29" si="11">IFERROR(F28/$D28,0)</f>
        <v>0</v>
      </c>
      <c r="G29" s="174">
        <f t="shared" si="11"/>
        <v>0</v>
      </c>
      <c r="H29" s="174">
        <f t="shared" si="11"/>
        <v>0</v>
      </c>
      <c r="I29" s="174">
        <f t="shared" si="11"/>
        <v>0</v>
      </c>
      <c r="J29" s="174">
        <f t="shared" si="11"/>
        <v>0</v>
      </c>
      <c r="K29" s="174">
        <f t="shared" si="11"/>
        <v>0</v>
      </c>
      <c r="L29" s="134">
        <f t="shared" si="11"/>
        <v>0</v>
      </c>
      <c r="M29" s="132">
        <f t="shared" si="11"/>
        <v>0</v>
      </c>
      <c r="N29" s="132">
        <f t="shared" si="11"/>
        <v>0</v>
      </c>
      <c r="P29" s="69"/>
      <c r="Q29" s="74"/>
    </row>
    <row r="30" spans="2:17" ht="19.2" customHeight="1" x14ac:dyDescent="0.2">
      <c r="B30" s="279"/>
      <c r="C30" s="282"/>
      <c r="D30" s="149"/>
      <c r="E30" s="143"/>
      <c r="F30" s="144">
        <f>IFERROR(F28/$E28,0)</f>
        <v>0</v>
      </c>
      <c r="G30" s="144">
        <f t="shared" ref="G30:L30" si="12">IFERROR(G28/$E28,0)</f>
        <v>0</v>
      </c>
      <c r="H30" s="144">
        <f t="shared" si="12"/>
        <v>0</v>
      </c>
      <c r="I30" s="144">
        <f t="shared" si="12"/>
        <v>0</v>
      </c>
      <c r="J30" s="144">
        <f t="shared" si="12"/>
        <v>0</v>
      </c>
      <c r="K30" s="180">
        <f t="shared" si="12"/>
        <v>0</v>
      </c>
      <c r="L30" s="180">
        <f t="shared" si="12"/>
        <v>0</v>
      </c>
      <c r="M30" s="181"/>
      <c r="N30" s="181"/>
      <c r="P30" s="69"/>
    </row>
    <row r="31" spans="2:17" ht="19.2" customHeight="1" x14ac:dyDescent="0.2">
      <c r="B31" s="279"/>
      <c r="C31" s="276" t="s">
        <v>250</v>
      </c>
      <c r="D31" s="52">
        <f>'表32-3'!E26+'表32-3'!F26</f>
        <v>13</v>
      </c>
      <c r="E31" s="146">
        <v>12</v>
      </c>
      <c r="F31" s="147">
        <v>8</v>
      </c>
      <c r="G31" s="147">
        <v>6</v>
      </c>
      <c r="H31" s="147">
        <v>10</v>
      </c>
      <c r="I31" s="147">
        <v>10</v>
      </c>
      <c r="J31" s="147">
        <v>3</v>
      </c>
      <c r="K31" s="16">
        <v>3</v>
      </c>
      <c r="L31" s="148">
        <v>0</v>
      </c>
      <c r="M31" s="182">
        <v>1</v>
      </c>
      <c r="N31" s="182">
        <v>0</v>
      </c>
      <c r="Q31" s="74"/>
    </row>
    <row r="32" spans="2:17" ht="19.2" customHeight="1" x14ac:dyDescent="0.2">
      <c r="B32" s="279"/>
      <c r="C32" s="286"/>
      <c r="D32" s="27"/>
      <c r="E32" s="132">
        <f>E31/$D31</f>
        <v>0.92307692307692313</v>
      </c>
      <c r="F32" s="133">
        <f>F31/$D31</f>
        <v>0.61538461538461542</v>
      </c>
      <c r="G32" s="133">
        <f t="shared" ref="G32:L32" si="13">G31/$D31</f>
        <v>0.46153846153846156</v>
      </c>
      <c r="H32" s="133">
        <f t="shared" si="13"/>
        <v>0.76923076923076927</v>
      </c>
      <c r="I32" s="133">
        <f t="shared" si="13"/>
        <v>0.76923076923076927</v>
      </c>
      <c r="J32" s="133">
        <f t="shared" si="13"/>
        <v>0.23076923076923078</v>
      </c>
      <c r="K32" s="174">
        <f t="shared" si="13"/>
        <v>0.23076923076923078</v>
      </c>
      <c r="L32" s="174">
        <f t="shared" si="13"/>
        <v>0</v>
      </c>
      <c r="M32" s="175">
        <f>M31/$D31</f>
        <v>7.6923076923076927E-2</v>
      </c>
      <c r="N32" s="175">
        <f>N31/$D31</f>
        <v>0</v>
      </c>
      <c r="P32" s="69"/>
      <c r="Q32" s="74"/>
    </row>
    <row r="33" spans="2:17" ht="19.2" customHeight="1" thickBot="1" x14ac:dyDescent="0.25">
      <c r="B33" s="297"/>
      <c r="C33" s="277"/>
      <c r="D33" s="150"/>
      <c r="E33" s="151"/>
      <c r="F33" s="152">
        <f>F31/$E31</f>
        <v>0.66666666666666663</v>
      </c>
      <c r="G33" s="152">
        <f t="shared" ref="G33:L33" si="14">G31/$E31</f>
        <v>0.5</v>
      </c>
      <c r="H33" s="152">
        <f t="shared" si="14"/>
        <v>0.83333333333333337</v>
      </c>
      <c r="I33" s="152">
        <f t="shared" si="14"/>
        <v>0.83333333333333337</v>
      </c>
      <c r="J33" s="152">
        <f t="shared" si="14"/>
        <v>0.25</v>
      </c>
      <c r="K33" s="183">
        <f t="shared" si="14"/>
        <v>0.25</v>
      </c>
      <c r="L33" s="183">
        <f t="shared" si="14"/>
        <v>0</v>
      </c>
      <c r="M33" s="184"/>
      <c r="N33" s="184"/>
      <c r="P33" s="69"/>
    </row>
    <row r="34" spans="2:17" ht="19.2" customHeight="1" thickTop="1" x14ac:dyDescent="0.2">
      <c r="B34" s="278" t="s">
        <v>286</v>
      </c>
      <c r="C34" s="281" t="s">
        <v>287</v>
      </c>
      <c r="D34" s="52">
        <f>'表32-3'!E28+'表32-3'!F28</f>
        <v>4</v>
      </c>
      <c r="E34" s="146">
        <v>4</v>
      </c>
      <c r="F34" s="147">
        <v>3</v>
      </c>
      <c r="G34" s="147">
        <v>3</v>
      </c>
      <c r="H34" s="147">
        <v>4</v>
      </c>
      <c r="I34" s="147">
        <v>3</v>
      </c>
      <c r="J34" s="147">
        <v>2</v>
      </c>
      <c r="K34" s="16">
        <v>2</v>
      </c>
      <c r="L34" s="148">
        <v>0</v>
      </c>
      <c r="M34" s="182">
        <v>0</v>
      </c>
      <c r="N34" s="182">
        <v>0</v>
      </c>
      <c r="Q34" s="74"/>
    </row>
    <row r="35" spans="2:17" ht="19.2" customHeight="1" x14ac:dyDescent="0.2">
      <c r="B35" s="279"/>
      <c r="C35" s="286"/>
      <c r="D35" s="27"/>
      <c r="E35" s="132">
        <f>E34/$D34</f>
        <v>1</v>
      </c>
      <c r="F35" s="133">
        <f>F34/$D34</f>
        <v>0.75</v>
      </c>
      <c r="G35" s="133">
        <f t="shared" ref="G35:L35" si="15">G34/$D34</f>
        <v>0.75</v>
      </c>
      <c r="H35" s="133">
        <f t="shared" si="15"/>
        <v>1</v>
      </c>
      <c r="I35" s="133">
        <f t="shared" si="15"/>
        <v>0.75</v>
      </c>
      <c r="J35" s="133">
        <f t="shared" si="15"/>
        <v>0.5</v>
      </c>
      <c r="K35" s="174">
        <f t="shared" si="15"/>
        <v>0.5</v>
      </c>
      <c r="L35" s="174">
        <f t="shared" si="15"/>
        <v>0</v>
      </c>
      <c r="M35" s="175">
        <f>M34/$D34</f>
        <v>0</v>
      </c>
      <c r="N35" s="175">
        <f>N34/$D34</f>
        <v>0</v>
      </c>
      <c r="P35" s="69"/>
      <c r="Q35" s="74"/>
    </row>
    <row r="36" spans="2:17" ht="19.2" customHeight="1" x14ac:dyDescent="0.2">
      <c r="B36" s="279"/>
      <c r="C36" s="282"/>
      <c r="D36" s="149"/>
      <c r="E36" s="143"/>
      <c r="F36" s="144">
        <f>F34/$E34</f>
        <v>0.75</v>
      </c>
      <c r="G36" s="144">
        <f t="shared" ref="G36:L36" si="16">G34/$E34</f>
        <v>0.75</v>
      </c>
      <c r="H36" s="144">
        <f t="shared" si="16"/>
        <v>1</v>
      </c>
      <c r="I36" s="144">
        <f t="shared" si="16"/>
        <v>0.75</v>
      </c>
      <c r="J36" s="144">
        <f t="shared" si="16"/>
        <v>0.5</v>
      </c>
      <c r="K36" s="180">
        <f t="shared" si="16"/>
        <v>0.5</v>
      </c>
      <c r="L36" s="180">
        <f t="shared" si="16"/>
        <v>0</v>
      </c>
      <c r="M36" s="181"/>
      <c r="N36" s="181"/>
      <c r="P36" s="69"/>
    </row>
    <row r="37" spans="2:17" ht="19.2" customHeight="1" x14ac:dyDescent="0.2">
      <c r="B37" s="279"/>
      <c r="C37" s="276" t="s">
        <v>288</v>
      </c>
      <c r="D37" s="52">
        <f>'表32-3'!E30+'表32-3'!F30</f>
        <v>21</v>
      </c>
      <c r="E37" s="146">
        <v>19</v>
      </c>
      <c r="F37" s="147">
        <v>10</v>
      </c>
      <c r="G37" s="147">
        <v>7</v>
      </c>
      <c r="H37" s="147">
        <v>10</v>
      </c>
      <c r="I37" s="147">
        <v>7</v>
      </c>
      <c r="J37" s="147">
        <v>7</v>
      </c>
      <c r="K37" s="16">
        <v>4</v>
      </c>
      <c r="L37" s="148">
        <v>4</v>
      </c>
      <c r="M37" s="182">
        <v>2</v>
      </c>
      <c r="N37" s="182">
        <v>0</v>
      </c>
      <c r="Q37" s="74"/>
    </row>
    <row r="38" spans="2:17" ht="19.2" customHeight="1" x14ac:dyDescent="0.2">
      <c r="B38" s="279"/>
      <c r="C38" s="286"/>
      <c r="D38" s="27"/>
      <c r="E38" s="132">
        <f>E37/$D37</f>
        <v>0.90476190476190477</v>
      </c>
      <c r="F38" s="133">
        <f>F37/$D37</f>
        <v>0.47619047619047616</v>
      </c>
      <c r="G38" s="133">
        <f t="shared" ref="G38:L38" si="17">G37/$D37</f>
        <v>0.33333333333333331</v>
      </c>
      <c r="H38" s="133">
        <f t="shared" si="17"/>
        <v>0.47619047619047616</v>
      </c>
      <c r="I38" s="133">
        <f t="shared" si="17"/>
        <v>0.33333333333333331</v>
      </c>
      <c r="J38" s="133">
        <f t="shared" si="17"/>
        <v>0.33333333333333331</v>
      </c>
      <c r="K38" s="174">
        <f t="shared" si="17"/>
        <v>0.19047619047619047</v>
      </c>
      <c r="L38" s="174">
        <f t="shared" si="17"/>
        <v>0.19047619047619047</v>
      </c>
      <c r="M38" s="175">
        <f>M37/$D37</f>
        <v>9.5238095238095233E-2</v>
      </c>
      <c r="N38" s="175">
        <f>N37/$D37</f>
        <v>0</v>
      </c>
      <c r="P38" s="69"/>
      <c r="Q38" s="74"/>
    </row>
    <row r="39" spans="2:17" ht="19.2" customHeight="1" x14ac:dyDescent="0.2">
      <c r="B39" s="279"/>
      <c r="C39" s="282"/>
      <c r="D39" s="149"/>
      <c r="E39" s="143"/>
      <c r="F39" s="144">
        <f>F37/$E37</f>
        <v>0.52631578947368418</v>
      </c>
      <c r="G39" s="144">
        <f t="shared" ref="G39:L39" si="18">G37/$E37</f>
        <v>0.36842105263157893</v>
      </c>
      <c r="H39" s="144">
        <f t="shared" si="18"/>
        <v>0.52631578947368418</v>
      </c>
      <c r="I39" s="144">
        <f t="shared" si="18"/>
        <v>0.36842105263157893</v>
      </c>
      <c r="J39" s="144">
        <f t="shared" si="18"/>
        <v>0.36842105263157893</v>
      </c>
      <c r="K39" s="180">
        <f t="shared" si="18"/>
        <v>0.21052631578947367</v>
      </c>
      <c r="L39" s="180">
        <f t="shared" si="18"/>
        <v>0.21052631578947367</v>
      </c>
      <c r="M39" s="181"/>
      <c r="N39" s="181"/>
      <c r="P39" s="69"/>
    </row>
    <row r="40" spans="2:17" ht="19.2" customHeight="1" x14ac:dyDescent="0.2">
      <c r="B40" s="279"/>
      <c r="C40" s="276" t="s">
        <v>289</v>
      </c>
      <c r="D40" s="52">
        <f>'表32-3'!E32+'表32-3'!F32</f>
        <v>2</v>
      </c>
      <c r="E40" s="128">
        <v>2</v>
      </c>
      <c r="F40" s="129">
        <v>1</v>
      </c>
      <c r="G40" s="129">
        <v>2</v>
      </c>
      <c r="H40" s="129">
        <v>1</v>
      </c>
      <c r="I40" s="129">
        <v>1</v>
      </c>
      <c r="J40" s="129">
        <v>0</v>
      </c>
      <c r="K40" s="75">
        <v>0</v>
      </c>
      <c r="L40" s="130">
        <v>0</v>
      </c>
      <c r="M40" s="173">
        <v>0</v>
      </c>
      <c r="N40" s="173">
        <v>0</v>
      </c>
      <c r="Q40" s="74"/>
    </row>
    <row r="41" spans="2:17" ht="19.2" customHeight="1" x14ac:dyDescent="0.2">
      <c r="B41" s="279"/>
      <c r="C41" s="286"/>
      <c r="D41" s="27"/>
      <c r="E41" s="132">
        <f>E40/$D40</f>
        <v>1</v>
      </c>
      <c r="F41" s="133">
        <f>F40/$D40</f>
        <v>0.5</v>
      </c>
      <c r="G41" s="133">
        <f t="shared" ref="G41:L41" si="19">G40/$D40</f>
        <v>1</v>
      </c>
      <c r="H41" s="133">
        <f t="shared" si="19"/>
        <v>0.5</v>
      </c>
      <c r="I41" s="133">
        <f t="shared" si="19"/>
        <v>0.5</v>
      </c>
      <c r="J41" s="133">
        <f t="shared" si="19"/>
        <v>0</v>
      </c>
      <c r="K41" s="174">
        <f t="shared" si="19"/>
        <v>0</v>
      </c>
      <c r="L41" s="174">
        <f t="shared" si="19"/>
        <v>0</v>
      </c>
      <c r="M41" s="175">
        <f>M40/$D40</f>
        <v>0</v>
      </c>
      <c r="N41" s="175">
        <f>N40/$D40</f>
        <v>0</v>
      </c>
      <c r="P41" s="69"/>
      <c r="Q41" s="74"/>
    </row>
    <row r="42" spans="2:17" ht="19.2" customHeight="1" x14ac:dyDescent="0.2">
      <c r="B42" s="279"/>
      <c r="C42" s="282"/>
      <c r="D42" s="149"/>
      <c r="E42" s="143"/>
      <c r="F42" s="144">
        <f>F40/$E40</f>
        <v>0.5</v>
      </c>
      <c r="G42" s="144">
        <f t="shared" ref="G42:L42" si="20">G40/$E40</f>
        <v>1</v>
      </c>
      <c r="H42" s="144">
        <f t="shared" si="20"/>
        <v>0.5</v>
      </c>
      <c r="I42" s="144">
        <f t="shared" si="20"/>
        <v>0.5</v>
      </c>
      <c r="J42" s="144">
        <f t="shared" si="20"/>
        <v>0</v>
      </c>
      <c r="K42" s="180">
        <f t="shared" si="20"/>
        <v>0</v>
      </c>
      <c r="L42" s="180">
        <f t="shared" si="20"/>
        <v>0</v>
      </c>
      <c r="M42" s="181"/>
      <c r="N42" s="181"/>
      <c r="P42" s="69"/>
    </row>
    <row r="43" spans="2:17" ht="19.2" customHeight="1" x14ac:dyDescent="0.2">
      <c r="B43" s="279"/>
      <c r="C43" s="276" t="s">
        <v>290</v>
      </c>
      <c r="D43" s="52">
        <f>'表32-3'!E34+'表32-3'!F34</f>
        <v>2</v>
      </c>
      <c r="E43" s="128">
        <v>2</v>
      </c>
      <c r="F43" s="129">
        <v>1</v>
      </c>
      <c r="G43" s="129">
        <v>0</v>
      </c>
      <c r="H43" s="129">
        <v>2</v>
      </c>
      <c r="I43" s="129">
        <v>1</v>
      </c>
      <c r="J43" s="129">
        <v>0</v>
      </c>
      <c r="K43" s="75">
        <v>0</v>
      </c>
      <c r="L43" s="130">
        <v>0</v>
      </c>
      <c r="M43" s="173">
        <v>0</v>
      </c>
      <c r="N43" s="173">
        <v>0</v>
      </c>
      <c r="Q43" s="74"/>
    </row>
    <row r="44" spans="2:17" ht="19.2" customHeight="1" x14ac:dyDescent="0.2">
      <c r="B44" s="279"/>
      <c r="C44" s="286"/>
      <c r="D44" s="27"/>
      <c r="E44" s="132">
        <f>E43/$D43</f>
        <v>1</v>
      </c>
      <c r="F44" s="133">
        <f>F43/$D43</f>
        <v>0.5</v>
      </c>
      <c r="G44" s="133">
        <f t="shared" ref="G44:L44" si="21">G43/$D43</f>
        <v>0</v>
      </c>
      <c r="H44" s="133">
        <f t="shared" si="21"/>
        <v>1</v>
      </c>
      <c r="I44" s="133">
        <f t="shared" si="21"/>
        <v>0.5</v>
      </c>
      <c r="J44" s="133">
        <f t="shared" si="21"/>
        <v>0</v>
      </c>
      <c r="K44" s="174">
        <f t="shared" si="21"/>
        <v>0</v>
      </c>
      <c r="L44" s="174">
        <f t="shared" si="21"/>
        <v>0</v>
      </c>
      <c r="M44" s="175">
        <f>M43/$D43</f>
        <v>0</v>
      </c>
      <c r="N44" s="175">
        <f>N43/$D43</f>
        <v>0</v>
      </c>
      <c r="P44" s="69"/>
      <c r="Q44" s="74"/>
    </row>
    <row r="45" spans="2:17" ht="19.2" customHeight="1" x14ac:dyDescent="0.2">
      <c r="B45" s="279"/>
      <c r="C45" s="282"/>
      <c r="D45" s="149"/>
      <c r="E45" s="143"/>
      <c r="F45" s="144">
        <f>F43/$E43</f>
        <v>0.5</v>
      </c>
      <c r="G45" s="144">
        <f t="shared" ref="G45:L45" si="22">G43/$E43</f>
        <v>0</v>
      </c>
      <c r="H45" s="144">
        <f t="shared" si="22"/>
        <v>1</v>
      </c>
      <c r="I45" s="144">
        <f t="shared" si="22"/>
        <v>0.5</v>
      </c>
      <c r="J45" s="144">
        <f t="shared" si="22"/>
        <v>0</v>
      </c>
      <c r="K45" s="180">
        <f t="shared" si="22"/>
        <v>0</v>
      </c>
      <c r="L45" s="180">
        <f t="shared" si="22"/>
        <v>0</v>
      </c>
      <c r="M45" s="181"/>
      <c r="N45" s="181"/>
      <c r="P45" s="69"/>
    </row>
    <row r="46" spans="2:17" ht="19.2" customHeight="1" x14ac:dyDescent="0.2">
      <c r="B46" s="279"/>
      <c r="C46" s="276" t="s">
        <v>291</v>
      </c>
      <c r="D46" s="52">
        <f>'表32-3'!E36+'表32-3'!F36</f>
        <v>2</v>
      </c>
      <c r="E46" s="128">
        <v>1</v>
      </c>
      <c r="F46" s="129">
        <v>0</v>
      </c>
      <c r="G46" s="129">
        <v>0</v>
      </c>
      <c r="H46" s="129">
        <v>0</v>
      </c>
      <c r="I46" s="129">
        <v>1</v>
      </c>
      <c r="J46" s="129">
        <v>0</v>
      </c>
      <c r="K46" s="75">
        <v>0</v>
      </c>
      <c r="L46" s="130">
        <v>0</v>
      </c>
      <c r="M46" s="173">
        <v>1</v>
      </c>
      <c r="N46" s="173">
        <v>0</v>
      </c>
      <c r="Q46" s="74"/>
    </row>
    <row r="47" spans="2:17" ht="19.2" customHeight="1" x14ac:dyDescent="0.2">
      <c r="B47" s="279"/>
      <c r="C47" s="286"/>
      <c r="D47" s="27"/>
      <c r="E47" s="132">
        <f>E46/$D46</f>
        <v>0.5</v>
      </c>
      <c r="F47" s="133">
        <f>F46/$D46</f>
        <v>0</v>
      </c>
      <c r="G47" s="133">
        <f t="shared" ref="G47:L47" si="23">G46/$D46</f>
        <v>0</v>
      </c>
      <c r="H47" s="133">
        <f t="shared" si="23"/>
        <v>0</v>
      </c>
      <c r="I47" s="133">
        <f t="shared" si="23"/>
        <v>0.5</v>
      </c>
      <c r="J47" s="133">
        <f t="shared" si="23"/>
        <v>0</v>
      </c>
      <c r="K47" s="174">
        <f t="shared" si="23"/>
        <v>0</v>
      </c>
      <c r="L47" s="174">
        <f t="shared" si="23"/>
        <v>0</v>
      </c>
      <c r="M47" s="175">
        <f>M46/$D46</f>
        <v>0.5</v>
      </c>
      <c r="N47" s="175">
        <f>N46/$D46</f>
        <v>0</v>
      </c>
      <c r="P47" s="69"/>
      <c r="Q47" s="74"/>
    </row>
    <row r="48" spans="2:17" ht="19.2" customHeight="1" x14ac:dyDescent="0.2">
      <c r="B48" s="279"/>
      <c r="C48" s="282"/>
      <c r="D48" s="149"/>
      <c r="E48" s="143"/>
      <c r="F48" s="144">
        <f>F46/$E46</f>
        <v>0</v>
      </c>
      <c r="G48" s="144">
        <f t="shared" ref="G48:L48" si="24">G46/$E46</f>
        <v>0</v>
      </c>
      <c r="H48" s="144">
        <f t="shared" si="24"/>
        <v>0</v>
      </c>
      <c r="I48" s="144">
        <f t="shared" si="24"/>
        <v>1</v>
      </c>
      <c r="J48" s="144">
        <f t="shared" si="24"/>
        <v>0</v>
      </c>
      <c r="K48" s="180">
        <f t="shared" si="24"/>
        <v>0</v>
      </c>
      <c r="L48" s="180">
        <f t="shared" si="24"/>
        <v>0</v>
      </c>
      <c r="M48" s="181"/>
      <c r="N48" s="181"/>
      <c r="P48" s="69"/>
    </row>
    <row r="49" spans="2:17" ht="19.2" customHeight="1" x14ac:dyDescent="0.2">
      <c r="B49" s="279"/>
      <c r="C49" s="276" t="s">
        <v>292</v>
      </c>
      <c r="D49" s="52">
        <f>'表32-3'!E38+'表32-3'!F38</f>
        <v>2</v>
      </c>
      <c r="E49" s="128">
        <v>2</v>
      </c>
      <c r="F49" s="129">
        <v>1</v>
      </c>
      <c r="G49" s="129">
        <v>1</v>
      </c>
      <c r="H49" s="129">
        <v>2</v>
      </c>
      <c r="I49" s="129">
        <v>1</v>
      </c>
      <c r="J49" s="129">
        <v>2</v>
      </c>
      <c r="K49" s="75">
        <v>2</v>
      </c>
      <c r="L49" s="130">
        <v>0</v>
      </c>
      <c r="M49" s="173">
        <v>0</v>
      </c>
      <c r="N49" s="173">
        <v>0</v>
      </c>
      <c r="Q49" s="74"/>
    </row>
    <row r="50" spans="2:17" ht="19.2" customHeight="1" x14ac:dyDescent="0.2">
      <c r="B50" s="279"/>
      <c r="C50" s="286"/>
      <c r="D50" s="27"/>
      <c r="E50" s="132">
        <f>E49/$D49</f>
        <v>1</v>
      </c>
      <c r="F50" s="133">
        <f>F49/$D49</f>
        <v>0.5</v>
      </c>
      <c r="G50" s="133">
        <f t="shared" ref="G50:L50" si="25">G49/$D49</f>
        <v>0.5</v>
      </c>
      <c r="H50" s="133">
        <f t="shared" si="25"/>
        <v>1</v>
      </c>
      <c r="I50" s="133">
        <f t="shared" si="25"/>
        <v>0.5</v>
      </c>
      <c r="J50" s="133">
        <f t="shared" si="25"/>
        <v>1</v>
      </c>
      <c r="K50" s="174">
        <f t="shared" si="25"/>
        <v>1</v>
      </c>
      <c r="L50" s="174">
        <f t="shared" si="25"/>
        <v>0</v>
      </c>
      <c r="M50" s="175">
        <f>M49/$D49</f>
        <v>0</v>
      </c>
      <c r="N50" s="175">
        <f>N49/$D49</f>
        <v>0</v>
      </c>
      <c r="P50" s="69"/>
      <c r="Q50" s="74"/>
    </row>
    <row r="51" spans="2:17" ht="19.2" customHeight="1" thickBot="1" x14ac:dyDescent="0.25">
      <c r="B51" s="279"/>
      <c r="C51" s="277"/>
      <c r="D51" s="150"/>
      <c r="E51" s="151"/>
      <c r="F51" s="152">
        <f>F49/$E49</f>
        <v>0.5</v>
      </c>
      <c r="G51" s="152">
        <f t="shared" ref="G51:L51" si="26">G49/$E49</f>
        <v>0.5</v>
      </c>
      <c r="H51" s="152">
        <f t="shared" si="26"/>
        <v>1</v>
      </c>
      <c r="I51" s="152">
        <f t="shared" si="26"/>
        <v>0.5</v>
      </c>
      <c r="J51" s="152">
        <f t="shared" si="26"/>
        <v>1</v>
      </c>
      <c r="K51" s="183">
        <f t="shared" si="26"/>
        <v>1</v>
      </c>
      <c r="L51" s="183">
        <f t="shared" si="26"/>
        <v>0</v>
      </c>
      <c r="M51" s="184"/>
      <c r="N51" s="184"/>
      <c r="P51" s="69"/>
    </row>
    <row r="52" spans="2:17" ht="19.2" customHeight="1" thickTop="1" x14ac:dyDescent="0.2">
      <c r="B52" s="279"/>
      <c r="C52" s="59" t="s">
        <v>293</v>
      </c>
      <c r="D52" s="157">
        <f t="shared" ref="D52:N52" si="27">D37+D40+D43+D46</f>
        <v>27</v>
      </c>
      <c r="E52" s="146">
        <f t="shared" si="27"/>
        <v>24</v>
      </c>
      <c r="F52" s="147">
        <f t="shared" si="27"/>
        <v>12</v>
      </c>
      <c r="G52" s="147">
        <f t="shared" si="27"/>
        <v>9</v>
      </c>
      <c r="H52" s="147">
        <f t="shared" si="27"/>
        <v>13</v>
      </c>
      <c r="I52" s="147">
        <f t="shared" si="27"/>
        <v>10</v>
      </c>
      <c r="J52" s="147">
        <f t="shared" si="27"/>
        <v>7</v>
      </c>
      <c r="K52" s="16">
        <f t="shared" si="27"/>
        <v>4</v>
      </c>
      <c r="L52" s="16">
        <f t="shared" si="27"/>
        <v>4</v>
      </c>
      <c r="M52" s="182">
        <f t="shared" si="27"/>
        <v>3</v>
      </c>
      <c r="N52" s="182">
        <f t="shared" si="27"/>
        <v>0</v>
      </c>
      <c r="Q52" s="74"/>
    </row>
    <row r="53" spans="2:17" ht="19.2" customHeight="1" x14ac:dyDescent="0.2">
      <c r="B53" s="279"/>
      <c r="C53" s="158" t="s">
        <v>294</v>
      </c>
      <c r="D53" s="159"/>
      <c r="E53" s="132">
        <f>E52/$D52</f>
        <v>0.88888888888888884</v>
      </c>
      <c r="F53" s="133">
        <f>F52/$D52</f>
        <v>0.44444444444444442</v>
      </c>
      <c r="G53" s="133">
        <f t="shared" ref="G53:L53" si="28">G52/$D52</f>
        <v>0.33333333333333331</v>
      </c>
      <c r="H53" s="133">
        <f t="shared" si="28"/>
        <v>0.48148148148148145</v>
      </c>
      <c r="I53" s="133">
        <f t="shared" si="28"/>
        <v>0.37037037037037035</v>
      </c>
      <c r="J53" s="133">
        <f t="shared" si="28"/>
        <v>0.25925925925925924</v>
      </c>
      <c r="K53" s="174">
        <f t="shared" si="28"/>
        <v>0.14814814814814814</v>
      </c>
      <c r="L53" s="174">
        <f t="shared" si="28"/>
        <v>0.14814814814814814</v>
      </c>
      <c r="M53" s="175">
        <f>M52/$D52</f>
        <v>0.1111111111111111</v>
      </c>
      <c r="N53" s="175">
        <f>N52/$D52</f>
        <v>0</v>
      </c>
      <c r="P53" s="69"/>
      <c r="Q53" s="74"/>
    </row>
    <row r="54" spans="2:17" ht="19.2" customHeight="1" x14ac:dyDescent="0.2">
      <c r="B54" s="279"/>
      <c r="C54" s="58"/>
      <c r="D54" s="160"/>
      <c r="E54" s="143"/>
      <c r="F54" s="144">
        <f>F52/$E52</f>
        <v>0.5</v>
      </c>
      <c r="G54" s="144">
        <f t="shared" ref="G54:L54" si="29">G52/$E52</f>
        <v>0.375</v>
      </c>
      <c r="H54" s="144">
        <f t="shared" si="29"/>
        <v>0.54166666666666663</v>
      </c>
      <c r="I54" s="144">
        <f t="shared" si="29"/>
        <v>0.41666666666666669</v>
      </c>
      <c r="J54" s="144">
        <f t="shared" si="29"/>
        <v>0.29166666666666669</v>
      </c>
      <c r="K54" s="180">
        <f t="shared" si="29"/>
        <v>0.16666666666666666</v>
      </c>
      <c r="L54" s="180">
        <f t="shared" si="29"/>
        <v>0.16666666666666666</v>
      </c>
      <c r="M54" s="181"/>
      <c r="N54" s="181"/>
      <c r="P54" s="69"/>
    </row>
    <row r="55" spans="2:17" ht="19.2" customHeight="1" x14ac:dyDescent="0.2">
      <c r="B55" s="279"/>
      <c r="C55" s="161" t="s">
        <v>293</v>
      </c>
      <c r="D55" s="185">
        <f>SUM(D40:D49)</f>
        <v>8</v>
      </c>
      <c r="E55" s="128">
        <f t="shared" ref="E55:N55" si="30">E40+E43+E46+E49</f>
        <v>7</v>
      </c>
      <c r="F55" s="129">
        <f t="shared" si="30"/>
        <v>3</v>
      </c>
      <c r="G55" s="129">
        <f t="shared" si="30"/>
        <v>3</v>
      </c>
      <c r="H55" s="129">
        <f t="shared" si="30"/>
        <v>5</v>
      </c>
      <c r="I55" s="129">
        <f t="shared" si="30"/>
        <v>4</v>
      </c>
      <c r="J55" s="129">
        <f t="shared" si="30"/>
        <v>2</v>
      </c>
      <c r="K55" s="75">
        <f t="shared" si="30"/>
        <v>2</v>
      </c>
      <c r="L55" s="75">
        <f t="shared" si="30"/>
        <v>0</v>
      </c>
      <c r="M55" s="173">
        <f t="shared" si="30"/>
        <v>1</v>
      </c>
      <c r="N55" s="173">
        <f t="shared" si="30"/>
        <v>0</v>
      </c>
      <c r="Q55" s="74"/>
    </row>
    <row r="56" spans="2:17" ht="19.2" customHeight="1" x14ac:dyDescent="0.2">
      <c r="B56" s="279"/>
      <c r="C56" s="158" t="s">
        <v>295</v>
      </c>
      <c r="D56" s="163"/>
      <c r="E56" s="132">
        <f>E55/$D55</f>
        <v>0.875</v>
      </c>
      <c r="F56" s="133">
        <f>F55/$D55</f>
        <v>0.375</v>
      </c>
      <c r="G56" s="133">
        <f t="shared" ref="G56:L56" si="31">G55/$D55</f>
        <v>0.375</v>
      </c>
      <c r="H56" s="133">
        <f t="shared" si="31"/>
        <v>0.625</v>
      </c>
      <c r="I56" s="133">
        <f t="shared" si="31"/>
        <v>0.5</v>
      </c>
      <c r="J56" s="133">
        <f t="shared" si="31"/>
        <v>0.25</v>
      </c>
      <c r="K56" s="174">
        <f t="shared" si="31"/>
        <v>0.25</v>
      </c>
      <c r="L56" s="174">
        <f t="shared" si="31"/>
        <v>0</v>
      </c>
      <c r="M56" s="175">
        <f>M55/$D55</f>
        <v>0.125</v>
      </c>
      <c r="N56" s="175">
        <f>N55/$D55</f>
        <v>0</v>
      </c>
      <c r="P56" s="69"/>
      <c r="Q56" s="74"/>
    </row>
    <row r="57" spans="2:17" ht="19.2" customHeight="1" thickBot="1" x14ac:dyDescent="0.25">
      <c r="B57" s="280"/>
      <c r="C57" s="58"/>
      <c r="D57" s="160"/>
      <c r="E57" s="164"/>
      <c r="F57" s="165">
        <f>F55/$E55</f>
        <v>0.42857142857142855</v>
      </c>
      <c r="G57" s="165">
        <f t="shared" ref="G57:L57" si="32">G55/$E55</f>
        <v>0.42857142857142855</v>
      </c>
      <c r="H57" s="165">
        <f t="shared" si="32"/>
        <v>0.7142857142857143</v>
      </c>
      <c r="I57" s="165">
        <f t="shared" si="32"/>
        <v>0.5714285714285714</v>
      </c>
      <c r="J57" s="165">
        <f t="shared" si="32"/>
        <v>0.2857142857142857</v>
      </c>
      <c r="K57" s="186">
        <f t="shared" si="32"/>
        <v>0.2857142857142857</v>
      </c>
      <c r="L57" s="186">
        <f t="shared" si="32"/>
        <v>0</v>
      </c>
      <c r="M57" s="187"/>
      <c r="N57" s="187"/>
      <c r="P57" s="69"/>
    </row>
    <row r="58" spans="2:17" ht="19.2" customHeight="1" x14ac:dyDescent="0.2">
      <c r="B58" s="65"/>
      <c r="C58" s="342" t="s">
        <v>332</v>
      </c>
      <c r="D58" s="342"/>
      <c r="E58" s="342"/>
      <c r="F58" s="342"/>
      <c r="G58" s="167"/>
      <c r="H58" s="167"/>
      <c r="I58" s="167"/>
      <c r="J58" s="167"/>
      <c r="K58" s="167"/>
      <c r="L58" s="167"/>
      <c r="M58" s="167"/>
      <c r="N58" s="167"/>
      <c r="P58" s="69"/>
    </row>
    <row r="59" spans="2:17" x14ac:dyDescent="0.2">
      <c r="B59" s="168"/>
      <c r="C59" s="169"/>
      <c r="D59" s="170"/>
      <c r="E59" s="171"/>
      <c r="F59" s="172"/>
      <c r="G59" s="172"/>
      <c r="I59" s="172"/>
      <c r="J59" s="172"/>
      <c r="K59" s="172"/>
      <c r="L59" s="172"/>
      <c r="M59" s="172"/>
      <c r="N59" s="172"/>
    </row>
    <row r="60" spans="2:17" x14ac:dyDescent="0.2">
      <c r="B60" s="12"/>
      <c r="C60" s="169"/>
    </row>
    <row r="61" spans="2:17" x14ac:dyDescent="0.2">
      <c r="B61" s="69"/>
      <c r="E61" s="70"/>
      <c r="F61" s="70"/>
      <c r="G61" s="70"/>
      <c r="H61" s="70"/>
      <c r="I61" s="70"/>
      <c r="J61" s="70"/>
      <c r="K61" s="70"/>
      <c r="L61" s="70"/>
      <c r="M61" s="70"/>
      <c r="N61" s="70"/>
    </row>
    <row r="62" spans="2:17" x14ac:dyDescent="0.2">
      <c r="B62" s="69"/>
      <c r="E62" s="70"/>
      <c r="F62" s="70"/>
      <c r="G62" s="70"/>
      <c r="H62" s="70"/>
      <c r="I62" s="70"/>
      <c r="J62" s="70"/>
      <c r="K62" s="70"/>
      <c r="L62" s="70"/>
      <c r="M62" s="70"/>
      <c r="N62" s="70"/>
    </row>
    <row r="63" spans="2:17" ht="9.75" customHeight="1" x14ac:dyDescent="0.2">
      <c r="E63" s="70"/>
      <c r="F63" s="70"/>
      <c r="G63" s="70"/>
      <c r="H63" s="70"/>
      <c r="I63" s="70"/>
      <c r="J63" s="70"/>
      <c r="K63" s="70"/>
      <c r="L63" s="70"/>
      <c r="M63" s="70"/>
      <c r="N63" s="70"/>
    </row>
    <row r="64" spans="2:17" x14ac:dyDescent="0.2">
      <c r="B64" s="12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</row>
    <row r="65" spans="2:14" x14ac:dyDescent="0.2">
      <c r="B65" s="12"/>
      <c r="C65" s="123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</row>
    <row r="66" spans="2:14" ht="13.5" customHeight="1" x14ac:dyDescent="0.2">
      <c r="B66" s="12"/>
      <c r="C66" s="123"/>
    </row>
    <row r="67" spans="2:14" ht="13.5" customHeight="1" x14ac:dyDescent="0.2">
      <c r="B67" s="74"/>
      <c r="C67" s="123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2:14" ht="11.25" customHeight="1" x14ac:dyDescent="0.2">
      <c r="C68" s="123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</row>
    <row r="69" spans="2:14" x14ac:dyDescent="0.2">
      <c r="C69" s="123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</row>
    <row r="70" spans="2:14" x14ac:dyDescent="0.2">
      <c r="C70" s="123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</row>
    <row r="71" spans="2:14" x14ac:dyDescent="0.2">
      <c r="C71" s="123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</row>
    <row r="72" spans="2:14" x14ac:dyDescent="0.2">
      <c r="C72" s="123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</row>
    <row r="73" spans="2:14" x14ac:dyDescent="0.2">
      <c r="C73" s="123"/>
      <c r="D73" s="123"/>
      <c r="F73" s="69"/>
      <c r="M73" s="69"/>
    </row>
    <row r="74" spans="2:14" x14ac:dyDescent="0.2">
      <c r="C74" s="123"/>
      <c r="D74" s="123"/>
    </row>
    <row r="75" spans="2:14" x14ac:dyDescent="0.2">
      <c r="C75" s="123"/>
      <c r="D75" s="123"/>
    </row>
    <row r="76" spans="2:14" x14ac:dyDescent="0.2">
      <c r="C76" s="123"/>
      <c r="D76" s="123"/>
    </row>
    <row r="77" spans="2:14" x14ac:dyDescent="0.2">
      <c r="C77" s="123"/>
      <c r="D77" s="123"/>
    </row>
    <row r="78" spans="2:14" x14ac:dyDescent="0.2">
      <c r="C78" s="123"/>
      <c r="D78" s="123"/>
    </row>
    <row r="79" spans="2:14" x14ac:dyDescent="0.2">
      <c r="C79" s="123"/>
      <c r="D79" s="123"/>
    </row>
    <row r="80" spans="2:14" x14ac:dyDescent="0.2">
      <c r="C80" s="123"/>
      <c r="D80" s="123"/>
    </row>
    <row r="81" spans="1:4" x14ac:dyDescent="0.2">
      <c r="C81" s="123"/>
      <c r="D81" s="123"/>
    </row>
    <row r="82" spans="1:4" x14ac:dyDescent="0.2">
      <c r="C82" s="123"/>
      <c r="D82" s="123"/>
    </row>
    <row r="83" spans="1:4" x14ac:dyDescent="0.2">
      <c r="C83" s="123"/>
      <c r="D83" s="123"/>
    </row>
    <row r="84" spans="1:4" x14ac:dyDescent="0.2">
      <c r="C84" s="123"/>
      <c r="D84" s="123"/>
    </row>
    <row r="85" spans="1:4" x14ac:dyDescent="0.2">
      <c r="C85" s="123"/>
      <c r="D85" s="123"/>
    </row>
    <row r="86" spans="1:4" x14ac:dyDescent="0.2">
      <c r="C86" s="123"/>
      <c r="D86" s="123"/>
    </row>
    <row r="87" spans="1:4" x14ac:dyDescent="0.2">
      <c r="C87" s="123"/>
      <c r="D87" s="123"/>
    </row>
    <row r="88" spans="1:4" x14ac:dyDescent="0.2">
      <c r="C88" s="123"/>
      <c r="D88" s="123"/>
    </row>
    <row r="89" spans="1:4" x14ac:dyDescent="0.2">
      <c r="C89" s="123"/>
      <c r="D89" s="123"/>
    </row>
    <row r="90" spans="1:4" x14ac:dyDescent="0.2">
      <c r="C90" s="123"/>
      <c r="D90" s="123"/>
    </row>
    <row r="91" spans="1:4" x14ac:dyDescent="0.2">
      <c r="C91" s="123"/>
      <c r="D91" s="123"/>
    </row>
    <row r="92" spans="1:4" x14ac:dyDescent="0.2">
      <c r="C92" s="123"/>
      <c r="D92" s="123"/>
    </row>
    <row r="93" spans="1:4" x14ac:dyDescent="0.2">
      <c r="C93" s="123"/>
      <c r="D93" s="123"/>
    </row>
    <row r="94" spans="1:4" x14ac:dyDescent="0.2">
      <c r="C94" s="123"/>
      <c r="D94" s="123"/>
    </row>
    <row r="95" spans="1:4" x14ac:dyDescent="0.2">
      <c r="C95" s="123"/>
      <c r="D95" s="123"/>
    </row>
    <row r="96" spans="1:4" x14ac:dyDescent="0.2">
      <c r="A96" s="12"/>
      <c r="B96" s="12"/>
      <c r="C96" s="123"/>
      <c r="D96" s="123"/>
    </row>
    <row r="97" spans="1:4" x14ac:dyDescent="0.2">
      <c r="A97" s="12" t="e">
        <f>SUM(#REF!)</f>
        <v>#REF!</v>
      </c>
      <c r="B97" s="12" t="e">
        <f>SUM(#REF!)</f>
        <v>#REF!</v>
      </c>
      <c r="C97" s="123"/>
      <c r="D97" s="123"/>
    </row>
  </sheetData>
  <mergeCells count="28">
    <mergeCell ref="M9:M12"/>
    <mergeCell ref="N9:N12"/>
    <mergeCell ref="F10:F12"/>
    <mergeCell ref="G10:G12"/>
    <mergeCell ref="H10:H12"/>
    <mergeCell ref="I10:I12"/>
    <mergeCell ref="J10:J12"/>
    <mergeCell ref="K10:K12"/>
    <mergeCell ref="L10:L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C58:F58"/>
    <mergeCell ref="B34:B57"/>
    <mergeCell ref="C34:C36"/>
    <mergeCell ref="C37:C39"/>
    <mergeCell ref="C40:C42"/>
    <mergeCell ref="C43:C45"/>
    <mergeCell ref="C46:C48"/>
    <mergeCell ref="C49:C5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677A-1FA6-41CB-9F39-4F5AD8A270E7}">
  <sheetPr>
    <tabColor rgb="FF00B0F0"/>
    <pageSetUpPr fitToPage="1"/>
  </sheetPr>
  <dimension ref="B2:N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8" width="19" style="12" customWidth="1"/>
    <col min="9" max="9" width="17.88671875" style="12" customWidth="1"/>
    <col min="10" max="11" width="8.33203125" style="12" customWidth="1"/>
    <col min="12" max="12" width="8.88671875" style="12" customWidth="1"/>
    <col min="13" max="14" width="8.33203125" style="12" customWidth="1"/>
    <col min="15" max="16384" width="9" style="12"/>
  </cols>
  <sheetData>
    <row r="2" spans="2:13" x14ac:dyDescent="0.2">
      <c r="B2" s="12" t="s">
        <v>333</v>
      </c>
    </row>
    <row r="4" spans="2:13" x14ac:dyDescent="0.2">
      <c r="H4" s="13" t="s">
        <v>205</v>
      </c>
    </row>
    <row r="5" spans="2:13" x14ac:dyDescent="0.2">
      <c r="H5" s="13" t="s">
        <v>206</v>
      </c>
    </row>
    <row r="6" spans="2:13" ht="10.5" customHeight="1" x14ac:dyDescent="0.2"/>
    <row r="7" spans="2:13" ht="13.8" thickBot="1" x14ac:dyDescent="0.25">
      <c r="E7" s="12" t="s">
        <v>207</v>
      </c>
      <c r="I7" s="15" t="s">
        <v>208</v>
      </c>
      <c r="M7" s="15"/>
    </row>
    <row r="8" spans="2:13" ht="7.5" customHeight="1" x14ac:dyDescent="0.2">
      <c r="B8" s="75"/>
      <c r="C8" s="76"/>
      <c r="D8" s="312" t="s">
        <v>240</v>
      </c>
      <c r="E8" s="303" t="s">
        <v>334</v>
      </c>
      <c r="F8" s="285" t="s">
        <v>335</v>
      </c>
      <c r="G8" s="285" t="s">
        <v>336</v>
      </c>
      <c r="H8" s="285" t="s">
        <v>337</v>
      </c>
      <c r="I8" s="287" t="s">
        <v>217</v>
      </c>
    </row>
    <row r="9" spans="2:13" ht="7.5" customHeight="1" x14ac:dyDescent="0.2">
      <c r="B9" s="16"/>
      <c r="C9" s="17"/>
      <c r="D9" s="288"/>
      <c r="E9" s="313"/>
      <c r="F9" s="315"/>
      <c r="G9" s="315"/>
      <c r="H9" s="286"/>
      <c r="I9" s="288"/>
    </row>
    <row r="10" spans="2:13" ht="66.75" customHeight="1" x14ac:dyDescent="0.2">
      <c r="B10" s="18"/>
      <c r="C10" s="19"/>
      <c r="D10" s="289"/>
      <c r="E10" s="314"/>
      <c r="F10" s="316"/>
      <c r="G10" s="316"/>
      <c r="H10" s="282"/>
      <c r="I10" s="289"/>
      <c r="L10" s="20"/>
    </row>
    <row r="11" spans="2:13" ht="20.100000000000001" customHeight="1" x14ac:dyDescent="0.2">
      <c r="B11" s="317" t="s">
        <v>243</v>
      </c>
      <c r="C11" s="318"/>
      <c r="D11" s="21">
        <f t="shared" ref="D11:I11" si="0">D13+D15+D17+D19+D21+D23</f>
        <v>425</v>
      </c>
      <c r="E11" s="22">
        <f t="shared" si="0"/>
        <v>71</v>
      </c>
      <c r="F11" s="23">
        <f t="shared" si="0"/>
        <v>4</v>
      </c>
      <c r="G11" s="23">
        <f t="shared" si="0"/>
        <v>20</v>
      </c>
      <c r="H11" s="23">
        <f t="shared" si="0"/>
        <v>322</v>
      </c>
      <c r="I11" s="24">
        <f t="shared" si="0"/>
        <v>8</v>
      </c>
      <c r="L11" s="74"/>
    </row>
    <row r="12" spans="2:13" ht="20.100000000000001" customHeight="1" thickBot="1" x14ac:dyDescent="0.25">
      <c r="B12" s="319"/>
      <c r="C12" s="320"/>
      <c r="D12" s="27"/>
      <c r="E12" s="28">
        <f>E11/D11</f>
        <v>0.16705882352941176</v>
      </c>
      <c r="F12" s="29">
        <f>F11/$D$11</f>
        <v>9.4117647058823521E-3</v>
      </c>
      <c r="G12" s="29">
        <f>G11/$D$11</f>
        <v>4.7058823529411764E-2</v>
      </c>
      <c r="H12" s="29">
        <f>H11/D11</f>
        <v>0.75764705882352945</v>
      </c>
      <c r="I12" s="30">
        <f>I11/D11</f>
        <v>1.8823529411764704E-2</v>
      </c>
      <c r="J12" s="69"/>
      <c r="K12" s="69"/>
      <c r="L12" s="74"/>
    </row>
    <row r="13" spans="2:13" ht="20.100000000000001" customHeight="1" thickTop="1" x14ac:dyDescent="0.2">
      <c r="B13" s="278" t="s">
        <v>244</v>
      </c>
      <c r="C13" s="321" t="s">
        <v>245</v>
      </c>
      <c r="D13" s="33">
        <f>'[1]表5-1'!D14</f>
        <v>54</v>
      </c>
      <c r="E13" s="34">
        <v>6</v>
      </c>
      <c r="F13" s="35">
        <v>1</v>
      </c>
      <c r="G13" s="35">
        <v>3</v>
      </c>
      <c r="H13" s="35">
        <v>44</v>
      </c>
      <c r="I13" s="36">
        <v>0</v>
      </c>
      <c r="L13" s="74"/>
    </row>
    <row r="14" spans="2:13" ht="20.100000000000001" customHeight="1" x14ac:dyDescent="0.2">
      <c r="B14" s="279"/>
      <c r="C14" s="301"/>
      <c r="D14" s="38"/>
      <c r="E14" s="39">
        <f>E13/D13</f>
        <v>0.1111111111111111</v>
      </c>
      <c r="F14" s="40">
        <f>F13/$D$13</f>
        <v>1.8518518518518517E-2</v>
      </c>
      <c r="G14" s="40">
        <f>G13/$D$13</f>
        <v>5.5555555555555552E-2</v>
      </c>
      <c r="H14" s="40">
        <f>H13/D13</f>
        <v>0.81481481481481477</v>
      </c>
      <c r="I14" s="45">
        <f>I13/D13</f>
        <v>0</v>
      </c>
      <c r="K14" s="69"/>
      <c r="L14" s="74"/>
    </row>
    <row r="15" spans="2:13" ht="20.100000000000001" customHeight="1" x14ac:dyDescent="0.2">
      <c r="B15" s="279"/>
      <c r="C15" s="300" t="s">
        <v>246</v>
      </c>
      <c r="D15" s="42">
        <f>'[1]表5-1'!D16</f>
        <v>76</v>
      </c>
      <c r="E15" s="22">
        <v>18</v>
      </c>
      <c r="F15" s="23">
        <v>2</v>
      </c>
      <c r="G15" s="23">
        <v>3</v>
      </c>
      <c r="H15" s="23">
        <v>51</v>
      </c>
      <c r="I15" s="24">
        <v>2</v>
      </c>
      <c r="L15" s="74"/>
    </row>
    <row r="16" spans="2:13" ht="20.100000000000001" customHeight="1" x14ac:dyDescent="0.2">
      <c r="B16" s="279"/>
      <c r="C16" s="301"/>
      <c r="D16" s="44"/>
      <c r="E16" s="39">
        <f>E15/D15</f>
        <v>0.23684210526315788</v>
      </c>
      <c r="F16" s="40">
        <f>F15/$D$15</f>
        <v>2.6315789473684209E-2</v>
      </c>
      <c r="G16" s="40">
        <f>G15/$D$15</f>
        <v>3.9473684210526314E-2</v>
      </c>
      <c r="H16" s="40">
        <f>H15/D15</f>
        <v>0.67105263157894735</v>
      </c>
      <c r="I16" s="45">
        <f>I15/D15</f>
        <v>2.6315789473684209E-2</v>
      </c>
      <c r="K16" s="69"/>
      <c r="L16" s="74"/>
    </row>
    <row r="17" spans="2:12" ht="20.100000000000001" customHeight="1" x14ac:dyDescent="0.2">
      <c r="B17" s="279"/>
      <c r="C17" s="300" t="s">
        <v>247</v>
      </c>
      <c r="D17" s="42">
        <f>'[1]表5-1'!D18</f>
        <v>28</v>
      </c>
      <c r="E17" s="22">
        <v>4</v>
      </c>
      <c r="F17" s="23">
        <v>0</v>
      </c>
      <c r="G17" s="23">
        <v>1</v>
      </c>
      <c r="H17" s="23">
        <v>23</v>
      </c>
      <c r="I17" s="24">
        <v>0</v>
      </c>
      <c r="L17" s="74"/>
    </row>
    <row r="18" spans="2:12" ht="20.100000000000001" customHeight="1" x14ac:dyDescent="0.2">
      <c r="B18" s="279"/>
      <c r="C18" s="301"/>
      <c r="D18" s="44"/>
      <c r="E18" s="39">
        <f>E17/D17</f>
        <v>0.14285714285714285</v>
      </c>
      <c r="F18" s="40">
        <f>F17/$D$17</f>
        <v>0</v>
      </c>
      <c r="G18" s="40">
        <f>G17/$D$17</f>
        <v>3.5714285714285712E-2</v>
      </c>
      <c r="H18" s="40">
        <f>H17/D17</f>
        <v>0.8214285714285714</v>
      </c>
      <c r="I18" s="45">
        <f>I17/D17</f>
        <v>0</v>
      </c>
      <c r="K18" s="69"/>
      <c r="L18" s="74"/>
    </row>
    <row r="19" spans="2:12" ht="20.100000000000001" customHeight="1" x14ac:dyDescent="0.2">
      <c r="B19" s="279"/>
      <c r="C19" s="300" t="s">
        <v>248</v>
      </c>
      <c r="D19" s="42">
        <f>'[1]表5-1'!D20</f>
        <v>89</v>
      </c>
      <c r="E19" s="22">
        <v>12</v>
      </c>
      <c r="F19" s="23">
        <v>0</v>
      </c>
      <c r="G19" s="23">
        <v>5</v>
      </c>
      <c r="H19" s="23">
        <v>69</v>
      </c>
      <c r="I19" s="24">
        <v>3</v>
      </c>
      <c r="L19" s="74"/>
    </row>
    <row r="20" spans="2:12" ht="20.100000000000001" customHeight="1" x14ac:dyDescent="0.2">
      <c r="B20" s="279"/>
      <c r="C20" s="301"/>
      <c r="D20" s="44"/>
      <c r="E20" s="39">
        <f>E19/D19</f>
        <v>0.1348314606741573</v>
      </c>
      <c r="F20" s="40">
        <f>F19/$D$19</f>
        <v>0</v>
      </c>
      <c r="G20" s="40">
        <f>G19/$D$19</f>
        <v>5.6179775280898875E-2</v>
      </c>
      <c r="H20" s="40">
        <f>H19/D19</f>
        <v>0.7752808988764045</v>
      </c>
      <c r="I20" s="45">
        <f>I19/D19</f>
        <v>3.3707865168539325E-2</v>
      </c>
      <c r="K20" s="69"/>
      <c r="L20" s="74"/>
    </row>
    <row r="21" spans="2:12" ht="20.100000000000001" customHeight="1" x14ac:dyDescent="0.2">
      <c r="B21" s="279"/>
      <c r="C21" s="300" t="s">
        <v>249</v>
      </c>
      <c r="D21" s="42">
        <f>'[1]表5-1'!D22</f>
        <v>16</v>
      </c>
      <c r="E21" s="22">
        <v>11</v>
      </c>
      <c r="F21" s="23">
        <v>0</v>
      </c>
      <c r="G21" s="23">
        <v>0</v>
      </c>
      <c r="H21" s="23">
        <v>5</v>
      </c>
      <c r="I21" s="24">
        <v>0</v>
      </c>
      <c r="L21" s="74"/>
    </row>
    <row r="22" spans="2:12" ht="20.100000000000001" customHeight="1" x14ac:dyDescent="0.2">
      <c r="B22" s="279"/>
      <c r="C22" s="301"/>
      <c r="D22" s="44"/>
      <c r="E22" s="39">
        <f>E21/D21</f>
        <v>0.6875</v>
      </c>
      <c r="F22" s="40">
        <f>F21/$D$21</f>
        <v>0</v>
      </c>
      <c r="G22" s="40">
        <f>G21/$D$21</f>
        <v>0</v>
      </c>
      <c r="H22" s="40">
        <f>H21/D21</f>
        <v>0.3125</v>
      </c>
      <c r="I22" s="45">
        <f>I21/D21</f>
        <v>0</v>
      </c>
      <c r="K22" s="69"/>
      <c r="L22" s="74"/>
    </row>
    <row r="23" spans="2:12" ht="20.100000000000001" customHeight="1" x14ac:dyDescent="0.2">
      <c r="B23" s="279"/>
      <c r="C23" s="300" t="s">
        <v>250</v>
      </c>
      <c r="D23" s="42">
        <f>'[1]表5-1'!D24</f>
        <v>162</v>
      </c>
      <c r="E23" s="46">
        <v>20</v>
      </c>
      <c r="F23" s="47">
        <v>1</v>
      </c>
      <c r="G23" s="47">
        <v>8</v>
      </c>
      <c r="H23" s="47">
        <v>130</v>
      </c>
      <c r="I23" s="24">
        <v>3</v>
      </c>
      <c r="L23" s="74"/>
    </row>
    <row r="24" spans="2:12" ht="20.100000000000001" customHeight="1" thickBot="1" x14ac:dyDescent="0.25">
      <c r="B24" s="279"/>
      <c r="C24" s="301"/>
      <c r="D24" s="38"/>
      <c r="E24" s="49">
        <f>E23/D23</f>
        <v>0.12345679012345678</v>
      </c>
      <c r="F24" s="50">
        <f>F23/$D$23</f>
        <v>6.1728395061728392E-3</v>
      </c>
      <c r="G24" s="50">
        <f>G23/$D$23</f>
        <v>4.9382716049382713E-2</v>
      </c>
      <c r="H24" s="50">
        <f>H23/D23</f>
        <v>0.80246913580246915</v>
      </c>
      <c r="I24" s="77">
        <f>I23/D23</f>
        <v>1.8518518518518517E-2</v>
      </c>
      <c r="K24" s="69"/>
      <c r="L24" s="74"/>
    </row>
    <row r="25" spans="2:12" ht="20.100000000000001" customHeight="1" thickTop="1" x14ac:dyDescent="0.2">
      <c r="B25" s="278" t="s">
        <v>251</v>
      </c>
      <c r="C25" s="308" t="s">
        <v>252</v>
      </c>
      <c r="D25" s="33">
        <f>'[1]表5-1'!D26</f>
        <v>87</v>
      </c>
      <c r="E25" s="34">
        <v>10</v>
      </c>
      <c r="F25" s="35">
        <v>0</v>
      </c>
      <c r="G25" s="35">
        <v>2</v>
      </c>
      <c r="H25" s="35">
        <v>73</v>
      </c>
      <c r="I25" s="48">
        <v>2</v>
      </c>
      <c r="L25" s="74"/>
    </row>
    <row r="26" spans="2:12" ht="20.100000000000001" customHeight="1" x14ac:dyDescent="0.2">
      <c r="B26" s="279"/>
      <c r="C26" s="309"/>
      <c r="D26" s="44"/>
      <c r="E26" s="39">
        <f>E25/D25</f>
        <v>0.11494252873563218</v>
      </c>
      <c r="F26" s="40">
        <f>F25/$D$25</f>
        <v>0</v>
      </c>
      <c r="G26" s="40">
        <f>G25/$D$25</f>
        <v>2.2988505747126436E-2</v>
      </c>
      <c r="H26" s="40">
        <f>H25/D25</f>
        <v>0.83908045977011492</v>
      </c>
      <c r="I26" s="45">
        <f>I25/D25</f>
        <v>2.2988505747126436E-2</v>
      </c>
      <c r="K26" s="69"/>
      <c r="L26" s="74"/>
    </row>
    <row r="27" spans="2:12" ht="20.100000000000001" customHeight="1" x14ac:dyDescent="0.2">
      <c r="B27" s="279"/>
      <c r="C27" s="309" t="s">
        <v>253</v>
      </c>
      <c r="D27" s="52">
        <f>'[1]表5-1'!D28</f>
        <v>181</v>
      </c>
      <c r="E27" s="46">
        <v>18</v>
      </c>
      <c r="F27" s="47">
        <v>1</v>
      </c>
      <c r="G27" s="47">
        <v>9</v>
      </c>
      <c r="H27" s="47">
        <v>150</v>
      </c>
      <c r="I27" s="24">
        <v>3</v>
      </c>
      <c r="L27" s="74"/>
    </row>
    <row r="28" spans="2:12" ht="20.100000000000001" customHeight="1" x14ac:dyDescent="0.2">
      <c r="B28" s="279"/>
      <c r="C28" s="310"/>
      <c r="D28" s="44"/>
      <c r="E28" s="39">
        <f>E27/D27</f>
        <v>9.9447513812154692E-2</v>
      </c>
      <c r="F28" s="40">
        <f>F27/$D$27</f>
        <v>5.5248618784530384E-3</v>
      </c>
      <c r="G28" s="40">
        <f>G27/$D$27</f>
        <v>4.9723756906077346E-2</v>
      </c>
      <c r="H28" s="40">
        <f>H27/D27</f>
        <v>0.82872928176795579</v>
      </c>
      <c r="I28" s="45">
        <f>I27/D27</f>
        <v>1.6574585635359115E-2</v>
      </c>
      <c r="K28" s="69"/>
      <c r="L28" s="74"/>
    </row>
    <row r="29" spans="2:12" ht="20.100000000000001" customHeight="1" x14ac:dyDescent="0.2">
      <c r="B29" s="279"/>
      <c r="C29" s="309" t="s">
        <v>254</v>
      </c>
      <c r="D29" s="38">
        <f>'[1]表5-1'!D30</f>
        <v>50</v>
      </c>
      <c r="E29" s="46">
        <v>7</v>
      </c>
      <c r="F29" s="47">
        <v>1</v>
      </c>
      <c r="G29" s="47">
        <v>3</v>
      </c>
      <c r="H29" s="47">
        <v>37</v>
      </c>
      <c r="I29" s="24">
        <v>2</v>
      </c>
      <c r="L29" s="74"/>
    </row>
    <row r="30" spans="2:12" ht="20.100000000000001" customHeight="1" x14ac:dyDescent="0.2">
      <c r="B30" s="279"/>
      <c r="C30" s="310"/>
      <c r="D30" s="44"/>
      <c r="E30" s="39">
        <f>E29/D29</f>
        <v>0.14000000000000001</v>
      </c>
      <c r="F30" s="40">
        <f>F29/$D$29</f>
        <v>0.02</v>
      </c>
      <c r="G30" s="40">
        <f>G29/$D$29</f>
        <v>0.06</v>
      </c>
      <c r="H30" s="40">
        <f>H29/D29</f>
        <v>0.74</v>
      </c>
      <c r="I30" s="45">
        <f>I29/D29</f>
        <v>0.04</v>
      </c>
      <c r="K30" s="69"/>
      <c r="L30" s="74"/>
    </row>
    <row r="31" spans="2:12" ht="20.100000000000001" customHeight="1" x14ac:dyDescent="0.2">
      <c r="B31" s="279"/>
      <c r="C31" s="309" t="s">
        <v>255</v>
      </c>
      <c r="D31" s="38">
        <f>'[1]表5-1'!D32</f>
        <v>40</v>
      </c>
      <c r="E31" s="46">
        <v>9</v>
      </c>
      <c r="F31" s="47">
        <v>0</v>
      </c>
      <c r="G31" s="47">
        <v>3</v>
      </c>
      <c r="H31" s="47">
        <v>27</v>
      </c>
      <c r="I31" s="24">
        <v>1</v>
      </c>
      <c r="L31" s="74"/>
    </row>
    <row r="32" spans="2:12" ht="20.100000000000001" customHeight="1" x14ac:dyDescent="0.2">
      <c r="B32" s="279"/>
      <c r="C32" s="310"/>
      <c r="D32" s="44"/>
      <c r="E32" s="39">
        <f>E31/D31</f>
        <v>0.22500000000000001</v>
      </c>
      <c r="F32" s="40">
        <f>F31/$D$31</f>
        <v>0</v>
      </c>
      <c r="G32" s="40">
        <f>G31/$D$31</f>
        <v>7.4999999999999997E-2</v>
      </c>
      <c r="H32" s="40">
        <f>H31/D31</f>
        <v>0.67500000000000004</v>
      </c>
      <c r="I32" s="45">
        <f>I31/D31</f>
        <v>2.5000000000000001E-2</v>
      </c>
      <c r="K32" s="69"/>
      <c r="L32" s="74"/>
    </row>
    <row r="33" spans="2:14" ht="20.100000000000001" customHeight="1" x14ac:dyDescent="0.2">
      <c r="B33" s="279"/>
      <c r="C33" s="309" t="s">
        <v>232</v>
      </c>
      <c r="D33" s="38">
        <f>'[1]表5-1'!D34</f>
        <v>27</v>
      </c>
      <c r="E33" s="46">
        <v>7</v>
      </c>
      <c r="F33" s="47">
        <v>1</v>
      </c>
      <c r="G33" s="47">
        <v>1</v>
      </c>
      <c r="H33" s="47">
        <v>18</v>
      </c>
      <c r="I33" s="24">
        <v>0</v>
      </c>
      <c r="L33" s="74"/>
    </row>
    <row r="34" spans="2:14" ht="20.100000000000001" customHeight="1" x14ac:dyDescent="0.2">
      <c r="B34" s="279"/>
      <c r="C34" s="310"/>
      <c r="D34" s="44"/>
      <c r="E34" s="39">
        <f>E33/D33</f>
        <v>0.25925925925925924</v>
      </c>
      <c r="F34" s="40">
        <f>F33/$D$33</f>
        <v>3.7037037037037035E-2</v>
      </c>
      <c r="G34" s="40">
        <f>G33/$D$33</f>
        <v>3.7037037037037035E-2</v>
      </c>
      <c r="H34" s="40">
        <f>H33/D33</f>
        <v>0.66666666666666663</v>
      </c>
      <c r="I34" s="45">
        <f>I33/D33</f>
        <v>0</v>
      </c>
      <c r="K34" s="69"/>
      <c r="L34" s="74"/>
    </row>
    <row r="35" spans="2:14" ht="20.100000000000001" customHeight="1" x14ac:dyDescent="0.2">
      <c r="B35" s="279"/>
      <c r="C35" s="309" t="s">
        <v>256</v>
      </c>
      <c r="D35" s="52">
        <f>'[1]表5-1'!D36</f>
        <v>40</v>
      </c>
      <c r="E35" s="46">
        <v>20</v>
      </c>
      <c r="F35" s="47">
        <v>1</v>
      </c>
      <c r="G35" s="47">
        <v>2</v>
      </c>
      <c r="H35" s="47">
        <v>17</v>
      </c>
      <c r="I35" s="24">
        <v>0</v>
      </c>
      <c r="L35" s="74"/>
    </row>
    <row r="36" spans="2:14" ht="20.100000000000001" customHeight="1" thickBot="1" x14ac:dyDescent="0.25">
      <c r="B36" s="279"/>
      <c r="C36" s="311"/>
      <c r="D36" s="38"/>
      <c r="E36" s="53">
        <f>E35/D35</f>
        <v>0.5</v>
      </c>
      <c r="F36" s="54">
        <f>F35/$D$35</f>
        <v>2.5000000000000001E-2</v>
      </c>
      <c r="G36" s="54">
        <f>G35/$D$35</f>
        <v>0.05</v>
      </c>
      <c r="H36" s="54">
        <f>H35/D35</f>
        <v>0.42499999999999999</v>
      </c>
      <c r="I36" s="45">
        <f>I35/D35</f>
        <v>0</v>
      </c>
      <c r="K36" s="69"/>
      <c r="L36" s="74"/>
    </row>
    <row r="37" spans="2:14" ht="20.100000000000001" customHeight="1" thickTop="1" x14ac:dyDescent="0.2">
      <c r="B37" s="279"/>
      <c r="C37" s="82" t="s">
        <v>257</v>
      </c>
      <c r="D37" s="56">
        <f t="shared" ref="D37:I37" si="1">D27+D29+D31+D33</f>
        <v>298</v>
      </c>
      <c r="E37" s="57">
        <f t="shared" si="1"/>
        <v>41</v>
      </c>
      <c r="F37" s="35">
        <f t="shared" si="1"/>
        <v>3</v>
      </c>
      <c r="G37" s="35">
        <f t="shared" si="1"/>
        <v>16</v>
      </c>
      <c r="H37" s="35">
        <f t="shared" si="1"/>
        <v>232</v>
      </c>
      <c r="I37" s="36">
        <f t="shared" si="1"/>
        <v>6</v>
      </c>
      <c r="L37" s="74"/>
    </row>
    <row r="38" spans="2:14" ht="20.100000000000001" customHeight="1" x14ac:dyDescent="0.2">
      <c r="B38" s="279"/>
      <c r="C38" s="83" t="s">
        <v>235</v>
      </c>
      <c r="D38" s="44"/>
      <c r="E38" s="39">
        <f>E37/D37</f>
        <v>0.13758389261744966</v>
      </c>
      <c r="F38" s="40">
        <f>F37/$D$37</f>
        <v>1.0067114093959731E-2</v>
      </c>
      <c r="G38" s="40">
        <f>G37/$D$37</f>
        <v>5.3691275167785234E-2</v>
      </c>
      <c r="H38" s="40">
        <f>H37/D37</f>
        <v>0.77852348993288589</v>
      </c>
      <c r="I38" s="45">
        <f>I37/D37</f>
        <v>2.0134228187919462E-2</v>
      </c>
      <c r="K38" s="69"/>
      <c r="L38" s="74"/>
    </row>
    <row r="39" spans="2:14" ht="20.100000000000001" customHeight="1" x14ac:dyDescent="0.2">
      <c r="B39" s="279"/>
      <c r="C39" s="82" t="s">
        <v>257</v>
      </c>
      <c r="D39" s="60">
        <f t="shared" ref="D39:I39" si="2">D29+D31+D33+D35</f>
        <v>157</v>
      </c>
      <c r="E39" s="46">
        <f t="shared" si="2"/>
        <v>43</v>
      </c>
      <c r="F39" s="47">
        <f t="shared" si="2"/>
        <v>3</v>
      </c>
      <c r="G39" s="47">
        <f t="shared" si="2"/>
        <v>9</v>
      </c>
      <c r="H39" s="47">
        <f t="shared" si="2"/>
        <v>99</v>
      </c>
      <c r="I39" s="48">
        <f t="shared" si="2"/>
        <v>3</v>
      </c>
      <c r="L39" s="74"/>
    </row>
    <row r="40" spans="2:14" ht="20.100000000000001" customHeight="1" thickBot="1" x14ac:dyDescent="0.25">
      <c r="B40" s="280"/>
      <c r="C40" s="83" t="s">
        <v>258</v>
      </c>
      <c r="D40" s="44"/>
      <c r="E40" s="61">
        <f>E39/D39</f>
        <v>0.27388535031847133</v>
      </c>
      <c r="F40" s="62">
        <f>F39/$D$39</f>
        <v>1.9108280254777069E-2</v>
      </c>
      <c r="G40" s="62">
        <f>G39/$D$39</f>
        <v>5.7324840764331211E-2</v>
      </c>
      <c r="H40" s="62">
        <f>H39/D39</f>
        <v>0.63057324840764328</v>
      </c>
      <c r="I40" s="63">
        <f>I39/D39</f>
        <v>1.9108280254777069E-2</v>
      </c>
      <c r="K40" s="69"/>
      <c r="L40" s="74"/>
    </row>
    <row r="41" spans="2:14" ht="19.5" customHeight="1" x14ac:dyDescent="0.2">
      <c r="C41" s="84"/>
      <c r="D41" s="85"/>
      <c r="E41" s="68"/>
      <c r="F41" s="68"/>
      <c r="G41" s="68"/>
      <c r="H41" s="68"/>
      <c r="I41" s="68"/>
    </row>
    <row r="43" spans="2:14" x14ac:dyDescent="0.2">
      <c r="B43"/>
      <c r="E43" s="70"/>
      <c r="F43" s="70"/>
      <c r="G43" s="70"/>
      <c r="H43" s="70"/>
      <c r="I43" s="70"/>
      <c r="J43" s="70"/>
      <c r="K43" s="70"/>
      <c r="L43" s="70"/>
      <c r="M43" s="70"/>
      <c r="N43" s="70"/>
    </row>
    <row r="44" spans="2:14" x14ac:dyDescent="0.2">
      <c r="B44"/>
      <c r="E44" s="70"/>
      <c r="F44" s="70"/>
      <c r="G44" s="70"/>
      <c r="H44" s="70"/>
      <c r="I44" s="70"/>
      <c r="J44" s="70"/>
      <c r="K44" s="70"/>
      <c r="L44" s="70"/>
      <c r="M44" s="70"/>
      <c r="N44" s="70"/>
    </row>
    <row r="45" spans="2:14" x14ac:dyDescent="0.2">
      <c r="B45"/>
      <c r="D45" s="71"/>
      <c r="E45" s="71"/>
      <c r="F45" s="71"/>
      <c r="G45" s="71"/>
      <c r="H45" s="71"/>
      <c r="I45" s="71"/>
    </row>
    <row r="46" spans="2:14" x14ac:dyDescent="0.2">
      <c r="B46"/>
      <c r="D46" s="72"/>
      <c r="E46" s="72"/>
      <c r="F46" s="72"/>
      <c r="G46" s="72"/>
      <c r="H46" s="72"/>
      <c r="I46" s="72"/>
    </row>
    <row r="47" spans="2:14" x14ac:dyDescent="0.2">
      <c r="B47"/>
    </row>
    <row r="48" spans="2:14" x14ac:dyDescent="0.2">
      <c r="B48" s="73"/>
      <c r="D48" s="74"/>
      <c r="E48" s="74"/>
      <c r="F48" s="74"/>
      <c r="G48" s="74"/>
      <c r="H48" s="74"/>
      <c r="I48" s="74"/>
      <c r="J48" s="71"/>
      <c r="K48" s="71"/>
      <c r="L48" s="71"/>
      <c r="M48" s="71"/>
      <c r="N48" s="71"/>
    </row>
    <row r="49" spans="4:14" x14ac:dyDescent="0.2">
      <c r="D49" s="74"/>
      <c r="E49" s="74"/>
      <c r="F49" s="74"/>
      <c r="G49" s="74"/>
      <c r="H49" s="74"/>
      <c r="I49" s="74"/>
      <c r="J49" s="72"/>
      <c r="K49" s="72"/>
      <c r="L49" s="72"/>
      <c r="M49" s="72"/>
      <c r="N49" s="72"/>
    </row>
    <row r="50" spans="4:14" x14ac:dyDescent="0.2">
      <c r="D50" s="74"/>
      <c r="E50" s="74"/>
      <c r="F50" s="74"/>
      <c r="G50" s="74"/>
      <c r="H50" s="74"/>
      <c r="I50" s="74"/>
    </row>
    <row r="51" spans="4:14" x14ac:dyDescent="0.2">
      <c r="D51" s="74"/>
      <c r="E51" s="74"/>
      <c r="F51" s="74"/>
      <c r="G51" s="74"/>
      <c r="H51" s="74"/>
      <c r="I51" s="74"/>
    </row>
    <row r="52" spans="4:14" x14ac:dyDescent="0.2">
      <c r="D52" s="74"/>
      <c r="E52" s="74"/>
      <c r="F52" s="74"/>
      <c r="G52" s="74"/>
      <c r="H52" s="74"/>
      <c r="I52" s="74"/>
    </row>
  </sheetData>
  <mergeCells count="21">
    <mergeCell ref="I8:I10"/>
    <mergeCell ref="D8:D10"/>
    <mergeCell ref="E8:E10"/>
    <mergeCell ref="F8:F10"/>
    <mergeCell ref="G8:G10"/>
    <mergeCell ref="H8:H10"/>
    <mergeCell ref="B11:C12"/>
    <mergeCell ref="B13:B24"/>
    <mergeCell ref="C13:C14"/>
    <mergeCell ref="C15:C16"/>
    <mergeCell ref="C17:C18"/>
    <mergeCell ref="C19:C20"/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86861-B4A8-4B39-BB68-667E1B57E9C2}">
  <sheetPr>
    <tabColor rgb="FF00B0F0"/>
    <pageSetUpPr fitToPage="1"/>
  </sheetPr>
  <dimension ref="B2:V58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4.6640625" style="12" customWidth="1"/>
    <col min="2" max="2" width="3.109375" style="12" customWidth="1"/>
    <col min="3" max="3" width="15.6640625" style="12" customWidth="1"/>
    <col min="4" max="4" width="9.6640625" style="12" customWidth="1"/>
    <col min="5" max="16" width="14.109375" style="12" customWidth="1"/>
    <col min="17" max="17" width="13.109375" style="12" customWidth="1"/>
    <col min="18" max="19" width="10.33203125" style="12" customWidth="1"/>
    <col min="20" max="20" width="9.6640625" style="12" customWidth="1"/>
    <col min="21" max="21" width="10" style="12" customWidth="1"/>
    <col min="22" max="22" width="7.6640625" style="12" customWidth="1"/>
    <col min="23" max="16384" width="9" style="12"/>
  </cols>
  <sheetData>
    <row r="2" spans="2:22" ht="14.4" x14ac:dyDescent="0.2">
      <c r="B2" s="11" t="s">
        <v>338</v>
      </c>
    </row>
    <row r="3" spans="2:22" ht="14.4" x14ac:dyDescent="0.2">
      <c r="B3" s="11"/>
    </row>
    <row r="4" spans="2:22" ht="14.4" x14ac:dyDescent="0.2">
      <c r="B4" s="11"/>
      <c r="G4" s="13"/>
      <c r="H4" s="13"/>
      <c r="I4" s="13"/>
      <c r="J4" s="13"/>
      <c r="K4" s="13"/>
      <c r="L4" s="13"/>
      <c r="M4" s="13"/>
      <c r="N4" s="13" t="s">
        <v>205</v>
      </c>
    </row>
    <row r="5" spans="2:22" ht="14.4" x14ac:dyDescent="0.2">
      <c r="B5" s="11"/>
      <c r="G5" s="13"/>
      <c r="H5" s="13"/>
      <c r="I5" s="13"/>
      <c r="J5" s="13"/>
      <c r="K5" s="13"/>
      <c r="L5" s="13"/>
      <c r="M5" s="13"/>
      <c r="N5" s="13" t="s">
        <v>206</v>
      </c>
    </row>
    <row r="6" spans="2:22" ht="14.4" x14ac:dyDescent="0.2">
      <c r="B6" s="11"/>
    </row>
    <row r="7" spans="2:22" ht="13.8" thickBot="1" x14ac:dyDescent="0.25">
      <c r="B7" s="14"/>
      <c r="C7" s="14"/>
      <c r="D7" s="14"/>
      <c r="E7" s="12" t="s">
        <v>207</v>
      </c>
      <c r="O7" s="15" t="s">
        <v>208</v>
      </c>
    </row>
    <row r="8" spans="2:22" ht="13.2" customHeight="1" x14ac:dyDescent="0.2">
      <c r="B8" s="16"/>
      <c r="C8" s="17"/>
      <c r="D8" s="300" t="s">
        <v>209</v>
      </c>
      <c r="E8" s="303" t="s">
        <v>339</v>
      </c>
      <c r="F8" s="285" t="s">
        <v>340</v>
      </c>
      <c r="G8" s="285" t="s">
        <v>341</v>
      </c>
      <c r="H8" s="285" t="s">
        <v>342</v>
      </c>
      <c r="I8" s="285" t="s">
        <v>343</v>
      </c>
      <c r="J8" s="285" t="s">
        <v>344</v>
      </c>
      <c r="K8" s="285" t="s">
        <v>345</v>
      </c>
      <c r="L8" s="285" t="s">
        <v>346</v>
      </c>
      <c r="M8" s="285" t="s">
        <v>347</v>
      </c>
      <c r="N8" s="373" t="s">
        <v>348</v>
      </c>
      <c r="O8" s="287" t="s">
        <v>266</v>
      </c>
      <c r="P8" s="290" t="s">
        <v>217</v>
      </c>
    </row>
    <row r="9" spans="2:22" x14ac:dyDescent="0.2">
      <c r="B9" s="16"/>
      <c r="C9" s="17"/>
      <c r="D9" s="301"/>
      <c r="E9" s="304"/>
      <c r="F9" s="306"/>
      <c r="G9" s="286"/>
      <c r="H9" s="286"/>
      <c r="I9" s="286"/>
      <c r="J9" s="286"/>
      <c r="K9" s="286"/>
      <c r="L9" s="286"/>
      <c r="M9" s="286"/>
      <c r="N9" s="360"/>
      <c r="O9" s="288"/>
      <c r="P9" s="291"/>
    </row>
    <row r="10" spans="2:22" ht="41.25" customHeight="1" x14ac:dyDescent="0.2">
      <c r="B10" s="18"/>
      <c r="C10" s="19"/>
      <c r="D10" s="302"/>
      <c r="E10" s="305"/>
      <c r="F10" s="307"/>
      <c r="G10" s="282"/>
      <c r="H10" s="282"/>
      <c r="I10" s="282"/>
      <c r="J10" s="282"/>
      <c r="K10" s="282"/>
      <c r="L10" s="282"/>
      <c r="M10" s="282"/>
      <c r="N10" s="299"/>
      <c r="O10" s="289"/>
      <c r="P10" s="292"/>
      <c r="Q10" s="12" t="s">
        <v>218</v>
      </c>
      <c r="R10" s="20"/>
      <c r="S10" s="20"/>
    </row>
    <row r="11" spans="2:22" ht="21" customHeight="1" x14ac:dyDescent="0.2">
      <c r="B11" s="293" t="s">
        <v>219</v>
      </c>
      <c r="C11" s="294"/>
      <c r="D11" s="21">
        <f t="shared" ref="D11:P11" si="0">D13+D15+D17+D19+D21+D23</f>
        <v>328</v>
      </c>
      <c r="E11" s="22">
        <f t="shared" si="0"/>
        <v>59</v>
      </c>
      <c r="F11" s="23">
        <f t="shared" si="0"/>
        <v>22</v>
      </c>
      <c r="G11" s="23">
        <f t="shared" si="0"/>
        <v>96</v>
      </c>
      <c r="H11" s="23">
        <f t="shared" si="0"/>
        <v>10</v>
      </c>
      <c r="I11" s="23">
        <f t="shared" si="0"/>
        <v>32</v>
      </c>
      <c r="J11" s="23">
        <f t="shared" si="0"/>
        <v>78</v>
      </c>
      <c r="K11" s="23">
        <f t="shared" si="0"/>
        <v>33</v>
      </c>
      <c r="L11" s="23">
        <f t="shared" si="0"/>
        <v>21</v>
      </c>
      <c r="M11" s="23">
        <f t="shared" si="0"/>
        <v>74</v>
      </c>
      <c r="N11" s="23">
        <f t="shared" si="0"/>
        <v>33</v>
      </c>
      <c r="O11" s="25">
        <f t="shared" si="0"/>
        <v>56</v>
      </c>
      <c r="P11" s="25">
        <f t="shared" si="0"/>
        <v>97</v>
      </c>
      <c r="Q11" s="12">
        <f>SUM(Q13:Q23)</f>
        <v>425</v>
      </c>
      <c r="R11" s="26"/>
      <c r="S11" s="26"/>
      <c r="T11" s="26"/>
      <c r="U11" s="26"/>
      <c r="V11" s="26"/>
    </row>
    <row r="12" spans="2:22" ht="21" customHeight="1" thickBot="1" x14ac:dyDescent="0.25">
      <c r="B12" s="295"/>
      <c r="C12" s="296"/>
      <c r="D12" s="27"/>
      <c r="E12" s="28">
        <f>E11/$D11</f>
        <v>0.1798780487804878</v>
      </c>
      <c r="F12" s="29">
        <f t="shared" ref="F12:P12" si="1">F11/$D11</f>
        <v>6.7073170731707321E-2</v>
      </c>
      <c r="G12" s="29">
        <f t="shared" si="1"/>
        <v>0.29268292682926828</v>
      </c>
      <c r="H12" s="29">
        <f t="shared" si="1"/>
        <v>3.048780487804878E-2</v>
      </c>
      <c r="I12" s="29">
        <f t="shared" si="1"/>
        <v>9.7560975609756101E-2</v>
      </c>
      <c r="J12" s="29">
        <f t="shared" si="1"/>
        <v>0.23780487804878048</v>
      </c>
      <c r="K12" s="29">
        <f t="shared" si="1"/>
        <v>0.10060975609756098</v>
      </c>
      <c r="L12" s="29">
        <f t="shared" si="1"/>
        <v>6.402439024390244E-2</v>
      </c>
      <c r="M12" s="29">
        <f t="shared" si="1"/>
        <v>0.22560975609756098</v>
      </c>
      <c r="N12" s="29">
        <f t="shared" si="1"/>
        <v>0.10060975609756098</v>
      </c>
      <c r="O12" s="31">
        <f t="shared" si="1"/>
        <v>0.17073170731707318</v>
      </c>
      <c r="P12" s="31">
        <f t="shared" si="1"/>
        <v>0.29573170731707316</v>
      </c>
      <c r="R12" s="32"/>
      <c r="S12" s="32"/>
      <c r="T12" s="32"/>
      <c r="U12" s="32"/>
      <c r="V12" s="32"/>
    </row>
    <row r="13" spans="2:22" ht="21" customHeight="1" thickTop="1" x14ac:dyDescent="0.2">
      <c r="B13" s="278" t="s">
        <v>220</v>
      </c>
      <c r="C13" s="281" t="s">
        <v>221</v>
      </c>
      <c r="D13" s="33">
        <f>Q13-P13</f>
        <v>40</v>
      </c>
      <c r="E13" s="34">
        <v>8</v>
      </c>
      <c r="F13" s="35">
        <v>3</v>
      </c>
      <c r="G13" s="35">
        <v>8</v>
      </c>
      <c r="H13" s="35">
        <v>0</v>
      </c>
      <c r="I13" s="35">
        <v>1</v>
      </c>
      <c r="J13" s="35">
        <v>7</v>
      </c>
      <c r="K13" s="35">
        <v>5</v>
      </c>
      <c r="L13" s="35">
        <v>4</v>
      </c>
      <c r="M13" s="35">
        <v>11</v>
      </c>
      <c r="N13" s="35">
        <v>2</v>
      </c>
      <c r="O13" s="37">
        <v>12</v>
      </c>
      <c r="P13" s="37">
        <v>14</v>
      </c>
      <c r="Q13" s="12">
        <f>'[1]表5-1'!D14</f>
        <v>54</v>
      </c>
      <c r="R13" s="26"/>
      <c r="S13" s="26"/>
      <c r="T13" s="26"/>
      <c r="U13" s="26"/>
      <c r="V13" s="26"/>
    </row>
    <row r="14" spans="2:22" ht="21" customHeight="1" x14ac:dyDescent="0.2">
      <c r="B14" s="279"/>
      <c r="C14" s="282"/>
      <c r="D14" s="38"/>
      <c r="E14" s="39">
        <f>E13/$D13</f>
        <v>0.2</v>
      </c>
      <c r="F14" s="40">
        <f t="shared" ref="F14:P14" si="2">F13/$D13</f>
        <v>7.4999999999999997E-2</v>
      </c>
      <c r="G14" s="40">
        <f t="shared" si="2"/>
        <v>0.2</v>
      </c>
      <c r="H14" s="40">
        <f t="shared" si="2"/>
        <v>0</v>
      </c>
      <c r="I14" s="40">
        <f t="shared" si="2"/>
        <v>2.5000000000000001E-2</v>
      </c>
      <c r="J14" s="40">
        <f t="shared" si="2"/>
        <v>0.17499999999999999</v>
      </c>
      <c r="K14" s="40">
        <f t="shared" si="2"/>
        <v>0.125</v>
      </c>
      <c r="L14" s="40">
        <f t="shared" si="2"/>
        <v>0.1</v>
      </c>
      <c r="M14" s="40">
        <f t="shared" si="2"/>
        <v>0.27500000000000002</v>
      </c>
      <c r="N14" s="40">
        <f t="shared" si="2"/>
        <v>0.05</v>
      </c>
      <c r="O14" s="41">
        <f t="shared" si="2"/>
        <v>0.3</v>
      </c>
      <c r="P14" s="41">
        <f t="shared" si="2"/>
        <v>0.35</v>
      </c>
      <c r="R14" s="32"/>
      <c r="S14" s="32"/>
      <c r="T14" s="32"/>
      <c r="U14" s="32"/>
      <c r="V14" s="32"/>
    </row>
    <row r="15" spans="2:22" ht="21" customHeight="1" x14ac:dyDescent="0.2">
      <c r="B15" s="279"/>
      <c r="C15" s="276" t="s">
        <v>222</v>
      </c>
      <c r="D15" s="42">
        <f>Q15-P15</f>
        <v>62</v>
      </c>
      <c r="E15" s="22">
        <v>15</v>
      </c>
      <c r="F15" s="23">
        <v>4</v>
      </c>
      <c r="G15" s="23">
        <v>13</v>
      </c>
      <c r="H15" s="23">
        <v>1</v>
      </c>
      <c r="I15" s="23">
        <v>4</v>
      </c>
      <c r="J15" s="23">
        <v>19</v>
      </c>
      <c r="K15" s="23">
        <v>7</v>
      </c>
      <c r="L15" s="23">
        <v>2</v>
      </c>
      <c r="M15" s="23">
        <v>10</v>
      </c>
      <c r="N15" s="23">
        <v>5</v>
      </c>
      <c r="O15" s="25">
        <v>9</v>
      </c>
      <c r="P15" s="43">
        <v>14</v>
      </c>
      <c r="Q15" s="12">
        <f>'[1]表5-1'!D16</f>
        <v>76</v>
      </c>
      <c r="R15" s="26"/>
      <c r="S15" s="26"/>
      <c r="T15" s="26"/>
      <c r="U15" s="26"/>
      <c r="V15" s="26"/>
    </row>
    <row r="16" spans="2:22" ht="21" customHeight="1" x14ac:dyDescent="0.2">
      <c r="B16" s="279"/>
      <c r="C16" s="282"/>
      <c r="D16" s="44"/>
      <c r="E16" s="39">
        <f>E15/$D15</f>
        <v>0.24193548387096775</v>
      </c>
      <c r="F16" s="40">
        <f t="shared" ref="F16:J16" si="3">F15/$D15</f>
        <v>6.4516129032258063E-2</v>
      </c>
      <c r="G16" s="40">
        <f t="shared" si="3"/>
        <v>0.20967741935483872</v>
      </c>
      <c r="H16" s="40">
        <f t="shared" si="3"/>
        <v>1.6129032258064516E-2</v>
      </c>
      <c r="I16" s="40">
        <f t="shared" si="3"/>
        <v>6.4516129032258063E-2</v>
      </c>
      <c r="J16" s="40">
        <f t="shared" si="3"/>
        <v>0.30645161290322581</v>
      </c>
      <c r="K16" s="40">
        <f>K15/$D15</f>
        <v>0.11290322580645161</v>
      </c>
      <c r="L16" s="40">
        <f t="shared" ref="L16:P16" si="4">L15/$D15</f>
        <v>3.2258064516129031E-2</v>
      </c>
      <c r="M16" s="40">
        <f t="shared" si="4"/>
        <v>0.16129032258064516</v>
      </c>
      <c r="N16" s="40">
        <f t="shared" si="4"/>
        <v>8.0645161290322578E-2</v>
      </c>
      <c r="O16" s="41">
        <f t="shared" si="4"/>
        <v>0.14516129032258066</v>
      </c>
      <c r="P16" s="41">
        <f t="shared" si="4"/>
        <v>0.22580645161290322</v>
      </c>
      <c r="R16" s="32"/>
      <c r="S16" s="32"/>
      <c r="T16" s="32"/>
      <c r="U16" s="32"/>
      <c r="V16" s="32"/>
    </row>
    <row r="17" spans="2:22" ht="21" customHeight="1" x14ac:dyDescent="0.2">
      <c r="B17" s="279"/>
      <c r="C17" s="298" t="s">
        <v>223</v>
      </c>
      <c r="D17" s="42">
        <f>Q17-P17</f>
        <v>21</v>
      </c>
      <c r="E17" s="22">
        <v>7</v>
      </c>
      <c r="F17" s="23">
        <v>4</v>
      </c>
      <c r="G17" s="23">
        <v>5</v>
      </c>
      <c r="H17" s="23">
        <v>1</v>
      </c>
      <c r="I17" s="23">
        <v>0</v>
      </c>
      <c r="J17" s="23">
        <v>6</v>
      </c>
      <c r="K17" s="23">
        <v>2</v>
      </c>
      <c r="L17" s="23">
        <v>4</v>
      </c>
      <c r="M17" s="23">
        <v>5</v>
      </c>
      <c r="N17" s="23">
        <v>5</v>
      </c>
      <c r="O17" s="25">
        <v>4</v>
      </c>
      <c r="P17" s="43">
        <v>7</v>
      </c>
      <c r="Q17" s="12">
        <f>'[1]表5-1'!D18</f>
        <v>28</v>
      </c>
      <c r="R17" s="26"/>
      <c r="S17" s="26"/>
      <c r="T17" s="26"/>
      <c r="U17" s="26"/>
      <c r="V17" s="26"/>
    </row>
    <row r="18" spans="2:22" ht="21" customHeight="1" x14ac:dyDescent="0.2">
      <c r="B18" s="279"/>
      <c r="C18" s="299"/>
      <c r="D18" s="44"/>
      <c r="E18" s="39">
        <f>E17/$D17</f>
        <v>0.33333333333333331</v>
      </c>
      <c r="F18" s="40">
        <f t="shared" ref="F18:P18" si="5">F17/$D17</f>
        <v>0.19047619047619047</v>
      </c>
      <c r="G18" s="40">
        <f t="shared" si="5"/>
        <v>0.23809523809523808</v>
      </c>
      <c r="H18" s="40">
        <f t="shared" si="5"/>
        <v>4.7619047619047616E-2</v>
      </c>
      <c r="I18" s="40">
        <f t="shared" si="5"/>
        <v>0</v>
      </c>
      <c r="J18" s="40">
        <f t="shared" si="5"/>
        <v>0.2857142857142857</v>
      </c>
      <c r="K18" s="40">
        <f t="shared" si="5"/>
        <v>9.5238095238095233E-2</v>
      </c>
      <c r="L18" s="40">
        <f t="shared" si="5"/>
        <v>0.19047619047619047</v>
      </c>
      <c r="M18" s="40">
        <f t="shared" si="5"/>
        <v>0.23809523809523808</v>
      </c>
      <c r="N18" s="40">
        <f t="shared" si="5"/>
        <v>0.23809523809523808</v>
      </c>
      <c r="O18" s="41">
        <f t="shared" si="5"/>
        <v>0.19047619047619047</v>
      </c>
      <c r="P18" s="41">
        <f t="shared" si="5"/>
        <v>0.33333333333333331</v>
      </c>
      <c r="R18" s="32"/>
      <c r="S18" s="32"/>
      <c r="T18" s="32"/>
      <c r="U18" s="32"/>
      <c r="V18" s="32"/>
    </row>
    <row r="19" spans="2:22" ht="21" customHeight="1" x14ac:dyDescent="0.2">
      <c r="B19" s="279"/>
      <c r="C19" s="276" t="s">
        <v>224</v>
      </c>
      <c r="D19" s="42">
        <f>Q19-P19</f>
        <v>65</v>
      </c>
      <c r="E19" s="22">
        <v>11</v>
      </c>
      <c r="F19" s="23">
        <v>5</v>
      </c>
      <c r="G19" s="23">
        <v>21</v>
      </c>
      <c r="H19" s="23">
        <v>4</v>
      </c>
      <c r="I19" s="23">
        <v>3</v>
      </c>
      <c r="J19" s="23">
        <v>17</v>
      </c>
      <c r="K19" s="23">
        <v>9</v>
      </c>
      <c r="L19" s="23">
        <v>3</v>
      </c>
      <c r="M19" s="23">
        <v>16</v>
      </c>
      <c r="N19" s="23">
        <v>7</v>
      </c>
      <c r="O19" s="25">
        <v>6</v>
      </c>
      <c r="P19" s="43">
        <v>24</v>
      </c>
      <c r="Q19" s="12">
        <f>'[1]表5-1'!D20</f>
        <v>89</v>
      </c>
      <c r="R19" s="26"/>
      <c r="S19" s="26"/>
      <c r="T19" s="26"/>
      <c r="U19" s="26"/>
      <c r="V19" s="26"/>
    </row>
    <row r="20" spans="2:22" ht="21" customHeight="1" x14ac:dyDescent="0.2">
      <c r="B20" s="279"/>
      <c r="C20" s="282"/>
      <c r="D20" s="44"/>
      <c r="E20" s="39">
        <f>E19/$D19</f>
        <v>0.16923076923076924</v>
      </c>
      <c r="F20" s="40">
        <f t="shared" ref="F20:P20" si="6">F19/$D19</f>
        <v>7.6923076923076927E-2</v>
      </c>
      <c r="G20" s="40">
        <f t="shared" si="6"/>
        <v>0.32307692307692309</v>
      </c>
      <c r="H20" s="40">
        <f t="shared" si="6"/>
        <v>6.1538461538461542E-2</v>
      </c>
      <c r="I20" s="40">
        <f t="shared" si="6"/>
        <v>4.6153846153846156E-2</v>
      </c>
      <c r="J20" s="40">
        <f t="shared" si="6"/>
        <v>0.26153846153846155</v>
      </c>
      <c r="K20" s="40">
        <f t="shared" si="6"/>
        <v>0.13846153846153847</v>
      </c>
      <c r="L20" s="40">
        <f t="shared" si="6"/>
        <v>4.6153846153846156E-2</v>
      </c>
      <c r="M20" s="40">
        <f t="shared" si="6"/>
        <v>0.24615384615384617</v>
      </c>
      <c r="N20" s="40">
        <f t="shared" si="6"/>
        <v>0.1076923076923077</v>
      </c>
      <c r="O20" s="41">
        <f t="shared" si="6"/>
        <v>9.2307692307692313E-2</v>
      </c>
      <c r="P20" s="41">
        <f t="shared" si="6"/>
        <v>0.36923076923076925</v>
      </c>
      <c r="R20" s="32"/>
      <c r="S20" s="32"/>
      <c r="T20" s="32"/>
      <c r="U20" s="32"/>
      <c r="V20" s="32"/>
    </row>
    <row r="21" spans="2:22" ht="21" customHeight="1" x14ac:dyDescent="0.2">
      <c r="B21" s="279"/>
      <c r="C21" s="276" t="s">
        <v>225</v>
      </c>
      <c r="D21" s="42">
        <f>Q21-P21</f>
        <v>13</v>
      </c>
      <c r="E21" s="22">
        <v>4</v>
      </c>
      <c r="F21" s="23">
        <v>0</v>
      </c>
      <c r="G21" s="23">
        <v>2</v>
      </c>
      <c r="H21" s="23">
        <v>0</v>
      </c>
      <c r="I21" s="23">
        <v>2</v>
      </c>
      <c r="J21" s="23">
        <v>4</v>
      </c>
      <c r="K21" s="23">
        <v>1</v>
      </c>
      <c r="L21" s="23">
        <v>1</v>
      </c>
      <c r="M21" s="23">
        <v>3</v>
      </c>
      <c r="N21" s="23">
        <v>3</v>
      </c>
      <c r="O21" s="25">
        <v>3</v>
      </c>
      <c r="P21" s="43">
        <v>3</v>
      </c>
      <c r="Q21" s="12">
        <f>'[1]表5-1'!D22</f>
        <v>16</v>
      </c>
      <c r="R21" s="26"/>
      <c r="S21" s="26"/>
      <c r="T21" s="26"/>
      <c r="U21" s="26"/>
      <c r="V21" s="26"/>
    </row>
    <row r="22" spans="2:22" ht="21" customHeight="1" x14ac:dyDescent="0.2">
      <c r="B22" s="279"/>
      <c r="C22" s="282"/>
      <c r="D22" s="44"/>
      <c r="E22" s="39">
        <f>E21/$D21</f>
        <v>0.30769230769230771</v>
      </c>
      <c r="F22" s="40">
        <f t="shared" ref="F22:P22" si="7">F21/$D21</f>
        <v>0</v>
      </c>
      <c r="G22" s="40">
        <f t="shared" si="7"/>
        <v>0.15384615384615385</v>
      </c>
      <c r="H22" s="40">
        <f t="shared" si="7"/>
        <v>0</v>
      </c>
      <c r="I22" s="40">
        <f t="shared" si="7"/>
        <v>0.15384615384615385</v>
      </c>
      <c r="J22" s="40">
        <f t="shared" si="7"/>
        <v>0.30769230769230771</v>
      </c>
      <c r="K22" s="40">
        <f t="shared" si="7"/>
        <v>7.6923076923076927E-2</v>
      </c>
      <c r="L22" s="40">
        <f t="shared" si="7"/>
        <v>7.6923076923076927E-2</v>
      </c>
      <c r="M22" s="40">
        <f t="shared" si="7"/>
        <v>0.23076923076923078</v>
      </c>
      <c r="N22" s="40">
        <f t="shared" si="7"/>
        <v>0.23076923076923078</v>
      </c>
      <c r="O22" s="41">
        <f t="shared" si="7"/>
        <v>0.23076923076923078</v>
      </c>
      <c r="P22" s="41">
        <f t="shared" si="7"/>
        <v>0.23076923076923078</v>
      </c>
      <c r="R22" s="32"/>
      <c r="S22" s="32"/>
      <c r="T22" s="32"/>
      <c r="U22" s="32"/>
      <c r="V22" s="32"/>
    </row>
    <row r="23" spans="2:22" ht="21" customHeight="1" x14ac:dyDescent="0.2">
      <c r="B23" s="279"/>
      <c r="C23" s="276" t="s">
        <v>226</v>
      </c>
      <c r="D23" s="42">
        <f>Q23-P23</f>
        <v>127</v>
      </c>
      <c r="E23" s="46">
        <v>14</v>
      </c>
      <c r="F23" s="47">
        <v>6</v>
      </c>
      <c r="G23" s="47">
        <v>47</v>
      </c>
      <c r="H23" s="47">
        <v>4</v>
      </c>
      <c r="I23" s="47">
        <v>22</v>
      </c>
      <c r="J23" s="47">
        <v>25</v>
      </c>
      <c r="K23" s="47">
        <v>9</v>
      </c>
      <c r="L23" s="47">
        <v>7</v>
      </c>
      <c r="M23" s="47">
        <v>29</v>
      </c>
      <c r="N23" s="47">
        <v>11</v>
      </c>
      <c r="O23" s="43">
        <v>22</v>
      </c>
      <c r="P23" s="43">
        <v>35</v>
      </c>
      <c r="Q23" s="12">
        <f>'[1]表5-1'!D24</f>
        <v>162</v>
      </c>
      <c r="R23" s="26"/>
      <c r="S23" s="26"/>
      <c r="T23" s="26"/>
      <c r="U23" s="26"/>
      <c r="V23" s="26"/>
    </row>
    <row r="24" spans="2:22" ht="21" customHeight="1" thickBot="1" x14ac:dyDescent="0.25">
      <c r="B24" s="297"/>
      <c r="C24" s="277"/>
      <c r="D24" s="38"/>
      <c r="E24" s="49">
        <f>E23/$D23</f>
        <v>0.11023622047244094</v>
      </c>
      <c r="F24" s="50">
        <f t="shared" ref="F24:P24" si="8">F23/$D23</f>
        <v>4.7244094488188976E-2</v>
      </c>
      <c r="G24" s="50">
        <f t="shared" si="8"/>
        <v>0.37007874015748032</v>
      </c>
      <c r="H24" s="50">
        <f t="shared" si="8"/>
        <v>3.1496062992125984E-2</v>
      </c>
      <c r="I24" s="50">
        <f t="shared" si="8"/>
        <v>0.17322834645669291</v>
      </c>
      <c r="J24" s="50">
        <f t="shared" si="8"/>
        <v>0.19685039370078741</v>
      </c>
      <c r="K24" s="50">
        <f t="shared" si="8"/>
        <v>7.0866141732283464E-2</v>
      </c>
      <c r="L24" s="50">
        <f t="shared" si="8"/>
        <v>5.5118110236220472E-2</v>
      </c>
      <c r="M24" s="50">
        <f t="shared" si="8"/>
        <v>0.2283464566929134</v>
      </c>
      <c r="N24" s="50">
        <f t="shared" si="8"/>
        <v>8.6614173228346455E-2</v>
      </c>
      <c r="O24" s="227">
        <f t="shared" si="8"/>
        <v>0.17322834645669291</v>
      </c>
      <c r="P24" s="51">
        <f t="shared" si="8"/>
        <v>0.27559055118110237</v>
      </c>
      <c r="R24" s="32"/>
      <c r="S24" s="32"/>
      <c r="T24" s="32"/>
      <c r="U24" s="32"/>
      <c r="V24" s="32"/>
    </row>
    <row r="25" spans="2:22" ht="21" customHeight="1" thickTop="1" x14ac:dyDescent="0.2">
      <c r="B25" s="278" t="s">
        <v>227</v>
      </c>
      <c r="C25" s="281" t="s">
        <v>228</v>
      </c>
      <c r="D25" s="33">
        <f>Q25-P25</f>
        <v>59</v>
      </c>
      <c r="E25" s="34">
        <v>8</v>
      </c>
      <c r="F25" s="35">
        <v>4</v>
      </c>
      <c r="G25" s="35">
        <v>18</v>
      </c>
      <c r="H25" s="35">
        <v>2</v>
      </c>
      <c r="I25" s="35">
        <v>6</v>
      </c>
      <c r="J25" s="35">
        <v>9</v>
      </c>
      <c r="K25" s="35">
        <v>5</v>
      </c>
      <c r="L25" s="35">
        <v>5</v>
      </c>
      <c r="M25" s="35">
        <v>11</v>
      </c>
      <c r="N25" s="35">
        <v>5</v>
      </c>
      <c r="O25" s="37">
        <v>10</v>
      </c>
      <c r="P25" s="43">
        <v>28</v>
      </c>
      <c r="Q25" s="12">
        <f>'[1]表5-1'!D26</f>
        <v>87</v>
      </c>
      <c r="R25" s="26"/>
      <c r="S25" s="26"/>
      <c r="T25" s="26"/>
      <c r="U25" s="26"/>
      <c r="V25" s="26"/>
    </row>
    <row r="26" spans="2:22" ht="21" customHeight="1" x14ac:dyDescent="0.2">
      <c r="B26" s="279"/>
      <c r="C26" s="282"/>
      <c r="D26" s="44"/>
      <c r="E26" s="39">
        <f>E25/$D25</f>
        <v>0.13559322033898305</v>
      </c>
      <c r="F26" s="40">
        <f t="shared" ref="F26:P26" si="9">F25/$D25</f>
        <v>6.7796610169491525E-2</v>
      </c>
      <c r="G26" s="40">
        <f t="shared" si="9"/>
        <v>0.30508474576271188</v>
      </c>
      <c r="H26" s="40">
        <f t="shared" si="9"/>
        <v>3.3898305084745763E-2</v>
      </c>
      <c r="I26" s="40">
        <f t="shared" si="9"/>
        <v>0.10169491525423729</v>
      </c>
      <c r="J26" s="40">
        <f t="shared" si="9"/>
        <v>0.15254237288135594</v>
      </c>
      <c r="K26" s="40">
        <f t="shared" si="9"/>
        <v>8.4745762711864403E-2</v>
      </c>
      <c r="L26" s="40">
        <f t="shared" si="9"/>
        <v>8.4745762711864403E-2</v>
      </c>
      <c r="M26" s="40">
        <f t="shared" si="9"/>
        <v>0.1864406779661017</v>
      </c>
      <c r="N26" s="40">
        <f t="shared" si="9"/>
        <v>8.4745762711864403E-2</v>
      </c>
      <c r="O26" s="41">
        <f t="shared" si="9"/>
        <v>0.16949152542372881</v>
      </c>
      <c r="P26" s="41">
        <f t="shared" si="9"/>
        <v>0.47457627118644069</v>
      </c>
      <c r="R26" s="32"/>
      <c r="S26" s="32"/>
      <c r="T26" s="32"/>
      <c r="U26" s="32"/>
      <c r="V26" s="32"/>
    </row>
    <row r="27" spans="2:22" ht="21" customHeight="1" x14ac:dyDescent="0.2">
      <c r="B27" s="279"/>
      <c r="C27" s="276" t="s">
        <v>229</v>
      </c>
      <c r="D27" s="52">
        <f>Q27-P27</f>
        <v>137</v>
      </c>
      <c r="E27" s="46">
        <v>21</v>
      </c>
      <c r="F27" s="47">
        <v>6</v>
      </c>
      <c r="G27" s="47">
        <v>44</v>
      </c>
      <c r="H27" s="47">
        <v>2</v>
      </c>
      <c r="I27" s="47">
        <v>11</v>
      </c>
      <c r="J27" s="47">
        <v>33</v>
      </c>
      <c r="K27" s="47">
        <v>12</v>
      </c>
      <c r="L27" s="47">
        <v>8</v>
      </c>
      <c r="M27" s="47">
        <v>36</v>
      </c>
      <c r="N27" s="47">
        <v>7</v>
      </c>
      <c r="O27" s="43">
        <v>29</v>
      </c>
      <c r="P27" s="43">
        <v>44</v>
      </c>
      <c r="Q27" s="12">
        <f>'[1]表5-1'!D28</f>
        <v>181</v>
      </c>
      <c r="R27" s="26"/>
      <c r="S27" s="26"/>
      <c r="T27" s="26"/>
      <c r="U27" s="26"/>
      <c r="V27" s="26"/>
    </row>
    <row r="28" spans="2:22" ht="21" customHeight="1" x14ac:dyDescent="0.2">
      <c r="B28" s="279"/>
      <c r="C28" s="282"/>
      <c r="D28" s="44"/>
      <c r="E28" s="39">
        <f>E27/$D27</f>
        <v>0.15328467153284672</v>
      </c>
      <c r="F28" s="40">
        <f t="shared" ref="F28:P28" si="10">F27/$D27</f>
        <v>4.3795620437956206E-2</v>
      </c>
      <c r="G28" s="40">
        <f t="shared" si="10"/>
        <v>0.32116788321167883</v>
      </c>
      <c r="H28" s="40">
        <f t="shared" si="10"/>
        <v>1.4598540145985401E-2</v>
      </c>
      <c r="I28" s="40">
        <f t="shared" si="10"/>
        <v>8.0291970802919707E-2</v>
      </c>
      <c r="J28" s="40">
        <f t="shared" si="10"/>
        <v>0.24087591240875914</v>
      </c>
      <c r="K28" s="40">
        <f t="shared" si="10"/>
        <v>8.7591240875912413E-2</v>
      </c>
      <c r="L28" s="40">
        <f t="shared" si="10"/>
        <v>5.8394160583941604E-2</v>
      </c>
      <c r="M28" s="40">
        <f t="shared" si="10"/>
        <v>0.26277372262773724</v>
      </c>
      <c r="N28" s="40">
        <f t="shared" si="10"/>
        <v>5.1094890510948905E-2</v>
      </c>
      <c r="O28" s="41">
        <f t="shared" si="10"/>
        <v>0.21167883211678831</v>
      </c>
      <c r="P28" s="41">
        <f t="shared" si="10"/>
        <v>0.32116788321167883</v>
      </c>
      <c r="R28" s="32"/>
      <c r="S28" s="32"/>
      <c r="T28" s="32"/>
      <c r="U28" s="32"/>
      <c r="V28" s="32"/>
    </row>
    <row r="29" spans="2:22" ht="21" customHeight="1" x14ac:dyDescent="0.2">
      <c r="B29" s="279"/>
      <c r="C29" s="276" t="s">
        <v>230</v>
      </c>
      <c r="D29" s="52">
        <f>Q29-P29</f>
        <v>42</v>
      </c>
      <c r="E29" s="46">
        <v>7</v>
      </c>
      <c r="F29" s="47">
        <v>3</v>
      </c>
      <c r="G29" s="47">
        <v>11</v>
      </c>
      <c r="H29" s="47">
        <v>2</v>
      </c>
      <c r="I29" s="47">
        <v>4</v>
      </c>
      <c r="J29" s="47">
        <v>12</v>
      </c>
      <c r="K29" s="47">
        <v>2</v>
      </c>
      <c r="L29" s="47">
        <v>2</v>
      </c>
      <c r="M29" s="47">
        <v>15</v>
      </c>
      <c r="N29" s="47">
        <v>2</v>
      </c>
      <c r="O29" s="43">
        <v>5</v>
      </c>
      <c r="P29" s="43">
        <v>8</v>
      </c>
      <c r="Q29" s="12">
        <f>'[1]表5-1'!D30</f>
        <v>50</v>
      </c>
      <c r="R29" s="26"/>
      <c r="S29" s="26"/>
      <c r="T29" s="26"/>
      <c r="U29" s="26"/>
      <c r="V29" s="26"/>
    </row>
    <row r="30" spans="2:22" ht="21" customHeight="1" x14ac:dyDescent="0.2">
      <c r="B30" s="279"/>
      <c r="C30" s="283"/>
      <c r="D30" s="44"/>
      <c r="E30" s="39">
        <f>E29/$D29</f>
        <v>0.16666666666666666</v>
      </c>
      <c r="F30" s="40">
        <f t="shared" ref="F30:P30" si="11">F29/$D29</f>
        <v>7.1428571428571425E-2</v>
      </c>
      <c r="G30" s="40">
        <f t="shared" si="11"/>
        <v>0.26190476190476192</v>
      </c>
      <c r="H30" s="40">
        <f t="shared" si="11"/>
        <v>4.7619047619047616E-2</v>
      </c>
      <c r="I30" s="40">
        <f t="shared" si="11"/>
        <v>9.5238095238095233E-2</v>
      </c>
      <c r="J30" s="40">
        <f t="shared" si="11"/>
        <v>0.2857142857142857</v>
      </c>
      <c r="K30" s="40">
        <f t="shared" si="11"/>
        <v>4.7619047619047616E-2</v>
      </c>
      <c r="L30" s="40">
        <f t="shared" si="11"/>
        <v>4.7619047619047616E-2</v>
      </c>
      <c r="M30" s="40">
        <f t="shared" si="11"/>
        <v>0.35714285714285715</v>
      </c>
      <c r="N30" s="40">
        <f t="shared" si="11"/>
        <v>4.7619047619047616E-2</v>
      </c>
      <c r="O30" s="41">
        <f t="shared" si="11"/>
        <v>0.11904761904761904</v>
      </c>
      <c r="P30" s="41">
        <f t="shared" si="11"/>
        <v>0.19047619047619047</v>
      </c>
      <c r="R30" s="32"/>
      <c r="S30" s="32"/>
      <c r="T30" s="32"/>
      <c r="U30" s="32"/>
      <c r="V30" s="32"/>
    </row>
    <row r="31" spans="2:22" ht="21" customHeight="1" x14ac:dyDescent="0.2">
      <c r="B31" s="279"/>
      <c r="C31" s="276" t="s">
        <v>231</v>
      </c>
      <c r="D31" s="52">
        <f>Q31-P31</f>
        <v>34</v>
      </c>
      <c r="E31" s="46">
        <v>6</v>
      </c>
      <c r="F31" s="47">
        <v>5</v>
      </c>
      <c r="G31" s="47">
        <v>9</v>
      </c>
      <c r="H31" s="47">
        <v>2</v>
      </c>
      <c r="I31" s="47">
        <v>7</v>
      </c>
      <c r="J31" s="47">
        <v>7</v>
      </c>
      <c r="K31" s="47">
        <v>3</v>
      </c>
      <c r="L31" s="47">
        <v>3</v>
      </c>
      <c r="M31" s="47">
        <v>7</v>
      </c>
      <c r="N31" s="47">
        <v>3</v>
      </c>
      <c r="O31" s="43">
        <v>5</v>
      </c>
      <c r="P31" s="43">
        <v>6</v>
      </c>
      <c r="Q31" s="12">
        <f>'[1]表5-1'!D32</f>
        <v>40</v>
      </c>
      <c r="R31" s="26"/>
      <c r="S31" s="26"/>
      <c r="T31" s="26"/>
      <c r="U31" s="26"/>
      <c r="V31" s="26"/>
    </row>
    <row r="32" spans="2:22" ht="21" customHeight="1" x14ac:dyDescent="0.2">
      <c r="B32" s="279"/>
      <c r="C32" s="283"/>
      <c r="D32" s="44"/>
      <c r="E32" s="39">
        <f>E31/$D31</f>
        <v>0.17647058823529413</v>
      </c>
      <c r="F32" s="40">
        <f t="shared" ref="F32:P32" si="12">F31/$D31</f>
        <v>0.14705882352941177</v>
      </c>
      <c r="G32" s="40">
        <f t="shared" si="12"/>
        <v>0.26470588235294118</v>
      </c>
      <c r="H32" s="40">
        <f t="shared" si="12"/>
        <v>5.8823529411764705E-2</v>
      </c>
      <c r="I32" s="40">
        <f t="shared" si="12"/>
        <v>0.20588235294117646</v>
      </c>
      <c r="J32" s="40">
        <f t="shared" si="12"/>
        <v>0.20588235294117646</v>
      </c>
      <c r="K32" s="40">
        <f t="shared" si="12"/>
        <v>8.8235294117647065E-2</v>
      </c>
      <c r="L32" s="40">
        <f t="shared" si="12"/>
        <v>8.8235294117647065E-2</v>
      </c>
      <c r="M32" s="40">
        <f t="shared" si="12"/>
        <v>0.20588235294117646</v>
      </c>
      <c r="N32" s="40">
        <f t="shared" si="12"/>
        <v>8.8235294117647065E-2</v>
      </c>
      <c r="O32" s="41">
        <f t="shared" si="12"/>
        <v>0.14705882352941177</v>
      </c>
      <c r="P32" s="41">
        <f t="shared" si="12"/>
        <v>0.17647058823529413</v>
      </c>
      <c r="R32" s="32"/>
      <c r="S32" s="32"/>
      <c r="T32" s="32"/>
      <c r="U32" s="32"/>
      <c r="V32" s="32"/>
    </row>
    <row r="33" spans="2:22" ht="21" customHeight="1" x14ac:dyDescent="0.2">
      <c r="B33" s="279"/>
      <c r="C33" s="276" t="s">
        <v>232</v>
      </c>
      <c r="D33" s="52">
        <f>Q33-P33</f>
        <v>23</v>
      </c>
      <c r="E33" s="46">
        <v>8</v>
      </c>
      <c r="F33" s="47">
        <v>2</v>
      </c>
      <c r="G33" s="47">
        <v>6</v>
      </c>
      <c r="H33" s="47">
        <v>2</v>
      </c>
      <c r="I33" s="47">
        <v>1</v>
      </c>
      <c r="J33" s="47">
        <v>9</v>
      </c>
      <c r="K33" s="47">
        <v>4</v>
      </c>
      <c r="L33" s="47">
        <v>2</v>
      </c>
      <c r="M33" s="47">
        <v>3</v>
      </c>
      <c r="N33" s="47">
        <v>5</v>
      </c>
      <c r="O33" s="43">
        <v>4</v>
      </c>
      <c r="P33" s="43">
        <v>4</v>
      </c>
      <c r="Q33" s="12">
        <f>'[1]表5-1'!D34</f>
        <v>27</v>
      </c>
      <c r="R33" s="26"/>
      <c r="S33" s="26"/>
      <c r="T33" s="26"/>
      <c r="U33" s="26"/>
      <c r="V33" s="26"/>
    </row>
    <row r="34" spans="2:22" ht="21" customHeight="1" x14ac:dyDescent="0.2">
      <c r="B34" s="279"/>
      <c r="C34" s="283"/>
      <c r="D34" s="44"/>
      <c r="E34" s="39">
        <f>E33/$D33</f>
        <v>0.34782608695652173</v>
      </c>
      <c r="F34" s="40">
        <f t="shared" ref="F34:P34" si="13">F33/$D33</f>
        <v>8.6956521739130432E-2</v>
      </c>
      <c r="G34" s="40">
        <f t="shared" si="13"/>
        <v>0.2608695652173913</v>
      </c>
      <c r="H34" s="40">
        <f t="shared" si="13"/>
        <v>8.6956521739130432E-2</v>
      </c>
      <c r="I34" s="40">
        <f t="shared" si="13"/>
        <v>4.3478260869565216E-2</v>
      </c>
      <c r="J34" s="40">
        <f t="shared" si="13"/>
        <v>0.39130434782608697</v>
      </c>
      <c r="K34" s="40">
        <f t="shared" si="13"/>
        <v>0.17391304347826086</v>
      </c>
      <c r="L34" s="40">
        <f t="shared" si="13"/>
        <v>8.6956521739130432E-2</v>
      </c>
      <c r="M34" s="40">
        <f t="shared" si="13"/>
        <v>0.13043478260869565</v>
      </c>
      <c r="N34" s="40">
        <f t="shared" si="13"/>
        <v>0.21739130434782608</v>
      </c>
      <c r="O34" s="41">
        <f t="shared" si="13"/>
        <v>0.17391304347826086</v>
      </c>
      <c r="P34" s="41">
        <f t="shared" si="13"/>
        <v>0.17391304347826086</v>
      </c>
      <c r="R34" s="32"/>
      <c r="S34" s="32"/>
      <c r="T34" s="32"/>
      <c r="U34" s="32"/>
      <c r="V34" s="32"/>
    </row>
    <row r="35" spans="2:22" ht="21" customHeight="1" x14ac:dyDescent="0.2">
      <c r="B35" s="279"/>
      <c r="C35" s="276" t="s">
        <v>233</v>
      </c>
      <c r="D35" s="52">
        <f>Q35-P35</f>
        <v>33</v>
      </c>
      <c r="E35" s="46">
        <v>9</v>
      </c>
      <c r="F35" s="47">
        <v>2</v>
      </c>
      <c r="G35" s="47">
        <v>8</v>
      </c>
      <c r="H35" s="47">
        <v>0</v>
      </c>
      <c r="I35" s="47">
        <v>3</v>
      </c>
      <c r="J35" s="47">
        <v>8</v>
      </c>
      <c r="K35" s="47">
        <v>7</v>
      </c>
      <c r="L35" s="47">
        <v>1</v>
      </c>
      <c r="M35" s="47">
        <v>2</v>
      </c>
      <c r="N35" s="47">
        <v>11</v>
      </c>
      <c r="O35" s="43">
        <v>3</v>
      </c>
      <c r="P35" s="43">
        <v>7</v>
      </c>
      <c r="Q35" s="12">
        <f>'[1]表5-1'!D36</f>
        <v>40</v>
      </c>
      <c r="R35" s="26"/>
      <c r="S35" s="26"/>
      <c r="T35" s="26"/>
      <c r="U35" s="26"/>
      <c r="V35" s="26"/>
    </row>
    <row r="36" spans="2:22" ht="21" customHeight="1" thickBot="1" x14ac:dyDescent="0.25">
      <c r="B36" s="279"/>
      <c r="C36" s="284"/>
      <c r="D36" s="38"/>
      <c r="E36" s="53">
        <f>E35/$D35</f>
        <v>0.27272727272727271</v>
      </c>
      <c r="F36" s="54">
        <f t="shared" ref="F36:P36" si="14">F35/$D35</f>
        <v>6.0606060606060608E-2</v>
      </c>
      <c r="G36" s="54">
        <f t="shared" si="14"/>
        <v>0.24242424242424243</v>
      </c>
      <c r="H36" s="54">
        <f t="shared" si="14"/>
        <v>0</v>
      </c>
      <c r="I36" s="54">
        <f t="shared" si="14"/>
        <v>9.0909090909090912E-2</v>
      </c>
      <c r="J36" s="54">
        <f t="shared" si="14"/>
        <v>0.24242424242424243</v>
      </c>
      <c r="K36" s="54">
        <f t="shared" si="14"/>
        <v>0.21212121212121213</v>
      </c>
      <c r="L36" s="54">
        <f t="shared" si="14"/>
        <v>3.0303030303030304E-2</v>
      </c>
      <c r="M36" s="54">
        <f t="shared" si="14"/>
        <v>6.0606060606060608E-2</v>
      </c>
      <c r="N36" s="54">
        <f t="shared" si="14"/>
        <v>0.33333333333333331</v>
      </c>
      <c r="O36" s="51">
        <f t="shared" si="14"/>
        <v>9.0909090909090912E-2</v>
      </c>
      <c r="P36" s="41">
        <f t="shared" si="14"/>
        <v>0.21212121212121213</v>
      </c>
      <c r="R36" s="32"/>
      <c r="S36" s="32"/>
      <c r="T36" s="32"/>
      <c r="U36" s="32"/>
      <c r="V36" s="32"/>
    </row>
    <row r="37" spans="2:22" ht="21" customHeight="1" thickTop="1" x14ac:dyDescent="0.2">
      <c r="B37" s="279"/>
      <c r="C37" s="55" t="s">
        <v>234</v>
      </c>
      <c r="D37" s="56">
        <f>D27+D29+D31+D33</f>
        <v>236</v>
      </c>
      <c r="E37" s="57">
        <f t="shared" ref="E37:P37" si="15">E27+E29+E31+E33</f>
        <v>42</v>
      </c>
      <c r="F37" s="35">
        <f t="shared" si="15"/>
        <v>16</v>
      </c>
      <c r="G37" s="35">
        <f t="shared" si="15"/>
        <v>70</v>
      </c>
      <c r="H37" s="35">
        <f t="shared" si="15"/>
        <v>8</v>
      </c>
      <c r="I37" s="35">
        <f t="shared" si="15"/>
        <v>23</v>
      </c>
      <c r="J37" s="35">
        <f t="shared" si="15"/>
        <v>61</v>
      </c>
      <c r="K37" s="35">
        <f t="shared" si="15"/>
        <v>21</v>
      </c>
      <c r="L37" s="35">
        <f t="shared" si="15"/>
        <v>15</v>
      </c>
      <c r="M37" s="35">
        <f t="shared" si="15"/>
        <v>61</v>
      </c>
      <c r="N37" s="35">
        <f t="shared" si="15"/>
        <v>17</v>
      </c>
      <c r="O37" s="37">
        <f t="shared" si="15"/>
        <v>43</v>
      </c>
      <c r="P37" s="37">
        <f t="shared" si="15"/>
        <v>62</v>
      </c>
      <c r="Q37" s="12">
        <f>'[1]表5-1'!D38</f>
        <v>298</v>
      </c>
      <c r="R37" s="26"/>
      <c r="S37" s="26"/>
      <c r="T37" s="26"/>
      <c r="U37" s="26"/>
      <c r="V37" s="26"/>
    </row>
    <row r="38" spans="2:22" ht="21" customHeight="1" x14ac:dyDescent="0.2">
      <c r="B38" s="279"/>
      <c r="C38" s="58" t="s">
        <v>235</v>
      </c>
      <c r="D38" s="44"/>
      <c r="E38" s="39">
        <f>E37/$D37</f>
        <v>0.17796610169491525</v>
      </c>
      <c r="F38" s="40">
        <f t="shared" ref="F38:O38" si="16">F37/$D37</f>
        <v>6.7796610169491525E-2</v>
      </c>
      <c r="G38" s="40">
        <f t="shared" si="16"/>
        <v>0.29661016949152541</v>
      </c>
      <c r="H38" s="40">
        <f t="shared" si="16"/>
        <v>3.3898305084745763E-2</v>
      </c>
      <c r="I38" s="40">
        <f t="shared" si="16"/>
        <v>9.7457627118644072E-2</v>
      </c>
      <c r="J38" s="40">
        <f t="shared" si="16"/>
        <v>0.25847457627118642</v>
      </c>
      <c r="K38" s="40">
        <f t="shared" si="16"/>
        <v>8.8983050847457626E-2</v>
      </c>
      <c r="L38" s="40">
        <f t="shared" si="16"/>
        <v>6.3559322033898302E-2</v>
      </c>
      <c r="M38" s="40">
        <f t="shared" si="16"/>
        <v>0.25847457627118642</v>
      </c>
      <c r="N38" s="40">
        <f t="shared" si="16"/>
        <v>7.2033898305084748E-2</v>
      </c>
      <c r="O38" s="41">
        <f t="shared" si="16"/>
        <v>0.18220338983050846</v>
      </c>
      <c r="P38" s="41">
        <f>P37/$D37</f>
        <v>0.26271186440677968</v>
      </c>
      <c r="R38" s="32"/>
      <c r="S38" s="32"/>
      <c r="T38" s="32"/>
      <c r="U38" s="32"/>
      <c r="V38" s="32"/>
    </row>
    <row r="39" spans="2:22" ht="21" customHeight="1" x14ac:dyDescent="0.2">
      <c r="B39" s="279"/>
      <c r="C39" s="59" t="s">
        <v>234</v>
      </c>
      <c r="D39" s="60">
        <f>D29+D31+D33+D35</f>
        <v>132</v>
      </c>
      <c r="E39" s="46">
        <f t="shared" ref="E39:P39" si="17">E29+E31+E33+E35</f>
        <v>30</v>
      </c>
      <c r="F39" s="47">
        <f t="shared" si="17"/>
        <v>12</v>
      </c>
      <c r="G39" s="47">
        <f t="shared" si="17"/>
        <v>34</v>
      </c>
      <c r="H39" s="47">
        <f t="shared" si="17"/>
        <v>6</v>
      </c>
      <c r="I39" s="47">
        <f t="shared" si="17"/>
        <v>15</v>
      </c>
      <c r="J39" s="47">
        <f t="shared" si="17"/>
        <v>36</v>
      </c>
      <c r="K39" s="47">
        <f t="shared" si="17"/>
        <v>16</v>
      </c>
      <c r="L39" s="47">
        <f t="shared" si="17"/>
        <v>8</v>
      </c>
      <c r="M39" s="47">
        <f t="shared" si="17"/>
        <v>27</v>
      </c>
      <c r="N39" s="47">
        <f t="shared" si="17"/>
        <v>21</v>
      </c>
      <c r="O39" s="43">
        <f t="shared" si="17"/>
        <v>17</v>
      </c>
      <c r="P39" s="43">
        <f t="shared" si="17"/>
        <v>25</v>
      </c>
      <c r="Q39" s="12">
        <f>'[1]表5-1'!D40</f>
        <v>157</v>
      </c>
      <c r="R39" s="26"/>
      <c r="S39" s="26"/>
      <c r="T39" s="26"/>
      <c r="U39" s="26"/>
      <c r="V39" s="26"/>
    </row>
    <row r="40" spans="2:22" ht="21" customHeight="1" thickBot="1" x14ac:dyDescent="0.25">
      <c r="B40" s="280"/>
      <c r="C40" s="58" t="s">
        <v>236</v>
      </c>
      <c r="D40" s="44"/>
      <c r="E40" s="61">
        <f>E39/$D39</f>
        <v>0.22727272727272727</v>
      </c>
      <c r="F40" s="62">
        <f t="shared" ref="F40:P40" si="18">F39/$D39</f>
        <v>9.0909090909090912E-2</v>
      </c>
      <c r="G40" s="62">
        <f t="shared" si="18"/>
        <v>0.25757575757575757</v>
      </c>
      <c r="H40" s="62">
        <f t="shared" si="18"/>
        <v>4.5454545454545456E-2</v>
      </c>
      <c r="I40" s="62">
        <f t="shared" si="18"/>
        <v>0.11363636363636363</v>
      </c>
      <c r="J40" s="62">
        <f t="shared" si="18"/>
        <v>0.27272727272727271</v>
      </c>
      <c r="K40" s="62">
        <f t="shared" si="18"/>
        <v>0.12121212121212122</v>
      </c>
      <c r="L40" s="62">
        <f t="shared" si="18"/>
        <v>6.0606060606060608E-2</v>
      </c>
      <c r="M40" s="62">
        <f t="shared" si="18"/>
        <v>0.20454545454545456</v>
      </c>
      <c r="N40" s="62">
        <f t="shared" si="18"/>
        <v>0.15909090909090909</v>
      </c>
      <c r="O40" s="64">
        <f t="shared" si="18"/>
        <v>0.12878787878787878</v>
      </c>
      <c r="P40" s="64">
        <f t="shared" si="18"/>
        <v>0.18939393939393939</v>
      </c>
      <c r="R40" s="32"/>
      <c r="S40" s="32"/>
      <c r="T40" s="32"/>
      <c r="U40" s="32"/>
      <c r="V40" s="32"/>
    </row>
    <row r="41" spans="2:22" ht="21" customHeight="1" x14ac:dyDescent="0.2">
      <c r="B41" s="65"/>
      <c r="C41" s="228" t="s">
        <v>349</v>
      </c>
      <c r="D41" s="1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R41" s="32"/>
      <c r="S41" s="32"/>
      <c r="T41" s="32"/>
      <c r="U41" s="32"/>
      <c r="V41" s="32"/>
    </row>
    <row r="42" spans="2:22" ht="21" customHeight="1" x14ac:dyDescent="0.2">
      <c r="C42" s="69"/>
      <c r="R42" s="32"/>
      <c r="S42" s="32"/>
      <c r="T42" s="32"/>
      <c r="U42" s="32"/>
      <c r="V42" s="32"/>
    </row>
    <row r="43" spans="2:22" ht="21" customHeight="1" x14ac:dyDescent="0.2">
      <c r="B43"/>
      <c r="C43" s="69"/>
      <c r="D43" s="69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R43" s="32"/>
      <c r="S43" s="32"/>
      <c r="T43" s="32"/>
      <c r="U43" s="32"/>
      <c r="V43" s="32"/>
    </row>
    <row r="44" spans="2:22" x14ac:dyDescent="0.2">
      <c r="B44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</row>
    <row r="45" spans="2:22" s="69" customFormat="1" x14ac:dyDescent="0.2">
      <c r="B45"/>
      <c r="C45" s="12"/>
      <c r="D45" s="12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</row>
    <row r="46" spans="2:22" s="69" customFormat="1" x14ac:dyDescent="0.2">
      <c r="B46"/>
      <c r="C46" s="12"/>
      <c r="D46" s="1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</row>
    <row r="47" spans="2:22" x14ac:dyDescent="0.2">
      <c r="B47"/>
    </row>
    <row r="48" spans="2:22" x14ac:dyDescent="0.2">
      <c r="B48" s="73"/>
      <c r="D48" s="26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4:16" ht="14.25" customHeight="1" x14ac:dyDescent="0.2">
      <c r="D49" s="26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4:16" x14ac:dyDescent="0.2">
      <c r="D50" s="26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</row>
    <row r="51" spans="4:16" ht="13.5" customHeight="1" x14ac:dyDescent="0.2">
      <c r="D51" s="26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</row>
    <row r="52" spans="4:16" x14ac:dyDescent="0.2">
      <c r="D52" s="26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5" spans="4:16" ht="13.5" customHeight="1" x14ac:dyDescent="0.2"/>
    <row r="58" spans="4:16" ht="13.5" customHeight="1" x14ac:dyDescent="0.2"/>
  </sheetData>
  <mergeCells count="28">
    <mergeCell ref="E8:E10"/>
    <mergeCell ref="F8:F10"/>
    <mergeCell ref="G8:G10"/>
    <mergeCell ref="H8:H10"/>
    <mergeCell ref="I8:I10"/>
    <mergeCell ref="P8:P10"/>
    <mergeCell ref="B11:C12"/>
    <mergeCell ref="B13:B24"/>
    <mergeCell ref="C13:C14"/>
    <mergeCell ref="C15:C16"/>
    <mergeCell ref="C17:C18"/>
    <mergeCell ref="C19:C20"/>
    <mergeCell ref="C21:C22"/>
    <mergeCell ref="C23:C24"/>
    <mergeCell ref="J8:J10"/>
    <mergeCell ref="K8:K10"/>
    <mergeCell ref="L8:L10"/>
    <mergeCell ref="M8:M10"/>
    <mergeCell ref="N8:N10"/>
    <mergeCell ref="O8:O10"/>
    <mergeCell ref="D8:D10"/>
    <mergeCell ref="B25:B40"/>
    <mergeCell ref="C25:C26"/>
    <mergeCell ref="C27:C28"/>
    <mergeCell ref="C29:C30"/>
    <mergeCell ref="C31:C32"/>
    <mergeCell ref="C33:C34"/>
    <mergeCell ref="C35:C3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0C24-B74C-4BE3-9C68-22385099DF49}">
  <sheetPr>
    <tabColor rgb="FF00B0F0"/>
    <pageSetUpPr fitToPage="1"/>
  </sheetPr>
  <dimension ref="B2:T58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4.6640625" style="12" customWidth="1"/>
    <col min="2" max="2" width="3.109375" style="12" customWidth="1"/>
    <col min="3" max="3" width="15.6640625" style="12" customWidth="1"/>
    <col min="4" max="4" width="9.6640625" style="12" customWidth="1"/>
    <col min="5" max="14" width="16.77734375" style="12" customWidth="1"/>
    <col min="15" max="15" width="13.109375" style="12" customWidth="1"/>
    <col min="16" max="17" width="10.33203125" style="12" customWidth="1"/>
    <col min="18" max="18" width="9.6640625" style="12" customWidth="1"/>
    <col min="19" max="19" width="10" style="12" customWidth="1"/>
    <col min="20" max="20" width="7.6640625" style="12" customWidth="1"/>
    <col min="21" max="16384" width="9" style="12"/>
  </cols>
  <sheetData>
    <row r="2" spans="2:20" ht="14.4" x14ac:dyDescent="0.2">
      <c r="B2" s="11" t="s">
        <v>350</v>
      </c>
    </row>
    <row r="3" spans="2:20" ht="14.4" x14ac:dyDescent="0.2">
      <c r="B3" s="11"/>
    </row>
    <row r="4" spans="2:20" ht="14.4" x14ac:dyDescent="0.2">
      <c r="B4" s="11"/>
      <c r="G4" s="13"/>
      <c r="H4" s="13"/>
      <c r="I4" s="13"/>
      <c r="J4" s="13"/>
      <c r="K4" s="13"/>
      <c r="L4" s="13" t="s">
        <v>205</v>
      </c>
    </row>
    <row r="5" spans="2:20" ht="14.4" x14ac:dyDescent="0.2">
      <c r="B5" s="11"/>
      <c r="G5" s="13"/>
      <c r="H5" s="13"/>
      <c r="I5" s="13"/>
      <c r="J5" s="13"/>
      <c r="K5" s="13"/>
      <c r="L5" s="13" t="s">
        <v>206</v>
      </c>
    </row>
    <row r="6" spans="2:20" ht="14.4" x14ac:dyDescent="0.2">
      <c r="B6" s="11"/>
    </row>
    <row r="7" spans="2:20" ht="13.8" thickBot="1" x14ac:dyDescent="0.25">
      <c r="B7" s="14"/>
      <c r="C7" s="14"/>
      <c r="D7" s="14"/>
      <c r="E7" s="12" t="s">
        <v>207</v>
      </c>
      <c r="M7" s="15" t="s">
        <v>208</v>
      </c>
    </row>
    <row r="8" spans="2:20" ht="13.2" customHeight="1" x14ac:dyDescent="0.2">
      <c r="B8" s="16"/>
      <c r="C8" s="17"/>
      <c r="D8" s="300" t="s">
        <v>209</v>
      </c>
      <c r="E8" s="303" t="s">
        <v>351</v>
      </c>
      <c r="F8" s="285" t="s">
        <v>352</v>
      </c>
      <c r="G8" s="285" t="s">
        <v>353</v>
      </c>
      <c r="H8" s="285" t="s">
        <v>354</v>
      </c>
      <c r="I8" s="285" t="s">
        <v>355</v>
      </c>
      <c r="J8" s="285" t="s">
        <v>356</v>
      </c>
      <c r="K8" s="285" t="s">
        <v>357</v>
      </c>
      <c r="L8" s="285" t="s">
        <v>358</v>
      </c>
      <c r="M8" s="287" t="s">
        <v>266</v>
      </c>
      <c r="N8" s="290" t="s">
        <v>217</v>
      </c>
    </row>
    <row r="9" spans="2:20" x14ac:dyDescent="0.2">
      <c r="B9" s="16"/>
      <c r="C9" s="17"/>
      <c r="D9" s="301"/>
      <c r="E9" s="304"/>
      <c r="F9" s="306"/>
      <c r="G9" s="286"/>
      <c r="H9" s="286"/>
      <c r="I9" s="286"/>
      <c r="J9" s="286"/>
      <c r="K9" s="286"/>
      <c r="L9" s="286"/>
      <c r="M9" s="288"/>
      <c r="N9" s="291"/>
    </row>
    <row r="10" spans="2:20" ht="41.25" customHeight="1" x14ac:dyDescent="0.2">
      <c r="B10" s="18"/>
      <c r="C10" s="19"/>
      <c r="D10" s="302"/>
      <c r="E10" s="305"/>
      <c r="F10" s="307"/>
      <c r="G10" s="282"/>
      <c r="H10" s="282"/>
      <c r="I10" s="282"/>
      <c r="J10" s="282"/>
      <c r="K10" s="282"/>
      <c r="L10" s="282"/>
      <c r="M10" s="289"/>
      <c r="N10" s="292"/>
      <c r="O10" s="12" t="s">
        <v>218</v>
      </c>
      <c r="P10" s="20"/>
      <c r="Q10" s="20"/>
    </row>
    <row r="11" spans="2:20" ht="21" customHeight="1" x14ac:dyDescent="0.2">
      <c r="B11" s="293" t="s">
        <v>219</v>
      </c>
      <c r="C11" s="294"/>
      <c r="D11" s="21">
        <f t="shared" ref="D11:N11" si="0">D13+D15+D17+D19+D21+D23</f>
        <v>388</v>
      </c>
      <c r="E11" s="22">
        <f t="shared" si="0"/>
        <v>140</v>
      </c>
      <c r="F11" s="23">
        <f t="shared" si="0"/>
        <v>206</v>
      </c>
      <c r="G11" s="23">
        <f t="shared" si="0"/>
        <v>79</v>
      </c>
      <c r="H11" s="23">
        <f t="shared" si="0"/>
        <v>61</v>
      </c>
      <c r="I11" s="23">
        <f t="shared" si="0"/>
        <v>127</v>
      </c>
      <c r="J11" s="23">
        <f t="shared" si="0"/>
        <v>126</v>
      </c>
      <c r="K11" s="23">
        <f t="shared" si="0"/>
        <v>80</v>
      </c>
      <c r="L11" s="23">
        <f t="shared" si="0"/>
        <v>41</v>
      </c>
      <c r="M11" s="25">
        <f t="shared" si="0"/>
        <v>28</v>
      </c>
      <c r="N11" s="25">
        <f t="shared" si="0"/>
        <v>37</v>
      </c>
      <c r="O11" s="12">
        <f>SUM(O13:O23)</f>
        <v>425</v>
      </c>
      <c r="P11" s="26"/>
      <c r="Q11" s="26"/>
      <c r="R11" s="26"/>
      <c r="S11" s="26"/>
      <c r="T11" s="26"/>
    </row>
    <row r="12" spans="2:20" ht="21" customHeight="1" thickBot="1" x14ac:dyDescent="0.25">
      <c r="B12" s="295"/>
      <c r="C12" s="296"/>
      <c r="D12" s="27"/>
      <c r="E12" s="28">
        <f>E11/$D11</f>
        <v>0.36082474226804123</v>
      </c>
      <c r="F12" s="29">
        <f t="shared" ref="F12:N12" si="1">F11/$D11</f>
        <v>0.53092783505154639</v>
      </c>
      <c r="G12" s="29">
        <f t="shared" si="1"/>
        <v>0.20360824742268041</v>
      </c>
      <c r="H12" s="29">
        <f t="shared" si="1"/>
        <v>0.15721649484536082</v>
      </c>
      <c r="I12" s="29">
        <f t="shared" si="1"/>
        <v>0.32731958762886598</v>
      </c>
      <c r="J12" s="29">
        <f t="shared" si="1"/>
        <v>0.32474226804123713</v>
      </c>
      <c r="K12" s="29">
        <f t="shared" si="1"/>
        <v>0.20618556701030927</v>
      </c>
      <c r="L12" s="29">
        <f t="shared" si="1"/>
        <v>0.1056701030927835</v>
      </c>
      <c r="M12" s="31">
        <f t="shared" si="1"/>
        <v>7.2164948453608241E-2</v>
      </c>
      <c r="N12" s="31">
        <f t="shared" si="1"/>
        <v>9.5360824742268036E-2</v>
      </c>
      <c r="P12" s="32"/>
      <c r="Q12" s="32"/>
      <c r="R12" s="32"/>
      <c r="S12" s="32"/>
      <c r="T12" s="32"/>
    </row>
    <row r="13" spans="2:20" ht="21" customHeight="1" thickTop="1" x14ac:dyDescent="0.2">
      <c r="B13" s="278" t="s">
        <v>220</v>
      </c>
      <c r="C13" s="281" t="s">
        <v>221</v>
      </c>
      <c r="D13" s="33">
        <f>O13-N13</f>
        <v>47</v>
      </c>
      <c r="E13" s="34">
        <v>17</v>
      </c>
      <c r="F13" s="35">
        <v>22</v>
      </c>
      <c r="G13" s="35">
        <v>6</v>
      </c>
      <c r="H13" s="35">
        <v>13</v>
      </c>
      <c r="I13" s="35">
        <v>21</v>
      </c>
      <c r="J13" s="35">
        <v>16</v>
      </c>
      <c r="K13" s="35">
        <v>5</v>
      </c>
      <c r="L13" s="35">
        <v>8</v>
      </c>
      <c r="M13" s="37">
        <v>3</v>
      </c>
      <c r="N13" s="37">
        <v>7</v>
      </c>
      <c r="O13" s="12">
        <f>'[1]表5-1'!D14</f>
        <v>54</v>
      </c>
      <c r="P13" s="26"/>
      <c r="Q13" s="26"/>
      <c r="R13" s="26"/>
      <c r="S13" s="26"/>
      <c r="T13" s="26"/>
    </row>
    <row r="14" spans="2:20" ht="21" customHeight="1" x14ac:dyDescent="0.2">
      <c r="B14" s="279"/>
      <c r="C14" s="282"/>
      <c r="D14" s="38"/>
      <c r="E14" s="39">
        <f>E13/$D13</f>
        <v>0.36170212765957449</v>
      </c>
      <c r="F14" s="40">
        <f t="shared" ref="F14:N14" si="2">F13/$D13</f>
        <v>0.46808510638297873</v>
      </c>
      <c r="G14" s="40">
        <f t="shared" si="2"/>
        <v>0.1276595744680851</v>
      </c>
      <c r="H14" s="40">
        <f t="shared" si="2"/>
        <v>0.27659574468085107</v>
      </c>
      <c r="I14" s="40">
        <f t="shared" si="2"/>
        <v>0.44680851063829785</v>
      </c>
      <c r="J14" s="40">
        <f t="shared" si="2"/>
        <v>0.34042553191489361</v>
      </c>
      <c r="K14" s="40">
        <f t="shared" si="2"/>
        <v>0.10638297872340426</v>
      </c>
      <c r="L14" s="40">
        <f t="shared" si="2"/>
        <v>0.1702127659574468</v>
      </c>
      <c r="M14" s="41">
        <f t="shared" si="2"/>
        <v>6.3829787234042548E-2</v>
      </c>
      <c r="N14" s="41">
        <f t="shared" si="2"/>
        <v>0.14893617021276595</v>
      </c>
      <c r="P14" s="32"/>
      <c r="Q14" s="32"/>
      <c r="R14" s="32"/>
      <c r="S14" s="32"/>
      <c r="T14" s="32"/>
    </row>
    <row r="15" spans="2:20" ht="21" customHeight="1" x14ac:dyDescent="0.2">
      <c r="B15" s="279"/>
      <c r="C15" s="276" t="s">
        <v>222</v>
      </c>
      <c r="D15" s="42">
        <f>O15-N15</f>
        <v>71</v>
      </c>
      <c r="E15" s="22">
        <v>21</v>
      </c>
      <c r="F15" s="23">
        <v>40</v>
      </c>
      <c r="G15" s="23">
        <v>14</v>
      </c>
      <c r="H15" s="23">
        <v>6</v>
      </c>
      <c r="I15" s="23">
        <v>39</v>
      </c>
      <c r="J15" s="23">
        <v>14</v>
      </c>
      <c r="K15" s="23">
        <v>14</v>
      </c>
      <c r="L15" s="23">
        <v>3</v>
      </c>
      <c r="M15" s="25">
        <v>2</v>
      </c>
      <c r="N15" s="43">
        <v>5</v>
      </c>
      <c r="O15" s="12">
        <f>'[1]表5-1'!D16</f>
        <v>76</v>
      </c>
      <c r="P15" s="26"/>
      <c r="Q15" s="26"/>
      <c r="R15" s="26"/>
      <c r="S15" s="26"/>
      <c r="T15" s="26"/>
    </row>
    <row r="16" spans="2:20" ht="21" customHeight="1" x14ac:dyDescent="0.2">
      <c r="B16" s="279"/>
      <c r="C16" s="282"/>
      <c r="D16" s="44"/>
      <c r="E16" s="39">
        <f>E15/$D15</f>
        <v>0.29577464788732394</v>
      </c>
      <c r="F16" s="40">
        <f t="shared" ref="F16:J16" si="3">F15/$D15</f>
        <v>0.56338028169014087</v>
      </c>
      <c r="G16" s="40">
        <f t="shared" si="3"/>
        <v>0.19718309859154928</v>
      </c>
      <c r="H16" s="40">
        <f t="shared" si="3"/>
        <v>8.4507042253521125E-2</v>
      </c>
      <c r="I16" s="40">
        <f t="shared" si="3"/>
        <v>0.54929577464788737</v>
      </c>
      <c r="J16" s="40">
        <f t="shared" si="3"/>
        <v>0.19718309859154928</v>
      </c>
      <c r="K16" s="40">
        <f>K15/$D15</f>
        <v>0.19718309859154928</v>
      </c>
      <c r="L16" s="40">
        <f t="shared" ref="L16:N16" si="4">L15/$D15</f>
        <v>4.2253521126760563E-2</v>
      </c>
      <c r="M16" s="41">
        <f t="shared" si="4"/>
        <v>2.8169014084507043E-2</v>
      </c>
      <c r="N16" s="41">
        <f t="shared" si="4"/>
        <v>7.0422535211267609E-2</v>
      </c>
      <c r="P16" s="32"/>
      <c r="Q16" s="32"/>
      <c r="R16" s="32"/>
      <c r="S16" s="32"/>
      <c r="T16" s="32"/>
    </row>
    <row r="17" spans="2:20" ht="21" customHeight="1" x14ac:dyDescent="0.2">
      <c r="B17" s="279"/>
      <c r="C17" s="298" t="s">
        <v>223</v>
      </c>
      <c r="D17" s="42">
        <f>O17-N17</f>
        <v>24</v>
      </c>
      <c r="E17" s="22">
        <v>11</v>
      </c>
      <c r="F17" s="23">
        <v>14</v>
      </c>
      <c r="G17" s="23">
        <v>7</v>
      </c>
      <c r="H17" s="23">
        <v>9</v>
      </c>
      <c r="I17" s="23">
        <v>9</v>
      </c>
      <c r="J17" s="23">
        <v>9</v>
      </c>
      <c r="K17" s="23">
        <v>6</v>
      </c>
      <c r="L17" s="23">
        <v>3</v>
      </c>
      <c r="M17" s="25">
        <v>0</v>
      </c>
      <c r="N17" s="43">
        <v>4</v>
      </c>
      <c r="O17" s="12">
        <f>'[1]表5-1'!D18</f>
        <v>28</v>
      </c>
      <c r="P17" s="26"/>
      <c r="Q17" s="26"/>
      <c r="R17" s="26"/>
      <c r="S17" s="26"/>
      <c r="T17" s="26"/>
    </row>
    <row r="18" spans="2:20" ht="21" customHeight="1" x14ac:dyDescent="0.2">
      <c r="B18" s="279"/>
      <c r="C18" s="299"/>
      <c r="D18" s="44"/>
      <c r="E18" s="39">
        <f>E17/$D17</f>
        <v>0.45833333333333331</v>
      </c>
      <c r="F18" s="40">
        <f t="shared" ref="F18:N18" si="5">F17/$D17</f>
        <v>0.58333333333333337</v>
      </c>
      <c r="G18" s="40">
        <f t="shared" si="5"/>
        <v>0.29166666666666669</v>
      </c>
      <c r="H18" s="40">
        <f t="shared" si="5"/>
        <v>0.375</v>
      </c>
      <c r="I18" s="40">
        <f t="shared" si="5"/>
        <v>0.375</v>
      </c>
      <c r="J18" s="40">
        <f t="shared" si="5"/>
        <v>0.375</v>
      </c>
      <c r="K18" s="40">
        <f t="shared" si="5"/>
        <v>0.25</v>
      </c>
      <c r="L18" s="40">
        <f t="shared" si="5"/>
        <v>0.125</v>
      </c>
      <c r="M18" s="41">
        <f t="shared" si="5"/>
        <v>0</v>
      </c>
      <c r="N18" s="41">
        <f t="shared" si="5"/>
        <v>0.16666666666666666</v>
      </c>
      <c r="P18" s="32"/>
      <c r="Q18" s="32"/>
      <c r="R18" s="32"/>
      <c r="S18" s="32"/>
      <c r="T18" s="32"/>
    </row>
    <row r="19" spans="2:20" ht="21" customHeight="1" x14ac:dyDescent="0.2">
      <c r="B19" s="279"/>
      <c r="C19" s="276" t="s">
        <v>224</v>
      </c>
      <c r="D19" s="42">
        <f>O19-N19</f>
        <v>79</v>
      </c>
      <c r="E19" s="22">
        <v>31</v>
      </c>
      <c r="F19" s="23">
        <v>47</v>
      </c>
      <c r="G19" s="23">
        <v>15</v>
      </c>
      <c r="H19" s="23">
        <v>15</v>
      </c>
      <c r="I19" s="23">
        <v>23</v>
      </c>
      <c r="J19" s="23">
        <v>28</v>
      </c>
      <c r="K19" s="23">
        <v>17</v>
      </c>
      <c r="L19" s="23">
        <v>6</v>
      </c>
      <c r="M19" s="25">
        <v>4</v>
      </c>
      <c r="N19" s="43">
        <v>10</v>
      </c>
      <c r="O19" s="12">
        <f>'[1]表5-1'!D20</f>
        <v>89</v>
      </c>
      <c r="P19" s="26"/>
      <c r="Q19" s="26"/>
      <c r="R19" s="26"/>
      <c r="S19" s="26"/>
      <c r="T19" s="26"/>
    </row>
    <row r="20" spans="2:20" ht="21" customHeight="1" x14ac:dyDescent="0.2">
      <c r="B20" s="279"/>
      <c r="C20" s="282"/>
      <c r="D20" s="44"/>
      <c r="E20" s="39">
        <f>E19/$D19</f>
        <v>0.39240506329113922</v>
      </c>
      <c r="F20" s="40">
        <f t="shared" ref="F20:N20" si="6">F19/$D19</f>
        <v>0.59493670886075944</v>
      </c>
      <c r="G20" s="40">
        <f t="shared" si="6"/>
        <v>0.189873417721519</v>
      </c>
      <c r="H20" s="40">
        <f t="shared" si="6"/>
        <v>0.189873417721519</v>
      </c>
      <c r="I20" s="40">
        <f t="shared" si="6"/>
        <v>0.29113924050632911</v>
      </c>
      <c r="J20" s="40">
        <f t="shared" si="6"/>
        <v>0.35443037974683544</v>
      </c>
      <c r="K20" s="40">
        <f t="shared" si="6"/>
        <v>0.21518987341772153</v>
      </c>
      <c r="L20" s="40">
        <f t="shared" si="6"/>
        <v>7.5949367088607597E-2</v>
      </c>
      <c r="M20" s="41">
        <f t="shared" si="6"/>
        <v>5.0632911392405063E-2</v>
      </c>
      <c r="N20" s="41">
        <f t="shared" si="6"/>
        <v>0.12658227848101267</v>
      </c>
      <c r="P20" s="32"/>
      <c r="Q20" s="32"/>
      <c r="R20" s="32"/>
      <c r="S20" s="32"/>
      <c r="T20" s="32"/>
    </row>
    <row r="21" spans="2:20" ht="21" customHeight="1" x14ac:dyDescent="0.2">
      <c r="B21" s="279"/>
      <c r="C21" s="276" t="s">
        <v>225</v>
      </c>
      <c r="D21" s="42">
        <f>O21-N21</f>
        <v>16</v>
      </c>
      <c r="E21" s="22">
        <v>8</v>
      </c>
      <c r="F21" s="23">
        <v>7</v>
      </c>
      <c r="G21" s="23">
        <v>4</v>
      </c>
      <c r="H21" s="23">
        <v>3</v>
      </c>
      <c r="I21" s="23">
        <v>4</v>
      </c>
      <c r="J21" s="23">
        <v>4</v>
      </c>
      <c r="K21" s="23">
        <v>4</v>
      </c>
      <c r="L21" s="23">
        <v>0</v>
      </c>
      <c r="M21" s="25">
        <v>2</v>
      </c>
      <c r="N21" s="43">
        <v>0</v>
      </c>
      <c r="O21" s="12">
        <f>'[1]表5-1'!D22</f>
        <v>16</v>
      </c>
      <c r="P21" s="26"/>
      <c r="Q21" s="26"/>
      <c r="R21" s="26"/>
      <c r="S21" s="26"/>
      <c r="T21" s="26"/>
    </row>
    <row r="22" spans="2:20" ht="21" customHeight="1" x14ac:dyDescent="0.2">
      <c r="B22" s="279"/>
      <c r="C22" s="282"/>
      <c r="D22" s="44"/>
      <c r="E22" s="39">
        <f>E21/$D21</f>
        <v>0.5</v>
      </c>
      <c r="F22" s="40">
        <f t="shared" ref="F22:N22" si="7">F21/$D21</f>
        <v>0.4375</v>
      </c>
      <c r="G22" s="40">
        <f t="shared" si="7"/>
        <v>0.25</v>
      </c>
      <c r="H22" s="40">
        <f t="shared" si="7"/>
        <v>0.1875</v>
      </c>
      <c r="I22" s="40">
        <f t="shared" si="7"/>
        <v>0.25</v>
      </c>
      <c r="J22" s="40">
        <f t="shared" si="7"/>
        <v>0.25</v>
      </c>
      <c r="K22" s="40">
        <f t="shared" si="7"/>
        <v>0.25</v>
      </c>
      <c r="L22" s="40">
        <f t="shared" si="7"/>
        <v>0</v>
      </c>
      <c r="M22" s="41">
        <f t="shared" si="7"/>
        <v>0.125</v>
      </c>
      <c r="N22" s="41">
        <f t="shared" si="7"/>
        <v>0</v>
      </c>
      <c r="P22" s="32"/>
      <c r="Q22" s="32"/>
      <c r="R22" s="32"/>
      <c r="S22" s="32"/>
      <c r="T22" s="32"/>
    </row>
    <row r="23" spans="2:20" ht="21" customHeight="1" x14ac:dyDescent="0.2">
      <c r="B23" s="279"/>
      <c r="C23" s="276" t="s">
        <v>226</v>
      </c>
      <c r="D23" s="42">
        <f>O23-N23</f>
        <v>151</v>
      </c>
      <c r="E23" s="46">
        <v>52</v>
      </c>
      <c r="F23" s="47">
        <v>76</v>
      </c>
      <c r="G23" s="47">
        <v>33</v>
      </c>
      <c r="H23" s="47">
        <v>15</v>
      </c>
      <c r="I23" s="47">
        <v>31</v>
      </c>
      <c r="J23" s="47">
        <v>55</v>
      </c>
      <c r="K23" s="47">
        <v>34</v>
      </c>
      <c r="L23" s="47">
        <v>21</v>
      </c>
      <c r="M23" s="43">
        <v>17</v>
      </c>
      <c r="N23" s="43">
        <v>11</v>
      </c>
      <c r="O23" s="12">
        <f>'[1]表5-1'!D24</f>
        <v>162</v>
      </c>
      <c r="P23" s="26"/>
      <c r="Q23" s="26"/>
      <c r="R23" s="26"/>
      <c r="S23" s="26"/>
      <c r="T23" s="26"/>
    </row>
    <row r="24" spans="2:20" ht="21" customHeight="1" thickBot="1" x14ac:dyDescent="0.25">
      <c r="B24" s="297"/>
      <c r="C24" s="277"/>
      <c r="D24" s="38"/>
      <c r="E24" s="49">
        <f>E23/$D23</f>
        <v>0.3443708609271523</v>
      </c>
      <c r="F24" s="50">
        <f t="shared" ref="F24:N24" si="8">F23/$D23</f>
        <v>0.50331125827814571</v>
      </c>
      <c r="G24" s="50">
        <f t="shared" si="8"/>
        <v>0.2185430463576159</v>
      </c>
      <c r="H24" s="50">
        <f t="shared" si="8"/>
        <v>9.9337748344370855E-2</v>
      </c>
      <c r="I24" s="50">
        <f t="shared" si="8"/>
        <v>0.20529801324503311</v>
      </c>
      <c r="J24" s="50">
        <f t="shared" si="8"/>
        <v>0.36423841059602646</v>
      </c>
      <c r="K24" s="50">
        <f t="shared" si="8"/>
        <v>0.2251655629139073</v>
      </c>
      <c r="L24" s="50">
        <f t="shared" si="8"/>
        <v>0.13907284768211919</v>
      </c>
      <c r="M24" s="227">
        <f t="shared" si="8"/>
        <v>0.11258278145695365</v>
      </c>
      <c r="N24" s="51">
        <f t="shared" si="8"/>
        <v>7.2847682119205295E-2</v>
      </c>
      <c r="P24" s="32"/>
      <c r="Q24" s="32"/>
      <c r="R24" s="32"/>
      <c r="S24" s="32"/>
      <c r="T24" s="32"/>
    </row>
    <row r="25" spans="2:20" ht="21" customHeight="1" thickTop="1" x14ac:dyDescent="0.2">
      <c r="B25" s="278" t="s">
        <v>227</v>
      </c>
      <c r="C25" s="281" t="s">
        <v>228</v>
      </c>
      <c r="D25" s="33">
        <f>O25-N25</f>
        <v>74</v>
      </c>
      <c r="E25" s="34">
        <v>25</v>
      </c>
      <c r="F25" s="35">
        <v>31</v>
      </c>
      <c r="G25" s="35">
        <v>12</v>
      </c>
      <c r="H25" s="35">
        <v>12</v>
      </c>
      <c r="I25" s="35">
        <v>27</v>
      </c>
      <c r="J25" s="35">
        <v>18</v>
      </c>
      <c r="K25" s="35">
        <v>6</v>
      </c>
      <c r="L25" s="35">
        <v>10</v>
      </c>
      <c r="M25" s="37">
        <v>6</v>
      </c>
      <c r="N25" s="43">
        <v>13</v>
      </c>
      <c r="O25" s="12">
        <f>'[1]表5-1'!D26</f>
        <v>87</v>
      </c>
      <c r="P25" s="26"/>
      <c r="Q25" s="26"/>
      <c r="R25" s="26"/>
      <c r="S25" s="26"/>
      <c r="T25" s="26"/>
    </row>
    <row r="26" spans="2:20" ht="21" customHeight="1" x14ac:dyDescent="0.2">
      <c r="B26" s="279"/>
      <c r="C26" s="282"/>
      <c r="D26" s="44"/>
      <c r="E26" s="39">
        <f>E25/$D25</f>
        <v>0.33783783783783783</v>
      </c>
      <c r="F26" s="40">
        <f t="shared" ref="F26:N26" si="9">F25/$D25</f>
        <v>0.41891891891891891</v>
      </c>
      <c r="G26" s="40">
        <f t="shared" si="9"/>
        <v>0.16216216216216217</v>
      </c>
      <c r="H26" s="40">
        <f t="shared" si="9"/>
        <v>0.16216216216216217</v>
      </c>
      <c r="I26" s="40">
        <f t="shared" si="9"/>
        <v>0.36486486486486486</v>
      </c>
      <c r="J26" s="40">
        <f t="shared" si="9"/>
        <v>0.24324324324324326</v>
      </c>
      <c r="K26" s="40">
        <f t="shared" si="9"/>
        <v>8.1081081081081086E-2</v>
      </c>
      <c r="L26" s="40">
        <f t="shared" si="9"/>
        <v>0.13513513513513514</v>
      </c>
      <c r="M26" s="41">
        <f t="shared" si="9"/>
        <v>8.1081081081081086E-2</v>
      </c>
      <c r="N26" s="41">
        <f t="shared" si="9"/>
        <v>0.17567567567567569</v>
      </c>
      <c r="P26" s="32"/>
      <c r="Q26" s="32"/>
      <c r="R26" s="32"/>
      <c r="S26" s="32"/>
      <c r="T26" s="32"/>
    </row>
    <row r="27" spans="2:20" ht="21" customHeight="1" x14ac:dyDescent="0.2">
      <c r="B27" s="279"/>
      <c r="C27" s="276" t="s">
        <v>229</v>
      </c>
      <c r="D27" s="52">
        <f>O27-N27</f>
        <v>159</v>
      </c>
      <c r="E27" s="46">
        <v>57</v>
      </c>
      <c r="F27" s="47">
        <v>77</v>
      </c>
      <c r="G27" s="47">
        <v>22</v>
      </c>
      <c r="H27" s="47">
        <v>28</v>
      </c>
      <c r="I27" s="47">
        <v>54</v>
      </c>
      <c r="J27" s="47">
        <v>60</v>
      </c>
      <c r="K27" s="47">
        <v>39</v>
      </c>
      <c r="L27" s="47">
        <v>20</v>
      </c>
      <c r="M27" s="43">
        <v>16</v>
      </c>
      <c r="N27" s="43">
        <v>22</v>
      </c>
      <c r="O27" s="12">
        <f>'[1]表5-1'!D28</f>
        <v>181</v>
      </c>
      <c r="P27" s="26"/>
      <c r="Q27" s="26"/>
      <c r="R27" s="26"/>
      <c r="S27" s="26"/>
      <c r="T27" s="26"/>
    </row>
    <row r="28" spans="2:20" ht="21" customHeight="1" x14ac:dyDescent="0.2">
      <c r="B28" s="279"/>
      <c r="C28" s="282"/>
      <c r="D28" s="44"/>
      <c r="E28" s="39">
        <f>E27/$D27</f>
        <v>0.35849056603773582</v>
      </c>
      <c r="F28" s="40">
        <f t="shared" ref="F28:N28" si="10">F27/$D27</f>
        <v>0.48427672955974843</v>
      </c>
      <c r="G28" s="40">
        <f t="shared" si="10"/>
        <v>0.13836477987421383</v>
      </c>
      <c r="H28" s="40">
        <f t="shared" si="10"/>
        <v>0.1761006289308176</v>
      </c>
      <c r="I28" s="40">
        <f t="shared" si="10"/>
        <v>0.33962264150943394</v>
      </c>
      <c r="J28" s="40">
        <f t="shared" si="10"/>
        <v>0.37735849056603776</v>
      </c>
      <c r="K28" s="40">
        <f t="shared" si="10"/>
        <v>0.24528301886792453</v>
      </c>
      <c r="L28" s="40">
        <f t="shared" si="10"/>
        <v>0.12578616352201258</v>
      </c>
      <c r="M28" s="41">
        <f t="shared" si="10"/>
        <v>0.10062893081761007</v>
      </c>
      <c r="N28" s="41">
        <f t="shared" si="10"/>
        <v>0.13836477987421383</v>
      </c>
      <c r="P28" s="32"/>
      <c r="Q28" s="32"/>
      <c r="R28" s="32"/>
      <c r="S28" s="32"/>
      <c r="T28" s="32"/>
    </row>
    <row r="29" spans="2:20" ht="21" customHeight="1" x14ac:dyDescent="0.2">
      <c r="B29" s="279"/>
      <c r="C29" s="276" t="s">
        <v>230</v>
      </c>
      <c r="D29" s="52">
        <f>O29-N29</f>
        <v>48</v>
      </c>
      <c r="E29" s="46">
        <v>11</v>
      </c>
      <c r="F29" s="47">
        <v>25</v>
      </c>
      <c r="G29" s="47">
        <v>13</v>
      </c>
      <c r="H29" s="47">
        <v>7</v>
      </c>
      <c r="I29" s="47">
        <v>17</v>
      </c>
      <c r="J29" s="47">
        <v>11</v>
      </c>
      <c r="K29" s="47">
        <v>10</v>
      </c>
      <c r="L29" s="47">
        <v>4</v>
      </c>
      <c r="M29" s="43">
        <v>2</v>
      </c>
      <c r="N29" s="43">
        <v>2</v>
      </c>
      <c r="O29" s="12">
        <f>'[1]表5-1'!D30</f>
        <v>50</v>
      </c>
      <c r="P29" s="26"/>
      <c r="Q29" s="26"/>
      <c r="R29" s="26"/>
      <c r="S29" s="26"/>
      <c r="T29" s="26"/>
    </row>
    <row r="30" spans="2:20" ht="21" customHeight="1" x14ac:dyDescent="0.2">
      <c r="B30" s="279"/>
      <c r="C30" s="283"/>
      <c r="D30" s="44"/>
      <c r="E30" s="39">
        <f>E29/$D29</f>
        <v>0.22916666666666666</v>
      </c>
      <c r="F30" s="40">
        <f t="shared" ref="F30:N30" si="11">F29/$D29</f>
        <v>0.52083333333333337</v>
      </c>
      <c r="G30" s="40">
        <f t="shared" si="11"/>
        <v>0.27083333333333331</v>
      </c>
      <c r="H30" s="40">
        <f t="shared" si="11"/>
        <v>0.14583333333333334</v>
      </c>
      <c r="I30" s="40">
        <f t="shared" si="11"/>
        <v>0.35416666666666669</v>
      </c>
      <c r="J30" s="40">
        <f t="shared" si="11"/>
        <v>0.22916666666666666</v>
      </c>
      <c r="K30" s="40">
        <f t="shared" si="11"/>
        <v>0.20833333333333334</v>
      </c>
      <c r="L30" s="40">
        <f t="shared" si="11"/>
        <v>8.3333333333333329E-2</v>
      </c>
      <c r="M30" s="41">
        <f t="shared" si="11"/>
        <v>4.1666666666666664E-2</v>
      </c>
      <c r="N30" s="41">
        <f t="shared" si="11"/>
        <v>4.1666666666666664E-2</v>
      </c>
      <c r="P30" s="32"/>
      <c r="Q30" s="32"/>
      <c r="R30" s="32"/>
      <c r="S30" s="32"/>
      <c r="T30" s="32"/>
    </row>
    <row r="31" spans="2:20" ht="21" customHeight="1" x14ac:dyDescent="0.2">
      <c r="B31" s="279"/>
      <c r="C31" s="276" t="s">
        <v>231</v>
      </c>
      <c r="D31" s="52">
        <f>O31-N31</f>
        <v>40</v>
      </c>
      <c r="E31" s="46">
        <v>16</v>
      </c>
      <c r="F31" s="47">
        <v>24</v>
      </c>
      <c r="G31" s="47">
        <v>12</v>
      </c>
      <c r="H31" s="47">
        <v>6</v>
      </c>
      <c r="I31" s="47">
        <v>12</v>
      </c>
      <c r="J31" s="47">
        <v>20</v>
      </c>
      <c r="K31" s="47">
        <v>12</v>
      </c>
      <c r="L31" s="47">
        <v>5</v>
      </c>
      <c r="M31" s="43">
        <v>2</v>
      </c>
      <c r="N31" s="43">
        <v>0</v>
      </c>
      <c r="O31" s="12">
        <f>'[1]表5-1'!D32</f>
        <v>40</v>
      </c>
      <c r="P31" s="26"/>
      <c r="Q31" s="26"/>
      <c r="R31" s="26"/>
      <c r="S31" s="26"/>
      <c r="T31" s="26"/>
    </row>
    <row r="32" spans="2:20" ht="21" customHeight="1" x14ac:dyDescent="0.2">
      <c r="B32" s="279"/>
      <c r="C32" s="283"/>
      <c r="D32" s="44"/>
      <c r="E32" s="39">
        <f>E31/$D31</f>
        <v>0.4</v>
      </c>
      <c r="F32" s="40">
        <f t="shared" ref="F32:N32" si="12">F31/$D31</f>
        <v>0.6</v>
      </c>
      <c r="G32" s="40">
        <f t="shared" si="12"/>
        <v>0.3</v>
      </c>
      <c r="H32" s="40">
        <f t="shared" si="12"/>
        <v>0.15</v>
      </c>
      <c r="I32" s="40">
        <f t="shared" si="12"/>
        <v>0.3</v>
      </c>
      <c r="J32" s="40">
        <f t="shared" si="12"/>
        <v>0.5</v>
      </c>
      <c r="K32" s="40">
        <f t="shared" si="12"/>
        <v>0.3</v>
      </c>
      <c r="L32" s="40">
        <f t="shared" si="12"/>
        <v>0.125</v>
      </c>
      <c r="M32" s="41">
        <f t="shared" si="12"/>
        <v>0.05</v>
      </c>
      <c r="N32" s="41">
        <f t="shared" si="12"/>
        <v>0</v>
      </c>
      <c r="P32" s="32"/>
      <c r="Q32" s="32"/>
      <c r="R32" s="32"/>
      <c r="S32" s="32"/>
      <c r="T32" s="32"/>
    </row>
    <row r="33" spans="2:20" ht="21" customHeight="1" x14ac:dyDescent="0.2">
      <c r="B33" s="279"/>
      <c r="C33" s="276" t="s">
        <v>232</v>
      </c>
      <c r="D33" s="52">
        <f>O33-N33</f>
        <v>27</v>
      </c>
      <c r="E33" s="46">
        <v>15</v>
      </c>
      <c r="F33" s="47">
        <v>19</v>
      </c>
      <c r="G33" s="47">
        <v>8</v>
      </c>
      <c r="H33" s="47">
        <v>5</v>
      </c>
      <c r="I33" s="47">
        <v>7</v>
      </c>
      <c r="J33" s="47">
        <v>8</v>
      </c>
      <c r="K33" s="47">
        <v>7</v>
      </c>
      <c r="L33" s="47">
        <v>2</v>
      </c>
      <c r="M33" s="43">
        <v>1</v>
      </c>
      <c r="N33" s="43">
        <v>0</v>
      </c>
      <c r="O33" s="12">
        <f>'[1]表5-1'!D34</f>
        <v>27</v>
      </c>
      <c r="P33" s="26"/>
      <c r="Q33" s="26"/>
      <c r="R33" s="26"/>
      <c r="S33" s="26"/>
      <c r="T33" s="26"/>
    </row>
    <row r="34" spans="2:20" ht="21" customHeight="1" x14ac:dyDescent="0.2">
      <c r="B34" s="279"/>
      <c r="C34" s="283"/>
      <c r="D34" s="44"/>
      <c r="E34" s="39">
        <f>E33/$D33</f>
        <v>0.55555555555555558</v>
      </c>
      <c r="F34" s="40">
        <f t="shared" ref="F34:N34" si="13">F33/$D33</f>
        <v>0.70370370370370372</v>
      </c>
      <c r="G34" s="40">
        <f t="shared" si="13"/>
        <v>0.29629629629629628</v>
      </c>
      <c r="H34" s="40">
        <f t="shared" si="13"/>
        <v>0.18518518518518517</v>
      </c>
      <c r="I34" s="40">
        <f t="shared" si="13"/>
        <v>0.25925925925925924</v>
      </c>
      <c r="J34" s="40">
        <f t="shared" si="13"/>
        <v>0.29629629629629628</v>
      </c>
      <c r="K34" s="40">
        <f t="shared" si="13"/>
        <v>0.25925925925925924</v>
      </c>
      <c r="L34" s="40">
        <f t="shared" si="13"/>
        <v>7.407407407407407E-2</v>
      </c>
      <c r="M34" s="41">
        <f t="shared" si="13"/>
        <v>3.7037037037037035E-2</v>
      </c>
      <c r="N34" s="41">
        <f t="shared" si="13"/>
        <v>0</v>
      </c>
      <c r="P34" s="32"/>
      <c r="Q34" s="32"/>
      <c r="R34" s="32"/>
      <c r="S34" s="32"/>
      <c r="T34" s="32"/>
    </row>
    <row r="35" spans="2:20" ht="21" customHeight="1" x14ac:dyDescent="0.2">
      <c r="B35" s="279"/>
      <c r="C35" s="276" t="s">
        <v>233</v>
      </c>
      <c r="D35" s="52">
        <f>O35-N35</f>
        <v>40</v>
      </c>
      <c r="E35" s="46">
        <v>16</v>
      </c>
      <c r="F35" s="47">
        <v>30</v>
      </c>
      <c r="G35" s="47">
        <v>12</v>
      </c>
      <c r="H35" s="47">
        <v>3</v>
      </c>
      <c r="I35" s="47">
        <v>10</v>
      </c>
      <c r="J35" s="47">
        <v>9</v>
      </c>
      <c r="K35" s="47">
        <v>6</v>
      </c>
      <c r="L35" s="47">
        <v>0</v>
      </c>
      <c r="M35" s="43">
        <v>1</v>
      </c>
      <c r="N35" s="43">
        <v>0</v>
      </c>
      <c r="O35" s="12">
        <f>'[1]表5-1'!D36</f>
        <v>40</v>
      </c>
      <c r="P35" s="26"/>
      <c r="Q35" s="26"/>
      <c r="R35" s="26"/>
      <c r="S35" s="26"/>
      <c r="T35" s="26"/>
    </row>
    <row r="36" spans="2:20" ht="21" customHeight="1" thickBot="1" x14ac:dyDescent="0.25">
      <c r="B36" s="279"/>
      <c r="C36" s="284"/>
      <c r="D36" s="38"/>
      <c r="E36" s="53">
        <f>E35/$D35</f>
        <v>0.4</v>
      </c>
      <c r="F36" s="54">
        <f t="shared" ref="F36:N36" si="14">F35/$D35</f>
        <v>0.75</v>
      </c>
      <c r="G36" s="54">
        <f t="shared" si="14"/>
        <v>0.3</v>
      </c>
      <c r="H36" s="54">
        <f t="shared" si="14"/>
        <v>7.4999999999999997E-2</v>
      </c>
      <c r="I36" s="54">
        <f t="shared" si="14"/>
        <v>0.25</v>
      </c>
      <c r="J36" s="54">
        <f t="shared" si="14"/>
        <v>0.22500000000000001</v>
      </c>
      <c r="K36" s="54">
        <f t="shared" si="14"/>
        <v>0.15</v>
      </c>
      <c r="L36" s="54">
        <f t="shared" si="14"/>
        <v>0</v>
      </c>
      <c r="M36" s="51">
        <f t="shared" si="14"/>
        <v>2.5000000000000001E-2</v>
      </c>
      <c r="N36" s="41">
        <f t="shared" si="14"/>
        <v>0</v>
      </c>
      <c r="P36" s="32"/>
      <c r="Q36" s="32"/>
      <c r="R36" s="32"/>
      <c r="S36" s="32"/>
      <c r="T36" s="32"/>
    </row>
    <row r="37" spans="2:20" ht="21" customHeight="1" thickTop="1" x14ac:dyDescent="0.2">
      <c r="B37" s="279"/>
      <c r="C37" s="55" t="s">
        <v>234</v>
      </c>
      <c r="D37" s="56">
        <f>D27+D29+D31+D33</f>
        <v>274</v>
      </c>
      <c r="E37" s="57">
        <f t="shared" ref="E37:N37" si="15">E27+E29+E31+E33</f>
        <v>99</v>
      </c>
      <c r="F37" s="35">
        <f t="shared" si="15"/>
        <v>145</v>
      </c>
      <c r="G37" s="35">
        <f t="shared" si="15"/>
        <v>55</v>
      </c>
      <c r="H37" s="35">
        <f t="shared" si="15"/>
        <v>46</v>
      </c>
      <c r="I37" s="35">
        <f t="shared" si="15"/>
        <v>90</v>
      </c>
      <c r="J37" s="35">
        <f t="shared" si="15"/>
        <v>99</v>
      </c>
      <c r="K37" s="35">
        <f t="shared" si="15"/>
        <v>68</v>
      </c>
      <c r="L37" s="35">
        <f t="shared" si="15"/>
        <v>31</v>
      </c>
      <c r="M37" s="37">
        <f t="shared" si="15"/>
        <v>21</v>
      </c>
      <c r="N37" s="37">
        <f t="shared" si="15"/>
        <v>24</v>
      </c>
      <c r="O37" s="12">
        <f>'[1]表5-1'!D38</f>
        <v>298</v>
      </c>
      <c r="P37" s="26"/>
      <c r="Q37" s="26"/>
      <c r="R37" s="26"/>
      <c r="S37" s="26"/>
      <c r="T37" s="26"/>
    </row>
    <row r="38" spans="2:20" ht="21" customHeight="1" x14ac:dyDescent="0.2">
      <c r="B38" s="279"/>
      <c r="C38" s="58" t="s">
        <v>235</v>
      </c>
      <c r="D38" s="44"/>
      <c r="E38" s="39">
        <f>E37/$D37</f>
        <v>0.36131386861313869</v>
      </c>
      <c r="F38" s="40">
        <f t="shared" ref="F38:M38" si="16">F37/$D37</f>
        <v>0.52919708029197077</v>
      </c>
      <c r="G38" s="40">
        <f t="shared" si="16"/>
        <v>0.20072992700729927</v>
      </c>
      <c r="H38" s="40">
        <f t="shared" si="16"/>
        <v>0.16788321167883211</v>
      </c>
      <c r="I38" s="40">
        <f t="shared" si="16"/>
        <v>0.32846715328467152</v>
      </c>
      <c r="J38" s="40">
        <f t="shared" si="16"/>
        <v>0.36131386861313869</v>
      </c>
      <c r="K38" s="40">
        <f t="shared" si="16"/>
        <v>0.24817518248175183</v>
      </c>
      <c r="L38" s="40">
        <f t="shared" si="16"/>
        <v>0.11313868613138686</v>
      </c>
      <c r="M38" s="41">
        <f t="shared" si="16"/>
        <v>7.6642335766423361E-2</v>
      </c>
      <c r="N38" s="41">
        <f>N37/$D37</f>
        <v>8.7591240875912413E-2</v>
      </c>
      <c r="P38" s="32"/>
      <c r="Q38" s="32"/>
      <c r="R38" s="32"/>
      <c r="S38" s="32"/>
      <c r="T38" s="32"/>
    </row>
    <row r="39" spans="2:20" ht="21" customHeight="1" x14ac:dyDescent="0.2">
      <c r="B39" s="279"/>
      <c r="C39" s="59" t="s">
        <v>234</v>
      </c>
      <c r="D39" s="60">
        <f>D29+D31+D33+D35</f>
        <v>155</v>
      </c>
      <c r="E39" s="46">
        <f t="shared" ref="E39:N39" si="17">E29+E31+E33+E35</f>
        <v>58</v>
      </c>
      <c r="F39" s="47">
        <f t="shared" si="17"/>
        <v>98</v>
      </c>
      <c r="G39" s="47">
        <f t="shared" si="17"/>
        <v>45</v>
      </c>
      <c r="H39" s="47">
        <f t="shared" si="17"/>
        <v>21</v>
      </c>
      <c r="I39" s="47">
        <f t="shared" si="17"/>
        <v>46</v>
      </c>
      <c r="J39" s="47">
        <f t="shared" si="17"/>
        <v>48</v>
      </c>
      <c r="K39" s="47">
        <f t="shared" si="17"/>
        <v>35</v>
      </c>
      <c r="L39" s="47">
        <f t="shared" si="17"/>
        <v>11</v>
      </c>
      <c r="M39" s="43">
        <f t="shared" si="17"/>
        <v>6</v>
      </c>
      <c r="N39" s="43">
        <f t="shared" si="17"/>
        <v>2</v>
      </c>
      <c r="O39" s="12">
        <f>'[1]表5-1'!D40</f>
        <v>157</v>
      </c>
      <c r="P39" s="26"/>
      <c r="Q39" s="26"/>
      <c r="R39" s="26"/>
      <c r="S39" s="26"/>
      <c r="T39" s="26"/>
    </row>
    <row r="40" spans="2:20" ht="21" customHeight="1" thickBot="1" x14ac:dyDescent="0.25">
      <c r="B40" s="280"/>
      <c r="C40" s="58" t="s">
        <v>236</v>
      </c>
      <c r="D40" s="44"/>
      <c r="E40" s="61">
        <f>E39/$D39</f>
        <v>0.37419354838709679</v>
      </c>
      <c r="F40" s="62">
        <f t="shared" ref="F40:N40" si="18">F39/$D39</f>
        <v>0.63225806451612898</v>
      </c>
      <c r="G40" s="62">
        <f t="shared" si="18"/>
        <v>0.29032258064516131</v>
      </c>
      <c r="H40" s="62">
        <f t="shared" si="18"/>
        <v>0.13548387096774195</v>
      </c>
      <c r="I40" s="62">
        <f t="shared" si="18"/>
        <v>0.29677419354838708</v>
      </c>
      <c r="J40" s="62">
        <f t="shared" si="18"/>
        <v>0.30967741935483872</v>
      </c>
      <c r="K40" s="62">
        <f t="shared" si="18"/>
        <v>0.22580645161290322</v>
      </c>
      <c r="L40" s="62">
        <f t="shared" si="18"/>
        <v>7.0967741935483872E-2</v>
      </c>
      <c r="M40" s="64">
        <f t="shared" si="18"/>
        <v>3.870967741935484E-2</v>
      </c>
      <c r="N40" s="64">
        <f t="shared" si="18"/>
        <v>1.2903225806451613E-2</v>
      </c>
      <c r="P40" s="32"/>
      <c r="Q40" s="32"/>
      <c r="R40" s="32"/>
      <c r="S40" s="32"/>
      <c r="T40" s="32"/>
    </row>
    <row r="41" spans="2:20" ht="21" customHeight="1" x14ac:dyDescent="0.2">
      <c r="B41" s="65"/>
      <c r="C41" s="229" t="s">
        <v>359</v>
      </c>
      <c r="D41" s="15"/>
      <c r="E41" s="67"/>
      <c r="F41" s="67"/>
      <c r="G41" s="67"/>
      <c r="H41" s="67"/>
      <c r="I41" s="67"/>
      <c r="J41" s="67"/>
      <c r="K41" s="67"/>
      <c r="L41" s="67"/>
      <c r="M41" s="67"/>
      <c r="N41" s="67"/>
      <c r="P41" s="32"/>
      <c r="Q41" s="32"/>
      <c r="R41" s="32"/>
      <c r="S41" s="32"/>
      <c r="T41" s="32"/>
    </row>
    <row r="42" spans="2:20" ht="21" customHeight="1" x14ac:dyDescent="0.2">
      <c r="C42" s="69"/>
      <c r="P42" s="32"/>
      <c r="Q42" s="32"/>
      <c r="R42" s="32"/>
      <c r="S42" s="32"/>
      <c r="T42" s="32"/>
    </row>
    <row r="43" spans="2:20" ht="21" customHeight="1" x14ac:dyDescent="0.2">
      <c r="B43"/>
      <c r="C43" s="69"/>
      <c r="D43" s="69"/>
      <c r="E43" s="70"/>
      <c r="F43" s="70"/>
      <c r="G43" s="70"/>
      <c r="H43" s="70"/>
      <c r="I43" s="70"/>
      <c r="J43" s="70"/>
      <c r="K43" s="70"/>
      <c r="L43" s="70"/>
      <c r="M43" s="70"/>
      <c r="N43" s="70"/>
      <c r="P43" s="32"/>
      <c r="Q43" s="32"/>
      <c r="R43" s="32"/>
      <c r="S43" s="32"/>
      <c r="T43" s="32"/>
    </row>
    <row r="44" spans="2:20" x14ac:dyDescent="0.2">
      <c r="B44"/>
      <c r="E44" s="70"/>
      <c r="F44" s="70"/>
      <c r="G44" s="70"/>
      <c r="H44" s="70"/>
      <c r="I44" s="70"/>
      <c r="J44" s="70"/>
      <c r="K44" s="70"/>
      <c r="L44" s="70"/>
      <c r="M44" s="70"/>
      <c r="N44" s="70"/>
    </row>
    <row r="45" spans="2:20" s="69" customFormat="1" x14ac:dyDescent="0.2">
      <c r="B45"/>
      <c r="C45" s="12"/>
      <c r="D45" s="12"/>
      <c r="E45" s="71"/>
      <c r="F45" s="71"/>
      <c r="G45" s="71"/>
      <c r="H45" s="71"/>
      <c r="I45" s="71"/>
      <c r="J45" s="71"/>
      <c r="K45" s="71"/>
      <c r="L45" s="71"/>
      <c r="M45" s="71"/>
      <c r="N45" s="71"/>
    </row>
    <row r="46" spans="2:20" s="69" customFormat="1" x14ac:dyDescent="0.2">
      <c r="B46"/>
      <c r="C46" s="12"/>
      <c r="D46" s="1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2:20" x14ac:dyDescent="0.2">
      <c r="B47"/>
    </row>
    <row r="48" spans="2:20" x14ac:dyDescent="0.2">
      <c r="B48" s="73"/>
      <c r="D48" s="26"/>
      <c r="E48" s="74"/>
      <c r="F48" s="74"/>
      <c r="G48" s="74"/>
      <c r="H48" s="74"/>
      <c r="I48" s="74"/>
      <c r="J48" s="74"/>
      <c r="K48" s="74"/>
      <c r="L48" s="74"/>
      <c r="M48" s="74"/>
      <c r="N48" s="74"/>
    </row>
    <row r="49" spans="4:14" ht="14.25" customHeight="1" x14ac:dyDescent="0.2">
      <c r="D49" s="26"/>
      <c r="E49" s="74"/>
      <c r="F49" s="74"/>
      <c r="G49" s="74"/>
      <c r="H49" s="74"/>
      <c r="I49" s="74"/>
      <c r="J49" s="74"/>
      <c r="K49" s="74"/>
      <c r="L49" s="74"/>
      <c r="M49" s="74"/>
      <c r="N49" s="74"/>
    </row>
    <row r="50" spans="4:14" x14ac:dyDescent="0.2">
      <c r="D50" s="26"/>
      <c r="E50" s="74"/>
      <c r="F50" s="74"/>
      <c r="G50" s="74"/>
      <c r="H50" s="74"/>
      <c r="I50" s="74"/>
      <c r="J50" s="74"/>
      <c r="K50" s="74"/>
      <c r="L50" s="74"/>
      <c r="M50" s="74"/>
      <c r="N50" s="74"/>
    </row>
    <row r="51" spans="4:14" ht="13.5" customHeight="1" x14ac:dyDescent="0.2">
      <c r="D51" s="26"/>
      <c r="E51" s="74"/>
      <c r="F51" s="74"/>
      <c r="G51" s="74"/>
      <c r="H51" s="74"/>
      <c r="I51" s="74"/>
      <c r="J51" s="74"/>
      <c r="K51" s="74"/>
      <c r="L51" s="74"/>
      <c r="M51" s="74"/>
      <c r="N51" s="74"/>
    </row>
    <row r="52" spans="4:14" x14ac:dyDescent="0.2">
      <c r="D52" s="26"/>
      <c r="E52" s="74"/>
      <c r="F52" s="74"/>
      <c r="G52" s="74"/>
      <c r="H52" s="74"/>
      <c r="I52" s="74"/>
      <c r="J52" s="74"/>
      <c r="K52" s="74"/>
      <c r="L52" s="74"/>
      <c r="M52" s="74"/>
      <c r="N52" s="74"/>
    </row>
    <row r="55" spans="4:14" ht="13.5" customHeight="1" x14ac:dyDescent="0.2"/>
    <row r="58" spans="4:14" ht="13.5" customHeight="1" x14ac:dyDescent="0.2"/>
  </sheetData>
  <mergeCells count="26">
    <mergeCell ref="H8:H10"/>
    <mergeCell ref="I8:I10"/>
    <mergeCell ref="B11:C12"/>
    <mergeCell ref="D8:D10"/>
    <mergeCell ref="E8:E10"/>
    <mergeCell ref="F8:F10"/>
    <mergeCell ref="G8:G10"/>
    <mergeCell ref="J8:J10"/>
    <mergeCell ref="K8:K10"/>
    <mergeCell ref="L8:L10"/>
    <mergeCell ref="M8:M10"/>
    <mergeCell ref="N8:N10"/>
    <mergeCell ref="B13:B24"/>
    <mergeCell ref="C13:C14"/>
    <mergeCell ref="C15:C16"/>
    <mergeCell ref="C17:C18"/>
    <mergeCell ref="C19:C20"/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BF3E9-0741-43DF-BA73-A0DC2DC801F6}">
  <sheetPr>
    <tabColor rgb="FF00B0F0"/>
  </sheetPr>
  <dimension ref="B2:Y56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4.6640625" style="12" customWidth="1"/>
    <col min="2" max="2" width="3.109375" style="12" customWidth="1"/>
    <col min="3" max="3" width="15.6640625" style="12" customWidth="1"/>
    <col min="4" max="4" width="9.6640625" style="12" customWidth="1"/>
    <col min="5" max="18" width="13.44140625" style="12" customWidth="1"/>
    <col min="19" max="19" width="4.6640625" style="12" customWidth="1"/>
    <col min="20" max="22" width="6.6640625" style="12" customWidth="1"/>
    <col min="23" max="24" width="7" style="12" customWidth="1"/>
    <col min="25" max="25" width="7.6640625" style="12" customWidth="1"/>
    <col min="26" max="16384" width="9" style="12"/>
  </cols>
  <sheetData>
    <row r="2" spans="2:25" ht="14.4" x14ac:dyDescent="0.2">
      <c r="B2" s="11" t="s">
        <v>360</v>
      </c>
    </row>
    <row r="3" spans="2:25" ht="14.4" x14ac:dyDescent="0.2">
      <c r="B3" s="11"/>
    </row>
    <row r="4" spans="2:25" ht="14.4" x14ac:dyDescent="0.2">
      <c r="B4" s="11"/>
      <c r="P4" s="86" t="s">
        <v>361</v>
      </c>
    </row>
    <row r="5" spans="2:25" ht="14.4" x14ac:dyDescent="0.2">
      <c r="B5" s="11"/>
      <c r="P5" s="86" t="s">
        <v>362</v>
      </c>
    </row>
    <row r="6" spans="2:25" ht="14.4" x14ac:dyDescent="0.2">
      <c r="B6" s="11"/>
    </row>
    <row r="7" spans="2:25" ht="13.8" thickBot="1" x14ac:dyDescent="0.25">
      <c r="B7" s="14"/>
      <c r="C7" s="14"/>
      <c r="D7" s="14"/>
      <c r="R7" s="15" t="s">
        <v>363</v>
      </c>
    </row>
    <row r="8" spans="2:25" ht="16.5" customHeight="1" x14ac:dyDescent="0.2">
      <c r="B8" s="16"/>
      <c r="C8" s="17"/>
      <c r="D8" s="300" t="s">
        <v>209</v>
      </c>
      <c r="E8" s="377" t="s">
        <v>364</v>
      </c>
      <c r="F8" s="378"/>
      <c r="G8" s="378"/>
      <c r="H8" s="290"/>
      <c r="I8" s="380" t="s">
        <v>365</v>
      </c>
      <c r="J8" s="381"/>
      <c r="K8" s="381"/>
      <c r="L8" s="381"/>
      <c r="M8" s="382"/>
      <c r="N8" s="380" t="s">
        <v>366</v>
      </c>
      <c r="O8" s="381"/>
      <c r="P8" s="381"/>
      <c r="Q8" s="381"/>
      <c r="R8" s="382"/>
    </row>
    <row r="9" spans="2:25" ht="51" customHeight="1" x14ac:dyDescent="0.2">
      <c r="B9" s="16"/>
      <c r="C9" s="17"/>
      <c r="D9" s="301"/>
      <c r="E9" s="376"/>
      <c r="F9" s="379"/>
      <c r="G9" s="379"/>
      <c r="H9" s="292"/>
      <c r="I9" s="383"/>
      <c r="J9" s="384"/>
      <c r="K9" s="384"/>
      <c r="L9" s="384"/>
      <c r="M9" s="385"/>
      <c r="N9" s="383"/>
      <c r="O9" s="384"/>
      <c r="P9" s="384"/>
      <c r="Q9" s="384"/>
      <c r="R9" s="385"/>
    </row>
    <row r="10" spans="2:25" ht="27.75" customHeight="1" x14ac:dyDescent="0.2">
      <c r="B10" s="16"/>
      <c r="C10" s="17"/>
      <c r="D10" s="301"/>
      <c r="E10" s="375" t="s">
        <v>367</v>
      </c>
      <c r="F10" s="300" t="s">
        <v>368</v>
      </c>
      <c r="G10" s="298" t="s">
        <v>369</v>
      </c>
      <c r="H10" s="386" t="s">
        <v>217</v>
      </c>
      <c r="I10" s="375" t="s">
        <v>367</v>
      </c>
      <c r="J10" s="300" t="s">
        <v>368</v>
      </c>
      <c r="K10" s="298" t="s">
        <v>369</v>
      </c>
      <c r="L10" s="298" t="s">
        <v>370</v>
      </c>
      <c r="M10" s="312" t="s">
        <v>217</v>
      </c>
      <c r="N10" s="375" t="s">
        <v>367</v>
      </c>
      <c r="O10" s="300" t="s">
        <v>368</v>
      </c>
      <c r="P10" s="298" t="s">
        <v>369</v>
      </c>
      <c r="Q10" s="298" t="s">
        <v>371</v>
      </c>
      <c r="R10" s="312" t="s">
        <v>217</v>
      </c>
    </row>
    <row r="11" spans="2:25" ht="41.25" customHeight="1" x14ac:dyDescent="0.2">
      <c r="B11" s="18"/>
      <c r="C11" s="19"/>
      <c r="D11" s="302"/>
      <c r="E11" s="376"/>
      <c r="F11" s="302"/>
      <c r="G11" s="299"/>
      <c r="H11" s="387"/>
      <c r="I11" s="376"/>
      <c r="J11" s="302"/>
      <c r="K11" s="299"/>
      <c r="L11" s="299"/>
      <c r="M11" s="289"/>
      <c r="N11" s="376"/>
      <c r="O11" s="302"/>
      <c r="P11" s="299"/>
      <c r="Q11" s="299"/>
      <c r="R11" s="289"/>
      <c r="W11" s="20"/>
      <c r="X11" s="20"/>
    </row>
    <row r="12" spans="2:25" ht="21" customHeight="1" x14ac:dyDescent="0.2">
      <c r="B12" s="293" t="s">
        <v>219</v>
      </c>
      <c r="C12" s="294"/>
      <c r="D12" s="21">
        <f t="shared" ref="D12:Q12" si="0">D14+D16+D18+D20+D22+D24</f>
        <v>425</v>
      </c>
      <c r="E12" s="230">
        <f t="shared" si="0"/>
        <v>65</v>
      </c>
      <c r="F12" s="21">
        <f t="shared" si="0"/>
        <v>91</v>
      </c>
      <c r="G12" s="21">
        <f t="shared" si="0"/>
        <v>181</v>
      </c>
      <c r="H12" s="231">
        <f t="shared" si="0"/>
        <v>88</v>
      </c>
      <c r="I12" s="230">
        <f>I14+I16+I18+I20+I22+I24</f>
        <v>35</v>
      </c>
      <c r="J12" s="21">
        <f t="shared" ref="J12:M12" si="1">J14+J16+J18+J20+J22+J24</f>
        <v>67</v>
      </c>
      <c r="K12" s="21">
        <f>K14+K16+K18+K20+K22+K24</f>
        <v>103</v>
      </c>
      <c r="L12" s="21">
        <f>L14+L16+L18+L20+L22+L24</f>
        <v>163</v>
      </c>
      <c r="M12" s="231">
        <f t="shared" si="1"/>
        <v>57</v>
      </c>
      <c r="N12" s="230">
        <f t="shared" si="0"/>
        <v>37</v>
      </c>
      <c r="O12" s="21">
        <f t="shared" si="0"/>
        <v>84</v>
      </c>
      <c r="P12" s="21">
        <f t="shared" si="0"/>
        <v>131</v>
      </c>
      <c r="Q12" s="21">
        <f t="shared" si="0"/>
        <v>107</v>
      </c>
      <c r="R12" s="231">
        <f>R14+R16+R18+R20+R22+R24</f>
        <v>66</v>
      </c>
      <c r="W12" s="26"/>
      <c r="X12" s="26"/>
      <c r="Y12" s="26"/>
    </row>
    <row r="13" spans="2:25" ht="21" customHeight="1" thickBot="1" x14ac:dyDescent="0.25">
      <c r="B13" s="295"/>
      <c r="C13" s="296"/>
      <c r="D13" s="27"/>
      <c r="E13" s="232">
        <f t="shared" ref="E13:R13" si="2">E12/$D12</f>
        <v>0.15294117647058825</v>
      </c>
      <c r="F13" s="233">
        <f t="shared" si="2"/>
        <v>0.21411764705882352</v>
      </c>
      <c r="G13" s="233">
        <f t="shared" si="2"/>
        <v>0.42588235294117649</v>
      </c>
      <c r="H13" s="234">
        <f t="shared" si="2"/>
        <v>0.20705882352941177</v>
      </c>
      <c r="I13" s="232">
        <f t="shared" si="2"/>
        <v>8.2352941176470587E-2</v>
      </c>
      <c r="J13" s="233">
        <f t="shared" si="2"/>
        <v>0.15764705882352942</v>
      </c>
      <c r="K13" s="233">
        <f t="shared" si="2"/>
        <v>0.24235294117647058</v>
      </c>
      <c r="L13" s="233">
        <f t="shared" si="2"/>
        <v>0.3835294117647059</v>
      </c>
      <c r="M13" s="234">
        <f t="shared" si="2"/>
        <v>0.13411764705882354</v>
      </c>
      <c r="N13" s="232">
        <f t="shared" si="2"/>
        <v>8.7058823529411758E-2</v>
      </c>
      <c r="O13" s="233">
        <f t="shared" si="2"/>
        <v>0.1976470588235294</v>
      </c>
      <c r="P13" s="233">
        <f t="shared" si="2"/>
        <v>0.30823529411764705</v>
      </c>
      <c r="Q13" s="233">
        <f t="shared" si="2"/>
        <v>0.25176470588235295</v>
      </c>
      <c r="R13" s="234">
        <f t="shared" si="2"/>
        <v>0.15529411764705883</v>
      </c>
      <c r="T13" s="32"/>
      <c r="U13" s="32"/>
      <c r="V13" s="32"/>
      <c r="W13" s="32"/>
      <c r="X13" s="32"/>
      <c r="Y13" s="32"/>
    </row>
    <row r="14" spans="2:25" ht="21" customHeight="1" thickTop="1" x14ac:dyDescent="0.2">
      <c r="B14" s="278" t="s">
        <v>220</v>
      </c>
      <c r="C14" s="281" t="s">
        <v>221</v>
      </c>
      <c r="D14" s="33">
        <f>'[1]表5-1'!D14</f>
        <v>54</v>
      </c>
      <c r="E14" s="235">
        <v>6</v>
      </c>
      <c r="F14" s="219">
        <v>15</v>
      </c>
      <c r="G14" s="219">
        <v>22</v>
      </c>
      <c r="H14" s="236">
        <f>$D$14-E14-F14-G14</f>
        <v>11</v>
      </c>
      <c r="I14" s="237">
        <v>1</v>
      </c>
      <c r="J14" s="219">
        <v>10</v>
      </c>
      <c r="K14" s="219">
        <v>7</v>
      </c>
      <c r="L14" s="219">
        <v>32</v>
      </c>
      <c r="M14" s="236">
        <f>$D$14-I14-J14-K14-L14</f>
        <v>4</v>
      </c>
      <c r="N14" s="237">
        <v>3</v>
      </c>
      <c r="O14" s="219">
        <v>12</v>
      </c>
      <c r="P14" s="219">
        <v>13</v>
      </c>
      <c r="Q14" s="219">
        <v>20</v>
      </c>
      <c r="R14" s="236">
        <f>$D$14-N14-O14-P14-Q14</f>
        <v>6</v>
      </c>
      <c r="W14" s="26"/>
      <c r="X14" s="26"/>
      <c r="Y14" s="26"/>
    </row>
    <row r="15" spans="2:25" ht="21" customHeight="1" x14ac:dyDescent="0.2">
      <c r="B15" s="279"/>
      <c r="C15" s="282"/>
      <c r="D15" s="38"/>
      <c r="E15" s="232">
        <f t="shared" ref="E15:Q15" si="3">E14/$D14</f>
        <v>0.1111111111111111</v>
      </c>
      <c r="F15" s="233">
        <f t="shared" si="3"/>
        <v>0.27777777777777779</v>
      </c>
      <c r="G15" s="233">
        <f t="shared" si="3"/>
        <v>0.40740740740740738</v>
      </c>
      <c r="H15" s="234">
        <f>H14/$D14</f>
        <v>0.20370370370370369</v>
      </c>
      <c r="I15" s="232">
        <f t="shared" ref="I15:L15" si="4">I14/$D14</f>
        <v>1.8518518518518517E-2</v>
      </c>
      <c r="J15" s="233">
        <f t="shared" si="4"/>
        <v>0.18518518518518517</v>
      </c>
      <c r="K15" s="233">
        <f t="shared" si="4"/>
        <v>0.12962962962962962</v>
      </c>
      <c r="L15" s="233">
        <f t="shared" si="4"/>
        <v>0.59259259259259256</v>
      </c>
      <c r="M15" s="234">
        <f>M14/$D14</f>
        <v>7.407407407407407E-2</v>
      </c>
      <c r="N15" s="232">
        <f t="shared" si="3"/>
        <v>5.5555555555555552E-2</v>
      </c>
      <c r="O15" s="233">
        <f t="shared" si="3"/>
        <v>0.22222222222222221</v>
      </c>
      <c r="P15" s="233">
        <f t="shared" si="3"/>
        <v>0.24074074074074073</v>
      </c>
      <c r="Q15" s="233">
        <f t="shared" si="3"/>
        <v>0.37037037037037035</v>
      </c>
      <c r="R15" s="234">
        <f>R14/$D14</f>
        <v>0.1111111111111111</v>
      </c>
      <c r="T15" s="32"/>
      <c r="U15" s="32"/>
      <c r="V15" s="32"/>
      <c r="W15" s="32"/>
      <c r="X15" s="32"/>
      <c r="Y15" s="32"/>
    </row>
    <row r="16" spans="2:25" ht="21" customHeight="1" x14ac:dyDescent="0.2">
      <c r="B16" s="279"/>
      <c r="C16" s="276" t="s">
        <v>222</v>
      </c>
      <c r="D16" s="42">
        <f>'[1]表5-1'!D16</f>
        <v>76</v>
      </c>
      <c r="E16" s="238">
        <v>12</v>
      </c>
      <c r="F16" s="214">
        <v>12</v>
      </c>
      <c r="G16" s="214">
        <v>39</v>
      </c>
      <c r="H16" s="211">
        <f>$D$16-E16-F16-G16</f>
        <v>13</v>
      </c>
      <c r="I16" s="212">
        <v>9</v>
      </c>
      <c r="J16" s="214">
        <v>10</v>
      </c>
      <c r="K16" s="214">
        <v>26</v>
      </c>
      <c r="L16" s="214">
        <v>22</v>
      </c>
      <c r="M16" s="211">
        <f>$D$16-I16-J16-K16-L16</f>
        <v>9</v>
      </c>
      <c r="N16" s="212">
        <v>7</v>
      </c>
      <c r="O16" s="214">
        <v>10</v>
      </c>
      <c r="P16" s="214">
        <v>31</v>
      </c>
      <c r="Q16" s="214">
        <v>18</v>
      </c>
      <c r="R16" s="211">
        <f>$D$16-N16-O16-P16-Q16</f>
        <v>10</v>
      </c>
      <c r="W16" s="26"/>
      <c r="X16" s="26"/>
      <c r="Y16" s="26"/>
    </row>
    <row r="17" spans="2:25" ht="21" customHeight="1" x14ac:dyDescent="0.2">
      <c r="B17" s="279"/>
      <c r="C17" s="282"/>
      <c r="D17" s="44"/>
      <c r="E17" s="232">
        <f t="shared" ref="E17:Q17" si="5">E16/$D16</f>
        <v>0.15789473684210525</v>
      </c>
      <c r="F17" s="233">
        <f t="shared" si="5"/>
        <v>0.15789473684210525</v>
      </c>
      <c r="G17" s="233">
        <f t="shared" si="5"/>
        <v>0.51315789473684215</v>
      </c>
      <c r="H17" s="234">
        <f>H16/$D16</f>
        <v>0.17105263157894737</v>
      </c>
      <c r="I17" s="232">
        <f t="shared" ref="I17:L17" si="6">I16/$D16</f>
        <v>0.11842105263157894</v>
      </c>
      <c r="J17" s="233">
        <f t="shared" si="6"/>
        <v>0.13157894736842105</v>
      </c>
      <c r="K17" s="233">
        <f t="shared" si="6"/>
        <v>0.34210526315789475</v>
      </c>
      <c r="L17" s="233">
        <f t="shared" si="6"/>
        <v>0.28947368421052633</v>
      </c>
      <c r="M17" s="234">
        <f>M16/$D16</f>
        <v>0.11842105263157894</v>
      </c>
      <c r="N17" s="232">
        <f t="shared" si="5"/>
        <v>9.2105263157894732E-2</v>
      </c>
      <c r="O17" s="233">
        <f t="shared" si="5"/>
        <v>0.13157894736842105</v>
      </c>
      <c r="P17" s="233">
        <f t="shared" si="5"/>
        <v>0.40789473684210525</v>
      </c>
      <c r="Q17" s="233">
        <f t="shared" si="5"/>
        <v>0.23684210526315788</v>
      </c>
      <c r="R17" s="234">
        <f>R16/$D16</f>
        <v>0.13157894736842105</v>
      </c>
      <c r="T17" s="32"/>
      <c r="U17" s="32"/>
      <c r="V17" s="32"/>
      <c r="W17" s="32"/>
      <c r="X17" s="32"/>
      <c r="Y17" s="32"/>
    </row>
    <row r="18" spans="2:25" ht="21" customHeight="1" x14ac:dyDescent="0.2">
      <c r="B18" s="279"/>
      <c r="C18" s="298" t="s">
        <v>223</v>
      </c>
      <c r="D18" s="42">
        <f>'[1]表5-1'!D18</f>
        <v>28</v>
      </c>
      <c r="E18" s="238">
        <v>3</v>
      </c>
      <c r="F18" s="214">
        <v>11</v>
      </c>
      <c r="G18" s="214">
        <v>11</v>
      </c>
      <c r="H18" s="211">
        <f>$D$18-E18-F18-G18</f>
        <v>3</v>
      </c>
      <c r="I18" s="212">
        <v>4</v>
      </c>
      <c r="J18" s="214">
        <v>9</v>
      </c>
      <c r="K18" s="214">
        <v>5</v>
      </c>
      <c r="L18" s="214">
        <v>8</v>
      </c>
      <c r="M18" s="211">
        <f>$D$18-I18-J18-K18-L18</f>
        <v>2</v>
      </c>
      <c r="N18" s="212">
        <v>4</v>
      </c>
      <c r="O18" s="214">
        <v>7</v>
      </c>
      <c r="P18" s="214">
        <v>8</v>
      </c>
      <c r="Q18" s="214">
        <v>7</v>
      </c>
      <c r="R18" s="211">
        <f>$D$18-N18-O18-P18-Q18</f>
        <v>2</v>
      </c>
      <c r="W18" s="26"/>
      <c r="X18" s="26"/>
      <c r="Y18" s="26"/>
    </row>
    <row r="19" spans="2:25" ht="21" customHeight="1" x14ac:dyDescent="0.2">
      <c r="B19" s="279"/>
      <c r="C19" s="299"/>
      <c r="D19" s="44"/>
      <c r="E19" s="232">
        <f t="shared" ref="E19:R19" si="7">E18/$D18</f>
        <v>0.10714285714285714</v>
      </c>
      <c r="F19" s="233">
        <f t="shared" si="7"/>
        <v>0.39285714285714285</v>
      </c>
      <c r="G19" s="233">
        <f t="shared" si="7"/>
        <v>0.39285714285714285</v>
      </c>
      <c r="H19" s="234">
        <f t="shared" si="7"/>
        <v>0.10714285714285714</v>
      </c>
      <c r="I19" s="232">
        <f t="shared" si="7"/>
        <v>0.14285714285714285</v>
      </c>
      <c r="J19" s="233">
        <f t="shared" si="7"/>
        <v>0.32142857142857145</v>
      </c>
      <c r="K19" s="233">
        <f t="shared" si="7"/>
        <v>0.17857142857142858</v>
      </c>
      <c r="L19" s="233">
        <f t="shared" si="7"/>
        <v>0.2857142857142857</v>
      </c>
      <c r="M19" s="234">
        <f t="shared" si="7"/>
        <v>7.1428571428571425E-2</v>
      </c>
      <c r="N19" s="232">
        <f t="shared" si="7"/>
        <v>0.14285714285714285</v>
      </c>
      <c r="O19" s="233">
        <f t="shared" si="7"/>
        <v>0.25</v>
      </c>
      <c r="P19" s="233">
        <f t="shared" si="7"/>
        <v>0.2857142857142857</v>
      </c>
      <c r="Q19" s="233">
        <f t="shared" si="7"/>
        <v>0.25</v>
      </c>
      <c r="R19" s="234">
        <f t="shared" si="7"/>
        <v>7.1428571428571425E-2</v>
      </c>
      <c r="T19" s="32"/>
      <c r="U19" s="32"/>
      <c r="V19" s="32"/>
      <c r="W19" s="32"/>
      <c r="X19" s="32"/>
      <c r="Y19" s="32"/>
    </row>
    <row r="20" spans="2:25" ht="21" customHeight="1" x14ac:dyDescent="0.2">
      <c r="B20" s="279"/>
      <c r="C20" s="276" t="s">
        <v>224</v>
      </c>
      <c r="D20" s="42">
        <f>'[1]表5-1'!D20</f>
        <v>89</v>
      </c>
      <c r="E20" s="238">
        <v>10</v>
      </c>
      <c r="F20" s="214">
        <v>19</v>
      </c>
      <c r="G20" s="214">
        <v>35</v>
      </c>
      <c r="H20" s="211">
        <f>$D$20-E20-F20-G20</f>
        <v>25</v>
      </c>
      <c r="I20" s="212">
        <v>4</v>
      </c>
      <c r="J20" s="214">
        <v>14</v>
      </c>
      <c r="K20" s="214">
        <v>20</v>
      </c>
      <c r="L20" s="214">
        <v>30</v>
      </c>
      <c r="M20" s="211">
        <f>$D$20-I20-J20-K20-L20</f>
        <v>21</v>
      </c>
      <c r="N20" s="212">
        <v>4</v>
      </c>
      <c r="O20" s="214">
        <v>17</v>
      </c>
      <c r="P20" s="214">
        <v>27</v>
      </c>
      <c r="Q20" s="214">
        <v>19</v>
      </c>
      <c r="R20" s="211">
        <f>$D$20-N20-O20-P20-Q20</f>
        <v>22</v>
      </c>
      <c r="W20" s="26"/>
      <c r="X20" s="26"/>
      <c r="Y20" s="26"/>
    </row>
    <row r="21" spans="2:25" ht="21" customHeight="1" x14ac:dyDescent="0.2">
      <c r="B21" s="279"/>
      <c r="C21" s="282"/>
      <c r="D21" s="44"/>
      <c r="E21" s="232">
        <f t="shared" ref="E21:R21" si="8">E20/$D20</f>
        <v>0.11235955056179775</v>
      </c>
      <c r="F21" s="233">
        <f t="shared" si="8"/>
        <v>0.21348314606741572</v>
      </c>
      <c r="G21" s="233">
        <f t="shared" si="8"/>
        <v>0.39325842696629215</v>
      </c>
      <c r="H21" s="234">
        <f t="shared" si="8"/>
        <v>0.2808988764044944</v>
      </c>
      <c r="I21" s="232">
        <f t="shared" si="8"/>
        <v>4.49438202247191E-2</v>
      </c>
      <c r="J21" s="233">
        <f t="shared" si="8"/>
        <v>0.15730337078651685</v>
      </c>
      <c r="K21" s="233">
        <f t="shared" si="8"/>
        <v>0.2247191011235955</v>
      </c>
      <c r="L21" s="233">
        <f t="shared" si="8"/>
        <v>0.33707865168539325</v>
      </c>
      <c r="M21" s="234">
        <f t="shared" si="8"/>
        <v>0.23595505617977527</v>
      </c>
      <c r="N21" s="232">
        <f t="shared" si="8"/>
        <v>4.49438202247191E-2</v>
      </c>
      <c r="O21" s="233">
        <f t="shared" si="8"/>
        <v>0.19101123595505617</v>
      </c>
      <c r="P21" s="233">
        <f t="shared" si="8"/>
        <v>0.30337078651685395</v>
      </c>
      <c r="Q21" s="233">
        <f t="shared" si="8"/>
        <v>0.21348314606741572</v>
      </c>
      <c r="R21" s="234">
        <f t="shared" si="8"/>
        <v>0.24719101123595505</v>
      </c>
      <c r="T21" s="32"/>
      <c r="U21" s="32"/>
      <c r="V21" s="32"/>
      <c r="W21" s="32"/>
      <c r="X21" s="32"/>
      <c r="Y21" s="32"/>
    </row>
    <row r="22" spans="2:25" ht="21" customHeight="1" x14ac:dyDescent="0.2">
      <c r="B22" s="279"/>
      <c r="C22" s="276" t="s">
        <v>225</v>
      </c>
      <c r="D22" s="42">
        <f>'[1]表5-1'!D22</f>
        <v>16</v>
      </c>
      <c r="E22" s="238">
        <v>6</v>
      </c>
      <c r="F22" s="214">
        <v>4</v>
      </c>
      <c r="G22" s="214">
        <v>6</v>
      </c>
      <c r="H22" s="211">
        <f>$D$22-E22-F22-G22</f>
        <v>0</v>
      </c>
      <c r="I22" s="212">
        <v>7</v>
      </c>
      <c r="J22" s="214">
        <v>1</v>
      </c>
      <c r="K22" s="214">
        <v>3</v>
      </c>
      <c r="L22" s="214">
        <v>4</v>
      </c>
      <c r="M22" s="211">
        <f>$D$22-I22-J22-K22-L22</f>
        <v>1</v>
      </c>
      <c r="N22" s="212">
        <v>5</v>
      </c>
      <c r="O22" s="214">
        <v>4</v>
      </c>
      <c r="P22" s="214">
        <v>3</v>
      </c>
      <c r="Q22" s="214">
        <v>3</v>
      </c>
      <c r="R22" s="211">
        <f>$D$22-N22-O22-P22-Q22</f>
        <v>1</v>
      </c>
      <c r="W22" s="26"/>
      <c r="X22" s="26"/>
      <c r="Y22" s="26"/>
    </row>
    <row r="23" spans="2:25" ht="21" customHeight="1" x14ac:dyDescent="0.2">
      <c r="B23" s="279"/>
      <c r="C23" s="282"/>
      <c r="D23" s="44"/>
      <c r="E23" s="232">
        <f t="shared" ref="E23:Q23" si="9">E22/$D22</f>
        <v>0.375</v>
      </c>
      <c r="F23" s="233">
        <f t="shared" si="9"/>
        <v>0.25</v>
      </c>
      <c r="G23" s="233">
        <f t="shared" si="9"/>
        <v>0.375</v>
      </c>
      <c r="H23" s="234">
        <f>H22/$D22</f>
        <v>0</v>
      </c>
      <c r="I23" s="232">
        <f t="shared" ref="I23:L23" si="10">I22/$D22</f>
        <v>0.4375</v>
      </c>
      <c r="J23" s="233">
        <f t="shared" si="10"/>
        <v>6.25E-2</v>
      </c>
      <c r="K23" s="233">
        <f t="shared" si="10"/>
        <v>0.1875</v>
      </c>
      <c r="L23" s="233">
        <f t="shared" si="10"/>
        <v>0.25</v>
      </c>
      <c r="M23" s="234">
        <f>M22/$D22</f>
        <v>6.25E-2</v>
      </c>
      <c r="N23" s="232">
        <f t="shared" si="9"/>
        <v>0.3125</v>
      </c>
      <c r="O23" s="233">
        <f t="shared" si="9"/>
        <v>0.25</v>
      </c>
      <c r="P23" s="233">
        <f t="shared" si="9"/>
        <v>0.1875</v>
      </c>
      <c r="Q23" s="233">
        <f t="shared" si="9"/>
        <v>0.1875</v>
      </c>
      <c r="R23" s="234">
        <f>R22/$D22</f>
        <v>6.25E-2</v>
      </c>
      <c r="T23" s="32"/>
      <c r="U23" s="32"/>
      <c r="V23" s="32"/>
      <c r="W23" s="32"/>
      <c r="X23" s="32"/>
      <c r="Y23" s="32"/>
    </row>
    <row r="24" spans="2:25" ht="21" customHeight="1" x14ac:dyDescent="0.2">
      <c r="B24" s="279"/>
      <c r="C24" s="276" t="s">
        <v>226</v>
      </c>
      <c r="D24" s="42">
        <f>'[1]表5-1'!D24</f>
        <v>162</v>
      </c>
      <c r="E24" s="238">
        <v>28</v>
      </c>
      <c r="F24" s="214">
        <v>30</v>
      </c>
      <c r="G24" s="214">
        <v>68</v>
      </c>
      <c r="H24" s="211">
        <f>$D$24-E24-F24-G24</f>
        <v>36</v>
      </c>
      <c r="I24" s="212">
        <v>10</v>
      </c>
      <c r="J24" s="214">
        <v>23</v>
      </c>
      <c r="K24" s="214">
        <v>42</v>
      </c>
      <c r="L24" s="214">
        <v>67</v>
      </c>
      <c r="M24" s="211">
        <f>$D$24-I24-J24-K24-L24</f>
        <v>20</v>
      </c>
      <c r="N24" s="212">
        <v>14</v>
      </c>
      <c r="O24" s="214">
        <v>34</v>
      </c>
      <c r="P24" s="214">
        <v>49</v>
      </c>
      <c r="Q24" s="214">
        <v>40</v>
      </c>
      <c r="R24" s="211">
        <f>$D$24-N24-O24-P24-Q24</f>
        <v>25</v>
      </c>
      <c r="W24" s="26"/>
      <c r="X24" s="26"/>
      <c r="Y24" s="26"/>
    </row>
    <row r="25" spans="2:25" ht="21" customHeight="1" thickBot="1" x14ac:dyDescent="0.25">
      <c r="B25" s="297"/>
      <c r="C25" s="277"/>
      <c r="D25" s="38"/>
      <c r="E25" s="239">
        <f t="shared" ref="E25:R25" si="11">E24/$D24</f>
        <v>0.1728395061728395</v>
      </c>
      <c r="F25" s="240">
        <f t="shared" si="11"/>
        <v>0.18518518518518517</v>
      </c>
      <c r="G25" s="240">
        <f t="shared" si="11"/>
        <v>0.41975308641975306</v>
      </c>
      <c r="H25" s="100">
        <f t="shared" si="11"/>
        <v>0.22222222222222221</v>
      </c>
      <c r="I25" s="239">
        <f t="shared" si="11"/>
        <v>6.1728395061728392E-2</v>
      </c>
      <c r="J25" s="240">
        <f t="shared" si="11"/>
        <v>0.1419753086419753</v>
      </c>
      <c r="K25" s="240">
        <f t="shared" si="11"/>
        <v>0.25925925925925924</v>
      </c>
      <c r="L25" s="240">
        <f t="shared" si="11"/>
        <v>0.41358024691358025</v>
      </c>
      <c r="M25" s="100">
        <f t="shared" si="11"/>
        <v>0.12345679012345678</v>
      </c>
      <c r="N25" s="239">
        <f t="shared" si="11"/>
        <v>8.6419753086419748E-2</v>
      </c>
      <c r="O25" s="240">
        <f t="shared" si="11"/>
        <v>0.20987654320987653</v>
      </c>
      <c r="P25" s="240">
        <f t="shared" si="11"/>
        <v>0.30246913580246915</v>
      </c>
      <c r="Q25" s="240">
        <f t="shared" si="11"/>
        <v>0.24691358024691357</v>
      </c>
      <c r="R25" s="100">
        <f t="shared" si="11"/>
        <v>0.15432098765432098</v>
      </c>
      <c r="T25" s="32"/>
      <c r="U25" s="32"/>
      <c r="V25" s="32"/>
      <c r="W25" s="32"/>
      <c r="X25" s="32"/>
      <c r="Y25" s="32"/>
    </row>
    <row r="26" spans="2:25" ht="21" customHeight="1" thickTop="1" x14ac:dyDescent="0.2">
      <c r="B26" s="278" t="s">
        <v>227</v>
      </c>
      <c r="C26" s="281" t="s">
        <v>228</v>
      </c>
      <c r="D26" s="33">
        <f>'[1]表5-1'!D26</f>
        <v>87</v>
      </c>
      <c r="E26" s="238">
        <v>6</v>
      </c>
      <c r="F26" s="214">
        <v>19</v>
      </c>
      <c r="G26" s="214">
        <v>32</v>
      </c>
      <c r="H26" s="211">
        <f>$D$26-E26-F26-G26</f>
        <v>30</v>
      </c>
      <c r="I26" s="212">
        <v>2</v>
      </c>
      <c r="J26" s="214">
        <v>8</v>
      </c>
      <c r="K26" s="214">
        <v>14</v>
      </c>
      <c r="L26" s="214">
        <v>42</v>
      </c>
      <c r="M26" s="211">
        <f>$D$26-I26-J26-K26-L26</f>
        <v>21</v>
      </c>
      <c r="N26" s="212">
        <v>2</v>
      </c>
      <c r="O26" s="214">
        <v>14</v>
      </c>
      <c r="P26" s="214">
        <v>17</v>
      </c>
      <c r="Q26" s="214">
        <v>30</v>
      </c>
      <c r="R26" s="211">
        <f>$D$26-N26-O26-P26-Q26</f>
        <v>24</v>
      </c>
      <c r="W26" s="26"/>
      <c r="X26" s="26"/>
      <c r="Y26" s="26"/>
    </row>
    <row r="27" spans="2:25" ht="21" customHeight="1" x14ac:dyDescent="0.2">
      <c r="B27" s="279"/>
      <c r="C27" s="282"/>
      <c r="D27" s="44"/>
      <c r="E27" s="232">
        <f t="shared" ref="E27:R27" si="12">E26/$D26</f>
        <v>6.8965517241379309E-2</v>
      </c>
      <c r="F27" s="233">
        <f t="shared" si="12"/>
        <v>0.21839080459770116</v>
      </c>
      <c r="G27" s="233">
        <f t="shared" si="12"/>
        <v>0.36781609195402298</v>
      </c>
      <c r="H27" s="234">
        <f t="shared" si="12"/>
        <v>0.34482758620689657</v>
      </c>
      <c r="I27" s="232">
        <f t="shared" si="12"/>
        <v>2.2988505747126436E-2</v>
      </c>
      <c r="J27" s="233">
        <f t="shared" si="12"/>
        <v>9.1954022988505746E-2</v>
      </c>
      <c r="K27" s="233">
        <f t="shared" si="12"/>
        <v>0.16091954022988506</v>
      </c>
      <c r="L27" s="233">
        <f t="shared" si="12"/>
        <v>0.48275862068965519</v>
      </c>
      <c r="M27" s="234">
        <f t="shared" si="12"/>
        <v>0.2413793103448276</v>
      </c>
      <c r="N27" s="232">
        <f t="shared" si="12"/>
        <v>2.2988505747126436E-2</v>
      </c>
      <c r="O27" s="233">
        <f t="shared" si="12"/>
        <v>0.16091954022988506</v>
      </c>
      <c r="P27" s="233">
        <f t="shared" si="12"/>
        <v>0.19540229885057472</v>
      </c>
      <c r="Q27" s="233">
        <f t="shared" si="12"/>
        <v>0.34482758620689657</v>
      </c>
      <c r="R27" s="234">
        <f t="shared" si="12"/>
        <v>0.27586206896551724</v>
      </c>
      <c r="T27" s="32"/>
      <c r="U27" s="32"/>
      <c r="V27" s="32"/>
      <c r="W27" s="32"/>
      <c r="X27" s="32"/>
      <c r="Y27" s="32"/>
    </row>
    <row r="28" spans="2:25" ht="21" customHeight="1" x14ac:dyDescent="0.2">
      <c r="B28" s="279"/>
      <c r="C28" s="276" t="s">
        <v>229</v>
      </c>
      <c r="D28" s="52">
        <f>'[1]表5-1'!D28</f>
        <v>181</v>
      </c>
      <c r="E28" s="238">
        <v>26</v>
      </c>
      <c r="F28" s="214">
        <v>41</v>
      </c>
      <c r="G28" s="214">
        <v>70</v>
      </c>
      <c r="H28" s="211">
        <f>$D$28-E28-F28-G28</f>
        <v>44</v>
      </c>
      <c r="I28" s="212">
        <v>16</v>
      </c>
      <c r="J28" s="214">
        <v>24</v>
      </c>
      <c r="K28" s="214">
        <v>33</v>
      </c>
      <c r="L28" s="214">
        <v>80</v>
      </c>
      <c r="M28" s="211">
        <f>$D$28-I28-J28-K28-L28</f>
        <v>28</v>
      </c>
      <c r="N28" s="212">
        <v>19</v>
      </c>
      <c r="O28" s="214">
        <v>33</v>
      </c>
      <c r="P28" s="214">
        <v>48</v>
      </c>
      <c r="Q28" s="214">
        <v>49</v>
      </c>
      <c r="R28" s="211">
        <f>$D$28-N28-O28-P28-Q28</f>
        <v>32</v>
      </c>
      <c r="W28" s="26"/>
      <c r="X28" s="26"/>
      <c r="Y28" s="26"/>
    </row>
    <row r="29" spans="2:25" ht="21" customHeight="1" x14ac:dyDescent="0.2">
      <c r="B29" s="279"/>
      <c r="C29" s="282"/>
      <c r="D29" s="44"/>
      <c r="E29" s="232">
        <f t="shared" ref="E29:R29" si="13">E28/$D28</f>
        <v>0.143646408839779</v>
      </c>
      <c r="F29" s="233">
        <f t="shared" si="13"/>
        <v>0.22651933701657459</v>
      </c>
      <c r="G29" s="233">
        <f t="shared" si="13"/>
        <v>0.38674033149171272</v>
      </c>
      <c r="H29" s="234">
        <f t="shared" si="13"/>
        <v>0.24309392265193369</v>
      </c>
      <c r="I29" s="232">
        <f t="shared" si="13"/>
        <v>8.8397790055248615E-2</v>
      </c>
      <c r="J29" s="233">
        <f t="shared" si="13"/>
        <v>0.13259668508287292</v>
      </c>
      <c r="K29" s="233">
        <f t="shared" si="13"/>
        <v>0.18232044198895028</v>
      </c>
      <c r="L29" s="233">
        <f t="shared" si="13"/>
        <v>0.44198895027624308</v>
      </c>
      <c r="M29" s="234">
        <f t="shared" si="13"/>
        <v>0.15469613259668508</v>
      </c>
      <c r="N29" s="232">
        <f t="shared" si="13"/>
        <v>0.10497237569060773</v>
      </c>
      <c r="O29" s="233">
        <f t="shared" si="13"/>
        <v>0.18232044198895028</v>
      </c>
      <c r="P29" s="233">
        <f t="shared" si="13"/>
        <v>0.26519337016574585</v>
      </c>
      <c r="Q29" s="233">
        <f t="shared" si="13"/>
        <v>0.27071823204419887</v>
      </c>
      <c r="R29" s="234">
        <f t="shared" si="13"/>
        <v>0.17679558011049723</v>
      </c>
      <c r="T29" s="32"/>
      <c r="U29" s="32"/>
      <c r="V29" s="32"/>
      <c r="W29" s="32"/>
      <c r="X29" s="32"/>
      <c r="Y29" s="32"/>
    </row>
    <row r="30" spans="2:25" ht="21" customHeight="1" x14ac:dyDescent="0.2">
      <c r="B30" s="279"/>
      <c r="C30" s="276" t="s">
        <v>230</v>
      </c>
      <c r="D30" s="38">
        <f>'[1]表5-1'!D30</f>
        <v>50</v>
      </c>
      <c r="E30" s="238">
        <v>8</v>
      </c>
      <c r="F30" s="214">
        <v>17</v>
      </c>
      <c r="G30" s="214">
        <v>18</v>
      </c>
      <c r="H30" s="211">
        <f>$D$30-E30-F30-G30</f>
        <v>7</v>
      </c>
      <c r="I30" s="212">
        <v>1</v>
      </c>
      <c r="J30" s="214">
        <v>15</v>
      </c>
      <c r="K30" s="214">
        <v>11</v>
      </c>
      <c r="L30" s="214">
        <v>18</v>
      </c>
      <c r="M30" s="211">
        <f>$D$30-I30-J30-K30-L30</f>
        <v>5</v>
      </c>
      <c r="N30" s="212">
        <v>2</v>
      </c>
      <c r="O30" s="214">
        <v>17</v>
      </c>
      <c r="P30" s="214">
        <v>14</v>
      </c>
      <c r="Q30" s="214">
        <v>10</v>
      </c>
      <c r="R30" s="211">
        <f>$D$30-N30-O30-P30-Q30</f>
        <v>7</v>
      </c>
      <c r="W30" s="26"/>
      <c r="X30" s="26"/>
      <c r="Y30" s="26"/>
    </row>
    <row r="31" spans="2:25" ht="21" customHeight="1" x14ac:dyDescent="0.2">
      <c r="B31" s="279"/>
      <c r="C31" s="283"/>
      <c r="D31" s="44"/>
      <c r="E31" s="232">
        <f t="shared" ref="E31:R31" si="14">E30/$D30</f>
        <v>0.16</v>
      </c>
      <c r="F31" s="233">
        <f t="shared" si="14"/>
        <v>0.34</v>
      </c>
      <c r="G31" s="233">
        <f t="shared" si="14"/>
        <v>0.36</v>
      </c>
      <c r="H31" s="234">
        <f t="shared" si="14"/>
        <v>0.14000000000000001</v>
      </c>
      <c r="I31" s="232">
        <f t="shared" si="14"/>
        <v>0.02</v>
      </c>
      <c r="J31" s="233">
        <f t="shared" si="14"/>
        <v>0.3</v>
      </c>
      <c r="K31" s="233">
        <f t="shared" si="14"/>
        <v>0.22</v>
      </c>
      <c r="L31" s="233">
        <f t="shared" si="14"/>
        <v>0.36</v>
      </c>
      <c r="M31" s="234">
        <f t="shared" si="14"/>
        <v>0.1</v>
      </c>
      <c r="N31" s="232">
        <f t="shared" si="14"/>
        <v>0.04</v>
      </c>
      <c r="O31" s="233">
        <f t="shared" si="14"/>
        <v>0.34</v>
      </c>
      <c r="P31" s="233">
        <f t="shared" si="14"/>
        <v>0.28000000000000003</v>
      </c>
      <c r="Q31" s="233">
        <f t="shared" si="14"/>
        <v>0.2</v>
      </c>
      <c r="R31" s="234">
        <f t="shared" si="14"/>
        <v>0.14000000000000001</v>
      </c>
      <c r="T31" s="32"/>
      <c r="U31" s="32"/>
      <c r="V31" s="32"/>
      <c r="W31" s="32"/>
      <c r="X31" s="32"/>
      <c r="Y31" s="32"/>
    </row>
    <row r="32" spans="2:25" ht="21" customHeight="1" x14ac:dyDescent="0.2">
      <c r="B32" s="279"/>
      <c r="C32" s="276" t="s">
        <v>231</v>
      </c>
      <c r="D32" s="38">
        <f>'[1]表5-1'!D32</f>
        <v>40</v>
      </c>
      <c r="E32" s="238">
        <v>4</v>
      </c>
      <c r="F32" s="214">
        <v>8</v>
      </c>
      <c r="G32" s="214">
        <v>23</v>
      </c>
      <c r="H32" s="211">
        <f>$D$32-E32-F32-G32</f>
        <v>5</v>
      </c>
      <c r="I32" s="212">
        <v>2</v>
      </c>
      <c r="J32" s="214">
        <v>8</v>
      </c>
      <c r="K32" s="214">
        <v>18</v>
      </c>
      <c r="L32" s="214">
        <v>12</v>
      </c>
      <c r="M32" s="211">
        <f>$D$32-I32-J32-K32-L32</f>
        <v>0</v>
      </c>
      <c r="N32" s="212">
        <v>4</v>
      </c>
      <c r="O32" s="214">
        <v>7</v>
      </c>
      <c r="P32" s="214">
        <v>20</v>
      </c>
      <c r="Q32" s="214">
        <v>8</v>
      </c>
      <c r="R32" s="211">
        <f>$D$32-N32-O32-P32-Q32</f>
        <v>1</v>
      </c>
      <c r="W32" s="26"/>
      <c r="X32" s="26"/>
      <c r="Y32" s="26"/>
    </row>
    <row r="33" spans="2:25" ht="21" customHeight="1" x14ac:dyDescent="0.2">
      <c r="B33" s="279"/>
      <c r="C33" s="283"/>
      <c r="D33" s="44"/>
      <c r="E33" s="232">
        <f t="shared" ref="E33:R33" si="15">E32/$D32</f>
        <v>0.1</v>
      </c>
      <c r="F33" s="233">
        <f t="shared" si="15"/>
        <v>0.2</v>
      </c>
      <c r="G33" s="233">
        <f t="shared" si="15"/>
        <v>0.57499999999999996</v>
      </c>
      <c r="H33" s="234">
        <f t="shared" si="15"/>
        <v>0.125</v>
      </c>
      <c r="I33" s="232">
        <f t="shared" si="15"/>
        <v>0.05</v>
      </c>
      <c r="J33" s="233">
        <f t="shared" si="15"/>
        <v>0.2</v>
      </c>
      <c r="K33" s="233">
        <f t="shared" si="15"/>
        <v>0.45</v>
      </c>
      <c r="L33" s="233">
        <f t="shared" si="15"/>
        <v>0.3</v>
      </c>
      <c r="M33" s="234">
        <f t="shared" si="15"/>
        <v>0</v>
      </c>
      <c r="N33" s="232">
        <f t="shared" si="15"/>
        <v>0.1</v>
      </c>
      <c r="O33" s="233">
        <f t="shared" si="15"/>
        <v>0.17499999999999999</v>
      </c>
      <c r="P33" s="233">
        <f t="shared" si="15"/>
        <v>0.5</v>
      </c>
      <c r="Q33" s="233">
        <f t="shared" si="15"/>
        <v>0.2</v>
      </c>
      <c r="R33" s="234">
        <f t="shared" si="15"/>
        <v>2.5000000000000001E-2</v>
      </c>
      <c r="T33" s="32"/>
      <c r="U33" s="32"/>
      <c r="V33" s="32"/>
      <c r="W33" s="32"/>
      <c r="X33" s="32"/>
      <c r="Y33" s="32"/>
    </row>
    <row r="34" spans="2:25" ht="21" customHeight="1" x14ac:dyDescent="0.2">
      <c r="B34" s="279"/>
      <c r="C34" s="276" t="s">
        <v>232</v>
      </c>
      <c r="D34" s="38">
        <f>'[1]表5-1'!D34</f>
        <v>27</v>
      </c>
      <c r="E34" s="238">
        <v>8</v>
      </c>
      <c r="F34" s="214">
        <v>4</v>
      </c>
      <c r="G34" s="214">
        <v>13</v>
      </c>
      <c r="H34" s="211">
        <f>$D$34-E34-F34-G34</f>
        <v>2</v>
      </c>
      <c r="I34" s="212">
        <v>3</v>
      </c>
      <c r="J34" s="214">
        <v>6</v>
      </c>
      <c r="K34" s="214">
        <v>8</v>
      </c>
      <c r="L34" s="214">
        <v>8</v>
      </c>
      <c r="M34" s="211">
        <f>$D$34-I34-J34-K34-L34</f>
        <v>2</v>
      </c>
      <c r="N34" s="212">
        <v>4</v>
      </c>
      <c r="O34" s="214">
        <v>7</v>
      </c>
      <c r="P34" s="214">
        <v>9</v>
      </c>
      <c r="Q34" s="214">
        <v>5</v>
      </c>
      <c r="R34" s="211">
        <f>$D$34-N34-O34-P34-Q34</f>
        <v>2</v>
      </c>
      <c r="W34" s="26"/>
      <c r="X34" s="26"/>
      <c r="Y34" s="26"/>
    </row>
    <row r="35" spans="2:25" ht="21" customHeight="1" x14ac:dyDescent="0.2">
      <c r="B35" s="279"/>
      <c r="C35" s="283"/>
      <c r="D35" s="44"/>
      <c r="E35" s="232">
        <f t="shared" ref="E35:R35" si="16">E34/$D34</f>
        <v>0.29629629629629628</v>
      </c>
      <c r="F35" s="233">
        <f t="shared" si="16"/>
        <v>0.14814814814814814</v>
      </c>
      <c r="G35" s="233">
        <f t="shared" si="16"/>
        <v>0.48148148148148145</v>
      </c>
      <c r="H35" s="234">
        <f t="shared" si="16"/>
        <v>7.407407407407407E-2</v>
      </c>
      <c r="I35" s="232">
        <f t="shared" si="16"/>
        <v>0.1111111111111111</v>
      </c>
      <c r="J35" s="233">
        <f t="shared" si="16"/>
        <v>0.22222222222222221</v>
      </c>
      <c r="K35" s="233">
        <f t="shared" si="16"/>
        <v>0.29629629629629628</v>
      </c>
      <c r="L35" s="233">
        <f t="shared" si="16"/>
        <v>0.29629629629629628</v>
      </c>
      <c r="M35" s="234">
        <f t="shared" si="16"/>
        <v>7.407407407407407E-2</v>
      </c>
      <c r="N35" s="232">
        <f t="shared" si="16"/>
        <v>0.14814814814814814</v>
      </c>
      <c r="O35" s="233">
        <f t="shared" si="16"/>
        <v>0.25925925925925924</v>
      </c>
      <c r="P35" s="233">
        <f t="shared" si="16"/>
        <v>0.33333333333333331</v>
      </c>
      <c r="Q35" s="233">
        <f t="shared" si="16"/>
        <v>0.18518518518518517</v>
      </c>
      <c r="R35" s="234">
        <f t="shared" si="16"/>
        <v>7.407407407407407E-2</v>
      </c>
      <c r="T35" s="32"/>
      <c r="U35" s="32"/>
      <c r="V35" s="32"/>
      <c r="W35" s="32"/>
      <c r="X35" s="32"/>
      <c r="Y35" s="32"/>
    </row>
    <row r="36" spans="2:25" ht="21" customHeight="1" x14ac:dyDescent="0.2">
      <c r="B36" s="279"/>
      <c r="C36" s="276" t="s">
        <v>233</v>
      </c>
      <c r="D36" s="52">
        <f>'[1]表5-1'!D36</f>
        <v>40</v>
      </c>
      <c r="E36" s="238">
        <v>13</v>
      </c>
      <c r="F36" s="214">
        <v>2</v>
      </c>
      <c r="G36" s="214">
        <v>25</v>
      </c>
      <c r="H36" s="211">
        <f>$D$36-E36-F36-G36</f>
        <v>0</v>
      </c>
      <c r="I36" s="212">
        <v>11</v>
      </c>
      <c r="J36" s="214">
        <v>6</v>
      </c>
      <c r="K36" s="214">
        <v>19</v>
      </c>
      <c r="L36" s="214">
        <v>3</v>
      </c>
      <c r="M36" s="211">
        <f>$D$36-I36-J36-K36-L36</f>
        <v>1</v>
      </c>
      <c r="N36" s="212">
        <v>6</v>
      </c>
      <c r="O36" s="214">
        <v>6</v>
      </c>
      <c r="P36" s="214">
        <v>23</v>
      </c>
      <c r="Q36" s="214">
        <v>5</v>
      </c>
      <c r="R36" s="211">
        <f>$D$36-N36-O36-P36-Q36</f>
        <v>0</v>
      </c>
      <c r="W36" s="26"/>
      <c r="X36" s="26"/>
      <c r="Y36" s="26"/>
    </row>
    <row r="37" spans="2:25" ht="21" customHeight="1" thickBot="1" x14ac:dyDescent="0.25">
      <c r="B37" s="279"/>
      <c r="C37" s="284"/>
      <c r="D37" s="38"/>
      <c r="E37" s="241">
        <f t="shared" ref="E37:R37" si="17">E36/$D36</f>
        <v>0.32500000000000001</v>
      </c>
      <c r="F37" s="242">
        <f t="shared" si="17"/>
        <v>0.05</v>
      </c>
      <c r="G37" s="242">
        <f t="shared" si="17"/>
        <v>0.625</v>
      </c>
      <c r="H37" s="92">
        <f t="shared" si="17"/>
        <v>0</v>
      </c>
      <c r="I37" s="241">
        <f t="shared" si="17"/>
        <v>0.27500000000000002</v>
      </c>
      <c r="J37" s="242">
        <f t="shared" si="17"/>
        <v>0.15</v>
      </c>
      <c r="K37" s="242">
        <f t="shared" si="17"/>
        <v>0.47499999999999998</v>
      </c>
      <c r="L37" s="242">
        <f t="shared" si="17"/>
        <v>7.4999999999999997E-2</v>
      </c>
      <c r="M37" s="92">
        <f t="shared" si="17"/>
        <v>2.5000000000000001E-2</v>
      </c>
      <c r="N37" s="241">
        <f t="shared" si="17"/>
        <v>0.15</v>
      </c>
      <c r="O37" s="242">
        <f t="shared" si="17"/>
        <v>0.15</v>
      </c>
      <c r="P37" s="242">
        <f t="shared" si="17"/>
        <v>0.57499999999999996</v>
      </c>
      <c r="Q37" s="242">
        <f t="shared" si="17"/>
        <v>0.125</v>
      </c>
      <c r="R37" s="92">
        <f t="shared" si="17"/>
        <v>0</v>
      </c>
      <c r="T37" s="32"/>
      <c r="U37" s="32"/>
      <c r="V37" s="32"/>
      <c r="W37" s="32"/>
      <c r="X37" s="32"/>
      <c r="Y37" s="32"/>
    </row>
    <row r="38" spans="2:25" ht="21" customHeight="1" thickTop="1" x14ac:dyDescent="0.2">
      <c r="B38" s="279"/>
      <c r="C38" s="55" t="s">
        <v>234</v>
      </c>
      <c r="D38" s="56">
        <f>D28+D30+D32+D34</f>
        <v>298</v>
      </c>
      <c r="E38" s="243">
        <f t="shared" ref="E38:R38" si="18">E28+E30+E32+E34</f>
        <v>46</v>
      </c>
      <c r="F38" s="56">
        <f t="shared" si="18"/>
        <v>70</v>
      </c>
      <c r="G38" s="56">
        <f t="shared" si="18"/>
        <v>124</v>
      </c>
      <c r="H38" s="236">
        <f t="shared" si="18"/>
        <v>58</v>
      </c>
      <c r="I38" s="243">
        <f t="shared" si="18"/>
        <v>22</v>
      </c>
      <c r="J38" s="56">
        <f t="shared" si="18"/>
        <v>53</v>
      </c>
      <c r="K38" s="56">
        <f t="shared" si="18"/>
        <v>70</v>
      </c>
      <c r="L38" s="56">
        <f t="shared" si="18"/>
        <v>118</v>
      </c>
      <c r="M38" s="236">
        <f t="shared" si="18"/>
        <v>35</v>
      </c>
      <c r="N38" s="243">
        <f t="shared" si="18"/>
        <v>29</v>
      </c>
      <c r="O38" s="56">
        <f t="shared" si="18"/>
        <v>64</v>
      </c>
      <c r="P38" s="56">
        <f t="shared" si="18"/>
        <v>91</v>
      </c>
      <c r="Q38" s="56">
        <f t="shared" si="18"/>
        <v>72</v>
      </c>
      <c r="R38" s="236">
        <f t="shared" si="18"/>
        <v>42</v>
      </c>
      <c r="W38" s="26"/>
      <c r="X38" s="26"/>
      <c r="Y38" s="26"/>
    </row>
    <row r="39" spans="2:25" ht="21" customHeight="1" x14ac:dyDescent="0.2">
      <c r="B39" s="279"/>
      <c r="C39" s="58" t="s">
        <v>235</v>
      </c>
      <c r="D39" s="44"/>
      <c r="E39" s="244">
        <f t="shared" ref="E39:R39" si="19">E38/$D38</f>
        <v>0.15436241610738255</v>
      </c>
      <c r="F39" s="245">
        <f t="shared" si="19"/>
        <v>0.2348993288590604</v>
      </c>
      <c r="G39" s="245">
        <f t="shared" si="19"/>
        <v>0.41610738255033558</v>
      </c>
      <c r="H39" s="234">
        <f t="shared" si="19"/>
        <v>0.19463087248322147</v>
      </c>
      <c r="I39" s="232">
        <f t="shared" si="19"/>
        <v>7.3825503355704702E-2</v>
      </c>
      <c r="J39" s="233">
        <f t="shared" si="19"/>
        <v>0.17785234899328858</v>
      </c>
      <c r="K39" s="233">
        <f t="shared" si="19"/>
        <v>0.2348993288590604</v>
      </c>
      <c r="L39" s="233">
        <f t="shared" si="19"/>
        <v>0.39597315436241609</v>
      </c>
      <c r="M39" s="234">
        <f t="shared" si="19"/>
        <v>0.1174496644295302</v>
      </c>
      <c r="N39" s="232">
        <f t="shared" si="19"/>
        <v>9.7315436241610737E-2</v>
      </c>
      <c r="O39" s="233">
        <f t="shared" si="19"/>
        <v>0.21476510067114093</v>
      </c>
      <c r="P39" s="233">
        <f t="shared" si="19"/>
        <v>0.30536912751677853</v>
      </c>
      <c r="Q39" s="233">
        <f t="shared" si="19"/>
        <v>0.24161073825503357</v>
      </c>
      <c r="R39" s="234">
        <f t="shared" si="19"/>
        <v>0.14093959731543623</v>
      </c>
      <c r="T39" s="32"/>
      <c r="U39" s="32"/>
      <c r="V39" s="32"/>
      <c r="W39" s="32"/>
      <c r="X39" s="32"/>
      <c r="Y39" s="32"/>
    </row>
    <row r="40" spans="2:25" ht="21" customHeight="1" x14ac:dyDescent="0.2">
      <c r="B40" s="279"/>
      <c r="C40" s="59" t="s">
        <v>234</v>
      </c>
      <c r="D40" s="60">
        <f>D30+D32+D34+D36</f>
        <v>157</v>
      </c>
      <c r="E40" s="246">
        <f>E30+E32+E34+E36</f>
        <v>33</v>
      </c>
      <c r="F40" s="60">
        <f>F30+F32+F34+F36</f>
        <v>31</v>
      </c>
      <c r="G40" s="60">
        <f>G30+G32+G34+G36</f>
        <v>79</v>
      </c>
      <c r="H40" s="211">
        <f t="shared" ref="H40" si="20">H30+H32+H34+H36</f>
        <v>14</v>
      </c>
      <c r="I40" s="247">
        <f>I30+I32+I34+I36</f>
        <v>17</v>
      </c>
      <c r="J40" s="248">
        <f>J30+J32+J34+J36</f>
        <v>35</v>
      </c>
      <c r="K40" s="248">
        <f>K30+K32+K34+K36</f>
        <v>56</v>
      </c>
      <c r="L40" s="248">
        <f>L30+L32+L34+L36</f>
        <v>41</v>
      </c>
      <c r="M40" s="211">
        <f t="shared" ref="M40" si="21">M30+M32+M34+M36</f>
        <v>8</v>
      </c>
      <c r="N40" s="247">
        <f>N30+N32+N34+N36</f>
        <v>16</v>
      </c>
      <c r="O40" s="248">
        <f>O30+O32+O34+O36</f>
        <v>37</v>
      </c>
      <c r="P40" s="248">
        <f>P30+P32+P34+P36</f>
        <v>66</v>
      </c>
      <c r="Q40" s="248">
        <f>Q30+Q32+Q34+Q36</f>
        <v>28</v>
      </c>
      <c r="R40" s="211">
        <f t="shared" ref="R40" si="22">R30+R32+R34+R36</f>
        <v>10</v>
      </c>
      <c r="W40" s="26"/>
      <c r="X40" s="26"/>
      <c r="Y40" s="26"/>
    </row>
    <row r="41" spans="2:25" ht="21" customHeight="1" thickBot="1" x14ac:dyDescent="0.25">
      <c r="B41" s="280"/>
      <c r="C41" s="58" t="s">
        <v>236</v>
      </c>
      <c r="D41" s="44"/>
      <c r="E41" s="249">
        <f t="shared" ref="E41:R41" si="23">E40/$D40</f>
        <v>0.21019108280254778</v>
      </c>
      <c r="F41" s="250">
        <f t="shared" si="23"/>
        <v>0.19745222929936307</v>
      </c>
      <c r="G41" s="250">
        <f t="shared" si="23"/>
        <v>0.50318471337579618</v>
      </c>
      <c r="H41" s="116">
        <f t="shared" si="23"/>
        <v>8.9171974522292988E-2</v>
      </c>
      <c r="I41" s="249">
        <f t="shared" si="23"/>
        <v>0.10828025477707007</v>
      </c>
      <c r="J41" s="250">
        <f t="shared" si="23"/>
        <v>0.22292993630573249</v>
      </c>
      <c r="K41" s="250">
        <f t="shared" si="23"/>
        <v>0.35668789808917195</v>
      </c>
      <c r="L41" s="250">
        <f t="shared" si="23"/>
        <v>0.26114649681528662</v>
      </c>
      <c r="M41" s="116">
        <f t="shared" si="23"/>
        <v>5.0955414012738856E-2</v>
      </c>
      <c r="N41" s="249">
        <f t="shared" si="23"/>
        <v>0.10191082802547771</v>
      </c>
      <c r="O41" s="250">
        <f t="shared" si="23"/>
        <v>0.2356687898089172</v>
      </c>
      <c r="P41" s="250">
        <f t="shared" si="23"/>
        <v>0.42038216560509556</v>
      </c>
      <c r="Q41" s="250">
        <f t="shared" si="23"/>
        <v>0.17834394904458598</v>
      </c>
      <c r="R41" s="116">
        <f t="shared" si="23"/>
        <v>6.3694267515923567E-2</v>
      </c>
      <c r="T41" s="32"/>
      <c r="U41" s="32"/>
      <c r="V41" s="32"/>
      <c r="W41" s="32"/>
      <c r="X41" s="32"/>
      <c r="Y41" s="32"/>
    </row>
    <row r="43" spans="2:25" s="69" customFormat="1" x14ac:dyDescent="0.2">
      <c r="B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2:25" s="69" customFormat="1" x14ac:dyDescent="0.2">
      <c r="B44"/>
    </row>
    <row r="45" spans="2:25" x14ac:dyDescent="0.2">
      <c r="B45"/>
    </row>
    <row r="46" spans="2:25" x14ac:dyDescent="0.2">
      <c r="B46"/>
    </row>
    <row r="47" spans="2:25" ht="14.25" customHeight="1" x14ac:dyDescent="0.2">
      <c r="B47"/>
    </row>
    <row r="48" spans="2:25" x14ac:dyDescent="0.2">
      <c r="B48"/>
    </row>
    <row r="49" spans="2:19" ht="13.5" customHeight="1" x14ac:dyDescent="0.2">
      <c r="B49" s="73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2:19" x14ac:dyDescent="0.2"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2:19" x14ac:dyDescent="0.2"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2:19" x14ac:dyDescent="0.2"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2:19" ht="13.5" customHeight="1" x14ac:dyDescent="0.2"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6" spans="2:19" ht="13.5" customHeight="1" x14ac:dyDescent="0.2"/>
  </sheetData>
  <mergeCells count="33">
    <mergeCell ref="D8:D11"/>
    <mergeCell ref="E8:H9"/>
    <mergeCell ref="I8:M9"/>
    <mergeCell ref="N8:R9"/>
    <mergeCell ref="E10:E11"/>
    <mergeCell ref="F10:F11"/>
    <mergeCell ref="G10:G11"/>
    <mergeCell ref="H10:H11"/>
    <mergeCell ref="I10:I11"/>
    <mergeCell ref="J10:J11"/>
    <mergeCell ref="Q10:Q11"/>
    <mergeCell ref="R10:R11"/>
    <mergeCell ref="B12:C13"/>
    <mergeCell ref="B14:B25"/>
    <mergeCell ref="C14:C15"/>
    <mergeCell ref="C16:C17"/>
    <mergeCell ref="C18:C19"/>
    <mergeCell ref="C20:C21"/>
    <mergeCell ref="C22:C23"/>
    <mergeCell ref="C24:C25"/>
    <mergeCell ref="K10:K11"/>
    <mergeCell ref="L10:L11"/>
    <mergeCell ref="M10:M11"/>
    <mergeCell ref="N10:N11"/>
    <mergeCell ref="O10:O11"/>
    <mergeCell ref="P10:P11"/>
    <mergeCell ref="B26:B41"/>
    <mergeCell ref="C26:C27"/>
    <mergeCell ref="C28:C29"/>
    <mergeCell ref="C30:C31"/>
    <mergeCell ref="C32:C33"/>
    <mergeCell ref="C34:C35"/>
    <mergeCell ref="C36:C37"/>
  </mergeCells>
  <phoneticPr fontId="3"/>
  <pageMargins left="0.86" right="0.21" top="0.62" bottom="0.39" header="0.34" footer="0.21"/>
  <pageSetup paperSize="9" scale="6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B698E-DA9D-438A-ABC7-C58E47393A11}">
  <sheetPr>
    <tabColor rgb="FF00B0F0"/>
    <pageSetUpPr fitToPage="1"/>
  </sheetPr>
  <dimension ref="B2:M65"/>
  <sheetViews>
    <sheetView view="pageBreakPreview" zoomScaleNormal="100" zoomScaleSheetLayoutView="100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2" width="4.6640625" style="12" customWidth="1"/>
    <col min="3" max="3" width="19.33203125" style="12" customWidth="1"/>
    <col min="4" max="4" width="13.33203125" style="12" customWidth="1"/>
    <col min="5" max="5" width="22.21875" style="12" customWidth="1"/>
    <col min="6" max="6" width="22.21875" style="123" customWidth="1"/>
    <col min="7" max="7" width="8" style="123" customWidth="1"/>
    <col min="8" max="10" width="6.33203125" style="12" customWidth="1"/>
    <col min="11" max="11" width="10.21875" style="12" bestFit="1" customWidth="1"/>
    <col min="12" max="13" width="6.109375" style="12" customWidth="1"/>
    <col min="14" max="26" width="8.6640625" style="12" customWidth="1"/>
    <col min="27" max="46" width="4.6640625" style="12" customWidth="1"/>
    <col min="47" max="16384" width="9" style="12"/>
  </cols>
  <sheetData>
    <row r="2" spans="2:13" ht="14.4" x14ac:dyDescent="0.2">
      <c r="B2" s="11" t="s">
        <v>372</v>
      </c>
    </row>
    <row r="4" spans="2:13" ht="13.8" thickBot="1" x14ac:dyDescent="0.25">
      <c r="F4" s="15" t="s">
        <v>373</v>
      </c>
    </row>
    <row r="5" spans="2:13" ht="21.6" customHeight="1" x14ac:dyDescent="0.2">
      <c r="B5" s="403"/>
      <c r="C5" s="404"/>
      <c r="D5" s="300" t="s">
        <v>374</v>
      </c>
      <c r="E5" s="380" t="s">
        <v>375</v>
      </c>
      <c r="F5" s="382"/>
    </row>
    <row r="6" spans="2:13" s="251" customFormat="1" ht="30" customHeight="1" x14ac:dyDescent="0.2">
      <c r="B6" s="405"/>
      <c r="C6" s="406"/>
      <c r="D6" s="301"/>
      <c r="E6" s="383"/>
      <c r="F6" s="385"/>
    </row>
    <row r="7" spans="2:13" ht="30" customHeight="1" x14ac:dyDescent="0.2">
      <c r="B7" s="407"/>
      <c r="C7" s="408"/>
      <c r="D7" s="302"/>
      <c r="E7" s="252" t="s">
        <v>376</v>
      </c>
      <c r="F7" s="253" t="s">
        <v>377</v>
      </c>
      <c r="G7" s="12"/>
    </row>
    <row r="8" spans="2:13" ht="18" customHeight="1" x14ac:dyDescent="0.2">
      <c r="B8" s="317" t="s">
        <v>378</v>
      </c>
      <c r="C8" s="318"/>
      <c r="D8" s="409">
        <f>SUM(D10:D21)</f>
        <v>156</v>
      </c>
      <c r="E8" s="395">
        <f t="shared" ref="E8:F8" si="0">E10+E12+E14+E16+E18+E20</f>
        <v>31</v>
      </c>
      <c r="F8" s="397">
        <f t="shared" si="0"/>
        <v>191</v>
      </c>
      <c r="G8" s="12"/>
      <c r="H8" s="72"/>
      <c r="I8" s="72"/>
      <c r="J8" s="72"/>
      <c r="K8" s="254"/>
      <c r="L8" s="254"/>
      <c r="M8" s="254"/>
    </row>
    <row r="9" spans="2:13" ht="18" customHeight="1" thickBot="1" x14ac:dyDescent="0.25">
      <c r="B9" s="343"/>
      <c r="C9" s="344"/>
      <c r="D9" s="410"/>
      <c r="E9" s="396"/>
      <c r="F9" s="398"/>
      <c r="G9" s="12"/>
      <c r="H9" s="72"/>
      <c r="I9" s="72"/>
      <c r="J9" s="72"/>
      <c r="K9" s="254"/>
      <c r="L9" s="254"/>
      <c r="M9" s="254"/>
    </row>
    <row r="10" spans="2:13" ht="18" customHeight="1" thickTop="1" x14ac:dyDescent="0.2">
      <c r="B10" s="278" t="s">
        <v>268</v>
      </c>
      <c r="C10" s="286" t="s">
        <v>221</v>
      </c>
      <c r="D10" s="392">
        <f>'表34-1'!E14+'表34-1'!F14</f>
        <v>21</v>
      </c>
      <c r="E10" s="401">
        <v>5</v>
      </c>
      <c r="F10" s="402">
        <v>9</v>
      </c>
      <c r="G10" s="12"/>
      <c r="H10" s="72"/>
      <c r="I10" s="72"/>
      <c r="J10" s="72"/>
      <c r="K10" s="254"/>
      <c r="L10" s="254"/>
      <c r="M10" s="254"/>
    </row>
    <row r="11" spans="2:13" ht="18" customHeight="1" x14ac:dyDescent="0.2">
      <c r="B11" s="279"/>
      <c r="C11" s="286"/>
      <c r="D11" s="393"/>
      <c r="E11" s="391"/>
      <c r="F11" s="393"/>
      <c r="G11" s="12"/>
      <c r="H11" s="72"/>
      <c r="I11" s="72"/>
      <c r="J11" s="72"/>
      <c r="K11" s="254"/>
      <c r="L11" s="254"/>
      <c r="M11" s="254"/>
    </row>
    <row r="12" spans="2:13" ht="18" customHeight="1" x14ac:dyDescent="0.2">
      <c r="B12" s="279"/>
      <c r="C12" s="276" t="s">
        <v>222</v>
      </c>
      <c r="D12" s="397">
        <f>'表34-1'!E16+'表34-1'!F16</f>
        <v>24</v>
      </c>
      <c r="E12" s="395">
        <v>7</v>
      </c>
      <c r="F12" s="397">
        <v>79</v>
      </c>
      <c r="G12" s="12"/>
      <c r="H12" s="72"/>
      <c r="I12" s="72"/>
      <c r="J12" s="72"/>
      <c r="K12" s="254"/>
      <c r="L12" s="254"/>
      <c r="M12" s="254"/>
    </row>
    <row r="13" spans="2:13" ht="18" customHeight="1" x14ac:dyDescent="0.2">
      <c r="B13" s="279"/>
      <c r="C13" s="286"/>
      <c r="D13" s="393"/>
      <c r="E13" s="391"/>
      <c r="F13" s="393"/>
      <c r="G13" s="12"/>
      <c r="H13" s="72"/>
      <c r="I13" s="72"/>
      <c r="J13" s="72"/>
      <c r="K13" s="254"/>
      <c r="L13" s="254"/>
      <c r="M13" s="254"/>
    </row>
    <row r="14" spans="2:13" ht="18" customHeight="1" x14ac:dyDescent="0.2">
      <c r="B14" s="279"/>
      <c r="C14" s="276" t="s">
        <v>269</v>
      </c>
      <c r="D14" s="397">
        <f>'表34-1'!E18+'表34-1'!F18</f>
        <v>14</v>
      </c>
      <c r="E14" s="395">
        <v>5</v>
      </c>
      <c r="F14" s="397">
        <v>9</v>
      </c>
      <c r="G14" s="12"/>
      <c r="H14" s="72"/>
      <c r="I14" s="72"/>
      <c r="J14" s="72"/>
      <c r="K14" s="254"/>
      <c r="L14" s="254"/>
      <c r="M14" s="254"/>
    </row>
    <row r="15" spans="2:13" ht="18" customHeight="1" x14ac:dyDescent="0.2">
      <c r="B15" s="279"/>
      <c r="C15" s="282"/>
      <c r="D15" s="393"/>
      <c r="E15" s="391"/>
      <c r="F15" s="393"/>
      <c r="G15" s="12"/>
      <c r="H15" s="72"/>
      <c r="I15" s="72"/>
      <c r="J15" s="72"/>
      <c r="K15" s="254"/>
      <c r="L15" s="254"/>
      <c r="M15" s="254"/>
    </row>
    <row r="16" spans="2:13" ht="18" customHeight="1" x14ac:dyDescent="0.2">
      <c r="B16" s="279"/>
      <c r="C16" s="276" t="s">
        <v>379</v>
      </c>
      <c r="D16" s="397">
        <f>'表34-1'!E20+'表34-1'!F20</f>
        <v>29</v>
      </c>
      <c r="E16" s="395">
        <v>6</v>
      </c>
      <c r="F16" s="397">
        <v>17</v>
      </c>
      <c r="G16" s="12"/>
      <c r="H16" s="72"/>
      <c r="I16" s="72"/>
      <c r="J16" s="72"/>
      <c r="K16" s="254"/>
      <c r="L16" s="254"/>
      <c r="M16" s="254"/>
    </row>
    <row r="17" spans="2:13" ht="18" customHeight="1" x14ac:dyDescent="0.2">
      <c r="B17" s="279"/>
      <c r="C17" s="286"/>
      <c r="D17" s="393"/>
      <c r="E17" s="391"/>
      <c r="F17" s="393"/>
      <c r="G17" s="12"/>
      <c r="H17" s="72"/>
      <c r="I17" s="72"/>
      <c r="J17" s="72"/>
      <c r="K17" s="254"/>
      <c r="L17" s="254"/>
      <c r="M17" s="254"/>
    </row>
    <row r="18" spans="2:13" ht="18" customHeight="1" x14ac:dyDescent="0.2">
      <c r="B18" s="279"/>
      <c r="C18" s="276" t="s">
        <v>225</v>
      </c>
      <c r="D18" s="397">
        <f>'表34-1'!E22+'表34-1'!F22</f>
        <v>10</v>
      </c>
      <c r="E18" s="395">
        <v>0</v>
      </c>
      <c r="F18" s="397">
        <v>3</v>
      </c>
      <c r="G18" s="12"/>
      <c r="H18" s="72"/>
      <c r="I18" s="72"/>
      <c r="J18" s="72"/>
      <c r="K18" s="254"/>
      <c r="L18" s="254"/>
      <c r="M18" s="254"/>
    </row>
    <row r="19" spans="2:13" ht="18" customHeight="1" x14ac:dyDescent="0.2">
      <c r="B19" s="279"/>
      <c r="C19" s="286"/>
      <c r="D19" s="393"/>
      <c r="E19" s="391"/>
      <c r="F19" s="393"/>
      <c r="G19" s="12"/>
      <c r="H19" s="72"/>
      <c r="I19" s="72"/>
      <c r="J19" s="72"/>
      <c r="K19" s="254"/>
      <c r="L19" s="254"/>
      <c r="M19" s="254"/>
    </row>
    <row r="20" spans="2:13" ht="18" customHeight="1" x14ac:dyDescent="0.2">
      <c r="B20" s="279"/>
      <c r="C20" s="276" t="s">
        <v>226</v>
      </c>
      <c r="D20" s="397">
        <f>'表34-1'!E24+'表34-1'!F24</f>
        <v>58</v>
      </c>
      <c r="E20" s="395">
        <v>8</v>
      </c>
      <c r="F20" s="397">
        <v>74</v>
      </c>
      <c r="G20" s="12"/>
      <c r="H20" s="72"/>
      <c r="I20" s="72"/>
      <c r="J20" s="72"/>
      <c r="K20" s="254"/>
      <c r="L20" s="254"/>
      <c r="M20" s="254"/>
    </row>
    <row r="21" spans="2:13" ht="18" customHeight="1" thickBot="1" x14ac:dyDescent="0.25">
      <c r="B21" s="297"/>
      <c r="C21" s="277"/>
      <c r="D21" s="399"/>
      <c r="E21" s="400"/>
      <c r="F21" s="399"/>
      <c r="G21" s="12"/>
      <c r="H21" s="72"/>
      <c r="I21" s="72"/>
      <c r="J21" s="72"/>
      <c r="K21" s="254"/>
      <c r="L21" s="254"/>
      <c r="M21" s="254"/>
    </row>
    <row r="22" spans="2:13" ht="18" customHeight="1" thickTop="1" x14ac:dyDescent="0.2">
      <c r="B22" s="278" t="s">
        <v>251</v>
      </c>
      <c r="C22" s="286" t="s">
        <v>287</v>
      </c>
      <c r="D22" s="392">
        <f>'表34-1'!E26+'表34-1'!F26</f>
        <v>25</v>
      </c>
      <c r="E22" s="390">
        <v>4</v>
      </c>
      <c r="F22" s="392">
        <v>21</v>
      </c>
      <c r="G22" s="12"/>
      <c r="H22" s="72"/>
      <c r="I22" s="72"/>
      <c r="J22" s="72"/>
      <c r="K22" s="254"/>
      <c r="L22" s="254"/>
      <c r="M22" s="254"/>
    </row>
    <row r="23" spans="2:13" ht="18" customHeight="1" x14ac:dyDescent="0.2">
      <c r="B23" s="279"/>
      <c r="C23" s="286"/>
      <c r="D23" s="393"/>
      <c r="E23" s="391"/>
      <c r="F23" s="393"/>
      <c r="G23" s="12"/>
      <c r="H23" s="72"/>
      <c r="I23" s="72"/>
      <c r="J23" s="72"/>
      <c r="K23" s="254"/>
      <c r="L23" s="254"/>
      <c r="M23" s="254"/>
    </row>
    <row r="24" spans="2:13" ht="18" customHeight="1" x14ac:dyDescent="0.2">
      <c r="B24" s="279"/>
      <c r="C24" s="276" t="s">
        <v>288</v>
      </c>
      <c r="D24" s="397">
        <f>'表34-1'!E28+'表34-1'!F28</f>
        <v>67</v>
      </c>
      <c r="E24" s="395">
        <v>8</v>
      </c>
      <c r="F24" s="397">
        <v>36</v>
      </c>
      <c r="G24" s="12"/>
      <c r="H24" s="72"/>
      <c r="I24" s="72"/>
      <c r="J24" s="72"/>
      <c r="K24" s="254"/>
      <c r="L24" s="254"/>
      <c r="M24" s="254"/>
    </row>
    <row r="25" spans="2:13" ht="18" customHeight="1" x14ac:dyDescent="0.2">
      <c r="B25" s="279"/>
      <c r="C25" s="286"/>
      <c r="D25" s="393"/>
      <c r="E25" s="391"/>
      <c r="F25" s="393"/>
      <c r="G25" s="12"/>
      <c r="H25" s="72"/>
      <c r="I25" s="72"/>
      <c r="J25" s="72"/>
      <c r="K25" s="254"/>
      <c r="L25" s="254"/>
      <c r="M25" s="254"/>
    </row>
    <row r="26" spans="2:13" ht="18" customHeight="1" x14ac:dyDescent="0.2">
      <c r="B26" s="279"/>
      <c r="C26" s="276" t="s">
        <v>289</v>
      </c>
      <c r="D26" s="397">
        <f>'表34-1'!E30+'表34-1'!F30</f>
        <v>25</v>
      </c>
      <c r="E26" s="395">
        <v>3</v>
      </c>
      <c r="F26" s="397">
        <v>14</v>
      </c>
      <c r="G26" s="12"/>
      <c r="H26" s="72"/>
      <c r="I26" s="72"/>
      <c r="J26" s="72"/>
      <c r="K26" s="254"/>
      <c r="L26" s="254"/>
      <c r="M26" s="254"/>
    </row>
    <row r="27" spans="2:13" ht="18" customHeight="1" x14ac:dyDescent="0.2">
      <c r="B27" s="279"/>
      <c r="C27" s="286"/>
      <c r="D27" s="393"/>
      <c r="E27" s="391"/>
      <c r="F27" s="393"/>
      <c r="G27" s="12"/>
      <c r="H27" s="72"/>
      <c r="I27" s="72"/>
      <c r="J27" s="72"/>
      <c r="K27" s="254"/>
      <c r="L27" s="254"/>
      <c r="M27" s="254"/>
    </row>
    <row r="28" spans="2:13" ht="18" customHeight="1" x14ac:dyDescent="0.2">
      <c r="B28" s="279"/>
      <c r="C28" s="276" t="s">
        <v>290</v>
      </c>
      <c r="D28" s="397">
        <f>'表34-1'!E32+'表34-1'!F32</f>
        <v>12</v>
      </c>
      <c r="E28" s="395">
        <v>2</v>
      </c>
      <c r="F28" s="397">
        <v>8</v>
      </c>
      <c r="G28" s="12"/>
      <c r="H28" s="72"/>
      <c r="I28" s="72"/>
      <c r="J28" s="72"/>
      <c r="K28" s="254"/>
      <c r="L28" s="254"/>
      <c r="M28" s="254"/>
    </row>
    <row r="29" spans="2:13" ht="18" customHeight="1" x14ac:dyDescent="0.2">
      <c r="B29" s="279"/>
      <c r="C29" s="286"/>
      <c r="D29" s="393"/>
      <c r="E29" s="391"/>
      <c r="F29" s="393"/>
      <c r="G29" s="12"/>
      <c r="H29" s="72"/>
      <c r="I29" s="72"/>
      <c r="J29" s="72"/>
      <c r="K29" s="254"/>
      <c r="L29" s="254"/>
      <c r="M29" s="254"/>
    </row>
    <row r="30" spans="2:13" ht="18" customHeight="1" x14ac:dyDescent="0.2">
      <c r="B30" s="279"/>
      <c r="C30" s="276" t="s">
        <v>291</v>
      </c>
      <c r="D30" s="397">
        <f>'表34-1'!E34+'表34-1'!F34</f>
        <v>12</v>
      </c>
      <c r="E30" s="395">
        <v>2</v>
      </c>
      <c r="F30" s="397">
        <v>14</v>
      </c>
      <c r="G30" s="12"/>
      <c r="H30" s="72"/>
      <c r="I30" s="72"/>
      <c r="J30" s="72"/>
      <c r="K30" s="254"/>
      <c r="L30" s="254"/>
      <c r="M30" s="254"/>
    </row>
    <row r="31" spans="2:13" ht="18" customHeight="1" x14ac:dyDescent="0.2">
      <c r="B31" s="279"/>
      <c r="C31" s="282"/>
      <c r="D31" s="393"/>
      <c r="E31" s="391"/>
      <c r="F31" s="393"/>
      <c r="G31" s="12"/>
      <c r="H31" s="72"/>
      <c r="I31" s="72"/>
      <c r="J31" s="72"/>
      <c r="K31" s="254"/>
      <c r="L31" s="254"/>
      <c r="M31" s="254"/>
    </row>
    <row r="32" spans="2:13" ht="18" customHeight="1" x14ac:dyDescent="0.2">
      <c r="B32" s="279"/>
      <c r="C32" s="286" t="s">
        <v>292</v>
      </c>
      <c r="D32" s="397">
        <f>'表34-1'!E36+'表34-1'!F36</f>
        <v>15</v>
      </c>
      <c r="E32" s="395">
        <v>12</v>
      </c>
      <c r="F32" s="397">
        <v>98</v>
      </c>
      <c r="G32" s="12"/>
      <c r="H32" s="72"/>
      <c r="I32" s="72"/>
      <c r="J32" s="72"/>
      <c r="K32" s="254"/>
      <c r="L32" s="254"/>
      <c r="M32" s="254"/>
    </row>
    <row r="33" spans="2:13" ht="18" customHeight="1" thickBot="1" x14ac:dyDescent="0.25">
      <c r="B33" s="279"/>
      <c r="C33" s="277"/>
      <c r="D33" s="399"/>
      <c r="E33" s="400"/>
      <c r="F33" s="399"/>
      <c r="G33" s="12"/>
      <c r="H33" s="72"/>
      <c r="I33" s="72"/>
      <c r="J33" s="72"/>
      <c r="K33" s="254"/>
      <c r="L33" s="254"/>
      <c r="M33" s="254"/>
    </row>
    <row r="34" spans="2:13" ht="18" customHeight="1" thickTop="1" x14ac:dyDescent="0.2">
      <c r="B34" s="279"/>
      <c r="C34" s="59" t="s">
        <v>293</v>
      </c>
      <c r="D34" s="388">
        <f>D24+D26+D28+D30</f>
        <v>116</v>
      </c>
      <c r="E34" s="390">
        <f t="shared" ref="E34:F34" si="1">E24+E26+E28+E30</f>
        <v>15</v>
      </c>
      <c r="F34" s="392">
        <f t="shared" si="1"/>
        <v>72</v>
      </c>
      <c r="H34" s="72"/>
      <c r="I34" s="72"/>
      <c r="J34" s="72"/>
      <c r="K34" s="254"/>
      <c r="L34" s="254"/>
      <c r="M34" s="254"/>
    </row>
    <row r="35" spans="2:13" ht="18" customHeight="1" x14ac:dyDescent="0.2">
      <c r="B35" s="279"/>
      <c r="C35" s="58" t="s">
        <v>294</v>
      </c>
      <c r="D35" s="389"/>
      <c r="E35" s="391"/>
      <c r="F35" s="393"/>
      <c r="H35" s="72"/>
      <c r="I35" s="72"/>
      <c r="J35" s="72"/>
      <c r="K35" s="254"/>
      <c r="L35" s="254"/>
      <c r="M35" s="254"/>
    </row>
    <row r="36" spans="2:13" ht="18" customHeight="1" x14ac:dyDescent="0.2">
      <c r="B36" s="279"/>
      <c r="C36" s="59" t="s">
        <v>293</v>
      </c>
      <c r="D36" s="394">
        <f>D26+D28+D30+D32</f>
        <v>64</v>
      </c>
      <c r="E36" s="395">
        <f t="shared" ref="E36:F36" si="2">E26+E28+E30+E32</f>
        <v>19</v>
      </c>
      <c r="F36" s="397">
        <f t="shared" si="2"/>
        <v>134</v>
      </c>
      <c r="H36" s="72"/>
      <c r="I36" s="72"/>
      <c r="J36" s="72"/>
      <c r="K36" s="254"/>
      <c r="L36" s="254"/>
      <c r="M36" s="254"/>
    </row>
    <row r="37" spans="2:13" ht="18" customHeight="1" thickBot="1" x14ac:dyDescent="0.25">
      <c r="B37" s="280"/>
      <c r="C37" s="58" t="s">
        <v>295</v>
      </c>
      <c r="D37" s="389"/>
      <c r="E37" s="396"/>
      <c r="F37" s="398"/>
      <c r="H37" s="69"/>
      <c r="I37" s="69"/>
      <c r="J37" s="69"/>
      <c r="K37" s="255"/>
      <c r="L37" s="254"/>
      <c r="M37" s="255"/>
    </row>
    <row r="38" spans="2:13" x14ac:dyDescent="0.2">
      <c r="F38" s="12"/>
      <c r="H38" s="123"/>
      <c r="I38" s="123"/>
      <c r="J38" s="123"/>
    </row>
    <row r="39" spans="2:13" x14ac:dyDescent="0.2">
      <c r="F39" s="12"/>
      <c r="H39" s="123"/>
      <c r="I39" s="123"/>
      <c r="J39" s="123"/>
    </row>
    <row r="40" spans="2:13" x14ac:dyDescent="0.2">
      <c r="B40"/>
      <c r="E40" s="69"/>
      <c r="F40" s="69"/>
      <c r="H40" s="123"/>
      <c r="I40" s="123"/>
      <c r="J40" s="123"/>
    </row>
    <row r="41" spans="2:13" x14ac:dyDescent="0.2">
      <c r="B41"/>
      <c r="H41" s="123"/>
      <c r="I41" s="123"/>
      <c r="J41" s="123"/>
    </row>
    <row r="42" spans="2:13" x14ac:dyDescent="0.2">
      <c r="B42"/>
      <c r="F42" s="12"/>
      <c r="H42" s="123"/>
      <c r="I42" s="123"/>
      <c r="J42" s="123"/>
    </row>
    <row r="43" spans="2:13" x14ac:dyDescent="0.2">
      <c r="B43"/>
      <c r="F43" s="12"/>
      <c r="H43" s="123"/>
      <c r="I43" s="123"/>
      <c r="J43" s="123"/>
    </row>
    <row r="44" spans="2:13" x14ac:dyDescent="0.2">
      <c r="B44"/>
      <c r="H44" s="123"/>
      <c r="I44" s="123"/>
      <c r="J44" s="123"/>
    </row>
    <row r="45" spans="2:13" x14ac:dyDescent="0.2">
      <c r="B45" s="73"/>
      <c r="D45" s="26"/>
      <c r="E45" s="26"/>
      <c r="F45" s="26"/>
      <c r="H45" s="123"/>
      <c r="I45" s="123"/>
      <c r="J45" s="123"/>
    </row>
    <row r="46" spans="2:13" x14ac:dyDescent="0.2">
      <c r="D46" s="26"/>
      <c r="E46" s="26"/>
      <c r="F46" s="26"/>
      <c r="H46" s="123"/>
      <c r="I46" s="123"/>
      <c r="J46" s="123"/>
    </row>
    <row r="47" spans="2:13" x14ac:dyDescent="0.2">
      <c r="D47" s="26"/>
      <c r="E47" s="26"/>
      <c r="F47" s="26"/>
      <c r="H47" s="123"/>
      <c r="I47" s="123"/>
      <c r="J47" s="123"/>
    </row>
    <row r="48" spans="2:13" x14ac:dyDescent="0.2">
      <c r="D48" s="26"/>
      <c r="E48" s="26"/>
      <c r="F48" s="26"/>
      <c r="H48" s="123"/>
      <c r="I48" s="123"/>
      <c r="J48" s="123"/>
    </row>
    <row r="49" spans="3:10" x14ac:dyDescent="0.2">
      <c r="D49" s="26"/>
      <c r="E49" s="26"/>
      <c r="F49" s="26"/>
      <c r="H49" s="123"/>
      <c r="I49" s="123"/>
      <c r="J49" s="123"/>
    </row>
    <row r="50" spans="3:10" x14ac:dyDescent="0.2">
      <c r="H50" s="123"/>
      <c r="I50" s="123"/>
      <c r="J50" s="123"/>
    </row>
    <row r="51" spans="3:10" x14ac:dyDescent="0.2">
      <c r="H51" s="123"/>
      <c r="I51" s="123"/>
      <c r="J51" s="123"/>
    </row>
    <row r="52" spans="3:10" x14ac:dyDescent="0.2">
      <c r="H52" s="123"/>
      <c r="I52" s="123"/>
      <c r="J52" s="123"/>
    </row>
    <row r="53" spans="3:10" x14ac:dyDescent="0.2">
      <c r="H53" s="123"/>
      <c r="I53" s="123"/>
      <c r="J53" s="123"/>
    </row>
    <row r="54" spans="3:10" x14ac:dyDescent="0.2">
      <c r="H54" s="123"/>
      <c r="I54" s="123"/>
      <c r="J54" s="123"/>
    </row>
    <row r="55" spans="3:10" x14ac:dyDescent="0.2">
      <c r="H55" s="123"/>
      <c r="I55" s="123"/>
      <c r="J55" s="123"/>
    </row>
    <row r="56" spans="3:10" x14ac:dyDescent="0.2">
      <c r="H56" s="123"/>
      <c r="I56" s="123"/>
      <c r="J56" s="123"/>
    </row>
    <row r="57" spans="3:10" x14ac:dyDescent="0.2">
      <c r="H57" s="123"/>
      <c r="I57" s="123"/>
      <c r="J57" s="123"/>
    </row>
    <row r="58" spans="3:10" x14ac:dyDescent="0.2">
      <c r="H58" s="123"/>
      <c r="I58" s="123"/>
      <c r="J58" s="123"/>
    </row>
    <row r="59" spans="3:10" x14ac:dyDescent="0.2">
      <c r="H59" s="123"/>
      <c r="I59" s="123"/>
      <c r="J59" s="123"/>
    </row>
    <row r="60" spans="3:10" x14ac:dyDescent="0.2">
      <c r="H60" s="123"/>
      <c r="I60" s="123"/>
      <c r="J60" s="123"/>
    </row>
    <row r="61" spans="3:10" x14ac:dyDescent="0.2">
      <c r="H61" s="123"/>
      <c r="I61" s="123"/>
      <c r="J61" s="123"/>
    </row>
    <row r="62" spans="3:10" x14ac:dyDescent="0.2">
      <c r="H62" s="123"/>
      <c r="I62" s="123"/>
      <c r="J62" s="123"/>
    </row>
    <row r="63" spans="3:10" x14ac:dyDescent="0.2">
      <c r="H63" s="123"/>
      <c r="I63" s="123"/>
      <c r="J63" s="123"/>
    </row>
    <row r="64" spans="3:10" x14ac:dyDescent="0.2">
      <c r="C64" s="256"/>
      <c r="G64" s="12"/>
      <c r="H64" s="123"/>
      <c r="I64" s="123"/>
      <c r="J64" s="123"/>
    </row>
    <row r="65" spans="6:10" x14ac:dyDescent="0.2">
      <c r="F65" s="12"/>
      <c r="G65" s="12"/>
      <c r="H65" s="123"/>
      <c r="I65" s="123"/>
      <c r="J65" s="123"/>
    </row>
  </sheetData>
  <mergeCells count="63">
    <mergeCell ref="B5:C7"/>
    <mergeCell ref="D5:D7"/>
    <mergeCell ref="E5:F6"/>
    <mergeCell ref="B8:C9"/>
    <mergeCell ref="D8:D9"/>
    <mergeCell ref="E8:E9"/>
    <mergeCell ref="F8:F9"/>
    <mergeCell ref="B10:B21"/>
    <mergeCell ref="C10:C11"/>
    <mergeCell ref="D10:D11"/>
    <mergeCell ref="E10:E11"/>
    <mergeCell ref="F10:F11"/>
    <mergeCell ref="C12:C13"/>
    <mergeCell ref="D12:D13"/>
    <mergeCell ref="E12:E13"/>
    <mergeCell ref="F12:F13"/>
    <mergeCell ref="C14:C15"/>
    <mergeCell ref="D14:D15"/>
    <mergeCell ref="E14:E15"/>
    <mergeCell ref="F14:F15"/>
    <mergeCell ref="C16:C17"/>
    <mergeCell ref="D16:D17"/>
    <mergeCell ref="E16:E17"/>
    <mergeCell ref="F16:F17"/>
    <mergeCell ref="C18:C19"/>
    <mergeCell ref="D18:D19"/>
    <mergeCell ref="E18:E19"/>
    <mergeCell ref="F18:F19"/>
    <mergeCell ref="C20:C21"/>
    <mergeCell ref="D20:D21"/>
    <mergeCell ref="E20:E21"/>
    <mergeCell ref="F20:F21"/>
    <mergeCell ref="B22:B37"/>
    <mergeCell ref="C22:C23"/>
    <mergeCell ref="D22:D23"/>
    <mergeCell ref="E22:E23"/>
    <mergeCell ref="F22:F23"/>
    <mergeCell ref="C24:C25"/>
    <mergeCell ref="D24:D25"/>
    <mergeCell ref="E24:E25"/>
    <mergeCell ref="F24:F25"/>
    <mergeCell ref="C26:C27"/>
    <mergeCell ref="D26:D27"/>
    <mergeCell ref="E26:E27"/>
    <mergeCell ref="F26:F27"/>
    <mergeCell ref="C28:C29"/>
    <mergeCell ref="D28:D29"/>
    <mergeCell ref="E28:E29"/>
    <mergeCell ref="F28:F29"/>
    <mergeCell ref="C30:C31"/>
    <mergeCell ref="D30:D31"/>
    <mergeCell ref="E30:E31"/>
    <mergeCell ref="F30:F31"/>
    <mergeCell ref="C32:C33"/>
    <mergeCell ref="D32:D33"/>
    <mergeCell ref="E32:E33"/>
    <mergeCell ref="F32:F33"/>
    <mergeCell ref="D34:D35"/>
    <mergeCell ref="E34:E35"/>
    <mergeCell ref="F34:F35"/>
    <mergeCell ref="D36:D37"/>
    <mergeCell ref="E36:E37"/>
    <mergeCell ref="F36:F37"/>
  </mergeCells>
  <phoneticPr fontId="3"/>
  <pageMargins left="0.82677165354330717" right="0.51181102362204722" top="0.9055118110236221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35E1-E79A-4618-82AF-CBA692E2D06B}">
  <sheetPr>
    <tabColor rgb="FF00B0F0"/>
    <pageSetUpPr fitToPage="1"/>
  </sheetPr>
  <dimension ref="B2:M65"/>
  <sheetViews>
    <sheetView view="pageBreakPreview" zoomScaleNormal="100" zoomScaleSheetLayoutView="100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2" width="4.6640625" style="12" customWidth="1"/>
    <col min="3" max="3" width="19.33203125" style="12" customWidth="1"/>
    <col min="4" max="4" width="13.33203125" style="12" customWidth="1"/>
    <col min="5" max="5" width="22.21875" style="12" customWidth="1"/>
    <col min="6" max="6" width="22.21875" style="123" customWidth="1"/>
    <col min="7" max="7" width="8" style="123" customWidth="1"/>
    <col min="8" max="10" width="6.33203125" style="12" customWidth="1"/>
    <col min="11" max="11" width="10.21875" style="12" bestFit="1" customWidth="1"/>
    <col min="12" max="13" width="6.109375" style="12" customWidth="1"/>
    <col min="14" max="26" width="8.6640625" style="12" customWidth="1"/>
    <col min="27" max="46" width="4.6640625" style="12" customWidth="1"/>
    <col min="47" max="16384" width="9" style="12"/>
  </cols>
  <sheetData>
    <row r="2" spans="2:13" ht="14.4" x14ac:dyDescent="0.2">
      <c r="B2" s="11" t="s">
        <v>380</v>
      </c>
    </row>
    <row r="4" spans="2:13" ht="13.8" thickBot="1" x14ac:dyDescent="0.25">
      <c r="F4" s="15" t="s">
        <v>381</v>
      </c>
    </row>
    <row r="5" spans="2:13" ht="21.6" customHeight="1" x14ac:dyDescent="0.2">
      <c r="B5" s="403"/>
      <c r="C5" s="404"/>
      <c r="D5" s="300" t="s">
        <v>374</v>
      </c>
      <c r="E5" s="380" t="s">
        <v>382</v>
      </c>
      <c r="F5" s="382"/>
    </row>
    <row r="6" spans="2:13" s="251" customFormat="1" ht="30" customHeight="1" x14ac:dyDescent="0.2">
      <c r="B6" s="405"/>
      <c r="C6" s="406"/>
      <c r="D6" s="301"/>
      <c r="E6" s="383"/>
      <c r="F6" s="385"/>
    </row>
    <row r="7" spans="2:13" ht="30" customHeight="1" x14ac:dyDescent="0.2">
      <c r="B7" s="407"/>
      <c r="C7" s="408"/>
      <c r="D7" s="302"/>
      <c r="E7" s="252" t="s">
        <v>376</v>
      </c>
      <c r="F7" s="253" t="s">
        <v>377</v>
      </c>
      <c r="G7" s="12"/>
    </row>
    <row r="8" spans="2:13" ht="18" customHeight="1" x14ac:dyDescent="0.2">
      <c r="B8" s="317" t="s">
        <v>378</v>
      </c>
      <c r="C8" s="318"/>
      <c r="D8" s="409">
        <f>SUM(D10:D21)</f>
        <v>102</v>
      </c>
      <c r="E8" s="395">
        <f t="shared" ref="E8:F8" si="0">E10+E12+E14+E16+E18+E20</f>
        <v>959</v>
      </c>
      <c r="F8" s="397">
        <f t="shared" si="0"/>
        <v>362</v>
      </c>
      <c r="G8" s="12"/>
      <c r="H8" s="72"/>
      <c r="I8" s="72"/>
      <c r="J8" s="72"/>
      <c r="K8" s="254"/>
      <c r="L8" s="254"/>
      <c r="M8" s="254"/>
    </row>
    <row r="9" spans="2:13" ht="18" customHeight="1" thickBot="1" x14ac:dyDescent="0.25">
      <c r="B9" s="343"/>
      <c r="C9" s="344"/>
      <c r="D9" s="410"/>
      <c r="E9" s="396"/>
      <c r="F9" s="398"/>
      <c r="G9" s="12"/>
      <c r="H9" s="72"/>
      <c r="I9" s="72"/>
      <c r="J9" s="72"/>
      <c r="K9" s="254"/>
      <c r="L9" s="254"/>
      <c r="M9" s="254"/>
    </row>
    <row r="10" spans="2:13" ht="18" customHeight="1" thickTop="1" x14ac:dyDescent="0.2">
      <c r="B10" s="278" t="s">
        <v>268</v>
      </c>
      <c r="C10" s="286" t="s">
        <v>221</v>
      </c>
      <c r="D10" s="392">
        <f>'表34-1'!I14+'表34-1'!J14</f>
        <v>11</v>
      </c>
      <c r="E10" s="401">
        <v>25</v>
      </c>
      <c r="F10" s="402">
        <v>12</v>
      </c>
      <c r="G10" s="12"/>
      <c r="H10" s="72"/>
      <c r="I10" s="72"/>
      <c r="J10" s="72"/>
      <c r="K10" s="254"/>
      <c r="L10" s="254"/>
      <c r="M10" s="254"/>
    </row>
    <row r="11" spans="2:13" ht="18" customHeight="1" x14ac:dyDescent="0.2">
      <c r="B11" s="279"/>
      <c r="C11" s="286"/>
      <c r="D11" s="393"/>
      <c r="E11" s="391"/>
      <c r="F11" s="393"/>
      <c r="G11" s="12"/>
      <c r="H11" s="72"/>
      <c r="I11" s="72"/>
      <c r="J11" s="72"/>
      <c r="K11" s="254"/>
      <c r="L11" s="254"/>
      <c r="M11" s="254"/>
    </row>
    <row r="12" spans="2:13" ht="18" customHeight="1" x14ac:dyDescent="0.2">
      <c r="B12" s="279"/>
      <c r="C12" s="276" t="s">
        <v>222</v>
      </c>
      <c r="D12" s="397">
        <f>'表34-1'!I16+'表34-1'!J16</f>
        <v>19</v>
      </c>
      <c r="E12" s="395">
        <v>349</v>
      </c>
      <c r="F12" s="397">
        <v>120</v>
      </c>
      <c r="G12" s="12"/>
      <c r="H12" s="72"/>
      <c r="I12" s="72"/>
      <c r="J12" s="72"/>
      <c r="K12" s="254"/>
      <c r="L12" s="254"/>
      <c r="M12" s="254"/>
    </row>
    <row r="13" spans="2:13" ht="18" customHeight="1" x14ac:dyDescent="0.2">
      <c r="B13" s="279"/>
      <c r="C13" s="286"/>
      <c r="D13" s="393"/>
      <c r="E13" s="391"/>
      <c r="F13" s="393"/>
      <c r="G13" s="12"/>
      <c r="H13" s="72"/>
      <c r="I13" s="72"/>
      <c r="J13" s="72"/>
      <c r="K13" s="254"/>
      <c r="L13" s="254"/>
      <c r="M13" s="254"/>
    </row>
    <row r="14" spans="2:13" ht="18" customHeight="1" x14ac:dyDescent="0.2">
      <c r="B14" s="279"/>
      <c r="C14" s="276" t="s">
        <v>269</v>
      </c>
      <c r="D14" s="397">
        <f>'表34-1'!I18+'表34-1'!J18</f>
        <v>13</v>
      </c>
      <c r="E14" s="395">
        <v>261</v>
      </c>
      <c r="F14" s="397">
        <v>41</v>
      </c>
      <c r="G14" s="12"/>
      <c r="H14" s="72"/>
      <c r="I14" s="72"/>
      <c r="J14" s="72"/>
      <c r="K14" s="254"/>
      <c r="L14" s="254"/>
      <c r="M14" s="254"/>
    </row>
    <row r="15" spans="2:13" ht="18" customHeight="1" x14ac:dyDescent="0.2">
      <c r="B15" s="279"/>
      <c r="C15" s="282"/>
      <c r="D15" s="393"/>
      <c r="E15" s="391"/>
      <c r="F15" s="393"/>
      <c r="G15" s="12"/>
      <c r="H15" s="72"/>
      <c r="I15" s="72"/>
      <c r="J15" s="72"/>
      <c r="K15" s="254"/>
      <c r="L15" s="254"/>
      <c r="M15" s="254"/>
    </row>
    <row r="16" spans="2:13" ht="18" customHeight="1" x14ac:dyDescent="0.2">
      <c r="B16" s="279"/>
      <c r="C16" s="276" t="s">
        <v>379</v>
      </c>
      <c r="D16" s="397">
        <f>'表34-1'!I20+'表34-1'!J20</f>
        <v>18</v>
      </c>
      <c r="E16" s="395">
        <v>78</v>
      </c>
      <c r="F16" s="397">
        <v>22</v>
      </c>
      <c r="G16" s="12"/>
      <c r="H16" s="72"/>
      <c r="I16" s="72"/>
      <c r="J16" s="72"/>
      <c r="K16" s="254"/>
      <c r="L16" s="254"/>
      <c r="M16" s="254"/>
    </row>
    <row r="17" spans="2:13" ht="18" customHeight="1" x14ac:dyDescent="0.2">
      <c r="B17" s="279"/>
      <c r="C17" s="286"/>
      <c r="D17" s="393"/>
      <c r="E17" s="391"/>
      <c r="F17" s="393"/>
      <c r="G17" s="12"/>
      <c r="H17" s="72"/>
      <c r="I17" s="72"/>
      <c r="J17" s="72"/>
      <c r="K17" s="254"/>
      <c r="L17" s="254"/>
      <c r="M17" s="254"/>
    </row>
    <row r="18" spans="2:13" ht="18" customHeight="1" x14ac:dyDescent="0.2">
      <c r="B18" s="279"/>
      <c r="C18" s="276" t="s">
        <v>225</v>
      </c>
      <c r="D18" s="397">
        <f>'表34-1'!I22+'表34-1'!J22</f>
        <v>8</v>
      </c>
      <c r="E18" s="395">
        <v>202</v>
      </c>
      <c r="F18" s="397">
        <v>118</v>
      </c>
      <c r="G18" s="12"/>
      <c r="H18" s="72"/>
      <c r="I18" s="72"/>
      <c r="J18" s="72"/>
      <c r="K18" s="254"/>
      <c r="L18" s="254"/>
      <c r="M18" s="254"/>
    </row>
    <row r="19" spans="2:13" ht="18" customHeight="1" x14ac:dyDescent="0.2">
      <c r="B19" s="279"/>
      <c r="C19" s="286"/>
      <c r="D19" s="393"/>
      <c r="E19" s="391"/>
      <c r="F19" s="393"/>
      <c r="G19" s="12"/>
      <c r="H19" s="72"/>
      <c r="I19" s="72"/>
      <c r="J19" s="72"/>
      <c r="K19" s="254"/>
      <c r="L19" s="254"/>
      <c r="M19" s="254"/>
    </row>
    <row r="20" spans="2:13" ht="18" customHeight="1" x14ac:dyDescent="0.2">
      <c r="B20" s="279"/>
      <c r="C20" s="276" t="s">
        <v>226</v>
      </c>
      <c r="D20" s="397">
        <f>'表34-1'!I24+'表34-1'!J24</f>
        <v>33</v>
      </c>
      <c r="E20" s="395">
        <v>44</v>
      </c>
      <c r="F20" s="397">
        <v>49</v>
      </c>
      <c r="G20" s="12"/>
      <c r="H20" s="72"/>
      <c r="I20" s="72"/>
      <c r="J20" s="72"/>
      <c r="K20" s="254"/>
      <c r="L20" s="254"/>
      <c r="M20" s="254"/>
    </row>
    <row r="21" spans="2:13" ht="18" customHeight="1" thickBot="1" x14ac:dyDescent="0.25">
      <c r="B21" s="297"/>
      <c r="C21" s="277"/>
      <c r="D21" s="399"/>
      <c r="E21" s="400"/>
      <c r="F21" s="399"/>
      <c r="G21" s="12"/>
      <c r="H21" s="72"/>
      <c r="I21" s="72"/>
      <c r="J21" s="72"/>
      <c r="K21" s="254"/>
      <c r="L21" s="254"/>
      <c r="M21" s="254"/>
    </row>
    <row r="22" spans="2:13" ht="18" customHeight="1" thickTop="1" x14ac:dyDescent="0.2">
      <c r="B22" s="278" t="s">
        <v>251</v>
      </c>
      <c r="C22" s="286" t="s">
        <v>287</v>
      </c>
      <c r="D22" s="392">
        <f>'表34-1'!I26+'表34-1'!J26</f>
        <v>10</v>
      </c>
      <c r="E22" s="390">
        <v>3</v>
      </c>
      <c r="F22" s="392">
        <v>5</v>
      </c>
      <c r="G22" s="12"/>
      <c r="H22" s="72"/>
      <c r="I22" s="72"/>
      <c r="J22" s="72"/>
      <c r="K22" s="254"/>
      <c r="L22" s="254"/>
      <c r="M22" s="254"/>
    </row>
    <row r="23" spans="2:13" ht="18" customHeight="1" x14ac:dyDescent="0.2">
      <c r="B23" s="279"/>
      <c r="C23" s="286"/>
      <c r="D23" s="393"/>
      <c r="E23" s="391"/>
      <c r="F23" s="393"/>
      <c r="G23" s="12"/>
      <c r="H23" s="72"/>
      <c r="I23" s="72"/>
      <c r="J23" s="72"/>
      <c r="K23" s="254"/>
      <c r="L23" s="254"/>
      <c r="M23" s="254"/>
    </row>
    <row r="24" spans="2:13" ht="18" customHeight="1" x14ac:dyDescent="0.2">
      <c r="B24" s="279"/>
      <c r="C24" s="276" t="s">
        <v>288</v>
      </c>
      <c r="D24" s="397">
        <f>'表34-1'!I28+'表34-1'!J28</f>
        <v>40</v>
      </c>
      <c r="E24" s="395">
        <v>103</v>
      </c>
      <c r="F24" s="397">
        <v>57</v>
      </c>
      <c r="G24" s="12"/>
      <c r="H24" s="72"/>
      <c r="I24" s="72"/>
      <c r="J24" s="72"/>
      <c r="K24" s="254"/>
      <c r="L24" s="254"/>
      <c r="M24" s="254"/>
    </row>
    <row r="25" spans="2:13" ht="18" customHeight="1" x14ac:dyDescent="0.2">
      <c r="B25" s="279"/>
      <c r="C25" s="286"/>
      <c r="D25" s="393"/>
      <c r="E25" s="391"/>
      <c r="F25" s="393"/>
      <c r="G25" s="12"/>
      <c r="H25" s="72"/>
      <c r="I25" s="72"/>
      <c r="J25" s="72"/>
      <c r="K25" s="254"/>
      <c r="L25" s="254"/>
      <c r="M25" s="254"/>
    </row>
    <row r="26" spans="2:13" ht="18" customHeight="1" x14ac:dyDescent="0.2">
      <c r="B26" s="279"/>
      <c r="C26" s="276" t="s">
        <v>289</v>
      </c>
      <c r="D26" s="397">
        <f>'表34-1'!I30+'表34-1'!J30</f>
        <v>16</v>
      </c>
      <c r="E26" s="395">
        <v>52</v>
      </c>
      <c r="F26" s="397">
        <v>15</v>
      </c>
      <c r="G26" s="12"/>
      <c r="H26" s="72"/>
      <c r="I26" s="72"/>
      <c r="J26" s="72"/>
      <c r="K26" s="254"/>
      <c r="L26" s="254"/>
      <c r="M26" s="254"/>
    </row>
    <row r="27" spans="2:13" ht="18" customHeight="1" x14ac:dyDescent="0.2">
      <c r="B27" s="279"/>
      <c r="C27" s="286"/>
      <c r="D27" s="393"/>
      <c r="E27" s="391"/>
      <c r="F27" s="393"/>
      <c r="G27" s="12"/>
      <c r="H27" s="72"/>
      <c r="I27" s="72"/>
      <c r="J27" s="72"/>
      <c r="K27" s="254"/>
      <c r="L27" s="254"/>
      <c r="M27" s="254"/>
    </row>
    <row r="28" spans="2:13" ht="18" customHeight="1" x14ac:dyDescent="0.2">
      <c r="B28" s="279"/>
      <c r="C28" s="276" t="s">
        <v>290</v>
      </c>
      <c r="D28" s="397">
        <f>'表34-1'!I32+'表34-1'!J32</f>
        <v>10</v>
      </c>
      <c r="E28" s="395">
        <v>109</v>
      </c>
      <c r="F28" s="397">
        <v>16</v>
      </c>
      <c r="G28" s="12"/>
      <c r="H28" s="72"/>
      <c r="I28" s="72"/>
      <c r="J28" s="72"/>
      <c r="K28" s="254"/>
      <c r="L28" s="254"/>
      <c r="M28" s="254"/>
    </row>
    <row r="29" spans="2:13" ht="18" customHeight="1" x14ac:dyDescent="0.2">
      <c r="B29" s="279"/>
      <c r="C29" s="286"/>
      <c r="D29" s="393"/>
      <c r="E29" s="391"/>
      <c r="F29" s="393"/>
      <c r="G29" s="12"/>
      <c r="H29" s="72"/>
      <c r="I29" s="72"/>
      <c r="J29" s="72"/>
      <c r="K29" s="254"/>
      <c r="L29" s="254"/>
      <c r="M29" s="254"/>
    </row>
    <row r="30" spans="2:13" ht="18" customHeight="1" x14ac:dyDescent="0.2">
      <c r="B30" s="279"/>
      <c r="C30" s="276" t="s">
        <v>291</v>
      </c>
      <c r="D30" s="397">
        <f>'表34-1'!I34+'表34-1'!J34</f>
        <v>9</v>
      </c>
      <c r="E30" s="395">
        <v>2</v>
      </c>
      <c r="F30" s="397">
        <v>6</v>
      </c>
      <c r="G30" s="12"/>
      <c r="H30" s="72"/>
      <c r="I30" s="72"/>
      <c r="J30" s="72"/>
      <c r="K30" s="254"/>
      <c r="L30" s="254"/>
      <c r="M30" s="254"/>
    </row>
    <row r="31" spans="2:13" ht="18" customHeight="1" x14ac:dyDescent="0.2">
      <c r="B31" s="279"/>
      <c r="C31" s="282"/>
      <c r="D31" s="393"/>
      <c r="E31" s="391"/>
      <c r="F31" s="393"/>
      <c r="G31" s="12"/>
      <c r="H31" s="72"/>
      <c r="I31" s="72"/>
      <c r="J31" s="72"/>
      <c r="K31" s="254"/>
      <c r="L31" s="254"/>
      <c r="M31" s="254"/>
    </row>
    <row r="32" spans="2:13" ht="18" customHeight="1" x14ac:dyDescent="0.2">
      <c r="B32" s="279"/>
      <c r="C32" s="286" t="s">
        <v>292</v>
      </c>
      <c r="D32" s="397">
        <f>'表34-1'!I36+'表34-1'!J36</f>
        <v>17</v>
      </c>
      <c r="E32" s="395">
        <v>690</v>
      </c>
      <c r="F32" s="397">
        <v>263</v>
      </c>
      <c r="G32" s="12"/>
      <c r="H32" s="72"/>
      <c r="I32" s="72"/>
      <c r="J32" s="72"/>
      <c r="K32" s="254"/>
      <c r="L32" s="254"/>
      <c r="M32" s="254"/>
    </row>
    <row r="33" spans="2:13" ht="18" customHeight="1" thickBot="1" x14ac:dyDescent="0.25">
      <c r="B33" s="279"/>
      <c r="C33" s="277"/>
      <c r="D33" s="399"/>
      <c r="E33" s="400"/>
      <c r="F33" s="399"/>
      <c r="G33" s="12"/>
      <c r="H33" s="72"/>
      <c r="I33" s="72"/>
      <c r="J33" s="72"/>
      <c r="K33" s="254"/>
      <c r="L33" s="254"/>
      <c r="M33" s="254"/>
    </row>
    <row r="34" spans="2:13" ht="18" customHeight="1" thickTop="1" x14ac:dyDescent="0.2">
      <c r="B34" s="279"/>
      <c r="C34" s="59" t="s">
        <v>293</v>
      </c>
      <c r="D34" s="388">
        <f>D24+D26+D28+D30</f>
        <v>75</v>
      </c>
      <c r="E34" s="390">
        <f t="shared" ref="E34:F34" si="1">E24+E26+E28+E30</f>
        <v>266</v>
      </c>
      <c r="F34" s="392">
        <f t="shared" si="1"/>
        <v>94</v>
      </c>
      <c r="H34" s="72"/>
      <c r="I34" s="72"/>
      <c r="J34" s="72"/>
      <c r="K34" s="254"/>
      <c r="L34" s="254"/>
      <c r="M34" s="254"/>
    </row>
    <row r="35" spans="2:13" ht="18" customHeight="1" x14ac:dyDescent="0.2">
      <c r="B35" s="279"/>
      <c r="C35" s="58" t="s">
        <v>294</v>
      </c>
      <c r="D35" s="389"/>
      <c r="E35" s="391"/>
      <c r="F35" s="393"/>
      <c r="H35" s="72"/>
      <c r="I35" s="72"/>
      <c r="J35" s="72"/>
      <c r="K35" s="254"/>
      <c r="L35" s="254"/>
      <c r="M35" s="254"/>
    </row>
    <row r="36" spans="2:13" ht="18" customHeight="1" x14ac:dyDescent="0.2">
      <c r="B36" s="279"/>
      <c r="C36" s="59" t="s">
        <v>293</v>
      </c>
      <c r="D36" s="394">
        <f>D26+D28+D30+D32</f>
        <v>52</v>
      </c>
      <c r="E36" s="395">
        <f t="shared" ref="E36:F36" si="2">E26+E28+E30+E32</f>
        <v>853</v>
      </c>
      <c r="F36" s="397">
        <f t="shared" si="2"/>
        <v>300</v>
      </c>
      <c r="H36" s="72"/>
      <c r="I36" s="72"/>
      <c r="J36" s="72"/>
      <c r="K36" s="254"/>
      <c r="L36" s="254"/>
      <c r="M36" s="254"/>
    </row>
    <row r="37" spans="2:13" ht="18" customHeight="1" thickBot="1" x14ac:dyDescent="0.25">
      <c r="B37" s="280"/>
      <c r="C37" s="58" t="s">
        <v>295</v>
      </c>
      <c r="D37" s="389"/>
      <c r="E37" s="396"/>
      <c r="F37" s="398"/>
      <c r="H37" s="69"/>
      <c r="I37" s="69"/>
      <c r="J37" s="69"/>
      <c r="K37" s="255"/>
      <c r="L37" s="254"/>
      <c r="M37" s="255"/>
    </row>
    <row r="38" spans="2:13" x14ac:dyDescent="0.2">
      <c r="F38" s="12"/>
      <c r="H38" s="123"/>
      <c r="I38" s="123"/>
      <c r="J38" s="123"/>
    </row>
    <row r="39" spans="2:13" x14ac:dyDescent="0.2">
      <c r="F39" s="12"/>
      <c r="H39" s="123"/>
      <c r="I39" s="123"/>
      <c r="J39" s="123"/>
    </row>
    <row r="40" spans="2:13" x14ac:dyDescent="0.2">
      <c r="B40"/>
      <c r="E40" s="69"/>
      <c r="F40" s="69"/>
      <c r="H40" s="123"/>
      <c r="I40" s="123"/>
      <c r="J40" s="123"/>
    </row>
    <row r="41" spans="2:13" x14ac:dyDescent="0.2">
      <c r="B41"/>
      <c r="H41" s="123"/>
      <c r="I41" s="123"/>
      <c r="J41" s="123"/>
    </row>
    <row r="42" spans="2:13" x14ac:dyDescent="0.2">
      <c r="B42"/>
      <c r="F42" s="12"/>
      <c r="H42" s="123"/>
      <c r="I42" s="123"/>
      <c r="J42" s="123"/>
    </row>
    <row r="43" spans="2:13" x14ac:dyDescent="0.2">
      <c r="B43"/>
      <c r="F43" s="12"/>
      <c r="H43" s="123"/>
      <c r="I43" s="123"/>
      <c r="J43" s="123"/>
    </row>
    <row r="44" spans="2:13" x14ac:dyDescent="0.2">
      <c r="B44"/>
      <c r="H44" s="123"/>
      <c r="I44" s="123"/>
      <c r="J44" s="123"/>
    </row>
    <row r="45" spans="2:13" x14ac:dyDescent="0.2">
      <c r="B45" s="73"/>
      <c r="D45" s="26"/>
      <c r="E45" s="26"/>
      <c r="F45" s="26"/>
      <c r="H45" s="123"/>
      <c r="I45" s="123"/>
      <c r="J45" s="123"/>
    </row>
    <row r="46" spans="2:13" x14ac:dyDescent="0.2">
      <c r="D46" s="26"/>
      <c r="E46" s="26"/>
      <c r="F46" s="26"/>
      <c r="H46" s="123"/>
      <c r="I46" s="123"/>
      <c r="J46" s="123"/>
    </row>
    <row r="47" spans="2:13" x14ac:dyDescent="0.2">
      <c r="D47" s="26"/>
      <c r="E47" s="26"/>
      <c r="F47" s="26"/>
      <c r="H47" s="123"/>
      <c r="I47" s="123"/>
      <c r="J47" s="123"/>
    </row>
    <row r="48" spans="2:13" x14ac:dyDescent="0.2">
      <c r="D48" s="26"/>
      <c r="E48" s="26"/>
      <c r="F48" s="26"/>
      <c r="H48" s="123"/>
      <c r="I48" s="123"/>
      <c r="J48" s="123"/>
    </row>
    <row r="49" spans="3:10" x14ac:dyDescent="0.2">
      <c r="D49" s="26"/>
      <c r="E49" s="26"/>
      <c r="F49" s="26"/>
      <c r="H49" s="123"/>
      <c r="I49" s="123"/>
      <c r="J49" s="123"/>
    </row>
    <row r="50" spans="3:10" x14ac:dyDescent="0.2">
      <c r="H50" s="123"/>
      <c r="I50" s="123"/>
      <c r="J50" s="123"/>
    </row>
    <row r="51" spans="3:10" x14ac:dyDescent="0.2">
      <c r="H51" s="123"/>
      <c r="I51" s="123"/>
      <c r="J51" s="123"/>
    </row>
    <row r="52" spans="3:10" x14ac:dyDescent="0.2">
      <c r="H52" s="123"/>
      <c r="I52" s="123"/>
      <c r="J52" s="123"/>
    </row>
    <row r="53" spans="3:10" x14ac:dyDescent="0.2">
      <c r="H53" s="123"/>
      <c r="I53" s="123"/>
      <c r="J53" s="123"/>
    </row>
    <row r="54" spans="3:10" x14ac:dyDescent="0.2">
      <c r="H54" s="123"/>
      <c r="I54" s="123"/>
      <c r="J54" s="123"/>
    </row>
    <row r="55" spans="3:10" x14ac:dyDescent="0.2">
      <c r="H55" s="123"/>
      <c r="I55" s="123"/>
      <c r="J55" s="123"/>
    </row>
    <row r="56" spans="3:10" x14ac:dyDescent="0.2">
      <c r="H56" s="123"/>
      <c r="I56" s="123"/>
      <c r="J56" s="123"/>
    </row>
    <row r="57" spans="3:10" x14ac:dyDescent="0.2">
      <c r="H57" s="123"/>
      <c r="I57" s="123"/>
      <c r="J57" s="123"/>
    </row>
    <row r="58" spans="3:10" x14ac:dyDescent="0.2">
      <c r="H58" s="123"/>
      <c r="I58" s="123"/>
      <c r="J58" s="123"/>
    </row>
    <row r="59" spans="3:10" x14ac:dyDescent="0.2">
      <c r="H59" s="123"/>
      <c r="I59" s="123"/>
      <c r="J59" s="123"/>
    </row>
    <row r="60" spans="3:10" x14ac:dyDescent="0.2">
      <c r="H60" s="123"/>
      <c r="I60" s="123"/>
      <c r="J60" s="123"/>
    </row>
    <row r="61" spans="3:10" x14ac:dyDescent="0.2">
      <c r="H61" s="123"/>
      <c r="I61" s="123"/>
      <c r="J61" s="123"/>
    </row>
    <row r="62" spans="3:10" x14ac:dyDescent="0.2">
      <c r="H62" s="123"/>
      <c r="I62" s="123"/>
      <c r="J62" s="123"/>
    </row>
    <row r="63" spans="3:10" x14ac:dyDescent="0.2">
      <c r="H63" s="123"/>
      <c r="I63" s="123"/>
      <c r="J63" s="123"/>
    </row>
    <row r="64" spans="3:10" x14ac:dyDescent="0.2">
      <c r="C64" s="256"/>
      <c r="G64" s="12"/>
      <c r="H64" s="123"/>
      <c r="I64" s="123"/>
      <c r="J64" s="123"/>
    </row>
    <row r="65" spans="6:10" x14ac:dyDescent="0.2">
      <c r="F65" s="12"/>
      <c r="G65" s="12"/>
      <c r="H65" s="123"/>
      <c r="I65" s="123"/>
      <c r="J65" s="123"/>
    </row>
  </sheetData>
  <mergeCells count="63">
    <mergeCell ref="B5:C7"/>
    <mergeCell ref="D5:D7"/>
    <mergeCell ref="E5:F6"/>
    <mergeCell ref="B8:C9"/>
    <mergeCell ref="D8:D9"/>
    <mergeCell ref="E8:E9"/>
    <mergeCell ref="F8:F9"/>
    <mergeCell ref="B10:B21"/>
    <mergeCell ref="C10:C11"/>
    <mergeCell ref="D10:D11"/>
    <mergeCell ref="E10:E11"/>
    <mergeCell ref="F10:F11"/>
    <mergeCell ref="C12:C13"/>
    <mergeCell ref="D12:D13"/>
    <mergeCell ref="E12:E13"/>
    <mergeCell ref="F12:F13"/>
    <mergeCell ref="C14:C15"/>
    <mergeCell ref="D14:D15"/>
    <mergeCell ref="E14:E15"/>
    <mergeCell ref="F14:F15"/>
    <mergeCell ref="C16:C17"/>
    <mergeCell ref="D16:D17"/>
    <mergeCell ref="E16:E17"/>
    <mergeCell ref="F16:F17"/>
    <mergeCell ref="C18:C19"/>
    <mergeCell ref="D18:D19"/>
    <mergeCell ref="E18:E19"/>
    <mergeCell ref="F18:F19"/>
    <mergeCell ref="C20:C21"/>
    <mergeCell ref="D20:D21"/>
    <mergeCell ref="E20:E21"/>
    <mergeCell ref="F20:F21"/>
    <mergeCell ref="B22:B37"/>
    <mergeCell ref="C22:C23"/>
    <mergeCell ref="D22:D23"/>
    <mergeCell ref="E22:E23"/>
    <mergeCell ref="F22:F23"/>
    <mergeCell ref="C24:C25"/>
    <mergeCell ref="D24:D25"/>
    <mergeCell ref="E24:E25"/>
    <mergeCell ref="F24:F25"/>
    <mergeCell ref="C26:C27"/>
    <mergeCell ref="D26:D27"/>
    <mergeCell ref="E26:E27"/>
    <mergeCell ref="F26:F27"/>
    <mergeCell ref="C28:C29"/>
    <mergeCell ref="D28:D29"/>
    <mergeCell ref="E28:E29"/>
    <mergeCell ref="F28:F29"/>
    <mergeCell ref="C30:C31"/>
    <mergeCell ref="D30:D31"/>
    <mergeCell ref="E30:E31"/>
    <mergeCell ref="F30:F31"/>
    <mergeCell ref="C32:C33"/>
    <mergeCell ref="D32:D33"/>
    <mergeCell ref="E32:E33"/>
    <mergeCell ref="F32:F33"/>
    <mergeCell ref="D34:D35"/>
    <mergeCell ref="E34:E35"/>
    <mergeCell ref="F34:F35"/>
    <mergeCell ref="D36:D37"/>
    <mergeCell ref="E36:E37"/>
    <mergeCell ref="F36:F37"/>
  </mergeCells>
  <phoneticPr fontId="3"/>
  <pageMargins left="0.82677165354330717" right="0.51181102362204722" top="0.9055118110236221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6C248-1A0D-40D3-82F9-43966255D94B}">
  <sheetPr>
    <tabColor rgb="FF00B0F0"/>
    <pageSetUpPr fitToPage="1"/>
  </sheetPr>
  <dimension ref="B2:M65"/>
  <sheetViews>
    <sheetView view="pageBreakPreview" zoomScaleNormal="100" zoomScaleSheetLayoutView="100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2" width="4.6640625" style="12" customWidth="1"/>
    <col min="3" max="3" width="19.33203125" style="12" customWidth="1"/>
    <col min="4" max="4" width="13.33203125" style="12" customWidth="1"/>
    <col min="5" max="5" width="22.21875" style="123" customWidth="1"/>
    <col min="6" max="6" width="22.21875" style="12" customWidth="1"/>
    <col min="7" max="7" width="8" style="123" customWidth="1"/>
    <col min="8" max="10" width="6.33203125" style="12" customWidth="1"/>
    <col min="11" max="11" width="10.21875" style="12" bestFit="1" customWidth="1"/>
    <col min="12" max="13" width="6.109375" style="12" customWidth="1"/>
    <col min="14" max="26" width="8.6640625" style="12" customWidth="1"/>
    <col min="27" max="46" width="4.6640625" style="12" customWidth="1"/>
    <col min="47" max="16384" width="9" style="12"/>
  </cols>
  <sheetData>
    <row r="2" spans="2:13" ht="14.4" x14ac:dyDescent="0.2">
      <c r="B2" s="11" t="s">
        <v>383</v>
      </c>
    </row>
    <row r="4" spans="2:13" ht="13.8" thickBot="1" x14ac:dyDescent="0.25">
      <c r="F4" s="15" t="s">
        <v>373</v>
      </c>
    </row>
    <row r="5" spans="2:13" ht="21.6" customHeight="1" x14ac:dyDescent="0.2">
      <c r="B5" s="403"/>
      <c r="C5" s="404"/>
      <c r="D5" s="300" t="s">
        <v>374</v>
      </c>
      <c r="E5" s="380" t="s">
        <v>384</v>
      </c>
      <c r="F5" s="382"/>
    </row>
    <row r="6" spans="2:13" s="251" customFormat="1" ht="30" customHeight="1" x14ac:dyDescent="0.2">
      <c r="B6" s="405"/>
      <c r="C6" s="406"/>
      <c r="D6" s="301"/>
      <c r="E6" s="383"/>
      <c r="F6" s="385"/>
    </row>
    <row r="7" spans="2:13" ht="30" customHeight="1" x14ac:dyDescent="0.2">
      <c r="B7" s="407"/>
      <c r="C7" s="408"/>
      <c r="D7" s="302"/>
      <c r="E7" s="252" t="s">
        <v>376</v>
      </c>
      <c r="F7" s="253" t="s">
        <v>377</v>
      </c>
      <c r="G7" s="12"/>
    </row>
    <row r="8" spans="2:13" ht="18" customHeight="1" x14ac:dyDescent="0.2">
      <c r="B8" s="317" t="s">
        <v>378</v>
      </c>
      <c r="C8" s="318"/>
      <c r="D8" s="409">
        <f>SUM(D10:D21)</f>
        <v>121</v>
      </c>
      <c r="E8" s="395">
        <f t="shared" ref="E8:F8" si="0">E10+E12+E14+E16+E18+E20</f>
        <v>1931</v>
      </c>
      <c r="F8" s="397">
        <f t="shared" si="0"/>
        <v>1917</v>
      </c>
      <c r="G8" s="12"/>
      <c r="H8" s="72"/>
      <c r="I8" s="72"/>
      <c r="J8" s="72"/>
      <c r="K8" s="254"/>
      <c r="L8" s="254"/>
      <c r="M8" s="254"/>
    </row>
    <row r="9" spans="2:13" ht="18" customHeight="1" thickBot="1" x14ac:dyDescent="0.25">
      <c r="B9" s="343"/>
      <c r="C9" s="344"/>
      <c r="D9" s="410"/>
      <c r="E9" s="396"/>
      <c r="F9" s="398"/>
      <c r="G9" s="12"/>
      <c r="H9" s="72"/>
      <c r="I9" s="72"/>
      <c r="J9" s="72"/>
      <c r="K9" s="254"/>
      <c r="L9" s="254"/>
      <c r="M9" s="254"/>
    </row>
    <row r="10" spans="2:13" ht="18" customHeight="1" thickTop="1" x14ac:dyDescent="0.2">
      <c r="B10" s="278" t="s">
        <v>268</v>
      </c>
      <c r="C10" s="286" t="s">
        <v>221</v>
      </c>
      <c r="D10" s="392">
        <f>'表34-1'!N14+'表34-1'!O14</f>
        <v>15</v>
      </c>
      <c r="E10" s="401">
        <v>56</v>
      </c>
      <c r="F10" s="402">
        <v>20</v>
      </c>
      <c r="G10" s="12"/>
      <c r="H10" s="72"/>
      <c r="I10" s="72"/>
      <c r="J10" s="72"/>
      <c r="K10" s="254"/>
      <c r="L10" s="254"/>
      <c r="M10" s="254"/>
    </row>
    <row r="11" spans="2:13" ht="18" customHeight="1" x14ac:dyDescent="0.2">
      <c r="B11" s="279"/>
      <c r="C11" s="286"/>
      <c r="D11" s="393"/>
      <c r="E11" s="391"/>
      <c r="F11" s="393"/>
      <c r="G11" s="12"/>
      <c r="H11" s="72"/>
      <c r="I11" s="72"/>
      <c r="J11" s="72"/>
      <c r="K11" s="254"/>
      <c r="L11" s="254"/>
      <c r="M11" s="254"/>
    </row>
    <row r="12" spans="2:13" ht="18" customHeight="1" x14ac:dyDescent="0.2">
      <c r="B12" s="279"/>
      <c r="C12" s="276" t="s">
        <v>222</v>
      </c>
      <c r="D12" s="397">
        <f>'表34-1'!N16+'表34-1'!O16</f>
        <v>17</v>
      </c>
      <c r="E12" s="395">
        <v>7</v>
      </c>
      <c r="F12" s="397">
        <v>4</v>
      </c>
      <c r="G12" s="12"/>
      <c r="H12" s="72"/>
      <c r="I12" s="72"/>
      <c r="J12" s="72"/>
      <c r="K12" s="254"/>
      <c r="L12" s="254"/>
      <c r="M12" s="254"/>
    </row>
    <row r="13" spans="2:13" ht="18" customHeight="1" x14ac:dyDescent="0.2">
      <c r="B13" s="279"/>
      <c r="C13" s="286"/>
      <c r="D13" s="393"/>
      <c r="E13" s="391"/>
      <c r="F13" s="393"/>
      <c r="G13" s="12"/>
      <c r="H13" s="72"/>
      <c r="I13" s="72"/>
      <c r="J13" s="72"/>
      <c r="K13" s="254"/>
      <c r="L13" s="254"/>
      <c r="M13" s="254"/>
    </row>
    <row r="14" spans="2:13" ht="18" customHeight="1" x14ac:dyDescent="0.2">
      <c r="B14" s="279"/>
      <c r="C14" s="276" t="s">
        <v>269</v>
      </c>
      <c r="D14" s="397">
        <f>'表34-1'!N18+'表34-1'!O18</f>
        <v>11</v>
      </c>
      <c r="E14" s="395">
        <v>252</v>
      </c>
      <c r="F14" s="397">
        <v>38</v>
      </c>
      <c r="G14" s="12"/>
      <c r="H14" s="72"/>
      <c r="I14" s="72"/>
      <c r="J14" s="72"/>
      <c r="K14" s="254"/>
      <c r="L14" s="254"/>
      <c r="M14" s="254"/>
    </row>
    <row r="15" spans="2:13" ht="18" customHeight="1" x14ac:dyDescent="0.2">
      <c r="B15" s="279"/>
      <c r="C15" s="282"/>
      <c r="D15" s="393"/>
      <c r="E15" s="391"/>
      <c r="F15" s="393"/>
      <c r="G15" s="12"/>
      <c r="H15" s="72"/>
      <c r="I15" s="72"/>
      <c r="J15" s="72"/>
      <c r="K15" s="254"/>
      <c r="L15" s="254"/>
      <c r="M15" s="254"/>
    </row>
    <row r="16" spans="2:13" ht="18" customHeight="1" x14ac:dyDescent="0.2">
      <c r="B16" s="279"/>
      <c r="C16" s="276" t="s">
        <v>379</v>
      </c>
      <c r="D16" s="397">
        <f>'表34-1'!N20+'表34-1'!O20</f>
        <v>21</v>
      </c>
      <c r="E16" s="395">
        <v>59</v>
      </c>
      <c r="F16" s="397">
        <v>10</v>
      </c>
      <c r="G16" s="12"/>
      <c r="H16" s="72"/>
      <c r="I16" s="72"/>
      <c r="J16" s="72"/>
      <c r="K16" s="254"/>
      <c r="L16" s="254"/>
      <c r="M16" s="254"/>
    </row>
    <row r="17" spans="2:13" ht="18" customHeight="1" x14ac:dyDescent="0.2">
      <c r="B17" s="279"/>
      <c r="C17" s="286"/>
      <c r="D17" s="393"/>
      <c r="E17" s="391"/>
      <c r="F17" s="393"/>
      <c r="G17" s="12"/>
      <c r="H17" s="72"/>
      <c r="I17" s="72"/>
      <c r="J17" s="72"/>
      <c r="K17" s="254"/>
      <c r="L17" s="254"/>
      <c r="M17" s="254"/>
    </row>
    <row r="18" spans="2:13" ht="18" customHeight="1" x14ac:dyDescent="0.2">
      <c r="B18" s="279"/>
      <c r="C18" s="276" t="s">
        <v>225</v>
      </c>
      <c r="D18" s="397">
        <f>'表34-1'!N22+'表34-1'!O22</f>
        <v>9</v>
      </c>
      <c r="E18" s="395">
        <v>642</v>
      </c>
      <c r="F18" s="397">
        <v>79</v>
      </c>
      <c r="G18" s="12"/>
      <c r="H18" s="72"/>
      <c r="I18" s="72"/>
      <c r="J18" s="72"/>
      <c r="K18" s="254"/>
      <c r="L18" s="254"/>
      <c r="M18" s="254"/>
    </row>
    <row r="19" spans="2:13" ht="18" customHeight="1" x14ac:dyDescent="0.2">
      <c r="B19" s="279"/>
      <c r="C19" s="286"/>
      <c r="D19" s="393"/>
      <c r="E19" s="391"/>
      <c r="F19" s="393"/>
      <c r="G19" s="12"/>
      <c r="H19" s="72"/>
      <c r="I19" s="72"/>
      <c r="J19" s="72"/>
      <c r="K19" s="254"/>
      <c r="L19" s="254"/>
      <c r="M19" s="254"/>
    </row>
    <row r="20" spans="2:13" ht="18" customHeight="1" x14ac:dyDescent="0.2">
      <c r="B20" s="279"/>
      <c r="C20" s="276" t="s">
        <v>226</v>
      </c>
      <c r="D20" s="397">
        <f>'表34-1'!N24+'表34-1'!O24</f>
        <v>48</v>
      </c>
      <c r="E20" s="395">
        <v>915</v>
      </c>
      <c r="F20" s="397">
        <v>1766</v>
      </c>
      <c r="G20" s="12"/>
      <c r="H20" s="72"/>
      <c r="I20" s="72"/>
      <c r="J20" s="72"/>
      <c r="K20" s="254"/>
      <c r="L20" s="254"/>
      <c r="M20" s="254"/>
    </row>
    <row r="21" spans="2:13" ht="18" customHeight="1" thickBot="1" x14ac:dyDescent="0.25">
      <c r="B21" s="297"/>
      <c r="C21" s="277"/>
      <c r="D21" s="399"/>
      <c r="E21" s="400"/>
      <c r="F21" s="399"/>
      <c r="G21" s="12"/>
      <c r="H21" s="72"/>
      <c r="I21" s="72"/>
      <c r="J21" s="72"/>
      <c r="K21" s="254"/>
      <c r="L21" s="254"/>
      <c r="M21" s="254"/>
    </row>
    <row r="22" spans="2:13" ht="18" customHeight="1" thickTop="1" x14ac:dyDescent="0.2">
      <c r="B22" s="278" t="s">
        <v>251</v>
      </c>
      <c r="C22" s="286" t="s">
        <v>287</v>
      </c>
      <c r="D22" s="392">
        <f>'表34-1'!N26+'表34-1'!O26</f>
        <v>16</v>
      </c>
      <c r="E22" s="390">
        <v>16</v>
      </c>
      <c r="F22" s="392">
        <v>11</v>
      </c>
      <c r="G22" s="12"/>
      <c r="H22" s="72"/>
      <c r="I22" s="72"/>
      <c r="J22" s="72"/>
      <c r="K22" s="254"/>
      <c r="L22" s="254"/>
      <c r="M22" s="254"/>
    </row>
    <row r="23" spans="2:13" ht="18" customHeight="1" x14ac:dyDescent="0.2">
      <c r="B23" s="279"/>
      <c r="C23" s="286"/>
      <c r="D23" s="393"/>
      <c r="E23" s="391"/>
      <c r="F23" s="393"/>
      <c r="G23" s="12"/>
      <c r="H23" s="72"/>
      <c r="I23" s="72"/>
      <c r="J23" s="72"/>
      <c r="K23" s="254"/>
      <c r="L23" s="254"/>
      <c r="M23" s="254"/>
    </row>
    <row r="24" spans="2:13" ht="18" customHeight="1" x14ac:dyDescent="0.2">
      <c r="B24" s="279"/>
      <c r="C24" s="276" t="s">
        <v>288</v>
      </c>
      <c r="D24" s="397">
        <f>'表34-1'!N28+'表34-1'!O28</f>
        <v>52</v>
      </c>
      <c r="E24" s="395">
        <v>44</v>
      </c>
      <c r="F24" s="397">
        <v>60</v>
      </c>
      <c r="G24" s="12"/>
      <c r="H24" s="72"/>
      <c r="I24" s="72"/>
      <c r="J24" s="72"/>
      <c r="K24" s="254"/>
      <c r="L24" s="254"/>
      <c r="M24" s="254"/>
    </row>
    <row r="25" spans="2:13" ht="18" customHeight="1" x14ac:dyDescent="0.2">
      <c r="B25" s="279"/>
      <c r="C25" s="286"/>
      <c r="D25" s="393"/>
      <c r="E25" s="391"/>
      <c r="F25" s="393"/>
      <c r="G25" s="12"/>
      <c r="H25" s="72"/>
      <c r="I25" s="72"/>
      <c r="J25" s="72"/>
      <c r="K25" s="254"/>
      <c r="L25" s="254"/>
      <c r="M25" s="254"/>
    </row>
    <row r="26" spans="2:13" ht="18" customHeight="1" x14ac:dyDescent="0.2">
      <c r="B26" s="279"/>
      <c r="C26" s="276" t="s">
        <v>289</v>
      </c>
      <c r="D26" s="397">
        <f>'表34-1'!N30+'表34-1'!O30</f>
        <v>19</v>
      </c>
      <c r="E26" s="395">
        <v>31</v>
      </c>
      <c r="F26" s="397">
        <v>5</v>
      </c>
      <c r="G26" s="12"/>
      <c r="H26" s="72"/>
      <c r="I26" s="72"/>
      <c r="J26" s="72"/>
      <c r="K26" s="254"/>
      <c r="L26" s="254"/>
      <c r="M26" s="254"/>
    </row>
    <row r="27" spans="2:13" ht="18" customHeight="1" x14ac:dyDescent="0.2">
      <c r="B27" s="279"/>
      <c r="C27" s="286"/>
      <c r="D27" s="393"/>
      <c r="E27" s="391"/>
      <c r="F27" s="393"/>
      <c r="G27" s="12"/>
      <c r="H27" s="72"/>
      <c r="I27" s="72"/>
      <c r="J27" s="72"/>
      <c r="K27" s="254"/>
      <c r="L27" s="254"/>
      <c r="M27" s="254"/>
    </row>
    <row r="28" spans="2:13" ht="18" customHeight="1" x14ac:dyDescent="0.2">
      <c r="B28" s="279"/>
      <c r="C28" s="276" t="s">
        <v>290</v>
      </c>
      <c r="D28" s="397">
        <f>'表34-1'!N32+'表34-1'!O32</f>
        <v>11</v>
      </c>
      <c r="E28" s="395">
        <v>67</v>
      </c>
      <c r="F28" s="397">
        <v>55</v>
      </c>
      <c r="G28" s="12"/>
      <c r="H28" s="72"/>
      <c r="I28" s="72"/>
      <c r="J28" s="72"/>
      <c r="K28" s="254"/>
      <c r="L28" s="254"/>
      <c r="M28" s="254"/>
    </row>
    <row r="29" spans="2:13" ht="18" customHeight="1" x14ac:dyDescent="0.2">
      <c r="B29" s="279"/>
      <c r="C29" s="286"/>
      <c r="D29" s="393"/>
      <c r="E29" s="391"/>
      <c r="F29" s="393"/>
      <c r="G29" s="12"/>
      <c r="H29" s="72"/>
      <c r="I29" s="72"/>
      <c r="J29" s="72"/>
      <c r="K29" s="254"/>
      <c r="L29" s="254"/>
      <c r="M29" s="254"/>
    </row>
    <row r="30" spans="2:13" ht="18" customHeight="1" x14ac:dyDescent="0.2">
      <c r="B30" s="279"/>
      <c r="C30" s="276" t="s">
        <v>291</v>
      </c>
      <c r="D30" s="397">
        <f>'表34-1'!N34+'表34-1'!O34</f>
        <v>11</v>
      </c>
      <c r="E30" s="395">
        <v>15</v>
      </c>
      <c r="F30" s="397">
        <v>60</v>
      </c>
      <c r="G30" s="12"/>
      <c r="H30" s="72"/>
      <c r="I30" s="72"/>
      <c r="J30" s="72"/>
      <c r="K30" s="254"/>
      <c r="L30" s="254"/>
      <c r="M30" s="254"/>
    </row>
    <row r="31" spans="2:13" ht="18" customHeight="1" x14ac:dyDescent="0.2">
      <c r="B31" s="279"/>
      <c r="C31" s="282"/>
      <c r="D31" s="393"/>
      <c r="E31" s="391"/>
      <c r="F31" s="393"/>
      <c r="G31" s="12"/>
      <c r="H31" s="72"/>
      <c r="I31" s="72"/>
      <c r="J31" s="72"/>
      <c r="K31" s="254"/>
      <c r="L31" s="254"/>
      <c r="M31" s="254"/>
    </row>
    <row r="32" spans="2:13" ht="18" customHeight="1" x14ac:dyDescent="0.2">
      <c r="B32" s="279"/>
      <c r="C32" s="286" t="s">
        <v>292</v>
      </c>
      <c r="D32" s="397">
        <f>'表34-1'!N36+'表34-1'!O36</f>
        <v>12</v>
      </c>
      <c r="E32" s="395">
        <v>1758</v>
      </c>
      <c r="F32" s="397">
        <v>1726</v>
      </c>
      <c r="G32" s="12"/>
      <c r="H32" s="72"/>
      <c r="I32" s="72"/>
      <c r="J32" s="72"/>
      <c r="K32" s="254"/>
      <c r="L32" s="254"/>
      <c r="M32" s="254"/>
    </row>
    <row r="33" spans="2:13" ht="18" customHeight="1" thickBot="1" x14ac:dyDescent="0.25">
      <c r="B33" s="279"/>
      <c r="C33" s="277"/>
      <c r="D33" s="399"/>
      <c r="E33" s="400"/>
      <c r="F33" s="399"/>
      <c r="G33" s="12"/>
      <c r="H33" s="72"/>
      <c r="I33" s="72"/>
      <c r="J33" s="72"/>
      <c r="K33" s="254"/>
      <c r="L33" s="254"/>
      <c r="M33" s="254"/>
    </row>
    <row r="34" spans="2:13" ht="18" customHeight="1" thickTop="1" x14ac:dyDescent="0.2">
      <c r="B34" s="279"/>
      <c r="C34" s="59" t="s">
        <v>293</v>
      </c>
      <c r="D34" s="388">
        <f>D24+D26+D28+D30</f>
        <v>93</v>
      </c>
      <c r="E34" s="390">
        <f t="shared" ref="E34:F34" si="1">E24+E26+E28+E30</f>
        <v>157</v>
      </c>
      <c r="F34" s="392">
        <f t="shared" si="1"/>
        <v>180</v>
      </c>
      <c r="H34" s="72"/>
      <c r="I34" s="72"/>
      <c r="J34" s="72"/>
      <c r="K34" s="254"/>
      <c r="L34" s="254"/>
      <c r="M34" s="254"/>
    </row>
    <row r="35" spans="2:13" ht="18" customHeight="1" x14ac:dyDescent="0.2">
      <c r="B35" s="279"/>
      <c r="C35" s="58" t="s">
        <v>294</v>
      </c>
      <c r="D35" s="389"/>
      <c r="E35" s="391"/>
      <c r="F35" s="393"/>
      <c r="H35" s="72"/>
      <c r="I35" s="72"/>
      <c r="J35" s="72"/>
      <c r="K35" s="254"/>
      <c r="L35" s="254"/>
      <c r="M35" s="254"/>
    </row>
    <row r="36" spans="2:13" ht="18" customHeight="1" x14ac:dyDescent="0.2">
      <c r="B36" s="279"/>
      <c r="C36" s="59" t="s">
        <v>293</v>
      </c>
      <c r="D36" s="394">
        <f>D26+D28+D30+D32</f>
        <v>53</v>
      </c>
      <c r="E36" s="395">
        <f t="shared" ref="E36:F36" si="2">E26+E28+E30+E32</f>
        <v>1871</v>
      </c>
      <c r="F36" s="397">
        <f t="shared" si="2"/>
        <v>1846</v>
      </c>
      <c r="H36" s="72"/>
      <c r="I36" s="72"/>
      <c r="J36" s="72"/>
      <c r="K36" s="254"/>
      <c r="L36" s="254"/>
      <c r="M36" s="254"/>
    </row>
    <row r="37" spans="2:13" ht="18" customHeight="1" thickBot="1" x14ac:dyDescent="0.25">
      <c r="B37" s="280"/>
      <c r="C37" s="58" t="s">
        <v>295</v>
      </c>
      <c r="D37" s="389"/>
      <c r="E37" s="396"/>
      <c r="F37" s="398"/>
      <c r="H37" s="69"/>
      <c r="I37" s="69"/>
      <c r="J37" s="69"/>
      <c r="K37" s="255"/>
      <c r="L37" s="254"/>
      <c r="M37" s="255"/>
    </row>
    <row r="38" spans="2:13" x14ac:dyDescent="0.2">
      <c r="E38" s="12"/>
      <c r="H38" s="123"/>
      <c r="I38" s="123"/>
      <c r="J38" s="123"/>
    </row>
    <row r="39" spans="2:13" x14ac:dyDescent="0.2">
      <c r="E39" s="12"/>
      <c r="H39" s="123"/>
      <c r="I39" s="123"/>
      <c r="J39" s="123"/>
    </row>
    <row r="40" spans="2:13" x14ac:dyDescent="0.2">
      <c r="B40"/>
      <c r="E40" s="69"/>
      <c r="F40" s="69"/>
      <c r="H40" s="123"/>
      <c r="I40" s="123"/>
      <c r="J40" s="123"/>
    </row>
    <row r="41" spans="2:13" x14ac:dyDescent="0.2">
      <c r="B41"/>
      <c r="H41" s="123"/>
      <c r="I41" s="123"/>
      <c r="J41" s="123"/>
    </row>
    <row r="42" spans="2:13" x14ac:dyDescent="0.2">
      <c r="B42"/>
      <c r="E42" s="12"/>
      <c r="H42" s="123"/>
      <c r="I42" s="123"/>
      <c r="J42" s="123"/>
    </row>
    <row r="43" spans="2:13" x14ac:dyDescent="0.2">
      <c r="B43"/>
      <c r="E43" s="12"/>
      <c r="H43" s="123"/>
      <c r="I43" s="123"/>
      <c r="J43" s="123"/>
    </row>
    <row r="44" spans="2:13" x14ac:dyDescent="0.2">
      <c r="B44"/>
      <c r="H44" s="123"/>
      <c r="I44" s="123"/>
      <c r="J44" s="123"/>
    </row>
    <row r="45" spans="2:13" x14ac:dyDescent="0.2">
      <c r="B45" s="73"/>
      <c r="D45" s="26"/>
      <c r="E45" s="26"/>
      <c r="F45" s="26"/>
      <c r="H45" s="123"/>
      <c r="I45" s="123"/>
      <c r="J45" s="123"/>
    </row>
    <row r="46" spans="2:13" x14ac:dyDescent="0.2">
      <c r="D46" s="26"/>
      <c r="E46" s="26"/>
      <c r="F46" s="26"/>
      <c r="H46" s="123"/>
      <c r="I46" s="123"/>
      <c r="J46" s="123"/>
    </row>
    <row r="47" spans="2:13" x14ac:dyDescent="0.2">
      <c r="D47" s="26"/>
      <c r="E47" s="26"/>
      <c r="F47" s="26"/>
      <c r="H47" s="123"/>
      <c r="I47" s="123"/>
      <c r="J47" s="123"/>
    </row>
    <row r="48" spans="2:13" x14ac:dyDescent="0.2">
      <c r="D48" s="26"/>
      <c r="E48" s="26"/>
      <c r="F48" s="26"/>
      <c r="H48" s="123"/>
      <c r="I48" s="123"/>
      <c r="J48" s="123"/>
    </row>
    <row r="49" spans="3:10" x14ac:dyDescent="0.2">
      <c r="D49" s="26"/>
      <c r="E49" s="26"/>
      <c r="F49" s="26"/>
      <c r="H49" s="123"/>
      <c r="I49" s="123"/>
      <c r="J49" s="123"/>
    </row>
    <row r="50" spans="3:10" x14ac:dyDescent="0.2">
      <c r="H50" s="123"/>
      <c r="I50" s="123"/>
      <c r="J50" s="123"/>
    </row>
    <row r="51" spans="3:10" x14ac:dyDescent="0.2">
      <c r="H51" s="123"/>
      <c r="I51" s="123"/>
      <c r="J51" s="123"/>
    </row>
    <row r="52" spans="3:10" x14ac:dyDescent="0.2">
      <c r="H52" s="123"/>
      <c r="I52" s="123"/>
      <c r="J52" s="123"/>
    </row>
    <row r="53" spans="3:10" x14ac:dyDescent="0.2">
      <c r="H53" s="123"/>
      <c r="I53" s="123"/>
      <c r="J53" s="123"/>
    </row>
    <row r="54" spans="3:10" x14ac:dyDescent="0.2">
      <c r="H54" s="123"/>
      <c r="I54" s="123"/>
      <c r="J54" s="123"/>
    </row>
    <row r="55" spans="3:10" x14ac:dyDescent="0.2">
      <c r="H55" s="123"/>
      <c r="I55" s="123"/>
      <c r="J55" s="123"/>
    </row>
    <row r="56" spans="3:10" x14ac:dyDescent="0.2">
      <c r="H56" s="123"/>
      <c r="I56" s="123"/>
      <c r="J56" s="123"/>
    </row>
    <row r="57" spans="3:10" x14ac:dyDescent="0.2">
      <c r="H57" s="123"/>
      <c r="I57" s="123"/>
      <c r="J57" s="123"/>
    </row>
    <row r="58" spans="3:10" x14ac:dyDescent="0.2">
      <c r="H58" s="123"/>
      <c r="I58" s="123"/>
      <c r="J58" s="123"/>
    </row>
    <row r="59" spans="3:10" x14ac:dyDescent="0.2">
      <c r="H59" s="123"/>
      <c r="I59" s="123"/>
      <c r="J59" s="123"/>
    </row>
    <row r="60" spans="3:10" x14ac:dyDescent="0.2">
      <c r="H60" s="123"/>
      <c r="I60" s="123"/>
      <c r="J60" s="123"/>
    </row>
    <row r="61" spans="3:10" x14ac:dyDescent="0.2">
      <c r="H61" s="123"/>
      <c r="I61" s="123"/>
      <c r="J61" s="123"/>
    </row>
    <row r="62" spans="3:10" x14ac:dyDescent="0.2">
      <c r="H62" s="123"/>
      <c r="I62" s="123"/>
      <c r="J62" s="123"/>
    </row>
    <row r="63" spans="3:10" x14ac:dyDescent="0.2">
      <c r="H63" s="123"/>
      <c r="I63" s="123"/>
      <c r="J63" s="123"/>
    </row>
    <row r="64" spans="3:10" x14ac:dyDescent="0.2">
      <c r="C64" s="256"/>
      <c r="F64" s="123"/>
      <c r="G64" s="12"/>
      <c r="H64" s="123"/>
      <c r="I64" s="123"/>
      <c r="J64" s="123"/>
    </row>
    <row r="65" spans="5:10" x14ac:dyDescent="0.2">
      <c r="E65" s="12"/>
      <c r="G65" s="12"/>
      <c r="H65" s="123"/>
      <c r="I65" s="123"/>
      <c r="J65" s="123"/>
    </row>
  </sheetData>
  <mergeCells count="63">
    <mergeCell ref="B5:C7"/>
    <mergeCell ref="D5:D7"/>
    <mergeCell ref="E5:F6"/>
    <mergeCell ref="B8:C9"/>
    <mergeCell ref="D8:D9"/>
    <mergeCell ref="E8:E9"/>
    <mergeCell ref="F8:F9"/>
    <mergeCell ref="B10:B21"/>
    <mergeCell ref="C10:C11"/>
    <mergeCell ref="D10:D11"/>
    <mergeCell ref="E10:E11"/>
    <mergeCell ref="F10:F11"/>
    <mergeCell ref="C12:C13"/>
    <mergeCell ref="D12:D13"/>
    <mergeCell ref="E12:E13"/>
    <mergeCell ref="F12:F13"/>
    <mergeCell ref="C14:C15"/>
    <mergeCell ref="D14:D15"/>
    <mergeCell ref="E14:E15"/>
    <mergeCell ref="F14:F15"/>
    <mergeCell ref="C16:C17"/>
    <mergeCell ref="D16:D17"/>
    <mergeCell ref="E16:E17"/>
    <mergeCell ref="F16:F17"/>
    <mergeCell ref="C18:C19"/>
    <mergeCell ref="D18:D19"/>
    <mergeCell ref="E18:E19"/>
    <mergeCell ref="F18:F19"/>
    <mergeCell ref="C20:C21"/>
    <mergeCell ref="D20:D21"/>
    <mergeCell ref="E20:E21"/>
    <mergeCell ref="F20:F21"/>
    <mergeCell ref="B22:B37"/>
    <mergeCell ref="C22:C23"/>
    <mergeCell ref="D22:D23"/>
    <mergeCell ref="E22:E23"/>
    <mergeCell ref="F22:F23"/>
    <mergeCell ref="C24:C25"/>
    <mergeCell ref="D24:D25"/>
    <mergeCell ref="E24:E25"/>
    <mergeCell ref="F24:F25"/>
    <mergeCell ref="C26:C27"/>
    <mergeCell ref="D26:D27"/>
    <mergeCell ref="E26:E27"/>
    <mergeCell ref="F26:F27"/>
    <mergeCell ref="C28:C29"/>
    <mergeCell ref="D28:D29"/>
    <mergeCell ref="E28:E29"/>
    <mergeCell ref="F28:F29"/>
    <mergeCell ref="C30:C31"/>
    <mergeCell ref="D30:D31"/>
    <mergeCell ref="E30:E31"/>
    <mergeCell ref="F30:F31"/>
    <mergeCell ref="C32:C33"/>
    <mergeCell ref="D32:D33"/>
    <mergeCell ref="E32:E33"/>
    <mergeCell ref="F32:F33"/>
    <mergeCell ref="D34:D35"/>
    <mergeCell ref="E34:E35"/>
    <mergeCell ref="F34:F35"/>
    <mergeCell ref="D36:D37"/>
    <mergeCell ref="E36:E37"/>
    <mergeCell ref="F36:F37"/>
  </mergeCells>
  <phoneticPr fontId="3"/>
  <pageMargins left="0.82677165354330717" right="0.51181102362204722" top="0.9055118110236221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634E-5C5B-49F6-B478-E30C4299335C}">
  <sheetPr>
    <tabColor rgb="FF00B0F0"/>
    <pageSetUpPr fitToPage="1"/>
  </sheetPr>
  <dimension ref="B2:M54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7" width="19" style="12" customWidth="1"/>
    <col min="8" max="8" width="17.88671875" style="12" customWidth="1"/>
    <col min="9" max="10" width="8.33203125" style="12" customWidth="1"/>
    <col min="11" max="11" width="8.88671875" style="12" customWidth="1"/>
    <col min="12" max="13" width="8.33203125" style="12" customWidth="1"/>
    <col min="14" max="16384" width="9" style="12"/>
  </cols>
  <sheetData>
    <row r="2" spans="2:12" x14ac:dyDescent="0.2">
      <c r="B2" s="12" t="s">
        <v>385</v>
      </c>
    </row>
    <row r="4" spans="2:12" x14ac:dyDescent="0.2">
      <c r="C4" s="12" t="s">
        <v>386</v>
      </c>
    </row>
    <row r="6" spans="2:12" x14ac:dyDescent="0.2">
      <c r="G6" s="13" t="s">
        <v>205</v>
      </c>
    </row>
    <row r="7" spans="2:12" x14ac:dyDescent="0.2">
      <c r="G7" s="13" t="s">
        <v>206</v>
      </c>
    </row>
    <row r="8" spans="2:12" ht="10.5" customHeight="1" x14ac:dyDescent="0.2"/>
    <row r="9" spans="2:12" ht="13.8" thickBot="1" x14ac:dyDescent="0.25">
      <c r="E9" s="12" t="s">
        <v>207</v>
      </c>
      <c r="H9" s="15" t="s">
        <v>208</v>
      </c>
      <c r="L9" s="15"/>
    </row>
    <row r="10" spans="2:12" ht="7.5" customHeight="1" x14ac:dyDescent="0.2">
      <c r="B10" s="75"/>
      <c r="C10" s="76"/>
      <c r="D10" s="312" t="s">
        <v>240</v>
      </c>
      <c r="E10" s="303" t="s">
        <v>387</v>
      </c>
      <c r="F10" s="285" t="s">
        <v>388</v>
      </c>
      <c r="G10" s="285" t="s">
        <v>389</v>
      </c>
      <c r="H10" s="287" t="s">
        <v>217</v>
      </c>
    </row>
    <row r="11" spans="2:12" ht="7.5" customHeight="1" x14ac:dyDescent="0.2">
      <c r="B11" s="16"/>
      <c r="C11" s="17"/>
      <c r="D11" s="288"/>
      <c r="E11" s="313"/>
      <c r="F11" s="315"/>
      <c r="G11" s="286"/>
      <c r="H11" s="288"/>
    </row>
    <row r="12" spans="2:12" ht="66.75" customHeight="1" x14ac:dyDescent="0.2">
      <c r="B12" s="18"/>
      <c r="C12" s="19"/>
      <c r="D12" s="289"/>
      <c r="E12" s="314"/>
      <c r="F12" s="316"/>
      <c r="G12" s="282"/>
      <c r="H12" s="289"/>
      <c r="K12" s="20"/>
    </row>
    <row r="13" spans="2:12" ht="20.100000000000001" customHeight="1" x14ac:dyDescent="0.2">
      <c r="B13" s="317" t="s">
        <v>243</v>
      </c>
      <c r="C13" s="318"/>
      <c r="D13" s="21">
        <f t="shared" ref="D13:H13" si="0">D15+D17+D19+D21+D23+D25</f>
        <v>425</v>
      </c>
      <c r="E13" s="22">
        <f t="shared" si="0"/>
        <v>76</v>
      </c>
      <c r="F13" s="23">
        <f t="shared" si="0"/>
        <v>32</v>
      </c>
      <c r="G13" s="23">
        <f t="shared" si="0"/>
        <v>306</v>
      </c>
      <c r="H13" s="24">
        <f t="shared" si="0"/>
        <v>11</v>
      </c>
      <c r="K13" s="74"/>
    </row>
    <row r="14" spans="2:12" ht="20.100000000000001" customHeight="1" thickBot="1" x14ac:dyDescent="0.25">
      <c r="B14" s="319"/>
      <c r="C14" s="320"/>
      <c r="D14" s="27"/>
      <c r="E14" s="28">
        <f>E13/D13</f>
        <v>0.17882352941176471</v>
      </c>
      <c r="F14" s="29">
        <f>F13/$D$13</f>
        <v>7.5294117647058817E-2</v>
      </c>
      <c r="G14" s="29">
        <f>G13/D13</f>
        <v>0.72</v>
      </c>
      <c r="H14" s="30">
        <f>H13/D13</f>
        <v>2.5882352941176471E-2</v>
      </c>
      <c r="I14" s="69"/>
      <c r="J14" s="69"/>
      <c r="K14" s="74"/>
    </row>
    <row r="15" spans="2:12" ht="20.100000000000001" customHeight="1" thickTop="1" x14ac:dyDescent="0.2">
      <c r="B15" s="278" t="s">
        <v>244</v>
      </c>
      <c r="C15" s="321" t="s">
        <v>245</v>
      </c>
      <c r="D15" s="33">
        <f>'[1]表5-1'!D14</f>
        <v>54</v>
      </c>
      <c r="E15" s="34">
        <v>3</v>
      </c>
      <c r="F15" s="35">
        <v>4</v>
      </c>
      <c r="G15" s="35">
        <v>47</v>
      </c>
      <c r="H15" s="36">
        <v>0</v>
      </c>
      <c r="K15" s="74"/>
    </row>
    <row r="16" spans="2:12" ht="20.100000000000001" customHeight="1" x14ac:dyDescent="0.2">
      <c r="B16" s="279"/>
      <c r="C16" s="301"/>
      <c r="D16" s="38"/>
      <c r="E16" s="39">
        <f>E15/D15</f>
        <v>5.5555555555555552E-2</v>
      </c>
      <c r="F16" s="40">
        <f>F15/$D$15</f>
        <v>7.407407407407407E-2</v>
      </c>
      <c r="G16" s="40">
        <f>G15/D15</f>
        <v>0.87037037037037035</v>
      </c>
      <c r="H16" s="45">
        <f>H15/D15</f>
        <v>0</v>
      </c>
      <c r="J16" s="69"/>
      <c r="K16" s="74"/>
    </row>
    <row r="17" spans="2:11" ht="20.100000000000001" customHeight="1" x14ac:dyDescent="0.2">
      <c r="B17" s="279"/>
      <c r="C17" s="300" t="s">
        <v>246</v>
      </c>
      <c r="D17" s="42">
        <f>'[1]表5-1'!D16</f>
        <v>76</v>
      </c>
      <c r="E17" s="22">
        <v>20</v>
      </c>
      <c r="F17" s="23">
        <v>6</v>
      </c>
      <c r="G17" s="23">
        <v>44</v>
      </c>
      <c r="H17" s="24">
        <v>6</v>
      </c>
      <c r="K17" s="74"/>
    </row>
    <row r="18" spans="2:11" ht="20.100000000000001" customHeight="1" x14ac:dyDescent="0.2">
      <c r="B18" s="279"/>
      <c r="C18" s="301"/>
      <c r="D18" s="44"/>
      <c r="E18" s="39">
        <f>E17/D17</f>
        <v>0.26315789473684209</v>
      </c>
      <c r="F18" s="40">
        <f>F17/$D$17</f>
        <v>7.8947368421052627E-2</v>
      </c>
      <c r="G18" s="40">
        <f>G17/D17</f>
        <v>0.57894736842105265</v>
      </c>
      <c r="H18" s="45">
        <f>H17/D17</f>
        <v>7.8947368421052627E-2</v>
      </c>
      <c r="J18" s="69"/>
      <c r="K18" s="74"/>
    </row>
    <row r="19" spans="2:11" ht="20.100000000000001" customHeight="1" x14ac:dyDescent="0.2">
      <c r="B19" s="279"/>
      <c r="C19" s="300" t="s">
        <v>247</v>
      </c>
      <c r="D19" s="42">
        <f>'[1]表5-1'!D18</f>
        <v>28</v>
      </c>
      <c r="E19" s="22">
        <v>3</v>
      </c>
      <c r="F19" s="23">
        <v>2</v>
      </c>
      <c r="G19" s="23">
        <v>23</v>
      </c>
      <c r="H19" s="24">
        <v>0</v>
      </c>
      <c r="K19" s="74"/>
    </row>
    <row r="20" spans="2:11" ht="20.100000000000001" customHeight="1" x14ac:dyDescent="0.2">
      <c r="B20" s="279"/>
      <c r="C20" s="301"/>
      <c r="D20" s="44"/>
      <c r="E20" s="39">
        <f>E19/D19</f>
        <v>0.10714285714285714</v>
      </c>
      <c r="F20" s="40">
        <f>F19/$D$19</f>
        <v>7.1428571428571425E-2</v>
      </c>
      <c r="G20" s="40">
        <f>G19/D19</f>
        <v>0.8214285714285714</v>
      </c>
      <c r="H20" s="45">
        <f>H19/D19</f>
        <v>0</v>
      </c>
      <c r="J20" s="69"/>
      <c r="K20" s="74"/>
    </row>
    <row r="21" spans="2:11" ht="20.100000000000001" customHeight="1" x14ac:dyDescent="0.2">
      <c r="B21" s="279"/>
      <c r="C21" s="300" t="s">
        <v>248</v>
      </c>
      <c r="D21" s="42">
        <f>'[1]表5-1'!D20</f>
        <v>89</v>
      </c>
      <c r="E21" s="22">
        <v>16</v>
      </c>
      <c r="F21" s="23">
        <v>5</v>
      </c>
      <c r="G21" s="23">
        <v>67</v>
      </c>
      <c r="H21" s="24">
        <v>1</v>
      </c>
      <c r="K21" s="74"/>
    </row>
    <row r="22" spans="2:11" ht="20.100000000000001" customHeight="1" x14ac:dyDescent="0.2">
      <c r="B22" s="279"/>
      <c r="C22" s="301"/>
      <c r="D22" s="44"/>
      <c r="E22" s="39">
        <f>E21/D21</f>
        <v>0.1797752808988764</v>
      </c>
      <c r="F22" s="40">
        <f>F21/$D$21</f>
        <v>5.6179775280898875E-2</v>
      </c>
      <c r="G22" s="40">
        <f>G21/D21</f>
        <v>0.7528089887640449</v>
      </c>
      <c r="H22" s="45">
        <f>H21/D21</f>
        <v>1.1235955056179775E-2</v>
      </c>
      <c r="J22" s="69"/>
      <c r="K22" s="74"/>
    </row>
    <row r="23" spans="2:11" ht="20.100000000000001" customHeight="1" x14ac:dyDescent="0.2">
      <c r="B23" s="279"/>
      <c r="C23" s="300" t="s">
        <v>249</v>
      </c>
      <c r="D23" s="42">
        <f>'[1]表5-1'!D22</f>
        <v>16</v>
      </c>
      <c r="E23" s="22">
        <v>8</v>
      </c>
      <c r="F23" s="23">
        <v>1</v>
      </c>
      <c r="G23" s="23">
        <v>7</v>
      </c>
      <c r="H23" s="24">
        <v>0</v>
      </c>
      <c r="K23" s="74"/>
    </row>
    <row r="24" spans="2:11" ht="20.100000000000001" customHeight="1" x14ac:dyDescent="0.2">
      <c r="B24" s="279"/>
      <c r="C24" s="301"/>
      <c r="D24" s="44"/>
      <c r="E24" s="39">
        <f>E23/D23</f>
        <v>0.5</v>
      </c>
      <c r="F24" s="40">
        <f>F23/$D$23</f>
        <v>6.25E-2</v>
      </c>
      <c r="G24" s="40">
        <f>G23/D23</f>
        <v>0.4375</v>
      </c>
      <c r="H24" s="45">
        <f>H23/D23</f>
        <v>0</v>
      </c>
      <c r="J24" s="69"/>
      <c r="K24" s="74"/>
    </row>
    <row r="25" spans="2:11" ht="20.100000000000001" customHeight="1" x14ac:dyDescent="0.2">
      <c r="B25" s="279"/>
      <c r="C25" s="300" t="s">
        <v>250</v>
      </c>
      <c r="D25" s="42">
        <f>'[1]表5-1'!D24</f>
        <v>162</v>
      </c>
      <c r="E25" s="46">
        <v>26</v>
      </c>
      <c r="F25" s="47">
        <v>14</v>
      </c>
      <c r="G25" s="47">
        <v>118</v>
      </c>
      <c r="H25" s="24">
        <v>4</v>
      </c>
      <c r="K25" s="74"/>
    </row>
    <row r="26" spans="2:11" ht="20.100000000000001" customHeight="1" thickBot="1" x14ac:dyDescent="0.25">
      <c r="B26" s="279"/>
      <c r="C26" s="301"/>
      <c r="D26" s="38"/>
      <c r="E26" s="49">
        <f>E25/D25</f>
        <v>0.16049382716049382</v>
      </c>
      <c r="F26" s="50">
        <f>F25/$D$25</f>
        <v>8.6419753086419748E-2</v>
      </c>
      <c r="G26" s="50">
        <f>G25/D25</f>
        <v>0.72839506172839508</v>
      </c>
      <c r="H26" s="77">
        <f>H25/D25</f>
        <v>2.4691358024691357E-2</v>
      </c>
      <c r="J26" s="69"/>
      <c r="K26" s="74"/>
    </row>
    <row r="27" spans="2:11" ht="20.100000000000001" customHeight="1" thickTop="1" x14ac:dyDescent="0.2">
      <c r="B27" s="278" t="s">
        <v>251</v>
      </c>
      <c r="C27" s="308" t="s">
        <v>252</v>
      </c>
      <c r="D27" s="33">
        <f>'[1]表5-1'!D26</f>
        <v>87</v>
      </c>
      <c r="E27" s="34">
        <v>14</v>
      </c>
      <c r="F27" s="35">
        <v>5</v>
      </c>
      <c r="G27" s="35">
        <v>65</v>
      </c>
      <c r="H27" s="48">
        <v>3</v>
      </c>
      <c r="K27" s="74"/>
    </row>
    <row r="28" spans="2:11" ht="20.100000000000001" customHeight="1" x14ac:dyDescent="0.2">
      <c r="B28" s="279"/>
      <c r="C28" s="309"/>
      <c r="D28" s="44"/>
      <c r="E28" s="39">
        <f>E27/D27</f>
        <v>0.16091954022988506</v>
      </c>
      <c r="F28" s="40">
        <f>F27/$D$27</f>
        <v>5.7471264367816091E-2</v>
      </c>
      <c r="G28" s="40">
        <f>G27/D27</f>
        <v>0.74712643678160917</v>
      </c>
      <c r="H28" s="45">
        <f>H27/D27</f>
        <v>3.4482758620689655E-2</v>
      </c>
      <c r="J28" s="69"/>
      <c r="K28" s="74"/>
    </row>
    <row r="29" spans="2:11" ht="20.100000000000001" customHeight="1" x14ac:dyDescent="0.2">
      <c r="B29" s="279"/>
      <c r="C29" s="309" t="s">
        <v>253</v>
      </c>
      <c r="D29" s="52">
        <f>'[1]表5-1'!D28</f>
        <v>181</v>
      </c>
      <c r="E29" s="46">
        <v>21</v>
      </c>
      <c r="F29" s="47">
        <v>14</v>
      </c>
      <c r="G29" s="47">
        <v>140</v>
      </c>
      <c r="H29" s="24">
        <v>6</v>
      </c>
      <c r="K29" s="74"/>
    </row>
    <row r="30" spans="2:11" ht="20.100000000000001" customHeight="1" x14ac:dyDescent="0.2">
      <c r="B30" s="279"/>
      <c r="C30" s="310"/>
      <c r="D30" s="44"/>
      <c r="E30" s="39">
        <f>E29/D29</f>
        <v>0.11602209944751381</v>
      </c>
      <c r="F30" s="40">
        <f>F29/$D$29</f>
        <v>7.7348066298342538E-2</v>
      </c>
      <c r="G30" s="40">
        <f>G29/D29</f>
        <v>0.77348066298342544</v>
      </c>
      <c r="H30" s="45">
        <f>H29/D29</f>
        <v>3.3149171270718231E-2</v>
      </c>
      <c r="J30" s="69"/>
      <c r="K30" s="74"/>
    </row>
    <row r="31" spans="2:11" ht="20.100000000000001" customHeight="1" x14ac:dyDescent="0.2">
      <c r="B31" s="279"/>
      <c r="C31" s="309" t="s">
        <v>254</v>
      </c>
      <c r="D31" s="38">
        <f>'[1]表5-1'!D30</f>
        <v>50</v>
      </c>
      <c r="E31" s="46">
        <v>9</v>
      </c>
      <c r="F31" s="47">
        <v>2</v>
      </c>
      <c r="G31" s="47">
        <v>37</v>
      </c>
      <c r="H31" s="24">
        <v>2</v>
      </c>
      <c r="K31" s="74"/>
    </row>
    <row r="32" spans="2:11" ht="20.100000000000001" customHeight="1" x14ac:dyDescent="0.2">
      <c r="B32" s="279"/>
      <c r="C32" s="310"/>
      <c r="D32" s="44"/>
      <c r="E32" s="39">
        <f>E31/D31</f>
        <v>0.18</v>
      </c>
      <c r="F32" s="40">
        <f>F31/$D$31</f>
        <v>0.04</v>
      </c>
      <c r="G32" s="40">
        <f>G31/D31</f>
        <v>0.74</v>
      </c>
      <c r="H32" s="45">
        <f>H31/D31</f>
        <v>0.04</v>
      </c>
      <c r="J32" s="69"/>
      <c r="K32" s="74"/>
    </row>
    <row r="33" spans="2:13" ht="20.100000000000001" customHeight="1" x14ac:dyDescent="0.2">
      <c r="B33" s="279"/>
      <c r="C33" s="309" t="s">
        <v>255</v>
      </c>
      <c r="D33" s="38">
        <f>'[1]表5-1'!D32</f>
        <v>40</v>
      </c>
      <c r="E33" s="46">
        <v>5</v>
      </c>
      <c r="F33" s="47">
        <v>5</v>
      </c>
      <c r="G33" s="47">
        <v>30</v>
      </c>
      <c r="H33" s="24">
        <v>0</v>
      </c>
      <c r="K33" s="74"/>
    </row>
    <row r="34" spans="2:13" ht="20.100000000000001" customHeight="1" x14ac:dyDescent="0.2">
      <c r="B34" s="279"/>
      <c r="C34" s="310"/>
      <c r="D34" s="44"/>
      <c r="E34" s="39">
        <f>E33/D33</f>
        <v>0.125</v>
      </c>
      <c r="F34" s="40">
        <f>F33/$D$33</f>
        <v>0.125</v>
      </c>
      <c r="G34" s="40">
        <f>G33/D33</f>
        <v>0.75</v>
      </c>
      <c r="H34" s="45">
        <f>H33/D33</f>
        <v>0</v>
      </c>
      <c r="J34" s="69"/>
      <c r="K34" s="74"/>
    </row>
    <row r="35" spans="2:13" ht="20.100000000000001" customHeight="1" x14ac:dyDescent="0.2">
      <c r="B35" s="279"/>
      <c r="C35" s="309" t="s">
        <v>232</v>
      </c>
      <c r="D35" s="38">
        <f>'[1]表5-1'!D34</f>
        <v>27</v>
      </c>
      <c r="E35" s="46">
        <v>7</v>
      </c>
      <c r="F35" s="47">
        <v>5</v>
      </c>
      <c r="G35" s="47">
        <v>15</v>
      </c>
      <c r="H35" s="24">
        <v>0</v>
      </c>
      <c r="K35" s="74"/>
    </row>
    <row r="36" spans="2:13" ht="20.100000000000001" customHeight="1" x14ac:dyDescent="0.2">
      <c r="B36" s="279"/>
      <c r="C36" s="310"/>
      <c r="D36" s="44"/>
      <c r="E36" s="39">
        <f>E35/D35</f>
        <v>0.25925925925925924</v>
      </c>
      <c r="F36" s="40">
        <f>F35/$D$35</f>
        <v>0.18518518518518517</v>
      </c>
      <c r="G36" s="40">
        <f>G35/D35</f>
        <v>0.55555555555555558</v>
      </c>
      <c r="H36" s="45">
        <f>H35/D35</f>
        <v>0</v>
      </c>
      <c r="J36" s="69"/>
      <c r="K36" s="74"/>
    </row>
    <row r="37" spans="2:13" ht="20.100000000000001" customHeight="1" x14ac:dyDescent="0.2">
      <c r="B37" s="279"/>
      <c r="C37" s="309" t="s">
        <v>256</v>
      </c>
      <c r="D37" s="52">
        <f>'[1]表5-1'!D36</f>
        <v>40</v>
      </c>
      <c r="E37" s="46">
        <v>20</v>
      </c>
      <c r="F37" s="47">
        <v>1</v>
      </c>
      <c r="G37" s="47">
        <v>19</v>
      </c>
      <c r="H37" s="24">
        <v>0</v>
      </c>
      <c r="K37" s="74"/>
    </row>
    <row r="38" spans="2:13" ht="20.100000000000001" customHeight="1" thickBot="1" x14ac:dyDescent="0.25">
      <c r="B38" s="279"/>
      <c r="C38" s="311"/>
      <c r="D38" s="38"/>
      <c r="E38" s="53">
        <f>E37/D37</f>
        <v>0.5</v>
      </c>
      <c r="F38" s="54">
        <f>F37/$D$37</f>
        <v>2.5000000000000001E-2</v>
      </c>
      <c r="G38" s="54">
        <f>G37/D37</f>
        <v>0.47499999999999998</v>
      </c>
      <c r="H38" s="45">
        <f>H37/D37</f>
        <v>0</v>
      </c>
      <c r="J38" s="69"/>
      <c r="K38" s="74"/>
    </row>
    <row r="39" spans="2:13" ht="20.100000000000001" customHeight="1" thickTop="1" x14ac:dyDescent="0.2">
      <c r="B39" s="279"/>
      <c r="C39" s="82" t="s">
        <v>257</v>
      </c>
      <c r="D39" s="56">
        <f t="shared" ref="D39:H39" si="1">D29+D31+D33+D35</f>
        <v>298</v>
      </c>
      <c r="E39" s="57">
        <f t="shared" si="1"/>
        <v>42</v>
      </c>
      <c r="F39" s="35">
        <f t="shared" si="1"/>
        <v>26</v>
      </c>
      <c r="G39" s="35">
        <f t="shared" si="1"/>
        <v>222</v>
      </c>
      <c r="H39" s="36">
        <f t="shared" si="1"/>
        <v>8</v>
      </c>
      <c r="K39" s="74"/>
    </row>
    <row r="40" spans="2:13" ht="20.100000000000001" customHeight="1" x14ac:dyDescent="0.2">
      <c r="B40" s="279"/>
      <c r="C40" s="83" t="s">
        <v>235</v>
      </c>
      <c r="D40" s="44"/>
      <c r="E40" s="39">
        <f>E39/D39</f>
        <v>0.14093959731543623</v>
      </c>
      <c r="F40" s="40">
        <f>F39/$D$39</f>
        <v>8.7248322147651006E-2</v>
      </c>
      <c r="G40" s="40">
        <f>G39/D39</f>
        <v>0.74496644295302017</v>
      </c>
      <c r="H40" s="45">
        <f>H39/D39</f>
        <v>2.6845637583892617E-2</v>
      </c>
      <c r="J40" s="69"/>
      <c r="K40" s="74"/>
    </row>
    <row r="41" spans="2:13" ht="20.100000000000001" customHeight="1" x14ac:dyDescent="0.2">
      <c r="B41" s="279"/>
      <c r="C41" s="82" t="s">
        <v>257</v>
      </c>
      <c r="D41" s="60">
        <f t="shared" ref="D41:H41" si="2">D31+D33+D35+D37</f>
        <v>157</v>
      </c>
      <c r="E41" s="46">
        <f t="shared" si="2"/>
        <v>41</v>
      </c>
      <c r="F41" s="47">
        <f t="shared" si="2"/>
        <v>13</v>
      </c>
      <c r="G41" s="47">
        <f t="shared" si="2"/>
        <v>101</v>
      </c>
      <c r="H41" s="48">
        <f t="shared" si="2"/>
        <v>2</v>
      </c>
      <c r="K41" s="74"/>
    </row>
    <row r="42" spans="2:13" ht="20.100000000000001" customHeight="1" thickBot="1" x14ac:dyDescent="0.25">
      <c r="B42" s="280"/>
      <c r="C42" s="83" t="s">
        <v>258</v>
      </c>
      <c r="D42" s="44"/>
      <c r="E42" s="61">
        <f>E41/D41</f>
        <v>0.26114649681528662</v>
      </c>
      <c r="F42" s="62">
        <f>F41/$D$41</f>
        <v>8.2802547770700632E-2</v>
      </c>
      <c r="G42" s="62">
        <f>G41/D41</f>
        <v>0.64331210191082799</v>
      </c>
      <c r="H42" s="63">
        <f>H41/D41</f>
        <v>1.2738853503184714E-2</v>
      </c>
      <c r="J42" s="69"/>
      <c r="K42" s="74"/>
    </row>
    <row r="43" spans="2:13" ht="19.5" customHeight="1" x14ac:dyDescent="0.2">
      <c r="C43" s="84"/>
      <c r="D43" s="85"/>
      <c r="E43" s="68"/>
      <c r="F43" s="68"/>
      <c r="G43" s="68"/>
      <c r="H43" s="68"/>
    </row>
    <row r="45" spans="2:13" x14ac:dyDescent="0.2">
      <c r="B45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/>
      <c r="D47" s="71"/>
      <c r="E47" s="71"/>
      <c r="F47" s="71"/>
      <c r="G47" s="71"/>
      <c r="H47" s="71"/>
    </row>
    <row r="48" spans="2:13" x14ac:dyDescent="0.2">
      <c r="B48"/>
      <c r="D48" s="72"/>
      <c r="E48" s="72"/>
      <c r="F48" s="72"/>
      <c r="G48" s="72"/>
      <c r="H48" s="72"/>
    </row>
    <row r="49" spans="2:13" x14ac:dyDescent="0.2">
      <c r="B49"/>
    </row>
    <row r="50" spans="2:13" x14ac:dyDescent="0.2">
      <c r="B50" s="73"/>
      <c r="D50" s="74"/>
      <c r="E50" s="74"/>
      <c r="F50" s="74"/>
      <c r="G50" s="74"/>
      <c r="H50" s="74"/>
      <c r="I50" s="71"/>
      <c r="J50" s="71"/>
      <c r="K50" s="71"/>
      <c r="L50" s="71"/>
      <c r="M50" s="71"/>
    </row>
    <row r="51" spans="2:13" x14ac:dyDescent="0.2">
      <c r="D51" s="74"/>
      <c r="E51" s="74"/>
      <c r="F51" s="74"/>
      <c r="G51" s="74"/>
      <c r="H51" s="74"/>
      <c r="I51" s="72"/>
      <c r="J51" s="72"/>
      <c r="K51" s="72"/>
      <c r="L51" s="72"/>
      <c r="M51" s="72"/>
    </row>
    <row r="52" spans="2:13" x14ac:dyDescent="0.2">
      <c r="D52" s="74"/>
      <c r="E52" s="74"/>
      <c r="F52" s="74"/>
      <c r="G52" s="74"/>
      <c r="H52" s="74"/>
    </row>
    <row r="53" spans="2:13" x14ac:dyDescent="0.2">
      <c r="D53" s="74"/>
      <c r="E53" s="74"/>
      <c r="F53" s="74"/>
      <c r="G53" s="74"/>
      <c r="H53" s="74"/>
    </row>
    <row r="54" spans="2:13" x14ac:dyDescent="0.2">
      <c r="D54" s="74"/>
      <c r="E54" s="74"/>
      <c r="F54" s="74"/>
      <c r="G54" s="74"/>
      <c r="H54" s="74"/>
    </row>
  </sheetData>
  <mergeCells count="20">
    <mergeCell ref="B13:C14"/>
    <mergeCell ref="D10:D12"/>
    <mergeCell ref="E10:E12"/>
    <mergeCell ref="F10:F12"/>
    <mergeCell ref="G10:G12"/>
    <mergeCell ref="H10:H12"/>
    <mergeCell ref="B15:B26"/>
    <mergeCell ref="C15:C16"/>
    <mergeCell ref="C17:C18"/>
    <mergeCell ref="C19:C20"/>
    <mergeCell ref="C21:C22"/>
    <mergeCell ref="C23:C24"/>
    <mergeCell ref="C25:C26"/>
    <mergeCell ref="B27:B42"/>
    <mergeCell ref="C27:C28"/>
    <mergeCell ref="C29:C30"/>
    <mergeCell ref="C31:C32"/>
    <mergeCell ref="C33:C34"/>
    <mergeCell ref="C35:C36"/>
    <mergeCell ref="C37:C3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1339B-0BC5-47B7-A213-20FDDDB7EE3F}">
  <sheetPr>
    <tabColor rgb="FF00B0F0"/>
    <pageSetUpPr fitToPage="1"/>
  </sheetPr>
  <dimension ref="B2:N94"/>
  <sheetViews>
    <sheetView view="pageBreakPreview" zoomScale="90" zoomScaleNormal="75" zoomScaleSheetLayoutView="90" workbookViewId="0"/>
  </sheetViews>
  <sheetFormatPr defaultColWidth="9" defaultRowHeight="13.2" x14ac:dyDescent="0.2"/>
  <cols>
    <col min="1" max="1" width="4.6640625" style="12" customWidth="1"/>
    <col min="2" max="2" width="4.6640625" style="123" customWidth="1"/>
    <col min="3" max="3" width="16.6640625" style="12" customWidth="1"/>
    <col min="4" max="5" width="11.6640625" style="12" customWidth="1"/>
    <col min="6" max="14" width="14.44140625" style="12" customWidth="1"/>
    <col min="15" max="16384" width="9" style="12"/>
  </cols>
  <sheetData>
    <row r="2" spans="2:14" x14ac:dyDescent="0.2">
      <c r="B2" s="12" t="s">
        <v>390</v>
      </c>
    </row>
    <row r="3" spans="2:14" x14ac:dyDescent="0.2">
      <c r="B3" s="12"/>
    </row>
    <row r="4" spans="2:14" x14ac:dyDescent="0.2">
      <c r="B4" s="12"/>
      <c r="K4" s="257" t="s">
        <v>205</v>
      </c>
    </row>
    <row r="5" spans="2:14" ht="13.5" customHeight="1" x14ac:dyDescent="0.2">
      <c r="B5" s="12"/>
      <c r="K5" s="257" t="s">
        <v>206</v>
      </c>
    </row>
    <row r="6" spans="2:14" ht="15.75" customHeight="1" x14ac:dyDescent="0.2">
      <c r="B6" s="12"/>
      <c r="K6" s="257" t="s">
        <v>391</v>
      </c>
    </row>
    <row r="7" spans="2:14" ht="15.75" customHeight="1" x14ac:dyDescent="0.2">
      <c r="B7" s="12"/>
      <c r="K7" s="257"/>
    </row>
    <row r="8" spans="2:14" ht="21.75" customHeight="1" thickBot="1" x14ac:dyDescent="0.25">
      <c r="B8" s="12"/>
      <c r="N8" s="15" t="s">
        <v>300</v>
      </c>
    </row>
    <row r="9" spans="2:14" ht="15.75" customHeight="1" x14ac:dyDescent="0.2">
      <c r="B9" s="336"/>
      <c r="C9" s="336"/>
      <c r="D9" s="300" t="s">
        <v>279</v>
      </c>
      <c r="E9" s="345" t="s">
        <v>392</v>
      </c>
      <c r="F9" s="124"/>
      <c r="G9" s="124"/>
      <c r="H9" s="124"/>
      <c r="I9" s="124"/>
      <c r="J9" s="124"/>
      <c r="K9" s="124"/>
      <c r="L9" s="125"/>
      <c r="M9" s="124"/>
      <c r="N9" s="188"/>
    </row>
    <row r="10" spans="2:14" ht="15.75" customHeight="1" x14ac:dyDescent="0.2">
      <c r="B10" s="336"/>
      <c r="C10" s="336"/>
      <c r="D10" s="301"/>
      <c r="E10" s="346"/>
      <c r="F10" s="298" t="s">
        <v>393</v>
      </c>
      <c r="G10" s="298" t="s">
        <v>394</v>
      </c>
      <c r="H10" s="298" t="s">
        <v>395</v>
      </c>
      <c r="I10" s="298" t="s">
        <v>396</v>
      </c>
      <c r="J10" s="298" t="s">
        <v>397</v>
      </c>
      <c r="K10" s="298" t="s">
        <v>398</v>
      </c>
      <c r="L10" s="298" t="s">
        <v>399</v>
      </c>
      <c r="M10" s="298" t="s">
        <v>266</v>
      </c>
      <c r="N10" s="351" t="s">
        <v>217</v>
      </c>
    </row>
    <row r="11" spans="2:14" ht="15.75" customHeight="1" x14ac:dyDescent="0.2">
      <c r="B11" s="336"/>
      <c r="C11" s="336"/>
      <c r="D11" s="301"/>
      <c r="E11" s="346"/>
      <c r="F11" s="360"/>
      <c r="G11" s="360"/>
      <c r="H11" s="360"/>
      <c r="I11" s="360"/>
      <c r="J11" s="360"/>
      <c r="K11" s="360"/>
      <c r="L11" s="360"/>
      <c r="M11" s="360"/>
      <c r="N11" s="352"/>
    </row>
    <row r="12" spans="2:14" ht="65.25" customHeight="1" x14ac:dyDescent="0.2">
      <c r="B12" s="336"/>
      <c r="C12" s="336"/>
      <c r="D12" s="302"/>
      <c r="E12" s="347"/>
      <c r="F12" s="299"/>
      <c r="G12" s="299"/>
      <c r="H12" s="299"/>
      <c r="I12" s="299"/>
      <c r="J12" s="299"/>
      <c r="K12" s="299"/>
      <c r="L12" s="299"/>
      <c r="M12" s="299"/>
      <c r="N12" s="353"/>
    </row>
    <row r="13" spans="2:14" s="32" customFormat="1" ht="15.75" customHeight="1" x14ac:dyDescent="0.2">
      <c r="B13" s="317" t="s">
        <v>243</v>
      </c>
      <c r="C13" s="318"/>
      <c r="D13" s="127">
        <f>D16+D19+D22+D25+D28+D31</f>
        <v>425</v>
      </c>
      <c r="E13" s="128">
        <f>E16+E19+E22+E25+E28+E31</f>
        <v>108</v>
      </c>
      <c r="F13" s="129">
        <f t="shared" ref="F13:M13" si="0">F16+F19+F22+F25+F28+F31</f>
        <v>85</v>
      </c>
      <c r="G13" s="129">
        <f t="shared" si="0"/>
        <v>65</v>
      </c>
      <c r="H13" s="129">
        <f t="shared" si="0"/>
        <v>46</v>
      </c>
      <c r="I13" s="129">
        <f t="shared" si="0"/>
        <v>57</v>
      </c>
      <c r="J13" s="129">
        <f t="shared" si="0"/>
        <v>35</v>
      </c>
      <c r="K13" s="129">
        <f t="shared" si="0"/>
        <v>61</v>
      </c>
      <c r="L13" s="129">
        <f t="shared" si="0"/>
        <v>1</v>
      </c>
      <c r="M13" s="129">
        <f t="shared" si="0"/>
        <v>4</v>
      </c>
      <c r="N13" s="130">
        <f>N16+N19+N22+N25+N28+N31</f>
        <v>1</v>
      </c>
    </row>
    <row r="14" spans="2:14" s="32" customFormat="1" ht="15.75" customHeight="1" x14ac:dyDescent="0.2">
      <c r="B14" s="319"/>
      <c r="C14" s="320"/>
      <c r="D14" s="131"/>
      <c r="E14" s="132">
        <f>E13/D13</f>
        <v>0.2541176470588235</v>
      </c>
      <c r="F14" s="133">
        <f>F13/D13</f>
        <v>0.2</v>
      </c>
      <c r="G14" s="133">
        <f>G13/D13</f>
        <v>0.15294117647058825</v>
      </c>
      <c r="H14" s="133">
        <f>H13/D13</f>
        <v>0.10823529411764705</v>
      </c>
      <c r="I14" s="133">
        <f>I13/D13</f>
        <v>0.13411764705882354</v>
      </c>
      <c r="J14" s="133">
        <f>J13/D13</f>
        <v>8.2352941176470587E-2</v>
      </c>
      <c r="K14" s="133">
        <f>K13/D13</f>
        <v>0.14352941176470588</v>
      </c>
      <c r="L14" s="133">
        <f>L13/D13</f>
        <v>2.352941176470588E-3</v>
      </c>
      <c r="M14" s="133">
        <f>M13/D13</f>
        <v>9.4117647058823521E-3</v>
      </c>
      <c r="N14" s="134">
        <f>N13/D13</f>
        <v>2.352941176470588E-3</v>
      </c>
    </row>
    <row r="15" spans="2:14" s="32" customFormat="1" ht="15.75" customHeight="1" thickBot="1" x14ac:dyDescent="0.25">
      <c r="B15" s="343"/>
      <c r="C15" s="344"/>
      <c r="D15" s="135"/>
      <c r="E15" s="136"/>
      <c r="F15" s="137">
        <f>F13/E13</f>
        <v>0.78703703703703709</v>
      </c>
      <c r="G15" s="137">
        <f>G13/E13</f>
        <v>0.60185185185185186</v>
      </c>
      <c r="H15" s="137">
        <f>H13/E13</f>
        <v>0.42592592592592593</v>
      </c>
      <c r="I15" s="137">
        <f>I13/E13</f>
        <v>0.52777777777777779</v>
      </c>
      <c r="J15" s="137">
        <f>J13/E13</f>
        <v>0.32407407407407407</v>
      </c>
      <c r="K15" s="137">
        <f>K13/E13</f>
        <v>0.56481481481481477</v>
      </c>
      <c r="L15" s="137">
        <f>L13/E13</f>
        <v>9.2592592592592587E-3</v>
      </c>
      <c r="M15" s="137">
        <f>M13/E13</f>
        <v>3.7037037037037035E-2</v>
      </c>
      <c r="N15" s="138">
        <f>N13/E13</f>
        <v>9.2592592592592587E-3</v>
      </c>
    </row>
    <row r="16" spans="2:14" s="32" customFormat="1" ht="15.75" customHeight="1" thickTop="1" x14ac:dyDescent="0.2">
      <c r="B16" s="278" t="s">
        <v>268</v>
      </c>
      <c r="C16" s="281" t="s">
        <v>245</v>
      </c>
      <c r="D16" s="33">
        <f>[1]表1!D14</f>
        <v>54</v>
      </c>
      <c r="E16" s="34">
        <f>'表35-1'!E15+'表35-1'!F15</f>
        <v>7</v>
      </c>
      <c r="F16" s="140">
        <v>5</v>
      </c>
      <c r="G16" s="140">
        <v>4</v>
      </c>
      <c r="H16" s="140">
        <v>4</v>
      </c>
      <c r="I16" s="140">
        <v>4</v>
      </c>
      <c r="J16" s="140">
        <v>3</v>
      </c>
      <c r="K16" s="140">
        <v>2</v>
      </c>
      <c r="L16" s="140">
        <v>0</v>
      </c>
      <c r="M16" s="140">
        <v>0</v>
      </c>
      <c r="N16" s="141">
        <v>0</v>
      </c>
    </row>
    <row r="17" spans="2:14" s="32" customFormat="1" ht="15.75" customHeight="1" x14ac:dyDescent="0.2">
      <c r="B17" s="279"/>
      <c r="C17" s="286"/>
      <c r="D17" s="27"/>
      <c r="E17" s="132">
        <f>E16/D16</f>
        <v>0.12962962962962962</v>
      </c>
      <c r="F17" s="133">
        <f>F16/D16</f>
        <v>9.2592592592592587E-2</v>
      </c>
      <c r="G17" s="133">
        <f>G16/D16</f>
        <v>7.407407407407407E-2</v>
      </c>
      <c r="H17" s="133">
        <f>H16/D16</f>
        <v>7.407407407407407E-2</v>
      </c>
      <c r="I17" s="133">
        <f>I16/D16</f>
        <v>7.407407407407407E-2</v>
      </c>
      <c r="J17" s="133">
        <f>J16/D16</f>
        <v>5.5555555555555552E-2</v>
      </c>
      <c r="K17" s="133">
        <f>K16/D16</f>
        <v>3.7037037037037035E-2</v>
      </c>
      <c r="L17" s="133">
        <f>L16/D16</f>
        <v>0</v>
      </c>
      <c r="M17" s="133">
        <f>M16/D16</f>
        <v>0</v>
      </c>
      <c r="N17" s="134">
        <f>N16/D16</f>
        <v>0</v>
      </c>
    </row>
    <row r="18" spans="2:14" s="32" customFormat="1" ht="15.75" customHeight="1" x14ac:dyDescent="0.2">
      <c r="B18" s="279"/>
      <c r="C18" s="282"/>
      <c r="D18" s="142"/>
      <c r="E18" s="143"/>
      <c r="F18" s="144">
        <f>F16/E16</f>
        <v>0.7142857142857143</v>
      </c>
      <c r="G18" s="144">
        <f>G16/E16</f>
        <v>0.5714285714285714</v>
      </c>
      <c r="H18" s="144">
        <f>H16/E16</f>
        <v>0.5714285714285714</v>
      </c>
      <c r="I18" s="144">
        <f>I16/E16</f>
        <v>0.5714285714285714</v>
      </c>
      <c r="J18" s="144">
        <f>J16/E16</f>
        <v>0.42857142857142855</v>
      </c>
      <c r="K18" s="144">
        <f>K16/E16</f>
        <v>0.2857142857142857</v>
      </c>
      <c r="L18" s="144">
        <f>L16/E16</f>
        <v>0</v>
      </c>
      <c r="M18" s="144">
        <f>M16/E16</f>
        <v>0</v>
      </c>
      <c r="N18" s="145">
        <f>N16/E16</f>
        <v>0</v>
      </c>
    </row>
    <row r="19" spans="2:14" s="32" customFormat="1" ht="15.75" customHeight="1" x14ac:dyDescent="0.2">
      <c r="B19" s="279"/>
      <c r="C19" s="276" t="s">
        <v>246</v>
      </c>
      <c r="D19" s="42">
        <f>[1]表1!D17</f>
        <v>76</v>
      </c>
      <c r="E19" s="146">
        <f>'表35-1'!E17+'表35-1'!F17</f>
        <v>26</v>
      </c>
      <c r="F19" s="147">
        <v>20</v>
      </c>
      <c r="G19" s="147">
        <v>17</v>
      </c>
      <c r="H19" s="147">
        <v>16</v>
      </c>
      <c r="I19" s="147">
        <v>16</v>
      </c>
      <c r="J19" s="147">
        <v>9</v>
      </c>
      <c r="K19" s="147">
        <v>18</v>
      </c>
      <c r="L19" s="147">
        <v>0</v>
      </c>
      <c r="M19" s="147">
        <v>0</v>
      </c>
      <c r="N19" s="148">
        <v>0</v>
      </c>
    </row>
    <row r="20" spans="2:14" s="32" customFormat="1" ht="15.75" customHeight="1" x14ac:dyDescent="0.2">
      <c r="B20" s="279"/>
      <c r="C20" s="286"/>
      <c r="D20" s="27"/>
      <c r="E20" s="132">
        <f>E19/D19</f>
        <v>0.34210526315789475</v>
      </c>
      <c r="F20" s="133">
        <f>F19/D19</f>
        <v>0.26315789473684209</v>
      </c>
      <c r="G20" s="133">
        <f>G19/D19</f>
        <v>0.22368421052631579</v>
      </c>
      <c r="H20" s="133">
        <f>H19/D19</f>
        <v>0.21052631578947367</v>
      </c>
      <c r="I20" s="133">
        <f>I19/D19</f>
        <v>0.21052631578947367</v>
      </c>
      <c r="J20" s="133">
        <f>J19/D19</f>
        <v>0.11842105263157894</v>
      </c>
      <c r="K20" s="133">
        <f>K19/D19</f>
        <v>0.23684210526315788</v>
      </c>
      <c r="L20" s="133">
        <f>L19/D19</f>
        <v>0</v>
      </c>
      <c r="M20" s="133">
        <f>M19/D19</f>
        <v>0</v>
      </c>
      <c r="N20" s="134">
        <f>N19/D19</f>
        <v>0</v>
      </c>
    </row>
    <row r="21" spans="2:14" s="32" customFormat="1" ht="15.75" customHeight="1" x14ac:dyDescent="0.2">
      <c r="B21" s="279"/>
      <c r="C21" s="282"/>
      <c r="D21" s="149"/>
      <c r="E21" s="143"/>
      <c r="F21" s="144">
        <f>F19/E19</f>
        <v>0.76923076923076927</v>
      </c>
      <c r="G21" s="144">
        <f>G19/E19</f>
        <v>0.65384615384615385</v>
      </c>
      <c r="H21" s="144">
        <f>H19/E19</f>
        <v>0.61538461538461542</v>
      </c>
      <c r="I21" s="144">
        <f>I19/E19</f>
        <v>0.61538461538461542</v>
      </c>
      <c r="J21" s="144">
        <f>J19/E19</f>
        <v>0.34615384615384615</v>
      </c>
      <c r="K21" s="144">
        <f>K19/E19</f>
        <v>0.69230769230769229</v>
      </c>
      <c r="L21" s="144">
        <f>L19/E19</f>
        <v>0</v>
      </c>
      <c r="M21" s="144">
        <f>M19/E19</f>
        <v>0</v>
      </c>
      <c r="N21" s="145">
        <f>N19/E19</f>
        <v>0</v>
      </c>
    </row>
    <row r="22" spans="2:14" s="32" customFormat="1" ht="15.75" customHeight="1" x14ac:dyDescent="0.2">
      <c r="B22" s="279"/>
      <c r="C22" s="276" t="s">
        <v>269</v>
      </c>
      <c r="D22" s="52">
        <f>[1]表1!D20</f>
        <v>28</v>
      </c>
      <c r="E22" s="146">
        <f>'表35-1'!E19+'表35-1'!F19</f>
        <v>5</v>
      </c>
      <c r="F22" s="147">
        <v>5</v>
      </c>
      <c r="G22" s="147">
        <v>5</v>
      </c>
      <c r="H22" s="147">
        <v>3</v>
      </c>
      <c r="I22" s="147">
        <v>3</v>
      </c>
      <c r="J22" s="147">
        <v>2</v>
      </c>
      <c r="K22" s="147">
        <v>2</v>
      </c>
      <c r="L22" s="147">
        <v>0</v>
      </c>
      <c r="M22" s="147">
        <v>0</v>
      </c>
      <c r="N22" s="148">
        <v>0</v>
      </c>
    </row>
    <row r="23" spans="2:14" s="32" customFormat="1" ht="15.75" customHeight="1" x14ac:dyDescent="0.2">
      <c r="B23" s="279"/>
      <c r="C23" s="286"/>
      <c r="D23" s="27"/>
      <c r="E23" s="132">
        <f>E22/D22</f>
        <v>0.17857142857142858</v>
      </c>
      <c r="F23" s="133">
        <f>F22/D22</f>
        <v>0.17857142857142858</v>
      </c>
      <c r="G23" s="133">
        <f>G22/D22</f>
        <v>0.17857142857142858</v>
      </c>
      <c r="H23" s="133">
        <f>H22/D22</f>
        <v>0.10714285714285714</v>
      </c>
      <c r="I23" s="133">
        <f>I22/D22</f>
        <v>0.10714285714285714</v>
      </c>
      <c r="J23" s="133">
        <f>J22/D22</f>
        <v>7.1428571428571425E-2</v>
      </c>
      <c r="K23" s="133">
        <f>K22/D22</f>
        <v>7.1428571428571425E-2</v>
      </c>
      <c r="L23" s="133">
        <f>L22/D22</f>
        <v>0</v>
      </c>
      <c r="M23" s="133">
        <f>M22/D22</f>
        <v>0</v>
      </c>
      <c r="N23" s="134">
        <f>N22/D22</f>
        <v>0</v>
      </c>
    </row>
    <row r="24" spans="2:14" s="32" customFormat="1" ht="15.75" customHeight="1" x14ac:dyDescent="0.2">
      <c r="B24" s="279"/>
      <c r="C24" s="282"/>
      <c r="D24" s="149"/>
      <c r="E24" s="143"/>
      <c r="F24" s="144">
        <f>F22/E22</f>
        <v>1</v>
      </c>
      <c r="G24" s="144">
        <f>G22/E22</f>
        <v>1</v>
      </c>
      <c r="H24" s="144">
        <f>H22/E22</f>
        <v>0.6</v>
      </c>
      <c r="I24" s="144">
        <f>I22/E22</f>
        <v>0.6</v>
      </c>
      <c r="J24" s="144">
        <f>J22/E22</f>
        <v>0.4</v>
      </c>
      <c r="K24" s="144">
        <f>K22/E22</f>
        <v>0.4</v>
      </c>
      <c r="L24" s="144">
        <f>L22/E22</f>
        <v>0</v>
      </c>
      <c r="M24" s="144">
        <f>M22/E22</f>
        <v>0</v>
      </c>
      <c r="N24" s="145">
        <f>N22/E22</f>
        <v>0</v>
      </c>
    </row>
    <row r="25" spans="2:14" s="32" customFormat="1" ht="15.75" customHeight="1" x14ac:dyDescent="0.2">
      <c r="B25" s="279"/>
      <c r="C25" s="276" t="s">
        <v>248</v>
      </c>
      <c r="D25" s="52">
        <f>[1]表1!D23</f>
        <v>89</v>
      </c>
      <c r="E25" s="146">
        <f>'表35-1'!E21+'表35-1'!F21</f>
        <v>21</v>
      </c>
      <c r="F25" s="147">
        <v>17</v>
      </c>
      <c r="G25" s="147">
        <v>12</v>
      </c>
      <c r="H25" s="147">
        <v>11</v>
      </c>
      <c r="I25" s="147">
        <v>9</v>
      </c>
      <c r="J25" s="147">
        <v>5</v>
      </c>
      <c r="K25" s="147">
        <v>12</v>
      </c>
      <c r="L25" s="147">
        <v>1</v>
      </c>
      <c r="M25" s="147">
        <v>1</v>
      </c>
      <c r="N25" s="148">
        <v>0</v>
      </c>
    </row>
    <row r="26" spans="2:14" s="32" customFormat="1" ht="15.75" customHeight="1" x14ac:dyDescent="0.2">
      <c r="B26" s="279"/>
      <c r="C26" s="286"/>
      <c r="D26" s="27"/>
      <c r="E26" s="132">
        <f>E25/D25</f>
        <v>0.23595505617977527</v>
      </c>
      <c r="F26" s="133">
        <f>F25/D25</f>
        <v>0.19101123595505617</v>
      </c>
      <c r="G26" s="133">
        <f>G25/D25</f>
        <v>0.1348314606741573</v>
      </c>
      <c r="H26" s="133">
        <f>H25/D25</f>
        <v>0.12359550561797752</v>
      </c>
      <c r="I26" s="133">
        <f>I25/D25</f>
        <v>0.10112359550561797</v>
      </c>
      <c r="J26" s="133">
        <f>J25/D25</f>
        <v>5.6179775280898875E-2</v>
      </c>
      <c r="K26" s="133">
        <f>K25/D25</f>
        <v>0.1348314606741573</v>
      </c>
      <c r="L26" s="133">
        <f>L25/D25</f>
        <v>1.1235955056179775E-2</v>
      </c>
      <c r="M26" s="133">
        <f>M25/D25</f>
        <v>1.1235955056179775E-2</v>
      </c>
      <c r="N26" s="134">
        <f>N25/D25</f>
        <v>0</v>
      </c>
    </row>
    <row r="27" spans="2:14" s="32" customFormat="1" ht="15.75" customHeight="1" x14ac:dyDescent="0.2">
      <c r="B27" s="279"/>
      <c r="C27" s="282"/>
      <c r="D27" s="149"/>
      <c r="E27" s="143"/>
      <c r="F27" s="144">
        <f>F25/E25</f>
        <v>0.80952380952380953</v>
      </c>
      <c r="G27" s="144">
        <f>G25/E25</f>
        <v>0.5714285714285714</v>
      </c>
      <c r="H27" s="144">
        <f>H25/E25</f>
        <v>0.52380952380952384</v>
      </c>
      <c r="I27" s="144">
        <f>I25/E25</f>
        <v>0.42857142857142855</v>
      </c>
      <c r="J27" s="144">
        <f>J25/E25</f>
        <v>0.23809523809523808</v>
      </c>
      <c r="K27" s="144">
        <f>K25/E25</f>
        <v>0.5714285714285714</v>
      </c>
      <c r="L27" s="144">
        <f>L25/E25</f>
        <v>4.7619047619047616E-2</v>
      </c>
      <c r="M27" s="144">
        <f>M25/E25</f>
        <v>4.7619047619047616E-2</v>
      </c>
      <c r="N27" s="145">
        <f>N25/E25</f>
        <v>0</v>
      </c>
    </row>
    <row r="28" spans="2:14" s="32" customFormat="1" ht="15.75" customHeight="1" x14ac:dyDescent="0.2">
      <c r="B28" s="279"/>
      <c r="C28" s="276" t="s">
        <v>249</v>
      </c>
      <c r="D28" s="52">
        <f>[1]表1!D26</f>
        <v>16</v>
      </c>
      <c r="E28" s="128">
        <f>'表35-1'!E23+'表35-1'!F23</f>
        <v>9</v>
      </c>
      <c r="F28" s="129">
        <v>8</v>
      </c>
      <c r="G28" s="129">
        <v>5</v>
      </c>
      <c r="H28" s="129">
        <v>5</v>
      </c>
      <c r="I28" s="129">
        <v>7</v>
      </c>
      <c r="J28" s="129">
        <v>5</v>
      </c>
      <c r="K28" s="129">
        <v>5</v>
      </c>
      <c r="L28" s="129">
        <v>0</v>
      </c>
      <c r="M28" s="129">
        <v>1</v>
      </c>
      <c r="N28" s="130">
        <v>0</v>
      </c>
    </row>
    <row r="29" spans="2:14" s="32" customFormat="1" ht="15.75" customHeight="1" x14ac:dyDescent="0.2">
      <c r="B29" s="279"/>
      <c r="C29" s="286"/>
      <c r="D29" s="27"/>
      <c r="E29" s="132">
        <f>E28/D28</f>
        <v>0.5625</v>
      </c>
      <c r="F29" s="133">
        <f>F28/D28</f>
        <v>0.5</v>
      </c>
      <c r="G29" s="133">
        <f>G28/D28</f>
        <v>0.3125</v>
      </c>
      <c r="H29" s="133">
        <f>H28/D28</f>
        <v>0.3125</v>
      </c>
      <c r="I29" s="133">
        <f>I28/D28</f>
        <v>0.4375</v>
      </c>
      <c r="J29" s="133">
        <f>J28/D28</f>
        <v>0.3125</v>
      </c>
      <c r="K29" s="133">
        <f>K28/D28</f>
        <v>0.3125</v>
      </c>
      <c r="L29" s="133">
        <f>L28/D28</f>
        <v>0</v>
      </c>
      <c r="M29" s="133">
        <f>M28/D28</f>
        <v>6.25E-2</v>
      </c>
      <c r="N29" s="134">
        <f>N28/D28</f>
        <v>0</v>
      </c>
    </row>
    <row r="30" spans="2:14" s="32" customFormat="1" ht="15.75" customHeight="1" x14ac:dyDescent="0.2">
      <c r="B30" s="279"/>
      <c r="C30" s="282"/>
      <c r="D30" s="149"/>
      <c r="E30" s="143"/>
      <c r="F30" s="144">
        <f>F28/$E28</f>
        <v>0.88888888888888884</v>
      </c>
      <c r="G30" s="144">
        <f t="shared" ref="G30:N30" si="1">G28/$E28</f>
        <v>0.55555555555555558</v>
      </c>
      <c r="H30" s="144">
        <f t="shared" si="1"/>
        <v>0.55555555555555558</v>
      </c>
      <c r="I30" s="144">
        <f t="shared" si="1"/>
        <v>0.77777777777777779</v>
      </c>
      <c r="J30" s="144">
        <f t="shared" si="1"/>
        <v>0.55555555555555558</v>
      </c>
      <c r="K30" s="144">
        <f t="shared" si="1"/>
        <v>0.55555555555555558</v>
      </c>
      <c r="L30" s="144">
        <f t="shared" si="1"/>
        <v>0</v>
      </c>
      <c r="M30" s="144">
        <f t="shared" si="1"/>
        <v>0.1111111111111111</v>
      </c>
      <c r="N30" s="144">
        <f t="shared" si="1"/>
        <v>0</v>
      </c>
    </row>
    <row r="31" spans="2:14" s="32" customFormat="1" ht="15.75" customHeight="1" x14ac:dyDescent="0.2">
      <c r="B31" s="279"/>
      <c r="C31" s="276" t="s">
        <v>250</v>
      </c>
      <c r="D31" s="52">
        <f>[1]表1!D29</f>
        <v>162</v>
      </c>
      <c r="E31" s="146">
        <f>'表35-1'!E25+'表35-1'!F25</f>
        <v>40</v>
      </c>
      <c r="F31" s="147">
        <v>30</v>
      </c>
      <c r="G31" s="147">
        <v>22</v>
      </c>
      <c r="H31" s="147">
        <v>7</v>
      </c>
      <c r="I31" s="147">
        <v>18</v>
      </c>
      <c r="J31" s="147">
        <v>11</v>
      </c>
      <c r="K31" s="147">
        <v>22</v>
      </c>
      <c r="L31" s="147">
        <v>0</v>
      </c>
      <c r="M31" s="147">
        <v>2</v>
      </c>
      <c r="N31" s="148">
        <v>1</v>
      </c>
    </row>
    <row r="32" spans="2:14" s="32" customFormat="1" ht="15.75" customHeight="1" x14ac:dyDescent="0.2">
      <c r="B32" s="279"/>
      <c r="C32" s="286"/>
      <c r="D32" s="27"/>
      <c r="E32" s="132">
        <f>E31/D31</f>
        <v>0.24691358024691357</v>
      </c>
      <c r="F32" s="133">
        <f>F31/D31</f>
        <v>0.18518518518518517</v>
      </c>
      <c r="G32" s="133">
        <f>G31/D31</f>
        <v>0.13580246913580246</v>
      </c>
      <c r="H32" s="133">
        <f>H31/D31</f>
        <v>4.3209876543209874E-2</v>
      </c>
      <c r="I32" s="133">
        <f>I31/D31</f>
        <v>0.1111111111111111</v>
      </c>
      <c r="J32" s="133">
        <f>J31/D31</f>
        <v>6.7901234567901231E-2</v>
      </c>
      <c r="K32" s="133">
        <f>K31/D31</f>
        <v>0.13580246913580246</v>
      </c>
      <c r="L32" s="133">
        <f>L31/D31</f>
        <v>0</v>
      </c>
      <c r="M32" s="133">
        <f>M31/D31</f>
        <v>1.2345679012345678E-2</v>
      </c>
      <c r="N32" s="134">
        <f>N31/D31</f>
        <v>6.1728395061728392E-3</v>
      </c>
    </row>
    <row r="33" spans="2:14" s="32" customFormat="1" ht="15.75" customHeight="1" thickBot="1" x14ac:dyDescent="0.25">
      <c r="B33" s="297"/>
      <c r="C33" s="277"/>
      <c r="D33" s="150"/>
      <c r="E33" s="151"/>
      <c r="F33" s="152">
        <f>F31/E31</f>
        <v>0.75</v>
      </c>
      <c r="G33" s="152">
        <f>G31/E31</f>
        <v>0.55000000000000004</v>
      </c>
      <c r="H33" s="152">
        <f>H31/E31</f>
        <v>0.17499999999999999</v>
      </c>
      <c r="I33" s="152">
        <f>I31/E31</f>
        <v>0.45</v>
      </c>
      <c r="J33" s="152">
        <f>J31/E31</f>
        <v>0.27500000000000002</v>
      </c>
      <c r="K33" s="152">
        <f>K31/E31</f>
        <v>0.55000000000000004</v>
      </c>
      <c r="L33" s="152">
        <f>L31/E31</f>
        <v>0</v>
      </c>
      <c r="M33" s="152">
        <f>M31/E31</f>
        <v>0.05</v>
      </c>
      <c r="N33" s="153">
        <f>N31/E31</f>
        <v>2.5000000000000001E-2</v>
      </c>
    </row>
    <row r="34" spans="2:14" s="32" customFormat="1" ht="15.75" customHeight="1" thickTop="1" x14ac:dyDescent="0.2">
      <c r="B34" s="278" t="s">
        <v>286</v>
      </c>
      <c r="C34" s="281" t="s">
        <v>287</v>
      </c>
      <c r="D34" s="52">
        <f>[1]表1!D32</f>
        <v>87</v>
      </c>
      <c r="E34" s="146">
        <f>'表35-1'!E27+'表35-1'!F27</f>
        <v>19</v>
      </c>
      <c r="F34" s="147">
        <v>11</v>
      </c>
      <c r="G34" s="147">
        <v>6</v>
      </c>
      <c r="H34" s="147">
        <v>3</v>
      </c>
      <c r="I34" s="147">
        <v>6</v>
      </c>
      <c r="J34" s="147">
        <v>0</v>
      </c>
      <c r="K34" s="147">
        <v>11</v>
      </c>
      <c r="L34" s="147">
        <v>0</v>
      </c>
      <c r="M34" s="147">
        <v>0</v>
      </c>
      <c r="N34" s="148">
        <v>0</v>
      </c>
    </row>
    <row r="35" spans="2:14" s="32" customFormat="1" ht="15.75" customHeight="1" x14ac:dyDescent="0.2">
      <c r="B35" s="279"/>
      <c r="C35" s="286"/>
      <c r="D35" s="27"/>
      <c r="E35" s="132">
        <f>E34/D34</f>
        <v>0.21839080459770116</v>
      </c>
      <c r="F35" s="133">
        <f>F34/D34</f>
        <v>0.12643678160919541</v>
      </c>
      <c r="G35" s="133">
        <f>G34/D34</f>
        <v>6.8965517241379309E-2</v>
      </c>
      <c r="H35" s="133">
        <f>H34/D34</f>
        <v>3.4482758620689655E-2</v>
      </c>
      <c r="I35" s="133">
        <f>I34/D34</f>
        <v>6.8965517241379309E-2</v>
      </c>
      <c r="J35" s="133">
        <f>J34/D34</f>
        <v>0</v>
      </c>
      <c r="K35" s="133">
        <f>K34/D34</f>
        <v>0.12643678160919541</v>
      </c>
      <c r="L35" s="133">
        <f>L34/D34</f>
        <v>0</v>
      </c>
      <c r="M35" s="133">
        <f>M34/D34</f>
        <v>0</v>
      </c>
      <c r="N35" s="134">
        <f>N34/D34</f>
        <v>0</v>
      </c>
    </row>
    <row r="36" spans="2:14" s="32" customFormat="1" ht="15.75" customHeight="1" x14ac:dyDescent="0.2">
      <c r="B36" s="279"/>
      <c r="C36" s="282"/>
      <c r="D36" s="149"/>
      <c r="E36" s="143"/>
      <c r="F36" s="144">
        <f>F34/E34</f>
        <v>0.57894736842105265</v>
      </c>
      <c r="G36" s="144">
        <f>G34/E34</f>
        <v>0.31578947368421051</v>
      </c>
      <c r="H36" s="144">
        <f>H34/E34</f>
        <v>0.15789473684210525</v>
      </c>
      <c r="I36" s="144">
        <f>I34/E34</f>
        <v>0.31578947368421051</v>
      </c>
      <c r="J36" s="144">
        <f>J34/E34</f>
        <v>0</v>
      </c>
      <c r="K36" s="144">
        <f>K34/E34</f>
        <v>0.57894736842105265</v>
      </c>
      <c r="L36" s="144">
        <f>L34/E34</f>
        <v>0</v>
      </c>
      <c r="M36" s="144">
        <f>M34/E34</f>
        <v>0</v>
      </c>
      <c r="N36" s="145">
        <f>N34/E34</f>
        <v>0</v>
      </c>
    </row>
    <row r="37" spans="2:14" s="32" customFormat="1" ht="15.75" customHeight="1" x14ac:dyDescent="0.2">
      <c r="B37" s="279"/>
      <c r="C37" s="276" t="s">
        <v>288</v>
      </c>
      <c r="D37" s="52">
        <f>[1]表1!D35</f>
        <v>181</v>
      </c>
      <c r="E37" s="146">
        <f>'表35-1'!E29+'表35-1'!F29</f>
        <v>35</v>
      </c>
      <c r="F37" s="147">
        <v>25</v>
      </c>
      <c r="G37" s="147">
        <v>20</v>
      </c>
      <c r="H37" s="147">
        <v>16</v>
      </c>
      <c r="I37" s="147">
        <v>16</v>
      </c>
      <c r="J37" s="147">
        <v>11</v>
      </c>
      <c r="K37" s="147">
        <v>18</v>
      </c>
      <c r="L37" s="147">
        <v>1</v>
      </c>
      <c r="M37" s="147">
        <v>3</v>
      </c>
      <c r="N37" s="148">
        <v>0</v>
      </c>
    </row>
    <row r="38" spans="2:14" s="32" customFormat="1" ht="15.75" customHeight="1" x14ac:dyDescent="0.2">
      <c r="B38" s="279"/>
      <c r="C38" s="286"/>
      <c r="D38" s="27"/>
      <c r="E38" s="132">
        <f>E37/D37</f>
        <v>0.19337016574585636</v>
      </c>
      <c r="F38" s="133">
        <f>F37/D37</f>
        <v>0.13812154696132597</v>
      </c>
      <c r="G38" s="133">
        <f>G37/D37</f>
        <v>0.11049723756906077</v>
      </c>
      <c r="H38" s="133">
        <f>H37/D37</f>
        <v>8.8397790055248615E-2</v>
      </c>
      <c r="I38" s="133">
        <f>I37/D37</f>
        <v>8.8397790055248615E-2</v>
      </c>
      <c r="J38" s="133">
        <f>J37/D37</f>
        <v>6.0773480662983423E-2</v>
      </c>
      <c r="K38" s="133">
        <f>K37/D37</f>
        <v>9.9447513812154692E-2</v>
      </c>
      <c r="L38" s="133">
        <f>L37/D37</f>
        <v>5.5248618784530384E-3</v>
      </c>
      <c r="M38" s="133">
        <f>M37/D37</f>
        <v>1.6574585635359115E-2</v>
      </c>
      <c r="N38" s="134">
        <f>N37/D37</f>
        <v>0</v>
      </c>
    </row>
    <row r="39" spans="2:14" x14ac:dyDescent="0.2">
      <c r="B39" s="279"/>
      <c r="C39" s="282"/>
      <c r="D39" s="149"/>
      <c r="E39" s="143"/>
      <c r="F39" s="144">
        <f>F37/E37</f>
        <v>0.7142857142857143</v>
      </c>
      <c r="G39" s="144">
        <f>G37/E37</f>
        <v>0.5714285714285714</v>
      </c>
      <c r="H39" s="144">
        <f>H37/E37</f>
        <v>0.45714285714285713</v>
      </c>
      <c r="I39" s="144">
        <f>I37/E37</f>
        <v>0.45714285714285713</v>
      </c>
      <c r="J39" s="144">
        <f>J37/E37</f>
        <v>0.31428571428571428</v>
      </c>
      <c r="K39" s="144">
        <f>K37/E37</f>
        <v>0.51428571428571423</v>
      </c>
      <c r="L39" s="144">
        <f>L37/E37</f>
        <v>2.8571428571428571E-2</v>
      </c>
      <c r="M39" s="144">
        <f>M37/E37</f>
        <v>8.5714285714285715E-2</v>
      </c>
      <c r="N39" s="145">
        <f>N37/E37</f>
        <v>0</v>
      </c>
    </row>
    <row r="40" spans="2:14" ht="15" customHeight="1" x14ac:dyDescent="0.2">
      <c r="B40" s="279"/>
      <c r="C40" s="276" t="s">
        <v>289</v>
      </c>
      <c r="D40" s="52">
        <f>[1]表1!D38</f>
        <v>50</v>
      </c>
      <c r="E40" s="128">
        <f>'表35-1'!E31+'表35-1'!F31</f>
        <v>11</v>
      </c>
      <c r="F40" s="129">
        <v>9</v>
      </c>
      <c r="G40" s="129">
        <v>6</v>
      </c>
      <c r="H40" s="129">
        <v>6</v>
      </c>
      <c r="I40" s="129">
        <v>8</v>
      </c>
      <c r="J40" s="129">
        <v>6</v>
      </c>
      <c r="K40" s="129">
        <v>4</v>
      </c>
      <c r="L40" s="129">
        <v>0</v>
      </c>
      <c r="M40" s="129">
        <v>0</v>
      </c>
      <c r="N40" s="130">
        <v>1</v>
      </c>
    </row>
    <row r="41" spans="2:14" ht="15" customHeight="1" x14ac:dyDescent="0.2">
      <c r="B41" s="279"/>
      <c r="C41" s="286"/>
      <c r="D41" s="27"/>
      <c r="E41" s="132">
        <f>E40/D40</f>
        <v>0.22</v>
      </c>
      <c r="F41" s="133">
        <f>F40/D40</f>
        <v>0.18</v>
      </c>
      <c r="G41" s="133">
        <f>G40/D40</f>
        <v>0.12</v>
      </c>
      <c r="H41" s="133">
        <f>H40/D40</f>
        <v>0.12</v>
      </c>
      <c r="I41" s="133">
        <f>I40/D40</f>
        <v>0.16</v>
      </c>
      <c r="J41" s="133">
        <f>J40/D40</f>
        <v>0.12</v>
      </c>
      <c r="K41" s="133">
        <f>K40/D40</f>
        <v>0.08</v>
      </c>
      <c r="L41" s="133">
        <f>L40/D40</f>
        <v>0</v>
      </c>
      <c r="M41" s="133">
        <f>M40/D40</f>
        <v>0</v>
      </c>
      <c r="N41" s="134">
        <f>N40/D40</f>
        <v>0.02</v>
      </c>
    </row>
    <row r="42" spans="2:14" ht="15" customHeight="1" x14ac:dyDescent="0.2">
      <c r="B42" s="279"/>
      <c r="C42" s="282"/>
      <c r="D42" s="149"/>
      <c r="E42" s="143"/>
      <c r="F42" s="144">
        <f>F40/E40</f>
        <v>0.81818181818181823</v>
      </c>
      <c r="G42" s="144">
        <f>G40/E40</f>
        <v>0.54545454545454541</v>
      </c>
      <c r="H42" s="144">
        <f>H40/E40</f>
        <v>0.54545454545454541</v>
      </c>
      <c r="I42" s="144">
        <f>I40/E40</f>
        <v>0.72727272727272729</v>
      </c>
      <c r="J42" s="144">
        <f>J40/E40</f>
        <v>0.54545454545454541</v>
      </c>
      <c r="K42" s="144">
        <f>K40/E40</f>
        <v>0.36363636363636365</v>
      </c>
      <c r="L42" s="144">
        <f>L40/E40</f>
        <v>0</v>
      </c>
      <c r="M42" s="144">
        <f>M40/E40</f>
        <v>0</v>
      </c>
      <c r="N42" s="145">
        <f>N40/E40</f>
        <v>9.0909090909090912E-2</v>
      </c>
    </row>
    <row r="43" spans="2:14" ht="15" customHeight="1" x14ac:dyDescent="0.2">
      <c r="B43" s="279"/>
      <c r="C43" s="276" t="s">
        <v>290</v>
      </c>
      <c r="D43" s="52">
        <f>[1]表1!D41</f>
        <v>40</v>
      </c>
      <c r="E43" s="128">
        <f>'表35-1'!E33+'表35-1'!F33</f>
        <v>10</v>
      </c>
      <c r="F43" s="129">
        <v>8</v>
      </c>
      <c r="G43" s="129">
        <v>8</v>
      </c>
      <c r="H43" s="129">
        <v>3</v>
      </c>
      <c r="I43" s="129">
        <v>4</v>
      </c>
      <c r="J43" s="129">
        <v>1</v>
      </c>
      <c r="K43" s="129">
        <v>4</v>
      </c>
      <c r="L43" s="129">
        <v>0</v>
      </c>
      <c r="M43" s="129">
        <v>1</v>
      </c>
      <c r="N43" s="130">
        <v>0</v>
      </c>
    </row>
    <row r="44" spans="2:14" ht="15" customHeight="1" x14ac:dyDescent="0.2">
      <c r="B44" s="279"/>
      <c r="C44" s="286"/>
      <c r="D44" s="27"/>
      <c r="E44" s="132">
        <f>E43/D43</f>
        <v>0.25</v>
      </c>
      <c r="F44" s="133">
        <f>F43/D43</f>
        <v>0.2</v>
      </c>
      <c r="G44" s="133">
        <f>G43/D43</f>
        <v>0.2</v>
      </c>
      <c r="H44" s="133">
        <f>H43/D43</f>
        <v>7.4999999999999997E-2</v>
      </c>
      <c r="I44" s="133">
        <f>I43/D43</f>
        <v>0.1</v>
      </c>
      <c r="J44" s="133">
        <f>J43/D43</f>
        <v>2.5000000000000001E-2</v>
      </c>
      <c r="K44" s="133">
        <f>K43/D43</f>
        <v>0.1</v>
      </c>
      <c r="L44" s="133">
        <f>L43/D43</f>
        <v>0</v>
      </c>
      <c r="M44" s="133">
        <f>M43/D43</f>
        <v>2.5000000000000001E-2</v>
      </c>
      <c r="N44" s="134">
        <f>N43/D43</f>
        <v>0</v>
      </c>
    </row>
    <row r="45" spans="2:14" ht="15" customHeight="1" x14ac:dyDescent="0.2">
      <c r="B45" s="279"/>
      <c r="C45" s="282"/>
      <c r="D45" s="149"/>
      <c r="E45" s="143"/>
      <c r="F45" s="144">
        <f>F43/E43</f>
        <v>0.8</v>
      </c>
      <c r="G45" s="144">
        <f>G43/E43</f>
        <v>0.8</v>
      </c>
      <c r="H45" s="144">
        <f>H43/E43</f>
        <v>0.3</v>
      </c>
      <c r="I45" s="144">
        <f>I43/E43</f>
        <v>0.4</v>
      </c>
      <c r="J45" s="144">
        <f>J43/E43</f>
        <v>0.1</v>
      </c>
      <c r="K45" s="144">
        <f>K43/E43</f>
        <v>0.4</v>
      </c>
      <c r="L45" s="144">
        <f>L43/E43</f>
        <v>0</v>
      </c>
      <c r="M45" s="144">
        <f>M43/E43</f>
        <v>0.1</v>
      </c>
      <c r="N45" s="145">
        <f>N43/E43</f>
        <v>0</v>
      </c>
    </row>
    <row r="46" spans="2:14" ht="15" customHeight="1" x14ac:dyDescent="0.2">
      <c r="B46" s="279"/>
      <c r="C46" s="276" t="s">
        <v>291</v>
      </c>
      <c r="D46" s="52">
        <f>[1]表1!D44</f>
        <v>27</v>
      </c>
      <c r="E46" s="128">
        <f>'表35-1'!E35+'表35-1'!F35</f>
        <v>12</v>
      </c>
      <c r="F46" s="129">
        <v>12</v>
      </c>
      <c r="G46" s="129">
        <v>10</v>
      </c>
      <c r="H46" s="129">
        <v>4</v>
      </c>
      <c r="I46" s="129">
        <v>5</v>
      </c>
      <c r="J46" s="129">
        <v>4</v>
      </c>
      <c r="K46" s="129">
        <v>7</v>
      </c>
      <c r="L46" s="129">
        <v>0</v>
      </c>
      <c r="M46" s="129">
        <v>0</v>
      </c>
      <c r="N46" s="130">
        <v>0</v>
      </c>
    </row>
    <row r="47" spans="2:14" ht="15" customHeight="1" x14ac:dyDescent="0.2">
      <c r="B47" s="279"/>
      <c r="C47" s="286"/>
      <c r="D47" s="27"/>
      <c r="E47" s="132">
        <f>E46/D46</f>
        <v>0.44444444444444442</v>
      </c>
      <c r="F47" s="133">
        <f>F46/D46</f>
        <v>0.44444444444444442</v>
      </c>
      <c r="G47" s="133">
        <f>G46/D46</f>
        <v>0.37037037037037035</v>
      </c>
      <c r="H47" s="133">
        <f>H46/D46</f>
        <v>0.14814814814814814</v>
      </c>
      <c r="I47" s="133">
        <f>I46/D46</f>
        <v>0.18518518518518517</v>
      </c>
      <c r="J47" s="133">
        <f>J46/D46</f>
        <v>0.14814814814814814</v>
      </c>
      <c r="K47" s="133">
        <f>K46/D46</f>
        <v>0.25925925925925924</v>
      </c>
      <c r="L47" s="133">
        <f>L46/D46</f>
        <v>0</v>
      </c>
      <c r="M47" s="133">
        <f>M46/D46</f>
        <v>0</v>
      </c>
      <c r="N47" s="134">
        <f>N46/D46</f>
        <v>0</v>
      </c>
    </row>
    <row r="48" spans="2:14" ht="15" customHeight="1" x14ac:dyDescent="0.2">
      <c r="B48" s="279"/>
      <c r="C48" s="282"/>
      <c r="D48" s="149"/>
      <c r="E48" s="143"/>
      <c r="F48" s="144">
        <f>F46/E46</f>
        <v>1</v>
      </c>
      <c r="G48" s="144">
        <f>G46/E46</f>
        <v>0.83333333333333337</v>
      </c>
      <c r="H48" s="144">
        <f>H46/E46</f>
        <v>0.33333333333333331</v>
      </c>
      <c r="I48" s="144">
        <f>I46/E46</f>
        <v>0.41666666666666669</v>
      </c>
      <c r="J48" s="144">
        <f>J46/E46</f>
        <v>0.33333333333333331</v>
      </c>
      <c r="K48" s="144">
        <f>K46/E46</f>
        <v>0.58333333333333337</v>
      </c>
      <c r="L48" s="144">
        <f>L46/E46</f>
        <v>0</v>
      </c>
      <c r="M48" s="144">
        <f>M46/E46</f>
        <v>0</v>
      </c>
      <c r="N48" s="145">
        <f>N46/E46</f>
        <v>0</v>
      </c>
    </row>
    <row r="49" spans="2:14" ht="15" customHeight="1" x14ac:dyDescent="0.2">
      <c r="B49" s="279"/>
      <c r="C49" s="276" t="s">
        <v>292</v>
      </c>
      <c r="D49" s="52">
        <f>[1]表1!D47</f>
        <v>40</v>
      </c>
      <c r="E49" s="128">
        <f>'表35-1'!E37+'表35-1'!F37</f>
        <v>21</v>
      </c>
      <c r="F49" s="129">
        <v>20</v>
      </c>
      <c r="G49" s="129">
        <v>15</v>
      </c>
      <c r="H49" s="129">
        <v>14</v>
      </c>
      <c r="I49" s="129">
        <v>18</v>
      </c>
      <c r="J49" s="129">
        <v>13</v>
      </c>
      <c r="K49" s="129">
        <v>17</v>
      </c>
      <c r="L49" s="129">
        <v>0</v>
      </c>
      <c r="M49" s="129">
        <v>0</v>
      </c>
      <c r="N49" s="130">
        <v>0</v>
      </c>
    </row>
    <row r="50" spans="2:14" ht="15" customHeight="1" x14ac:dyDescent="0.2">
      <c r="B50" s="279"/>
      <c r="C50" s="286"/>
      <c r="D50" s="27"/>
      <c r="E50" s="132">
        <f>E49/D49</f>
        <v>0.52500000000000002</v>
      </c>
      <c r="F50" s="133">
        <f>F49/D49</f>
        <v>0.5</v>
      </c>
      <c r="G50" s="133">
        <f>G49/D49</f>
        <v>0.375</v>
      </c>
      <c r="H50" s="133">
        <f>H49/D49</f>
        <v>0.35</v>
      </c>
      <c r="I50" s="133">
        <f>I49/D49</f>
        <v>0.45</v>
      </c>
      <c r="J50" s="133">
        <f>J49/D49</f>
        <v>0.32500000000000001</v>
      </c>
      <c r="K50" s="133">
        <f>K49/D49</f>
        <v>0.42499999999999999</v>
      </c>
      <c r="L50" s="133">
        <f>L49/D49</f>
        <v>0</v>
      </c>
      <c r="M50" s="133">
        <f>M49/D49</f>
        <v>0</v>
      </c>
      <c r="N50" s="134">
        <f>N49/D49</f>
        <v>0</v>
      </c>
    </row>
    <row r="51" spans="2:14" ht="15" customHeight="1" thickBot="1" x14ac:dyDescent="0.25">
      <c r="B51" s="279"/>
      <c r="C51" s="277"/>
      <c r="D51" s="150"/>
      <c r="E51" s="151"/>
      <c r="F51" s="152">
        <f>F49/E49</f>
        <v>0.95238095238095233</v>
      </c>
      <c r="G51" s="152">
        <f>G49/E49</f>
        <v>0.7142857142857143</v>
      </c>
      <c r="H51" s="152">
        <f>H49/E49</f>
        <v>0.66666666666666663</v>
      </c>
      <c r="I51" s="152">
        <f>I49/E49</f>
        <v>0.8571428571428571</v>
      </c>
      <c r="J51" s="152">
        <f>J49/E49</f>
        <v>0.61904761904761907</v>
      </c>
      <c r="K51" s="152">
        <f>K49/E49</f>
        <v>0.80952380952380953</v>
      </c>
      <c r="L51" s="152">
        <f>L49/E49</f>
        <v>0</v>
      </c>
      <c r="M51" s="152">
        <f>M49/E49</f>
        <v>0</v>
      </c>
      <c r="N51" s="153">
        <f>N49/E49</f>
        <v>0</v>
      </c>
    </row>
    <row r="52" spans="2:14" ht="15" customHeight="1" thickTop="1" x14ac:dyDescent="0.2">
      <c r="B52" s="279"/>
      <c r="C52" s="59" t="s">
        <v>293</v>
      </c>
      <c r="D52" s="157">
        <f>D37+D40+D43+D46</f>
        <v>298</v>
      </c>
      <c r="E52" s="146">
        <f>E37+E40+E43+E46</f>
        <v>68</v>
      </c>
      <c r="F52" s="147">
        <f t="shared" ref="F52:N52" si="2">F37+F40+F43+F46</f>
        <v>54</v>
      </c>
      <c r="G52" s="147">
        <f>G37+G40+G43+G46</f>
        <v>44</v>
      </c>
      <c r="H52" s="147">
        <f t="shared" si="2"/>
        <v>29</v>
      </c>
      <c r="I52" s="147">
        <f t="shared" si="2"/>
        <v>33</v>
      </c>
      <c r="J52" s="147">
        <f t="shared" si="2"/>
        <v>22</v>
      </c>
      <c r="K52" s="147">
        <f t="shared" si="2"/>
        <v>33</v>
      </c>
      <c r="L52" s="147">
        <f t="shared" si="2"/>
        <v>1</v>
      </c>
      <c r="M52" s="147">
        <f t="shared" si="2"/>
        <v>4</v>
      </c>
      <c r="N52" s="148">
        <f t="shared" si="2"/>
        <v>1</v>
      </c>
    </row>
    <row r="53" spans="2:14" ht="15" customHeight="1" x14ac:dyDescent="0.2">
      <c r="B53" s="279"/>
      <c r="C53" s="158" t="s">
        <v>294</v>
      </c>
      <c r="D53" s="159"/>
      <c r="E53" s="132">
        <f>E52/D52</f>
        <v>0.22818791946308725</v>
      </c>
      <c r="F53" s="133">
        <f>F52/D52</f>
        <v>0.18120805369127516</v>
      </c>
      <c r="G53" s="133">
        <f>G52/D52</f>
        <v>0.1476510067114094</v>
      </c>
      <c r="H53" s="133">
        <f>H52/D52</f>
        <v>9.7315436241610737E-2</v>
      </c>
      <c r="I53" s="133">
        <f>I52/D52</f>
        <v>0.11073825503355705</v>
      </c>
      <c r="J53" s="133">
        <f>J52/D52</f>
        <v>7.3825503355704702E-2</v>
      </c>
      <c r="K53" s="133">
        <f>K52/D52</f>
        <v>0.11073825503355705</v>
      </c>
      <c r="L53" s="133">
        <f>L52/D52</f>
        <v>3.3557046979865771E-3</v>
      </c>
      <c r="M53" s="133">
        <f>M52/D52</f>
        <v>1.3422818791946308E-2</v>
      </c>
      <c r="N53" s="134">
        <f>N52/D52</f>
        <v>3.3557046979865771E-3</v>
      </c>
    </row>
    <row r="54" spans="2:14" ht="15" customHeight="1" x14ac:dyDescent="0.2">
      <c r="B54" s="279"/>
      <c r="C54" s="58"/>
      <c r="D54" s="160"/>
      <c r="E54" s="143"/>
      <c r="F54" s="144">
        <f>F52/E52</f>
        <v>0.79411764705882348</v>
      </c>
      <c r="G54" s="144">
        <f>G52/E52</f>
        <v>0.6470588235294118</v>
      </c>
      <c r="H54" s="144">
        <f>H52/E52</f>
        <v>0.4264705882352941</v>
      </c>
      <c r="I54" s="144">
        <f>I52/E52</f>
        <v>0.48529411764705882</v>
      </c>
      <c r="J54" s="144">
        <f>J52/E52</f>
        <v>0.3235294117647059</v>
      </c>
      <c r="K54" s="144">
        <f>K52/E52</f>
        <v>0.48529411764705882</v>
      </c>
      <c r="L54" s="144">
        <f>L52/E52</f>
        <v>1.4705882352941176E-2</v>
      </c>
      <c r="M54" s="144">
        <f>M52/E52</f>
        <v>5.8823529411764705E-2</v>
      </c>
      <c r="N54" s="145">
        <f>N52/E52</f>
        <v>1.4705882352941176E-2</v>
      </c>
    </row>
    <row r="55" spans="2:14" ht="15" customHeight="1" x14ac:dyDescent="0.2">
      <c r="B55" s="279"/>
      <c r="C55" s="161" t="s">
        <v>293</v>
      </c>
      <c r="D55" s="185">
        <f>'[1]表28-1'!D39</f>
        <v>157</v>
      </c>
      <c r="E55" s="128">
        <f>E40+E43+E46+E49</f>
        <v>54</v>
      </c>
      <c r="F55" s="129">
        <f t="shared" ref="F55:N55" si="3">F40+F43+F46+F49</f>
        <v>49</v>
      </c>
      <c r="G55" s="129">
        <f t="shared" si="3"/>
        <v>39</v>
      </c>
      <c r="H55" s="129">
        <f t="shared" si="3"/>
        <v>27</v>
      </c>
      <c r="I55" s="129">
        <f t="shared" si="3"/>
        <v>35</v>
      </c>
      <c r="J55" s="129">
        <f t="shared" si="3"/>
        <v>24</v>
      </c>
      <c r="K55" s="129">
        <f t="shared" si="3"/>
        <v>32</v>
      </c>
      <c r="L55" s="129">
        <f t="shared" si="3"/>
        <v>0</v>
      </c>
      <c r="M55" s="129">
        <f t="shared" si="3"/>
        <v>1</v>
      </c>
      <c r="N55" s="130">
        <f t="shared" si="3"/>
        <v>1</v>
      </c>
    </row>
    <row r="56" spans="2:14" ht="15" customHeight="1" x14ac:dyDescent="0.2">
      <c r="B56" s="279"/>
      <c r="C56" s="158" t="s">
        <v>295</v>
      </c>
      <c r="D56" s="163"/>
      <c r="E56" s="132">
        <f>E55/D55</f>
        <v>0.34394904458598724</v>
      </c>
      <c r="F56" s="133">
        <f>F55/D55</f>
        <v>0.31210191082802546</v>
      </c>
      <c r="G56" s="133">
        <f>G55/D55</f>
        <v>0.24840764331210191</v>
      </c>
      <c r="H56" s="133">
        <f>H55/D55</f>
        <v>0.17197452229299362</v>
      </c>
      <c r="I56" s="133">
        <f>I55/D55</f>
        <v>0.22292993630573249</v>
      </c>
      <c r="J56" s="133">
        <f>J55/D55</f>
        <v>0.15286624203821655</v>
      </c>
      <c r="K56" s="133">
        <f>K55/D55</f>
        <v>0.20382165605095542</v>
      </c>
      <c r="L56" s="133">
        <f>L55/D55</f>
        <v>0</v>
      </c>
      <c r="M56" s="133">
        <f>M55/D55</f>
        <v>6.369426751592357E-3</v>
      </c>
      <c r="N56" s="134">
        <f>N55/D55</f>
        <v>6.369426751592357E-3</v>
      </c>
    </row>
    <row r="57" spans="2:14" ht="15" customHeight="1" thickBot="1" x14ac:dyDescent="0.25">
      <c r="B57" s="280"/>
      <c r="C57" s="58"/>
      <c r="D57" s="160"/>
      <c r="E57" s="164"/>
      <c r="F57" s="165">
        <f>F55/E55</f>
        <v>0.90740740740740744</v>
      </c>
      <c r="G57" s="165">
        <f>G55/E55</f>
        <v>0.72222222222222221</v>
      </c>
      <c r="H57" s="165">
        <f>H55/E55</f>
        <v>0.5</v>
      </c>
      <c r="I57" s="165">
        <f>I55/E55</f>
        <v>0.64814814814814814</v>
      </c>
      <c r="J57" s="165">
        <f>J55/E55</f>
        <v>0.44444444444444442</v>
      </c>
      <c r="K57" s="165">
        <f>K55/E55</f>
        <v>0.59259259259259256</v>
      </c>
      <c r="L57" s="165">
        <f>L55/E55</f>
        <v>0</v>
      </c>
      <c r="M57" s="165">
        <f>M55/E55</f>
        <v>1.8518518518518517E-2</v>
      </c>
      <c r="N57" s="166">
        <f>N55/E55</f>
        <v>1.8518518518518517E-2</v>
      </c>
    </row>
    <row r="58" spans="2:14" ht="13.2" customHeight="1" x14ac:dyDescent="0.2">
      <c r="B58" s="258"/>
      <c r="C58" s="342" t="s">
        <v>400</v>
      </c>
      <c r="D58" s="342"/>
      <c r="E58" s="342"/>
      <c r="F58" s="342"/>
      <c r="G58" s="259"/>
      <c r="H58" s="259"/>
      <c r="I58" s="259"/>
      <c r="J58" s="259"/>
      <c r="K58" s="259"/>
      <c r="L58" s="259"/>
      <c r="M58" s="259"/>
      <c r="N58" s="259"/>
    </row>
    <row r="59" spans="2:14" x14ac:dyDescent="0.2">
      <c r="B59" s="12"/>
      <c r="C59" s="169"/>
    </row>
    <row r="60" spans="2:14" x14ac:dyDescent="0.2">
      <c r="B60" s="69"/>
      <c r="E60" s="69"/>
      <c r="F60" s="70"/>
      <c r="G60" s="70"/>
      <c r="H60" s="70"/>
      <c r="I60" s="70"/>
      <c r="J60" s="70"/>
      <c r="K60" s="70"/>
      <c r="L60" s="70"/>
      <c r="M60" s="70"/>
      <c r="N60" s="70"/>
    </row>
    <row r="61" spans="2:14" x14ac:dyDescent="0.2">
      <c r="B61" s="69"/>
      <c r="E61" s="69"/>
      <c r="F61" s="70"/>
      <c r="G61" s="70"/>
      <c r="H61" s="70"/>
      <c r="I61" s="70"/>
      <c r="J61" s="70"/>
      <c r="K61" s="70"/>
      <c r="L61" s="70"/>
      <c r="M61" s="70"/>
      <c r="N61" s="70"/>
    </row>
    <row r="63" spans="2:14" x14ac:dyDescent="0.2">
      <c r="B63" s="12"/>
      <c r="C63" s="123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</row>
    <row r="64" spans="2:14" x14ac:dyDescent="0.2">
      <c r="B64" s="12"/>
      <c r="C64" s="123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spans="2:14" x14ac:dyDescent="0.2">
      <c r="B65" s="12"/>
      <c r="C65" s="123"/>
      <c r="D65" s="123"/>
    </row>
    <row r="66" spans="2:14" x14ac:dyDescent="0.2">
      <c r="B66" s="74"/>
      <c r="C66" s="123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2:14" x14ac:dyDescent="0.2">
      <c r="C67" s="123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2:14" x14ac:dyDescent="0.2">
      <c r="C68" s="123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2:14" x14ac:dyDescent="0.2">
      <c r="C69" s="123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2:14" x14ac:dyDescent="0.2">
      <c r="C70" s="123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</row>
    <row r="71" spans="2:14" x14ac:dyDescent="0.2">
      <c r="C71" s="123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</row>
    <row r="72" spans="2:14" x14ac:dyDescent="0.2">
      <c r="C72" s="123"/>
      <c r="D72" s="123"/>
    </row>
    <row r="73" spans="2:14" x14ac:dyDescent="0.2">
      <c r="C73" s="123"/>
      <c r="D73" s="123"/>
    </row>
    <row r="74" spans="2:14" x14ac:dyDescent="0.2">
      <c r="C74" s="123"/>
      <c r="D74" s="123"/>
    </row>
    <row r="75" spans="2:14" x14ac:dyDescent="0.2">
      <c r="C75" s="123"/>
      <c r="D75" s="123"/>
    </row>
    <row r="76" spans="2:14" x14ac:dyDescent="0.2">
      <c r="C76" s="123"/>
      <c r="D76" s="123"/>
    </row>
    <row r="77" spans="2:14" x14ac:dyDescent="0.2">
      <c r="C77" s="123"/>
      <c r="D77" s="123"/>
    </row>
    <row r="78" spans="2:14" x14ac:dyDescent="0.2">
      <c r="C78" s="123"/>
      <c r="D78" s="123"/>
    </row>
    <row r="79" spans="2:14" x14ac:dyDescent="0.2">
      <c r="C79" s="123"/>
      <c r="D79" s="123"/>
    </row>
    <row r="80" spans="2:14" x14ac:dyDescent="0.2">
      <c r="C80" s="123"/>
      <c r="D80" s="123"/>
    </row>
    <row r="81" spans="2:4" x14ac:dyDescent="0.2">
      <c r="C81" s="123"/>
      <c r="D81" s="123"/>
    </row>
    <row r="82" spans="2:4" x14ac:dyDescent="0.2">
      <c r="C82" s="123"/>
      <c r="D82" s="123"/>
    </row>
    <row r="83" spans="2:4" x14ac:dyDescent="0.2">
      <c r="C83" s="123"/>
      <c r="D83" s="123"/>
    </row>
    <row r="84" spans="2:4" x14ac:dyDescent="0.2">
      <c r="C84" s="123"/>
      <c r="D84" s="123"/>
    </row>
    <row r="85" spans="2:4" x14ac:dyDescent="0.2">
      <c r="C85" s="123"/>
      <c r="D85" s="123"/>
    </row>
    <row r="86" spans="2:4" x14ac:dyDescent="0.2">
      <c r="C86" s="123"/>
      <c r="D86" s="123"/>
    </row>
    <row r="87" spans="2:4" x14ac:dyDescent="0.2">
      <c r="C87" s="123"/>
      <c r="D87" s="123"/>
    </row>
    <row r="88" spans="2:4" x14ac:dyDescent="0.2">
      <c r="C88" s="123"/>
      <c r="D88" s="123"/>
    </row>
    <row r="89" spans="2:4" x14ac:dyDescent="0.2">
      <c r="C89" s="123"/>
      <c r="D89" s="123"/>
    </row>
    <row r="90" spans="2:4" x14ac:dyDescent="0.2">
      <c r="C90" s="123"/>
      <c r="D90" s="123"/>
    </row>
    <row r="91" spans="2:4" x14ac:dyDescent="0.2">
      <c r="C91" s="123"/>
      <c r="D91" s="123"/>
    </row>
    <row r="92" spans="2:4" x14ac:dyDescent="0.2">
      <c r="C92" s="123"/>
      <c r="D92" s="123"/>
    </row>
    <row r="93" spans="2:4" x14ac:dyDescent="0.2">
      <c r="B93" s="12"/>
      <c r="C93" s="123"/>
      <c r="D93" s="123"/>
    </row>
    <row r="94" spans="2:4" x14ac:dyDescent="0.2">
      <c r="B94" s="12" t="e">
        <f>SUM(#REF!)</f>
        <v>#REF!</v>
      </c>
      <c r="C94" s="123"/>
      <c r="D94" s="123"/>
    </row>
  </sheetData>
  <mergeCells count="28">
    <mergeCell ref="N10:N12"/>
    <mergeCell ref="B9:C12"/>
    <mergeCell ref="D9:D12"/>
    <mergeCell ref="E9:E12"/>
    <mergeCell ref="F10:F12"/>
    <mergeCell ref="G10:G12"/>
    <mergeCell ref="H10:H12"/>
    <mergeCell ref="I10:I12"/>
    <mergeCell ref="J10:J12"/>
    <mergeCell ref="K10:K12"/>
    <mergeCell ref="L10:L12"/>
    <mergeCell ref="M10:M12"/>
    <mergeCell ref="B13:C15"/>
    <mergeCell ref="B16:B33"/>
    <mergeCell ref="C16:C18"/>
    <mergeCell ref="C19:C21"/>
    <mergeCell ref="C22:C24"/>
    <mergeCell ref="C25:C27"/>
    <mergeCell ref="C28:C30"/>
    <mergeCell ref="C31:C33"/>
    <mergeCell ref="C58:F58"/>
    <mergeCell ref="B34:B57"/>
    <mergeCell ref="C34:C36"/>
    <mergeCell ref="C37:C39"/>
    <mergeCell ref="C40:C42"/>
    <mergeCell ref="C43:C45"/>
    <mergeCell ref="C46:C48"/>
    <mergeCell ref="C49:C51"/>
  </mergeCells>
  <phoneticPr fontId="3"/>
  <printOptions horizontalCentered="1"/>
  <pageMargins left="0.82677165354330717" right="0.43307086614173229" top="0.59055118110236227" bottom="0.35433070866141736" header="0.19685039370078741" footer="0.19685039370078741"/>
  <pageSetup paperSize="9" scale="61" firstPageNumber="20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E297-E932-4BDF-8C90-0C0AECCC26EB}">
  <sheetPr>
    <tabColor rgb="FF00B0F0"/>
  </sheetPr>
  <dimension ref="B2:R58"/>
  <sheetViews>
    <sheetView view="pageBreakPreview" zoomScale="80" zoomScaleNormal="100" zoomScaleSheetLayoutView="80" workbookViewId="0"/>
  </sheetViews>
  <sheetFormatPr defaultColWidth="9" defaultRowHeight="13.2" x14ac:dyDescent="0.2"/>
  <cols>
    <col min="1" max="1" width="4.6640625" style="12" customWidth="1"/>
    <col min="2" max="2" width="3.109375" style="12" customWidth="1"/>
    <col min="3" max="3" width="15.6640625" style="12" customWidth="1"/>
    <col min="4" max="4" width="9.6640625" style="12" customWidth="1"/>
    <col min="5" max="11" width="19" style="12" customWidth="1"/>
    <col min="12" max="12" width="17.88671875" style="12" customWidth="1"/>
    <col min="13" max="13" width="13.109375" style="12" customWidth="1"/>
    <col min="14" max="15" width="10.33203125" style="12" customWidth="1"/>
    <col min="16" max="16" width="9.6640625" style="12" customWidth="1"/>
    <col min="17" max="17" width="10" style="12" customWidth="1"/>
    <col min="18" max="18" width="7.6640625" style="12" customWidth="1"/>
    <col min="19" max="16384" width="9" style="12"/>
  </cols>
  <sheetData>
    <row r="2" spans="2:18" ht="14.4" x14ac:dyDescent="0.2">
      <c r="B2" s="11" t="s">
        <v>204</v>
      </c>
    </row>
    <row r="3" spans="2:18" ht="14.4" x14ac:dyDescent="0.2">
      <c r="B3" s="11"/>
    </row>
    <row r="4" spans="2:18" ht="14.4" x14ac:dyDescent="0.2">
      <c r="B4" s="11"/>
      <c r="G4" s="13"/>
      <c r="H4" s="13"/>
      <c r="I4" s="13"/>
      <c r="J4" s="13" t="s">
        <v>205</v>
      </c>
      <c r="K4" s="13"/>
    </row>
    <row r="5" spans="2:18" ht="14.4" x14ac:dyDescent="0.2">
      <c r="B5" s="11"/>
      <c r="G5" s="13"/>
      <c r="H5" s="13"/>
      <c r="I5" s="13"/>
      <c r="J5" s="13" t="s">
        <v>206</v>
      </c>
      <c r="K5" s="13"/>
    </row>
    <row r="6" spans="2:18" ht="14.4" x14ac:dyDescent="0.2">
      <c r="B6" s="11"/>
    </row>
    <row r="7" spans="2:18" ht="13.8" thickBot="1" x14ac:dyDescent="0.25">
      <c r="B7" s="14"/>
      <c r="C7" s="14"/>
      <c r="D7" s="14"/>
      <c r="E7" s="12" t="s">
        <v>207</v>
      </c>
      <c r="K7" s="15" t="s">
        <v>208</v>
      </c>
      <c r="L7" s="15"/>
    </row>
    <row r="8" spans="2:18" ht="12.9" customHeight="1" x14ac:dyDescent="0.2">
      <c r="B8" s="16"/>
      <c r="C8" s="17"/>
      <c r="D8" s="300" t="s">
        <v>209</v>
      </c>
      <c r="E8" s="303" t="s">
        <v>210</v>
      </c>
      <c r="F8" s="285" t="s">
        <v>211</v>
      </c>
      <c r="G8" s="285" t="s">
        <v>212</v>
      </c>
      <c r="H8" s="285" t="s">
        <v>213</v>
      </c>
      <c r="I8" s="285" t="s">
        <v>214</v>
      </c>
      <c r="J8" s="285" t="s">
        <v>215</v>
      </c>
      <c r="K8" s="287" t="s">
        <v>216</v>
      </c>
      <c r="L8" s="290" t="s">
        <v>217</v>
      </c>
    </row>
    <row r="9" spans="2:18" x14ac:dyDescent="0.2">
      <c r="B9" s="16"/>
      <c r="C9" s="17"/>
      <c r="D9" s="301"/>
      <c r="E9" s="304"/>
      <c r="F9" s="306"/>
      <c r="G9" s="286"/>
      <c r="H9" s="286"/>
      <c r="I9" s="286"/>
      <c r="J9" s="286"/>
      <c r="K9" s="288"/>
      <c r="L9" s="291"/>
    </row>
    <row r="10" spans="2:18" ht="41.25" customHeight="1" x14ac:dyDescent="0.2">
      <c r="B10" s="18"/>
      <c r="C10" s="19"/>
      <c r="D10" s="302"/>
      <c r="E10" s="305"/>
      <c r="F10" s="307"/>
      <c r="G10" s="282"/>
      <c r="H10" s="282"/>
      <c r="I10" s="282"/>
      <c r="J10" s="282"/>
      <c r="K10" s="289"/>
      <c r="L10" s="292"/>
      <c r="M10" s="12" t="s">
        <v>218</v>
      </c>
      <c r="N10" s="20"/>
      <c r="O10" s="20"/>
    </row>
    <row r="11" spans="2:18" ht="21" customHeight="1" x14ac:dyDescent="0.2">
      <c r="B11" s="293" t="s">
        <v>219</v>
      </c>
      <c r="C11" s="294"/>
      <c r="D11" s="21">
        <f t="shared" ref="D11:L11" si="0">D13+D15+D17+D19+D21+D23</f>
        <v>389</v>
      </c>
      <c r="E11" s="22">
        <f t="shared" si="0"/>
        <v>22</v>
      </c>
      <c r="F11" s="23">
        <f t="shared" si="0"/>
        <v>83</v>
      </c>
      <c r="G11" s="23">
        <f t="shared" si="0"/>
        <v>68</v>
      </c>
      <c r="H11" s="23">
        <f t="shared" si="0"/>
        <v>200</v>
      </c>
      <c r="I11" s="23">
        <f t="shared" si="0"/>
        <v>116</v>
      </c>
      <c r="J11" s="23">
        <f t="shared" si="0"/>
        <v>184</v>
      </c>
      <c r="K11" s="24">
        <f t="shared" si="0"/>
        <v>24</v>
      </c>
      <c r="L11" s="25">
        <f t="shared" si="0"/>
        <v>36</v>
      </c>
      <c r="M11" s="12">
        <f>SUM(M13:M23)</f>
        <v>425</v>
      </c>
      <c r="N11" s="26"/>
      <c r="O11" s="26"/>
      <c r="P11" s="26"/>
      <c r="Q11" s="26"/>
      <c r="R11" s="26"/>
    </row>
    <row r="12" spans="2:18" ht="21" customHeight="1" thickBot="1" x14ac:dyDescent="0.25">
      <c r="B12" s="295"/>
      <c r="C12" s="296"/>
      <c r="D12" s="27"/>
      <c r="E12" s="28">
        <f>E11/D11</f>
        <v>5.6555269922879174E-2</v>
      </c>
      <c r="F12" s="29">
        <f>F11/D11</f>
        <v>0.21336760925449871</v>
      </c>
      <c r="G12" s="29">
        <f>G11/$D$11</f>
        <v>0.17480719794344474</v>
      </c>
      <c r="H12" s="29">
        <f t="shared" ref="H12:J12" si="1">H11/$D$11</f>
        <v>0.51413881748071977</v>
      </c>
      <c r="I12" s="29">
        <f t="shared" si="1"/>
        <v>0.29820051413881749</v>
      </c>
      <c r="J12" s="29">
        <f t="shared" si="1"/>
        <v>0.47300771208226222</v>
      </c>
      <c r="K12" s="30">
        <f>K11/D11</f>
        <v>6.1696658097686374E-2</v>
      </c>
      <c r="L12" s="31">
        <f>L11/D11</f>
        <v>9.2544987146529561E-2</v>
      </c>
      <c r="N12" s="32"/>
      <c r="O12" s="32"/>
      <c r="P12" s="32"/>
      <c r="Q12" s="32"/>
      <c r="R12" s="32"/>
    </row>
    <row r="13" spans="2:18" ht="21" customHeight="1" thickTop="1" x14ac:dyDescent="0.2">
      <c r="B13" s="278" t="s">
        <v>220</v>
      </c>
      <c r="C13" s="281" t="s">
        <v>221</v>
      </c>
      <c r="D13" s="33">
        <f>M13-L13</f>
        <v>52</v>
      </c>
      <c r="E13" s="34">
        <v>4</v>
      </c>
      <c r="F13" s="35">
        <v>4</v>
      </c>
      <c r="G13" s="35">
        <v>3</v>
      </c>
      <c r="H13" s="35">
        <v>36</v>
      </c>
      <c r="I13" s="35">
        <v>16</v>
      </c>
      <c r="J13" s="35">
        <v>32</v>
      </c>
      <c r="K13" s="36">
        <v>0</v>
      </c>
      <c r="L13" s="37">
        <v>2</v>
      </c>
      <c r="M13" s="12">
        <f>'[1]表5-1'!D14</f>
        <v>54</v>
      </c>
      <c r="N13" s="26"/>
      <c r="O13" s="26"/>
      <c r="P13" s="26"/>
      <c r="Q13" s="26"/>
      <c r="R13" s="26"/>
    </row>
    <row r="14" spans="2:18" ht="21" customHeight="1" x14ac:dyDescent="0.2">
      <c r="B14" s="279"/>
      <c r="C14" s="282"/>
      <c r="D14" s="38"/>
      <c r="E14" s="39">
        <f>E13/D13</f>
        <v>7.6923076923076927E-2</v>
      </c>
      <c r="F14" s="40">
        <f>F13/D13</f>
        <v>7.6923076923076927E-2</v>
      </c>
      <c r="G14" s="40">
        <f>G13/$D$13</f>
        <v>5.7692307692307696E-2</v>
      </c>
      <c r="H14" s="40">
        <f t="shared" ref="H14:J14" si="2">H13/$D$13</f>
        <v>0.69230769230769229</v>
      </c>
      <c r="I14" s="40">
        <f t="shared" si="2"/>
        <v>0.30769230769230771</v>
      </c>
      <c r="J14" s="40">
        <f t="shared" si="2"/>
        <v>0.61538461538461542</v>
      </c>
      <c r="K14" s="30">
        <f>K13/D13</f>
        <v>0</v>
      </c>
      <c r="L14" s="41">
        <f>L13/D13</f>
        <v>3.8461538461538464E-2</v>
      </c>
      <c r="N14" s="32"/>
      <c r="O14" s="32"/>
      <c r="P14" s="32"/>
      <c r="Q14" s="32"/>
      <c r="R14" s="32"/>
    </row>
    <row r="15" spans="2:18" ht="21" customHeight="1" x14ac:dyDescent="0.2">
      <c r="B15" s="279"/>
      <c r="C15" s="276" t="s">
        <v>222</v>
      </c>
      <c r="D15" s="42">
        <f>M15-L15</f>
        <v>64</v>
      </c>
      <c r="E15" s="22">
        <v>6</v>
      </c>
      <c r="F15" s="23">
        <v>9</v>
      </c>
      <c r="G15" s="23">
        <v>12</v>
      </c>
      <c r="H15" s="23">
        <v>21</v>
      </c>
      <c r="I15" s="23">
        <v>19</v>
      </c>
      <c r="J15" s="23">
        <v>29</v>
      </c>
      <c r="K15" s="24">
        <v>7</v>
      </c>
      <c r="L15" s="43">
        <v>12</v>
      </c>
      <c r="M15" s="12">
        <f>'[1]表5-1'!D16</f>
        <v>76</v>
      </c>
      <c r="N15" s="26"/>
      <c r="O15" s="26"/>
      <c r="P15" s="26"/>
      <c r="Q15" s="26"/>
      <c r="R15" s="26"/>
    </row>
    <row r="16" spans="2:18" ht="21" customHeight="1" x14ac:dyDescent="0.2">
      <c r="B16" s="279"/>
      <c r="C16" s="282"/>
      <c r="D16" s="44"/>
      <c r="E16" s="39">
        <f>E15/D15</f>
        <v>9.375E-2</v>
      </c>
      <c r="F16" s="40">
        <f>F15/D15</f>
        <v>0.140625</v>
      </c>
      <c r="G16" s="40">
        <f>G15/$D$15</f>
        <v>0.1875</v>
      </c>
      <c r="H16" s="40">
        <f t="shared" ref="H16:J16" si="3">H15/$D$15</f>
        <v>0.328125</v>
      </c>
      <c r="I16" s="40">
        <f t="shared" si="3"/>
        <v>0.296875</v>
      </c>
      <c r="J16" s="40">
        <f t="shared" si="3"/>
        <v>0.453125</v>
      </c>
      <c r="K16" s="30">
        <f>K15/D15</f>
        <v>0.109375</v>
      </c>
      <c r="L16" s="41">
        <f>L15/D15</f>
        <v>0.1875</v>
      </c>
      <c r="N16" s="32"/>
      <c r="O16" s="32"/>
      <c r="P16" s="32"/>
      <c r="Q16" s="32"/>
      <c r="R16" s="32"/>
    </row>
    <row r="17" spans="2:18" ht="21" customHeight="1" x14ac:dyDescent="0.2">
      <c r="B17" s="279"/>
      <c r="C17" s="298" t="s">
        <v>223</v>
      </c>
      <c r="D17" s="42">
        <f>M17-L17</f>
        <v>26</v>
      </c>
      <c r="E17" s="22">
        <v>3</v>
      </c>
      <c r="F17" s="23">
        <v>2</v>
      </c>
      <c r="G17" s="23">
        <v>3</v>
      </c>
      <c r="H17" s="23">
        <v>14</v>
      </c>
      <c r="I17" s="23">
        <v>9</v>
      </c>
      <c r="J17" s="23">
        <v>11</v>
      </c>
      <c r="K17" s="24">
        <v>1</v>
      </c>
      <c r="L17" s="43">
        <v>2</v>
      </c>
      <c r="M17" s="12">
        <f>'[1]表5-1'!D18</f>
        <v>28</v>
      </c>
      <c r="N17" s="26"/>
      <c r="O17" s="26"/>
      <c r="P17" s="26"/>
      <c r="Q17" s="26"/>
      <c r="R17" s="26"/>
    </row>
    <row r="18" spans="2:18" ht="21" customHeight="1" x14ac:dyDescent="0.2">
      <c r="B18" s="279"/>
      <c r="C18" s="299"/>
      <c r="D18" s="44"/>
      <c r="E18" s="39">
        <f>E17/D17</f>
        <v>0.11538461538461539</v>
      </c>
      <c r="F18" s="40">
        <f>F17/D17</f>
        <v>7.6923076923076927E-2</v>
      </c>
      <c r="G18" s="40">
        <f>G17/$D$17</f>
        <v>0.11538461538461539</v>
      </c>
      <c r="H18" s="40">
        <f t="shared" ref="H18:J18" si="4">H17/$D$17</f>
        <v>0.53846153846153844</v>
      </c>
      <c r="I18" s="40">
        <f t="shared" si="4"/>
        <v>0.34615384615384615</v>
      </c>
      <c r="J18" s="40">
        <f t="shared" si="4"/>
        <v>0.42307692307692307</v>
      </c>
      <c r="K18" s="30">
        <f>K17/D17</f>
        <v>3.8461538461538464E-2</v>
      </c>
      <c r="L18" s="41">
        <f>L17/D17</f>
        <v>7.6923076923076927E-2</v>
      </c>
      <c r="N18" s="32"/>
      <c r="O18" s="32"/>
      <c r="P18" s="32"/>
      <c r="Q18" s="32"/>
      <c r="R18" s="32"/>
    </row>
    <row r="19" spans="2:18" ht="21" customHeight="1" x14ac:dyDescent="0.2">
      <c r="B19" s="279"/>
      <c r="C19" s="276" t="s">
        <v>224</v>
      </c>
      <c r="D19" s="42">
        <f>M19-L19</f>
        <v>81</v>
      </c>
      <c r="E19" s="22">
        <v>4</v>
      </c>
      <c r="F19" s="23">
        <v>10</v>
      </c>
      <c r="G19" s="23">
        <v>7</v>
      </c>
      <c r="H19" s="23">
        <v>37</v>
      </c>
      <c r="I19" s="23">
        <v>16</v>
      </c>
      <c r="J19" s="23">
        <v>44</v>
      </c>
      <c r="K19" s="24">
        <v>4</v>
      </c>
      <c r="L19" s="43">
        <v>8</v>
      </c>
      <c r="M19" s="12">
        <f>'[1]表5-1'!D20</f>
        <v>89</v>
      </c>
      <c r="N19" s="26"/>
      <c r="O19" s="26"/>
      <c r="P19" s="26"/>
      <c r="Q19" s="26"/>
      <c r="R19" s="26"/>
    </row>
    <row r="20" spans="2:18" ht="21" customHeight="1" x14ac:dyDescent="0.2">
      <c r="B20" s="279"/>
      <c r="C20" s="282"/>
      <c r="D20" s="44"/>
      <c r="E20" s="39">
        <f>E19/D19</f>
        <v>4.9382716049382713E-2</v>
      </c>
      <c r="F20" s="40">
        <f>F19/D19</f>
        <v>0.12345679012345678</v>
      </c>
      <c r="G20" s="40">
        <f>G19/$D$19</f>
        <v>8.6419753086419748E-2</v>
      </c>
      <c r="H20" s="40">
        <f t="shared" ref="H20:J20" si="5">H19/$D$19</f>
        <v>0.4567901234567901</v>
      </c>
      <c r="I20" s="40">
        <f t="shared" si="5"/>
        <v>0.19753086419753085</v>
      </c>
      <c r="J20" s="40">
        <f t="shared" si="5"/>
        <v>0.54320987654320985</v>
      </c>
      <c r="K20" s="30">
        <f>K19/D19</f>
        <v>4.9382716049382713E-2</v>
      </c>
      <c r="L20" s="41">
        <f>L19/D19</f>
        <v>9.8765432098765427E-2</v>
      </c>
      <c r="N20" s="32"/>
      <c r="O20" s="32"/>
      <c r="P20" s="32"/>
      <c r="Q20" s="32"/>
      <c r="R20" s="32"/>
    </row>
    <row r="21" spans="2:18" ht="21" customHeight="1" x14ac:dyDescent="0.2">
      <c r="B21" s="279"/>
      <c r="C21" s="276" t="s">
        <v>225</v>
      </c>
      <c r="D21" s="42">
        <f>M21-L21</f>
        <v>15</v>
      </c>
      <c r="E21" s="22">
        <v>3</v>
      </c>
      <c r="F21" s="23">
        <v>7</v>
      </c>
      <c r="G21" s="23">
        <v>6</v>
      </c>
      <c r="H21" s="23">
        <v>6</v>
      </c>
      <c r="I21" s="23">
        <v>9</v>
      </c>
      <c r="J21" s="23">
        <v>5</v>
      </c>
      <c r="K21" s="24">
        <v>1</v>
      </c>
      <c r="L21" s="43">
        <v>1</v>
      </c>
      <c r="M21" s="12">
        <f>'[1]表5-1'!D22</f>
        <v>16</v>
      </c>
      <c r="N21" s="26"/>
      <c r="O21" s="26"/>
      <c r="P21" s="26"/>
      <c r="Q21" s="26"/>
      <c r="R21" s="26"/>
    </row>
    <row r="22" spans="2:18" ht="21" customHeight="1" x14ac:dyDescent="0.2">
      <c r="B22" s="279"/>
      <c r="C22" s="282"/>
      <c r="D22" s="44"/>
      <c r="E22" s="39">
        <f>E21/D21</f>
        <v>0.2</v>
      </c>
      <c r="F22" s="40">
        <f>F21/D21</f>
        <v>0.46666666666666667</v>
      </c>
      <c r="G22" s="40">
        <f>G21/$D$21</f>
        <v>0.4</v>
      </c>
      <c r="H22" s="40">
        <f t="shared" ref="H22:J22" si="6">H21/$D$21</f>
        <v>0.4</v>
      </c>
      <c r="I22" s="40">
        <f t="shared" si="6"/>
        <v>0.6</v>
      </c>
      <c r="J22" s="40">
        <f t="shared" si="6"/>
        <v>0.33333333333333331</v>
      </c>
      <c r="K22" s="45">
        <f>K21/D21</f>
        <v>6.6666666666666666E-2</v>
      </c>
      <c r="L22" s="41">
        <f>L21/D21</f>
        <v>6.6666666666666666E-2</v>
      </c>
      <c r="N22" s="32"/>
      <c r="O22" s="32"/>
      <c r="P22" s="32"/>
      <c r="Q22" s="32"/>
      <c r="R22" s="32"/>
    </row>
    <row r="23" spans="2:18" ht="21" customHeight="1" x14ac:dyDescent="0.2">
      <c r="B23" s="279"/>
      <c r="C23" s="276" t="s">
        <v>226</v>
      </c>
      <c r="D23" s="42">
        <f>M23-L23</f>
        <v>151</v>
      </c>
      <c r="E23" s="46">
        <v>2</v>
      </c>
      <c r="F23" s="47">
        <v>51</v>
      </c>
      <c r="G23" s="47">
        <v>37</v>
      </c>
      <c r="H23" s="47">
        <v>86</v>
      </c>
      <c r="I23" s="47">
        <v>47</v>
      </c>
      <c r="J23" s="47">
        <v>63</v>
      </c>
      <c r="K23" s="48">
        <v>11</v>
      </c>
      <c r="L23" s="43">
        <v>11</v>
      </c>
      <c r="M23" s="12">
        <f>'[1]表5-1'!D24</f>
        <v>162</v>
      </c>
      <c r="N23" s="26"/>
      <c r="O23" s="26"/>
      <c r="P23" s="26"/>
      <c r="Q23" s="26"/>
      <c r="R23" s="26"/>
    </row>
    <row r="24" spans="2:18" ht="21" customHeight="1" thickBot="1" x14ac:dyDescent="0.25">
      <c r="B24" s="297"/>
      <c r="C24" s="277"/>
      <c r="D24" s="38"/>
      <c r="E24" s="49">
        <f>E23/D23</f>
        <v>1.3245033112582781E-2</v>
      </c>
      <c r="F24" s="50">
        <f>F23/D23</f>
        <v>0.33774834437086093</v>
      </c>
      <c r="G24" s="50">
        <f>G23/$D$23</f>
        <v>0.24503311258278146</v>
      </c>
      <c r="H24" s="50">
        <f t="shared" ref="H24:J24" si="7">H23/$D$23</f>
        <v>0.56953642384105962</v>
      </c>
      <c r="I24" s="50">
        <f t="shared" si="7"/>
        <v>0.31125827814569534</v>
      </c>
      <c r="J24" s="50">
        <f t="shared" si="7"/>
        <v>0.41721854304635764</v>
      </c>
      <c r="K24" s="30">
        <f>K23/D23</f>
        <v>7.2847682119205295E-2</v>
      </c>
      <c r="L24" s="51">
        <f>L23/D23</f>
        <v>7.2847682119205295E-2</v>
      </c>
      <c r="N24" s="32"/>
      <c r="O24" s="32"/>
      <c r="P24" s="32"/>
      <c r="Q24" s="32"/>
      <c r="R24" s="32"/>
    </row>
    <row r="25" spans="2:18" ht="21" customHeight="1" thickTop="1" x14ac:dyDescent="0.2">
      <c r="B25" s="278" t="s">
        <v>227</v>
      </c>
      <c r="C25" s="281" t="s">
        <v>228</v>
      </c>
      <c r="D25" s="33">
        <f>M25-L25</f>
        <v>74</v>
      </c>
      <c r="E25" s="34">
        <v>0</v>
      </c>
      <c r="F25" s="35">
        <v>6</v>
      </c>
      <c r="G25" s="35">
        <v>7</v>
      </c>
      <c r="H25" s="35">
        <v>25</v>
      </c>
      <c r="I25" s="35">
        <v>8</v>
      </c>
      <c r="J25" s="35">
        <v>49</v>
      </c>
      <c r="K25" s="36">
        <v>6</v>
      </c>
      <c r="L25" s="43">
        <v>13</v>
      </c>
      <c r="M25" s="12">
        <f>'[1]表5-1'!D26</f>
        <v>87</v>
      </c>
      <c r="N25" s="26"/>
      <c r="O25" s="26"/>
      <c r="P25" s="26"/>
      <c r="Q25" s="26"/>
      <c r="R25" s="26"/>
    </row>
    <row r="26" spans="2:18" ht="21" customHeight="1" x14ac:dyDescent="0.2">
      <c r="B26" s="279"/>
      <c r="C26" s="282"/>
      <c r="D26" s="44"/>
      <c r="E26" s="39">
        <f>E25/D25</f>
        <v>0</v>
      </c>
      <c r="F26" s="40">
        <f>F25/D25</f>
        <v>8.1081081081081086E-2</v>
      </c>
      <c r="G26" s="40">
        <f>G25/$D$25</f>
        <v>9.45945945945946E-2</v>
      </c>
      <c r="H26" s="40">
        <f t="shared" ref="H26:J26" si="8">H25/$D$25</f>
        <v>0.33783783783783783</v>
      </c>
      <c r="I26" s="40">
        <f t="shared" si="8"/>
        <v>0.10810810810810811</v>
      </c>
      <c r="J26" s="40">
        <f t="shared" si="8"/>
        <v>0.66216216216216217</v>
      </c>
      <c r="K26" s="45">
        <f>K25/D25</f>
        <v>8.1081081081081086E-2</v>
      </c>
      <c r="L26" s="41">
        <f>L25/D25</f>
        <v>0.17567567567567569</v>
      </c>
      <c r="N26" s="32"/>
      <c r="O26" s="32"/>
      <c r="P26" s="32"/>
      <c r="Q26" s="32"/>
      <c r="R26" s="32"/>
    </row>
    <row r="27" spans="2:18" ht="21" customHeight="1" x14ac:dyDescent="0.2">
      <c r="B27" s="279"/>
      <c r="C27" s="276" t="s">
        <v>229</v>
      </c>
      <c r="D27" s="52">
        <f>M27-L27</f>
        <v>167</v>
      </c>
      <c r="E27" s="46">
        <v>6</v>
      </c>
      <c r="F27" s="47">
        <v>24</v>
      </c>
      <c r="G27" s="47">
        <v>23</v>
      </c>
      <c r="H27" s="47">
        <v>91</v>
      </c>
      <c r="I27" s="47">
        <v>34</v>
      </c>
      <c r="J27" s="47">
        <v>87</v>
      </c>
      <c r="K27" s="48">
        <v>12</v>
      </c>
      <c r="L27" s="43">
        <v>14</v>
      </c>
      <c r="M27" s="12">
        <f>'[1]表5-1'!D28</f>
        <v>181</v>
      </c>
      <c r="N27" s="26"/>
      <c r="O27" s="26"/>
      <c r="P27" s="26"/>
      <c r="Q27" s="26"/>
      <c r="R27" s="26"/>
    </row>
    <row r="28" spans="2:18" ht="21" customHeight="1" x14ac:dyDescent="0.2">
      <c r="B28" s="279"/>
      <c r="C28" s="282"/>
      <c r="D28" s="44"/>
      <c r="E28" s="39">
        <f>E27/D27</f>
        <v>3.5928143712574849E-2</v>
      </c>
      <c r="F28" s="40">
        <f>F27/D27</f>
        <v>0.1437125748502994</v>
      </c>
      <c r="G28" s="40">
        <f>G27/$D$27</f>
        <v>0.1377245508982036</v>
      </c>
      <c r="H28" s="40">
        <f t="shared" ref="H28:J28" si="9">H27/$D$27</f>
        <v>0.54491017964071853</v>
      </c>
      <c r="I28" s="40">
        <f t="shared" si="9"/>
        <v>0.20359281437125748</v>
      </c>
      <c r="J28" s="40">
        <f t="shared" si="9"/>
        <v>0.52095808383233533</v>
      </c>
      <c r="K28" s="45">
        <f>K27/D27</f>
        <v>7.1856287425149698E-2</v>
      </c>
      <c r="L28" s="41">
        <f>L27/D27</f>
        <v>8.3832335329341312E-2</v>
      </c>
      <c r="N28" s="32"/>
      <c r="O28" s="32"/>
      <c r="P28" s="32"/>
      <c r="Q28" s="32"/>
      <c r="R28" s="32"/>
    </row>
    <row r="29" spans="2:18" ht="21" customHeight="1" x14ac:dyDescent="0.2">
      <c r="B29" s="279"/>
      <c r="C29" s="276" t="s">
        <v>230</v>
      </c>
      <c r="D29" s="52">
        <f>M29-L29</f>
        <v>45</v>
      </c>
      <c r="E29" s="46">
        <v>4</v>
      </c>
      <c r="F29" s="47">
        <v>10</v>
      </c>
      <c r="G29" s="47">
        <v>6</v>
      </c>
      <c r="H29" s="47">
        <v>27</v>
      </c>
      <c r="I29" s="47">
        <v>17</v>
      </c>
      <c r="J29" s="47">
        <v>17</v>
      </c>
      <c r="K29" s="48">
        <v>5</v>
      </c>
      <c r="L29" s="43">
        <v>5</v>
      </c>
      <c r="M29" s="12">
        <f>'[1]表5-1'!D30</f>
        <v>50</v>
      </c>
      <c r="N29" s="26"/>
      <c r="O29" s="26"/>
      <c r="P29" s="26"/>
      <c r="Q29" s="26"/>
      <c r="R29" s="26"/>
    </row>
    <row r="30" spans="2:18" ht="21" customHeight="1" x14ac:dyDescent="0.2">
      <c r="B30" s="279"/>
      <c r="C30" s="283"/>
      <c r="D30" s="44"/>
      <c r="E30" s="39">
        <f>E29/D29</f>
        <v>8.8888888888888892E-2</v>
      </c>
      <c r="F30" s="40">
        <f>F29/D29</f>
        <v>0.22222222222222221</v>
      </c>
      <c r="G30" s="40">
        <f>G29/$D$29</f>
        <v>0.13333333333333333</v>
      </c>
      <c r="H30" s="40">
        <f t="shared" ref="H30:J30" si="10">H29/$D$29</f>
        <v>0.6</v>
      </c>
      <c r="I30" s="40">
        <f t="shared" si="10"/>
        <v>0.37777777777777777</v>
      </c>
      <c r="J30" s="40">
        <f t="shared" si="10"/>
        <v>0.37777777777777777</v>
      </c>
      <c r="K30" s="45">
        <f>K29/D29</f>
        <v>0.1111111111111111</v>
      </c>
      <c r="L30" s="41">
        <f>L29/D29</f>
        <v>0.1111111111111111</v>
      </c>
      <c r="N30" s="32"/>
      <c r="O30" s="32"/>
      <c r="P30" s="32"/>
      <c r="Q30" s="32"/>
      <c r="R30" s="32"/>
    </row>
    <row r="31" spans="2:18" ht="21" customHeight="1" x14ac:dyDescent="0.2">
      <c r="B31" s="279"/>
      <c r="C31" s="276" t="s">
        <v>231</v>
      </c>
      <c r="D31" s="52">
        <f>M31-L31</f>
        <v>36</v>
      </c>
      <c r="E31" s="46">
        <v>0</v>
      </c>
      <c r="F31" s="47">
        <v>10</v>
      </c>
      <c r="G31" s="47">
        <v>6</v>
      </c>
      <c r="H31" s="47">
        <v>25</v>
      </c>
      <c r="I31" s="47">
        <v>14</v>
      </c>
      <c r="J31" s="47">
        <v>14</v>
      </c>
      <c r="K31" s="48">
        <v>1</v>
      </c>
      <c r="L31" s="43">
        <v>4</v>
      </c>
      <c r="M31" s="12">
        <f>'[1]表5-1'!D32</f>
        <v>40</v>
      </c>
      <c r="N31" s="26"/>
      <c r="O31" s="26"/>
      <c r="P31" s="26"/>
      <c r="Q31" s="26"/>
      <c r="R31" s="26"/>
    </row>
    <row r="32" spans="2:18" ht="21" customHeight="1" x14ac:dyDescent="0.2">
      <c r="B32" s="279"/>
      <c r="C32" s="283"/>
      <c r="D32" s="44"/>
      <c r="E32" s="39">
        <f>E31/D31</f>
        <v>0</v>
      </c>
      <c r="F32" s="40">
        <f>F31/D31</f>
        <v>0.27777777777777779</v>
      </c>
      <c r="G32" s="40">
        <f>G31/$D$31</f>
        <v>0.16666666666666666</v>
      </c>
      <c r="H32" s="40">
        <f t="shared" ref="H32:J32" si="11">H31/$D$31</f>
        <v>0.69444444444444442</v>
      </c>
      <c r="I32" s="40">
        <f t="shared" si="11"/>
        <v>0.3888888888888889</v>
      </c>
      <c r="J32" s="40">
        <f t="shared" si="11"/>
        <v>0.3888888888888889</v>
      </c>
      <c r="K32" s="45">
        <f>K31/D31</f>
        <v>2.7777777777777776E-2</v>
      </c>
      <c r="L32" s="41">
        <f>L31/D31</f>
        <v>0.1111111111111111</v>
      </c>
      <c r="N32" s="32"/>
      <c r="O32" s="32"/>
      <c r="P32" s="32"/>
      <c r="Q32" s="32"/>
      <c r="R32" s="32"/>
    </row>
    <row r="33" spans="2:18" ht="21" customHeight="1" x14ac:dyDescent="0.2">
      <c r="B33" s="279"/>
      <c r="C33" s="276" t="s">
        <v>232</v>
      </c>
      <c r="D33" s="52">
        <f>M33-L33</f>
        <v>27</v>
      </c>
      <c r="E33" s="46">
        <v>5</v>
      </c>
      <c r="F33" s="47">
        <v>9</v>
      </c>
      <c r="G33" s="47">
        <v>6</v>
      </c>
      <c r="H33" s="47">
        <v>13</v>
      </c>
      <c r="I33" s="47">
        <v>14</v>
      </c>
      <c r="J33" s="47">
        <v>10</v>
      </c>
      <c r="K33" s="48">
        <v>0</v>
      </c>
      <c r="L33" s="43">
        <v>0</v>
      </c>
      <c r="M33" s="12">
        <f>'[1]表5-1'!D34</f>
        <v>27</v>
      </c>
      <c r="N33" s="26"/>
      <c r="O33" s="26"/>
      <c r="P33" s="26"/>
      <c r="Q33" s="26"/>
      <c r="R33" s="26"/>
    </row>
    <row r="34" spans="2:18" ht="21" customHeight="1" x14ac:dyDescent="0.2">
      <c r="B34" s="279"/>
      <c r="C34" s="283"/>
      <c r="D34" s="44"/>
      <c r="E34" s="39">
        <f>E33/D33</f>
        <v>0.18518518518518517</v>
      </c>
      <c r="F34" s="40">
        <f>F33/D33</f>
        <v>0.33333333333333331</v>
      </c>
      <c r="G34" s="40">
        <f>G33/$D$33</f>
        <v>0.22222222222222221</v>
      </c>
      <c r="H34" s="40">
        <f t="shared" ref="H34:J34" si="12">H33/$D$33</f>
        <v>0.48148148148148145</v>
      </c>
      <c r="I34" s="40">
        <f t="shared" si="12"/>
        <v>0.51851851851851849</v>
      </c>
      <c r="J34" s="40">
        <f t="shared" si="12"/>
        <v>0.37037037037037035</v>
      </c>
      <c r="K34" s="45">
        <f>K33/D33</f>
        <v>0</v>
      </c>
      <c r="L34" s="41">
        <f>L33/D33</f>
        <v>0</v>
      </c>
      <c r="N34" s="32"/>
      <c r="O34" s="32"/>
      <c r="P34" s="32"/>
      <c r="Q34" s="32"/>
      <c r="R34" s="32"/>
    </row>
    <row r="35" spans="2:18" ht="21" customHeight="1" x14ac:dyDescent="0.2">
      <c r="B35" s="279"/>
      <c r="C35" s="276" t="s">
        <v>233</v>
      </c>
      <c r="D35" s="52">
        <f>M35-L35</f>
        <v>40</v>
      </c>
      <c r="E35" s="46">
        <v>7</v>
      </c>
      <c r="F35" s="47">
        <v>24</v>
      </c>
      <c r="G35" s="47">
        <v>20</v>
      </c>
      <c r="H35" s="47">
        <v>19</v>
      </c>
      <c r="I35" s="47">
        <v>29</v>
      </c>
      <c r="J35" s="47">
        <v>7</v>
      </c>
      <c r="K35" s="48">
        <v>0</v>
      </c>
      <c r="L35" s="43">
        <v>0</v>
      </c>
      <c r="M35" s="12">
        <f>'[1]表5-1'!D36</f>
        <v>40</v>
      </c>
      <c r="N35" s="26"/>
      <c r="O35" s="26"/>
      <c r="P35" s="26"/>
      <c r="Q35" s="26"/>
      <c r="R35" s="26"/>
    </row>
    <row r="36" spans="2:18" ht="21" customHeight="1" thickBot="1" x14ac:dyDescent="0.25">
      <c r="B36" s="279"/>
      <c r="C36" s="284"/>
      <c r="D36" s="38"/>
      <c r="E36" s="53">
        <f>E35/D35</f>
        <v>0.17499999999999999</v>
      </c>
      <c r="F36" s="54">
        <f>F35/D35</f>
        <v>0.6</v>
      </c>
      <c r="G36" s="54">
        <f>G35/$D$35</f>
        <v>0.5</v>
      </c>
      <c r="H36" s="54">
        <f t="shared" ref="H36:J36" si="13">H35/$D$35</f>
        <v>0.47499999999999998</v>
      </c>
      <c r="I36" s="54">
        <f t="shared" si="13"/>
        <v>0.72499999999999998</v>
      </c>
      <c r="J36" s="54">
        <f t="shared" si="13"/>
        <v>0.17499999999999999</v>
      </c>
      <c r="K36" s="30">
        <f>K35/D35</f>
        <v>0</v>
      </c>
      <c r="L36" s="41">
        <f>L35/D35</f>
        <v>0</v>
      </c>
      <c r="N36" s="32"/>
      <c r="O36" s="32"/>
      <c r="P36" s="32"/>
      <c r="Q36" s="32"/>
      <c r="R36" s="32"/>
    </row>
    <row r="37" spans="2:18" ht="21" customHeight="1" thickTop="1" x14ac:dyDescent="0.2">
      <c r="B37" s="279"/>
      <c r="C37" s="55" t="s">
        <v>234</v>
      </c>
      <c r="D37" s="56">
        <f>D27+D29+D31+D33</f>
        <v>275</v>
      </c>
      <c r="E37" s="57">
        <f t="shared" ref="E37:L37" si="14">E27+E29+E31+E33</f>
        <v>15</v>
      </c>
      <c r="F37" s="35">
        <f t="shared" si="14"/>
        <v>53</v>
      </c>
      <c r="G37" s="35">
        <f t="shared" si="14"/>
        <v>41</v>
      </c>
      <c r="H37" s="35">
        <f t="shared" si="14"/>
        <v>156</v>
      </c>
      <c r="I37" s="35">
        <f t="shared" si="14"/>
        <v>79</v>
      </c>
      <c r="J37" s="35">
        <f t="shared" si="14"/>
        <v>128</v>
      </c>
      <c r="K37" s="36">
        <f t="shared" si="14"/>
        <v>18</v>
      </c>
      <c r="L37" s="37">
        <f t="shared" si="14"/>
        <v>23</v>
      </c>
      <c r="M37" s="12">
        <f>SUM(M27:M33)</f>
        <v>298</v>
      </c>
      <c r="N37" s="26"/>
      <c r="O37" s="26"/>
      <c r="P37" s="26"/>
      <c r="Q37" s="26"/>
      <c r="R37" s="26"/>
    </row>
    <row r="38" spans="2:18" ht="21" customHeight="1" x14ac:dyDescent="0.2">
      <c r="B38" s="279"/>
      <c r="C38" s="58" t="s">
        <v>235</v>
      </c>
      <c r="D38" s="44"/>
      <c r="E38" s="39">
        <f>E37/D37</f>
        <v>5.4545454545454543E-2</v>
      </c>
      <c r="F38" s="40">
        <f>F37/D37</f>
        <v>0.19272727272727272</v>
      </c>
      <c r="G38" s="40">
        <f>G37/$D$37</f>
        <v>0.14909090909090908</v>
      </c>
      <c r="H38" s="40">
        <f t="shared" ref="H38:J38" si="15">H37/$D$37</f>
        <v>0.56727272727272726</v>
      </c>
      <c r="I38" s="40">
        <f t="shared" si="15"/>
        <v>0.28727272727272729</v>
      </c>
      <c r="J38" s="40">
        <f t="shared" si="15"/>
        <v>0.46545454545454545</v>
      </c>
      <c r="K38" s="45">
        <f>K37/D37</f>
        <v>6.545454545454546E-2</v>
      </c>
      <c r="L38" s="41">
        <f>L37/D37</f>
        <v>8.3636363636363634E-2</v>
      </c>
      <c r="N38" s="32"/>
      <c r="O38" s="32"/>
      <c r="P38" s="32"/>
      <c r="Q38" s="32"/>
      <c r="R38" s="32"/>
    </row>
    <row r="39" spans="2:18" ht="21" customHeight="1" x14ac:dyDescent="0.2">
      <c r="B39" s="279"/>
      <c r="C39" s="59" t="s">
        <v>234</v>
      </c>
      <c r="D39" s="60">
        <f>D29+D31+D33+D35</f>
        <v>148</v>
      </c>
      <c r="E39" s="46">
        <f t="shared" ref="E39:L39" si="16">E29+E31+E33+E35</f>
        <v>16</v>
      </c>
      <c r="F39" s="47">
        <f t="shared" si="16"/>
        <v>53</v>
      </c>
      <c r="G39" s="47">
        <f t="shared" si="16"/>
        <v>38</v>
      </c>
      <c r="H39" s="47">
        <f t="shared" si="16"/>
        <v>84</v>
      </c>
      <c r="I39" s="47">
        <f t="shared" si="16"/>
        <v>74</v>
      </c>
      <c r="J39" s="47">
        <f t="shared" si="16"/>
        <v>48</v>
      </c>
      <c r="K39" s="48">
        <f t="shared" si="16"/>
        <v>6</v>
      </c>
      <c r="L39" s="43">
        <f t="shared" si="16"/>
        <v>9</v>
      </c>
      <c r="M39" s="12">
        <f>SUM(M29:M35)</f>
        <v>157</v>
      </c>
      <c r="N39" s="26"/>
      <c r="O39" s="26"/>
      <c r="P39" s="26"/>
      <c r="Q39" s="26"/>
      <c r="R39" s="26"/>
    </row>
    <row r="40" spans="2:18" ht="21" customHeight="1" thickBot="1" x14ac:dyDescent="0.25">
      <c r="B40" s="280"/>
      <c r="C40" s="58" t="s">
        <v>236</v>
      </c>
      <c r="D40" s="44"/>
      <c r="E40" s="61">
        <f>E39/D39</f>
        <v>0.10810810810810811</v>
      </c>
      <c r="F40" s="62">
        <f>F39/D39</f>
        <v>0.35810810810810811</v>
      </c>
      <c r="G40" s="62">
        <f>G39/$D$39</f>
        <v>0.25675675675675674</v>
      </c>
      <c r="H40" s="62">
        <f t="shared" ref="H40:J40" si="17">H39/$D$39</f>
        <v>0.56756756756756754</v>
      </c>
      <c r="I40" s="62">
        <f t="shared" si="17"/>
        <v>0.5</v>
      </c>
      <c r="J40" s="62">
        <f t="shared" si="17"/>
        <v>0.32432432432432434</v>
      </c>
      <c r="K40" s="63">
        <f>K39/D39</f>
        <v>4.0540540540540543E-2</v>
      </c>
      <c r="L40" s="64">
        <f>L39/D39</f>
        <v>6.0810810810810814E-2</v>
      </c>
      <c r="N40" s="32"/>
      <c r="O40" s="32"/>
      <c r="P40" s="32"/>
      <c r="Q40" s="32"/>
      <c r="R40" s="32"/>
    </row>
    <row r="41" spans="2:18" ht="21" customHeight="1" x14ac:dyDescent="0.2">
      <c r="B41" s="65"/>
      <c r="C41" s="66" t="s">
        <v>237</v>
      </c>
      <c r="D41" s="15"/>
      <c r="E41" s="67"/>
      <c r="F41" s="67"/>
      <c r="G41" s="67"/>
      <c r="H41" s="67"/>
      <c r="I41" s="67"/>
      <c r="J41" s="67"/>
      <c r="K41" s="67"/>
      <c r="L41" s="67"/>
      <c r="N41" s="32"/>
      <c r="O41" s="32"/>
      <c r="P41" s="32"/>
      <c r="Q41" s="32"/>
      <c r="R41" s="32"/>
    </row>
    <row r="42" spans="2:18" ht="21" customHeight="1" x14ac:dyDescent="0.2">
      <c r="B42" s="65"/>
      <c r="C42" s="66" t="s">
        <v>238</v>
      </c>
      <c r="D42" s="15"/>
      <c r="E42" s="67"/>
      <c r="F42" s="67"/>
      <c r="G42" s="67"/>
      <c r="H42" s="67"/>
      <c r="I42" s="67"/>
      <c r="J42" s="67"/>
      <c r="K42" s="67"/>
      <c r="L42" s="67"/>
      <c r="N42" s="32"/>
      <c r="O42" s="32"/>
      <c r="P42" s="32"/>
      <c r="Q42" s="32"/>
      <c r="R42" s="32"/>
    </row>
    <row r="43" spans="2:18" ht="21" customHeight="1" x14ac:dyDescent="0.2">
      <c r="B43" s="65"/>
      <c r="C43" s="66"/>
      <c r="D43" s="15"/>
      <c r="E43" s="67"/>
      <c r="F43" s="67"/>
      <c r="G43" s="67"/>
      <c r="H43" s="67"/>
      <c r="I43" s="67"/>
      <c r="J43" s="67"/>
      <c r="K43" s="67"/>
      <c r="L43" s="67"/>
      <c r="N43" s="32"/>
      <c r="O43" s="32"/>
      <c r="P43" s="32"/>
      <c r="Q43" s="32"/>
      <c r="R43" s="32"/>
    </row>
    <row r="44" spans="2:18" x14ac:dyDescent="0.2">
      <c r="E44" s="68"/>
      <c r="F44" s="68"/>
      <c r="G44" s="68"/>
      <c r="H44" s="68"/>
      <c r="I44" s="68"/>
      <c r="J44" s="68"/>
      <c r="K44" s="68"/>
      <c r="L44" s="68"/>
    </row>
    <row r="45" spans="2:18" s="69" customFormat="1" x14ac:dyDescent="0.2">
      <c r="B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2:18" s="69" customFormat="1" x14ac:dyDescent="0.2">
      <c r="B46"/>
      <c r="E46" s="70"/>
      <c r="F46" s="70"/>
      <c r="G46" s="70"/>
      <c r="H46" s="70"/>
      <c r="I46" s="70"/>
      <c r="J46" s="70"/>
      <c r="K46" s="70"/>
      <c r="L46" s="70"/>
    </row>
    <row r="47" spans="2:18" x14ac:dyDescent="0.2">
      <c r="B47"/>
      <c r="E47" s="70"/>
      <c r="F47" s="70"/>
      <c r="G47" s="70"/>
      <c r="H47" s="70"/>
      <c r="I47" s="70"/>
      <c r="J47" s="70"/>
      <c r="K47" s="70"/>
      <c r="L47" s="70"/>
    </row>
    <row r="48" spans="2:18" x14ac:dyDescent="0.2">
      <c r="B48"/>
      <c r="E48" s="71"/>
      <c r="F48" s="71"/>
      <c r="G48" s="71"/>
      <c r="H48" s="71"/>
      <c r="I48" s="71"/>
      <c r="J48" s="71"/>
      <c r="K48" s="71"/>
      <c r="L48" s="71"/>
    </row>
    <row r="49" spans="2:12" ht="14.25" customHeight="1" x14ac:dyDescent="0.2">
      <c r="B49"/>
      <c r="E49" s="72"/>
      <c r="F49" s="72"/>
      <c r="G49" s="72"/>
      <c r="H49" s="72"/>
      <c r="I49" s="72"/>
      <c r="J49" s="72"/>
      <c r="K49" s="72"/>
      <c r="L49" s="72"/>
    </row>
    <row r="50" spans="2:12" x14ac:dyDescent="0.2">
      <c r="B50"/>
    </row>
    <row r="51" spans="2:12" ht="13.5" customHeight="1" x14ac:dyDescent="0.2">
      <c r="B51" s="73"/>
      <c r="D51" s="26"/>
      <c r="E51" s="74"/>
      <c r="F51" s="74"/>
      <c r="G51" s="74"/>
      <c r="H51" s="74"/>
      <c r="I51" s="74"/>
      <c r="J51" s="74"/>
      <c r="K51" s="74"/>
      <c r="L51" s="74"/>
    </row>
    <row r="52" spans="2:12" x14ac:dyDescent="0.2">
      <c r="D52" s="26"/>
      <c r="E52" s="74"/>
      <c r="F52" s="74"/>
      <c r="G52" s="74"/>
      <c r="H52" s="74"/>
      <c r="I52" s="74"/>
      <c r="J52" s="74"/>
      <c r="K52" s="74"/>
      <c r="L52" s="74"/>
    </row>
    <row r="53" spans="2:12" x14ac:dyDescent="0.2">
      <c r="D53" s="26"/>
      <c r="E53" s="74"/>
      <c r="F53" s="74"/>
      <c r="G53" s="74"/>
      <c r="H53" s="74"/>
      <c r="I53" s="74"/>
      <c r="J53" s="74"/>
      <c r="K53" s="74"/>
      <c r="L53" s="74"/>
    </row>
    <row r="54" spans="2:12" x14ac:dyDescent="0.2">
      <c r="D54" s="26"/>
      <c r="E54" s="74"/>
      <c r="F54" s="74"/>
      <c r="G54" s="74"/>
      <c r="H54" s="74"/>
      <c r="I54" s="74"/>
      <c r="J54" s="74"/>
      <c r="K54" s="74"/>
      <c r="L54" s="74"/>
    </row>
    <row r="55" spans="2:12" ht="13.5" customHeight="1" x14ac:dyDescent="0.2">
      <c r="D55" s="26"/>
      <c r="E55" s="74"/>
      <c r="F55" s="74"/>
      <c r="G55" s="74"/>
      <c r="H55" s="74"/>
      <c r="I55" s="74"/>
      <c r="J55" s="74"/>
      <c r="K55" s="74"/>
      <c r="L55" s="74"/>
    </row>
    <row r="58" spans="2:12" ht="13.5" customHeight="1" x14ac:dyDescent="0.2"/>
  </sheetData>
  <mergeCells count="24">
    <mergeCell ref="J8:J10"/>
    <mergeCell ref="K8:K10"/>
    <mergeCell ref="L8:L10"/>
    <mergeCell ref="B11:C12"/>
    <mergeCell ref="B13:B24"/>
    <mergeCell ref="C13:C14"/>
    <mergeCell ref="C15:C16"/>
    <mergeCell ref="C17:C18"/>
    <mergeCell ref="C19:C20"/>
    <mergeCell ref="C21:C22"/>
    <mergeCell ref="D8:D10"/>
    <mergeCell ref="E8:E10"/>
    <mergeCell ref="F8:F10"/>
    <mergeCell ref="G8:G10"/>
    <mergeCell ref="H8:H10"/>
    <mergeCell ref="I8:I10"/>
    <mergeCell ref="C23:C24"/>
    <mergeCell ref="B25:B40"/>
    <mergeCell ref="C25:C26"/>
    <mergeCell ref="C27:C28"/>
    <mergeCell ref="C29:C30"/>
    <mergeCell ref="C31:C32"/>
    <mergeCell ref="C33:C34"/>
    <mergeCell ref="C35:C36"/>
  </mergeCells>
  <phoneticPr fontId="3"/>
  <printOptions horizontalCentered="1"/>
  <pageMargins left="0.47244094488188981" right="0.19685039370078741" top="0.62992125984251968" bottom="0.39370078740157483" header="0.35433070866141736" footer="0.19685039370078741"/>
  <pageSetup paperSize="9" scale="6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897-987C-48B4-82A4-4390873EBC4A}">
  <sheetPr>
    <tabColor rgb="FF00B0F0"/>
    <pageSetUpPr fitToPage="1"/>
  </sheetPr>
  <dimension ref="B2:N94"/>
  <sheetViews>
    <sheetView view="pageBreakPreview" zoomScale="90" zoomScaleNormal="75" zoomScaleSheetLayoutView="90" workbookViewId="0"/>
  </sheetViews>
  <sheetFormatPr defaultColWidth="9" defaultRowHeight="13.2" x14ac:dyDescent="0.2"/>
  <cols>
    <col min="1" max="1" width="4.6640625" style="12" customWidth="1"/>
    <col min="2" max="2" width="4.6640625" style="123" customWidth="1"/>
    <col min="3" max="3" width="16.6640625" style="12" customWidth="1"/>
    <col min="4" max="5" width="11.6640625" style="12" customWidth="1"/>
    <col min="6" max="14" width="14.44140625" style="12" customWidth="1"/>
    <col min="15" max="16384" width="9" style="12"/>
  </cols>
  <sheetData>
    <row r="2" spans="2:14" x14ac:dyDescent="0.2">
      <c r="B2" s="12" t="s">
        <v>401</v>
      </c>
    </row>
    <row r="3" spans="2:14" x14ac:dyDescent="0.2">
      <c r="B3" s="12"/>
    </row>
    <row r="4" spans="2:14" x14ac:dyDescent="0.2">
      <c r="B4" s="12"/>
      <c r="K4" s="257" t="s">
        <v>205</v>
      </c>
    </row>
    <row r="5" spans="2:14" ht="13.5" customHeight="1" x14ac:dyDescent="0.2">
      <c r="B5" s="12"/>
      <c r="K5" s="257" t="s">
        <v>206</v>
      </c>
    </row>
    <row r="6" spans="2:14" ht="15.75" customHeight="1" x14ac:dyDescent="0.2">
      <c r="B6" s="12"/>
      <c r="K6" s="257" t="s">
        <v>402</v>
      </c>
    </row>
    <row r="7" spans="2:14" ht="15.75" customHeight="1" x14ac:dyDescent="0.2">
      <c r="B7" s="12"/>
      <c r="K7" s="257"/>
    </row>
    <row r="8" spans="2:14" ht="21.75" customHeight="1" thickBot="1" x14ac:dyDescent="0.25">
      <c r="B8" s="12"/>
      <c r="N8" s="15" t="s">
        <v>300</v>
      </c>
    </row>
    <row r="9" spans="2:14" ht="15.75" customHeight="1" x14ac:dyDescent="0.2">
      <c r="B9" s="336"/>
      <c r="C9" s="336"/>
      <c r="D9" s="300" t="s">
        <v>279</v>
      </c>
      <c r="E9" s="345" t="s">
        <v>389</v>
      </c>
      <c r="F9" s="124"/>
      <c r="G9" s="124"/>
      <c r="H9" s="124"/>
      <c r="I9" s="124"/>
      <c r="J9" s="124"/>
      <c r="K9" s="124"/>
      <c r="L9" s="125"/>
      <c r="M9" s="124"/>
      <c r="N9" s="188"/>
    </row>
    <row r="10" spans="2:14" ht="15.75" customHeight="1" x14ac:dyDescent="0.2">
      <c r="B10" s="336"/>
      <c r="C10" s="336"/>
      <c r="D10" s="301"/>
      <c r="E10" s="346"/>
      <c r="F10" s="298" t="s">
        <v>403</v>
      </c>
      <c r="G10" s="298" t="s">
        <v>404</v>
      </c>
      <c r="H10" s="298" t="s">
        <v>405</v>
      </c>
      <c r="I10" s="298" t="s">
        <v>406</v>
      </c>
      <c r="J10" s="298" t="s">
        <v>407</v>
      </c>
      <c r="K10" s="298" t="s">
        <v>408</v>
      </c>
      <c r="L10" s="298" t="s">
        <v>409</v>
      </c>
      <c r="M10" s="298" t="s">
        <v>266</v>
      </c>
      <c r="N10" s="351" t="s">
        <v>217</v>
      </c>
    </row>
    <row r="11" spans="2:14" ht="15.75" customHeight="1" x14ac:dyDescent="0.2">
      <c r="B11" s="336"/>
      <c r="C11" s="336"/>
      <c r="D11" s="301"/>
      <c r="E11" s="346"/>
      <c r="F11" s="360"/>
      <c r="G11" s="360"/>
      <c r="H11" s="360"/>
      <c r="I11" s="360"/>
      <c r="J11" s="360"/>
      <c r="K11" s="360"/>
      <c r="L11" s="360"/>
      <c r="M11" s="360"/>
      <c r="N11" s="352"/>
    </row>
    <row r="12" spans="2:14" ht="65.25" customHeight="1" x14ac:dyDescent="0.2">
      <c r="B12" s="336"/>
      <c r="C12" s="336"/>
      <c r="D12" s="302"/>
      <c r="E12" s="347"/>
      <c r="F12" s="299"/>
      <c r="G12" s="299"/>
      <c r="H12" s="299"/>
      <c r="I12" s="299"/>
      <c r="J12" s="299"/>
      <c r="K12" s="299"/>
      <c r="L12" s="299"/>
      <c r="M12" s="299"/>
      <c r="N12" s="353"/>
    </row>
    <row r="13" spans="2:14" s="32" customFormat="1" ht="15.75" customHeight="1" x14ac:dyDescent="0.2">
      <c r="B13" s="317" t="s">
        <v>243</v>
      </c>
      <c r="C13" s="318"/>
      <c r="D13" s="127">
        <f>D16+D19+D22+D25+D28+D31</f>
        <v>425</v>
      </c>
      <c r="E13" s="128">
        <f>E16+E19+E22+E25+E28+E31</f>
        <v>306</v>
      </c>
      <c r="F13" s="129">
        <f t="shared" ref="F13:M13" si="0">F16+F19+F22+F25+F28+F31</f>
        <v>39</v>
      </c>
      <c r="G13" s="129">
        <f t="shared" si="0"/>
        <v>67</v>
      </c>
      <c r="H13" s="129">
        <f t="shared" si="0"/>
        <v>52</v>
      </c>
      <c r="I13" s="129">
        <f t="shared" si="0"/>
        <v>4</v>
      </c>
      <c r="J13" s="129">
        <f t="shared" si="0"/>
        <v>69</v>
      </c>
      <c r="K13" s="129">
        <f t="shared" si="0"/>
        <v>36</v>
      </c>
      <c r="L13" s="129">
        <f t="shared" si="0"/>
        <v>156</v>
      </c>
      <c r="M13" s="129">
        <f t="shared" si="0"/>
        <v>9</v>
      </c>
      <c r="N13" s="130">
        <f>N16+N19+N22+N25+N28+N31</f>
        <v>7</v>
      </c>
    </row>
    <row r="14" spans="2:14" s="32" customFormat="1" ht="15.75" customHeight="1" x14ac:dyDescent="0.2">
      <c r="B14" s="319"/>
      <c r="C14" s="320"/>
      <c r="D14" s="131"/>
      <c r="E14" s="132">
        <f>E13/D13</f>
        <v>0.72</v>
      </c>
      <c r="F14" s="133">
        <f>F13/D13</f>
        <v>9.1764705882352943E-2</v>
      </c>
      <c r="G14" s="133">
        <f>G13/D13</f>
        <v>0.15764705882352942</v>
      </c>
      <c r="H14" s="133">
        <f>H13/D13</f>
        <v>0.12235294117647059</v>
      </c>
      <c r="I14" s="133">
        <f>I13/D13</f>
        <v>9.4117647058823521E-3</v>
      </c>
      <c r="J14" s="133">
        <f>J13/D13</f>
        <v>0.16235294117647059</v>
      </c>
      <c r="K14" s="133">
        <f>K13/D13</f>
        <v>8.4705882352941173E-2</v>
      </c>
      <c r="L14" s="133">
        <f>L13/D13</f>
        <v>0.36705882352941177</v>
      </c>
      <c r="M14" s="133">
        <f>M13/D13</f>
        <v>2.1176470588235293E-2</v>
      </c>
      <c r="N14" s="134">
        <f>N13/D13</f>
        <v>1.6470588235294119E-2</v>
      </c>
    </row>
    <row r="15" spans="2:14" s="32" customFormat="1" ht="15.75" customHeight="1" thickBot="1" x14ac:dyDescent="0.25">
      <c r="B15" s="343"/>
      <c r="C15" s="344"/>
      <c r="D15" s="135"/>
      <c r="E15" s="136"/>
      <c r="F15" s="137">
        <f>F13/E13</f>
        <v>0.12745098039215685</v>
      </c>
      <c r="G15" s="137">
        <f>G13/E13</f>
        <v>0.21895424836601307</v>
      </c>
      <c r="H15" s="137">
        <f>H13/E13</f>
        <v>0.16993464052287582</v>
      </c>
      <c r="I15" s="137">
        <f>I13/E13</f>
        <v>1.3071895424836602E-2</v>
      </c>
      <c r="J15" s="137">
        <f>J13/E13</f>
        <v>0.22549019607843138</v>
      </c>
      <c r="K15" s="137">
        <f>K13/E13</f>
        <v>0.11764705882352941</v>
      </c>
      <c r="L15" s="137">
        <f>L13/E13</f>
        <v>0.50980392156862742</v>
      </c>
      <c r="M15" s="137">
        <f>M13/E13</f>
        <v>2.9411764705882353E-2</v>
      </c>
      <c r="N15" s="138">
        <f>N13/E13</f>
        <v>2.2875816993464051E-2</v>
      </c>
    </row>
    <row r="16" spans="2:14" s="32" customFormat="1" ht="15.75" customHeight="1" thickTop="1" x14ac:dyDescent="0.2">
      <c r="B16" s="278" t="s">
        <v>268</v>
      </c>
      <c r="C16" s="281" t="s">
        <v>245</v>
      </c>
      <c r="D16" s="33">
        <f>[1]表1!D14</f>
        <v>54</v>
      </c>
      <c r="E16" s="34">
        <f>'表35-1'!G15</f>
        <v>47</v>
      </c>
      <c r="F16" s="140">
        <v>5</v>
      </c>
      <c r="G16" s="140">
        <v>6</v>
      </c>
      <c r="H16" s="140">
        <v>6</v>
      </c>
      <c r="I16" s="140">
        <v>0</v>
      </c>
      <c r="J16" s="140">
        <v>7</v>
      </c>
      <c r="K16" s="140">
        <v>4</v>
      </c>
      <c r="L16" s="140">
        <v>26</v>
      </c>
      <c r="M16" s="140">
        <v>2</v>
      </c>
      <c r="N16" s="141">
        <v>1</v>
      </c>
    </row>
    <row r="17" spans="2:14" s="32" customFormat="1" ht="15.75" customHeight="1" x14ac:dyDescent="0.2">
      <c r="B17" s="279"/>
      <c r="C17" s="286"/>
      <c r="D17" s="27"/>
      <c r="E17" s="132">
        <f>E16/D16</f>
        <v>0.87037037037037035</v>
      </c>
      <c r="F17" s="133">
        <f>F16/D16</f>
        <v>9.2592592592592587E-2</v>
      </c>
      <c r="G17" s="133">
        <f>G16/D16</f>
        <v>0.1111111111111111</v>
      </c>
      <c r="H17" s="133">
        <f>H16/D16</f>
        <v>0.1111111111111111</v>
      </c>
      <c r="I17" s="133">
        <f>I16/D16</f>
        <v>0</v>
      </c>
      <c r="J17" s="133">
        <f>J16/D16</f>
        <v>0.12962962962962962</v>
      </c>
      <c r="K17" s="133">
        <f>K16/D16</f>
        <v>7.407407407407407E-2</v>
      </c>
      <c r="L17" s="133">
        <f>L16/D16</f>
        <v>0.48148148148148145</v>
      </c>
      <c r="M17" s="133">
        <f>M16/D16</f>
        <v>3.7037037037037035E-2</v>
      </c>
      <c r="N17" s="134">
        <f>N16/D16</f>
        <v>1.8518518518518517E-2</v>
      </c>
    </row>
    <row r="18" spans="2:14" s="32" customFormat="1" ht="15.75" customHeight="1" x14ac:dyDescent="0.2">
      <c r="B18" s="279"/>
      <c r="C18" s="282"/>
      <c r="D18" s="142"/>
      <c r="E18" s="143"/>
      <c r="F18" s="144">
        <f>F16/E16</f>
        <v>0.10638297872340426</v>
      </c>
      <c r="G18" s="144">
        <f>G16/E16</f>
        <v>0.1276595744680851</v>
      </c>
      <c r="H18" s="144">
        <f>H16/E16</f>
        <v>0.1276595744680851</v>
      </c>
      <c r="I18" s="144">
        <f>I16/E16</f>
        <v>0</v>
      </c>
      <c r="J18" s="144">
        <f>J16/E16</f>
        <v>0.14893617021276595</v>
      </c>
      <c r="K18" s="144">
        <f>K16/E16</f>
        <v>8.5106382978723402E-2</v>
      </c>
      <c r="L18" s="144">
        <f>L16/E16</f>
        <v>0.55319148936170215</v>
      </c>
      <c r="M18" s="144">
        <f>M16/E16</f>
        <v>4.2553191489361701E-2</v>
      </c>
      <c r="N18" s="145">
        <f>N16/E16</f>
        <v>2.1276595744680851E-2</v>
      </c>
    </row>
    <row r="19" spans="2:14" s="32" customFormat="1" ht="15.75" customHeight="1" x14ac:dyDescent="0.2">
      <c r="B19" s="279"/>
      <c r="C19" s="276" t="s">
        <v>246</v>
      </c>
      <c r="D19" s="42">
        <f>[1]表1!D17</f>
        <v>76</v>
      </c>
      <c r="E19" s="146">
        <f>'表35-1'!G17</f>
        <v>44</v>
      </c>
      <c r="F19" s="147">
        <v>6</v>
      </c>
      <c r="G19" s="147">
        <v>10</v>
      </c>
      <c r="H19" s="147">
        <v>4</v>
      </c>
      <c r="I19" s="147">
        <v>0</v>
      </c>
      <c r="J19" s="147">
        <v>7</v>
      </c>
      <c r="K19" s="147">
        <v>5</v>
      </c>
      <c r="L19" s="147">
        <v>24</v>
      </c>
      <c r="M19" s="147">
        <v>0</v>
      </c>
      <c r="N19" s="148">
        <v>0</v>
      </c>
    </row>
    <row r="20" spans="2:14" s="32" customFormat="1" ht="15.75" customHeight="1" x14ac:dyDescent="0.2">
      <c r="B20" s="279"/>
      <c r="C20" s="286"/>
      <c r="D20" s="27"/>
      <c r="E20" s="132">
        <f>E19/D19</f>
        <v>0.57894736842105265</v>
      </c>
      <c r="F20" s="133">
        <f>F19/D19</f>
        <v>7.8947368421052627E-2</v>
      </c>
      <c r="G20" s="133">
        <f>G19/D19</f>
        <v>0.13157894736842105</v>
      </c>
      <c r="H20" s="133">
        <f>H19/D19</f>
        <v>5.2631578947368418E-2</v>
      </c>
      <c r="I20" s="133">
        <f>I19/D19</f>
        <v>0</v>
      </c>
      <c r="J20" s="133">
        <f>J19/D19</f>
        <v>9.2105263157894732E-2</v>
      </c>
      <c r="K20" s="133">
        <f>K19/D19</f>
        <v>6.5789473684210523E-2</v>
      </c>
      <c r="L20" s="133">
        <f>L19/D19</f>
        <v>0.31578947368421051</v>
      </c>
      <c r="M20" s="133">
        <f>M19/D19</f>
        <v>0</v>
      </c>
      <c r="N20" s="134">
        <f>N19/D19</f>
        <v>0</v>
      </c>
    </row>
    <row r="21" spans="2:14" s="32" customFormat="1" ht="15.75" customHeight="1" x14ac:dyDescent="0.2">
      <c r="B21" s="279"/>
      <c r="C21" s="282"/>
      <c r="D21" s="149"/>
      <c r="E21" s="143"/>
      <c r="F21" s="144">
        <f>F19/E19</f>
        <v>0.13636363636363635</v>
      </c>
      <c r="G21" s="144">
        <f>G19/E19</f>
        <v>0.22727272727272727</v>
      </c>
      <c r="H21" s="144">
        <f>H19/E19</f>
        <v>9.0909090909090912E-2</v>
      </c>
      <c r="I21" s="144">
        <f>I19/E19</f>
        <v>0</v>
      </c>
      <c r="J21" s="144">
        <f>J19/E19</f>
        <v>0.15909090909090909</v>
      </c>
      <c r="K21" s="144">
        <f>K19/E19</f>
        <v>0.11363636363636363</v>
      </c>
      <c r="L21" s="144">
        <f>L19/E19</f>
        <v>0.54545454545454541</v>
      </c>
      <c r="M21" s="144">
        <f>M19/E19</f>
        <v>0</v>
      </c>
      <c r="N21" s="145">
        <f>N19/E19</f>
        <v>0</v>
      </c>
    </row>
    <row r="22" spans="2:14" s="32" customFormat="1" ht="15.75" customHeight="1" x14ac:dyDescent="0.2">
      <c r="B22" s="279"/>
      <c r="C22" s="276" t="s">
        <v>269</v>
      </c>
      <c r="D22" s="52">
        <f>[1]表1!D20</f>
        <v>28</v>
      </c>
      <c r="E22" s="146">
        <f>'表35-1'!G19</f>
        <v>23</v>
      </c>
      <c r="F22" s="147">
        <v>3</v>
      </c>
      <c r="G22" s="147">
        <v>5</v>
      </c>
      <c r="H22" s="147">
        <v>4</v>
      </c>
      <c r="I22" s="147">
        <v>0</v>
      </c>
      <c r="J22" s="147">
        <v>5</v>
      </c>
      <c r="K22" s="147">
        <v>6</v>
      </c>
      <c r="L22" s="147">
        <v>10</v>
      </c>
      <c r="M22" s="147">
        <v>1</v>
      </c>
      <c r="N22" s="148">
        <v>2</v>
      </c>
    </row>
    <row r="23" spans="2:14" s="32" customFormat="1" ht="15.75" customHeight="1" x14ac:dyDescent="0.2">
      <c r="B23" s="279"/>
      <c r="C23" s="286"/>
      <c r="D23" s="27"/>
      <c r="E23" s="132">
        <f>E22/D22</f>
        <v>0.8214285714285714</v>
      </c>
      <c r="F23" s="133">
        <f>F22/D22</f>
        <v>0.10714285714285714</v>
      </c>
      <c r="G23" s="133">
        <f>G22/D22</f>
        <v>0.17857142857142858</v>
      </c>
      <c r="H23" s="133">
        <f>H22/D22</f>
        <v>0.14285714285714285</v>
      </c>
      <c r="I23" s="133">
        <f>I22/D22</f>
        <v>0</v>
      </c>
      <c r="J23" s="133">
        <f>J22/D22</f>
        <v>0.17857142857142858</v>
      </c>
      <c r="K23" s="133">
        <f>K22/D22</f>
        <v>0.21428571428571427</v>
      </c>
      <c r="L23" s="133">
        <f>L22/D22</f>
        <v>0.35714285714285715</v>
      </c>
      <c r="M23" s="133">
        <f>M22/D22</f>
        <v>3.5714285714285712E-2</v>
      </c>
      <c r="N23" s="134">
        <f>N22/D22</f>
        <v>7.1428571428571425E-2</v>
      </c>
    </row>
    <row r="24" spans="2:14" s="32" customFormat="1" ht="15.75" customHeight="1" x14ac:dyDescent="0.2">
      <c r="B24" s="279"/>
      <c r="C24" s="282"/>
      <c r="D24" s="149"/>
      <c r="E24" s="143"/>
      <c r="F24" s="144">
        <f>F22/E22</f>
        <v>0.13043478260869565</v>
      </c>
      <c r="G24" s="144">
        <f>G22/E22</f>
        <v>0.21739130434782608</v>
      </c>
      <c r="H24" s="144">
        <f>H22/E22</f>
        <v>0.17391304347826086</v>
      </c>
      <c r="I24" s="144">
        <f>I22/E22</f>
        <v>0</v>
      </c>
      <c r="J24" s="144">
        <f>J22/E22</f>
        <v>0.21739130434782608</v>
      </c>
      <c r="K24" s="144">
        <f>K22/E22</f>
        <v>0.2608695652173913</v>
      </c>
      <c r="L24" s="144">
        <f>L22/E22</f>
        <v>0.43478260869565216</v>
      </c>
      <c r="M24" s="144">
        <f>M22/E22</f>
        <v>4.3478260869565216E-2</v>
      </c>
      <c r="N24" s="145">
        <f>N22/E22</f>
        <v>8.6956521739130432E-2</v>
      </c>
    </row>
    <row r="25" spans="2:14" s="32" customFormat="1" ht="15.75" customHeight="1" x14ac:dyDescent="0.2">
      <c r="B25" s="279"/>
      <c r="C25" s="276" t="s">
        <v>248</v>
      </c>
      <c r="D25" s="52">
        <f>[1]表1!D23</f>
        <v>89</v>
      </c>
      <c r="E25" s="146">
        <f>'表35-1'!G21</f>
        <v>67</v>
      </c>
      <c r="F25" s="147">
        <v>10</v>
      </c>
      <c r="G25" s="147">
        <v>12</v>
      </c>
      <c r="H25" s="147">
        <v>11</v>
      </c>
      <c r="I25" s="147">
        <v>2</v>
      </c>
      <c r="J25" s="147">
        <v>18</v>
      </c>
      <c r="K25" s="147">
        <v>9</v>
      </c>
      <c r="L25" s="147">
        <v>37</v>
      </c>
      <c r="M25" s="147">
        <v>3</v>
      </c>
      <c r="N25" s="148">
        <v>2</v>
      </c>
    </row>
    <row r="26" spans="2:14" s="32" customFormat="1" ht="15.75" customHeight="1" x14ac:dyDescent="0.2">
      <c r="B26" s="279"/>
      <c r="C26" s="286"/>
      <c r="D26" s="27"/>
      <c r="E26" s="132">
        <f>E25/D25</f>
        <v>0.7528089887640449</v>
      </c>
      <c r="F26" s="133">
        <f>F25/D25</f>
        <v>0.11235955056179775</v>
      </c>
      <c r="G26" s="133">
        <f>G25/D25</f>
        <v>0.1348314606741573</v>
      </c>
      <c r="H26" s="133">
        <f>H25/D25</f>
        <v>0.12359550561797752</v>
      </c>
      <c r="I26" s="133">
        <f>I25/D25</f>
        <v>2.247191011235955E-2</v>
      </c>
      <c r="J26" s="133">
        <f>J25/D25</f>
        <v>0.20224719101123595</v>
      </c>
      <c r="K26" s="133">
        <f>K25/D25</f>
        <v>0.10112359550561797</v>
      </c>
      <c r="L26" s="133">
        <f>L25/D25</f>
        <v>0.4157303370786517</v>
      </c>
      <c r="M26" s="133">
        <f>M25/D25</f>
        <v>3.3707865168539325E-2</v>
      </c>
      <c r="N26" s="134">
        <f>N25/D25</f>
        <v>2.247191011235955E-2</v>
      </c>
    </row>
    <row r="27" spans="2:14" s="32" customFormat="1" ht="15.75" customHeight="1" x14ac:dyDescent="0.2">
      <c r="B27" s="279"/>
      <c r="C27" s="282"/>
      <c r="D27" s="149"/>
      <c r="E27" s="143"/>
      <c r="F27" s="144">
        <f>F25/E25</f>
        <v>0.14925373134328357</v>
      </c>
      <c r="G27" s="144">
        <f>G25/E25</f>
        <v>0.17910447761194029</v>
      </c>
      <c r="H27" s="144">
        <f>H25/E25</f>
        <v>0.16417910447761194</v>
      </c>
      <c r="I27" s="144">
        <f>I25/E25</f>
        <v>2.9850746268656716E-2</v>
      </c>
      <c r="J27" s="144">
        <f>J25/E25</f>
        <v>0.26865671641791045</v>
      </c>
      <c r="K27" s="144">
        <f>K25/E25</f>
        <v>0.13432835820895522</v>
      </c>
      <c r="L27" s="144">
        <f>L25/E25</f>
        <v>0.55223880597014929</v>
      </c>
      <c r="M27" s="144">
        <f>M25/E25</f>
        <v>4.4776119402985072E-2</v>
      </c>
      <c r="N27" s="145">
        <f>N25/E25</f>
        <v>2.9850746268656716E-2</v>
      </c>
    </row>
    <row r="28" spans="2:14" s="32" customFormat="1" ht="15.75" customHeight="1" x14ac:dyDescent="0.2">
      <c r="B28" s="279"/>
      <c r="C28" s="276" t="s">
        <v>249</v>
      </c>
      <c r="D28" s="52">
        <f>[1]表1!D26</f>
        <v>16</v>
      </c>
      <c r="E28" s="128">
        <f>'表35-1'!G23</f>
        <v>7</v>
      </c>
      <c r="F28" s="129">
        <v>2</v>
      </c>
      <c r="G28" s="129">
        <v>2</v>
      </c>
      <c r="H28" s="129">
        <v>1</v>
      </c>
      <c r="I28" s="129">
        <v>0</v>
      </c>
      <c r="J28" s="129">
        <v>2</v>
      </c>
      <c r="K28" s="129">
        <v>0</v>
      </c>
      <c r="L28" s="129">
        <v>3</v>
      </c>
      <c r="M28" s="129">
        <v>0</v>
      </c>
      <c r="N28" s="130">
        <v>0</v>
      </c>
    </row>
    <row r="29" spans="2:14" s="32" customFormat="1" ht="15.75" customHeight="1" x14ac:dyDescent="0.2">
      <c r="B29" s="279"/>
      <c r="C29" s="286"/>
      <c r="D29" s="27"/>
      <c r="E29" s="132">
        <f>E28/D28</f>
        <v>0.4375</v>
      </c>
      <c r="F29" s="133">
        <f>F28/D28</f>
        <v>0.125</v>
      </c>
      <c r="G29" s="133">
        <f>G28/D28</f>
        <v>0.125</v>
      </c>
      <c r="H29" s="133">
        <f>H28/D28</f>
        <v>6.25E-2</v>
      </c>
      <c r="I29" s="133">
        <f>I28/D28</f>
        <v>0</v>
      </c>
      <c r="J29" s="133">
        <f>J28/D28</f>
        <v>0.125</v>
      </c>
      <c r="K29" s="133">
        <f>K28/D28</f>
        <v>0</v>
      </c>
      <c r="L29" s="133">
        <f>L28/D28</f>
        <v>0.1875</v>
      </c>
      <c r="M29" s="133">
        <f>M28/D28</f>
        <v>0</v>
      </c>
      <c r="N29" s="134">
        <f>N28/D28</f>
        <v>0</v>
      </c>
    </row>
    <row r="30" spans="2:14" s="32" customFormat="1" ht="15.75" customHeight="1" x14ac:dyDescent="0.2">
      <c r="B30" s="279"/>
      <c r="C30" s="282"/>
      <c r="D30" s="149"/>
      <c r="E30" s="143"/>
      <c r="F30" s="144">
        <f>F28/$E28</f>
        <v>0.2857142857142857</v>
      </c>
      <c r="G30" s="144">
        <f t="shared" ref="G30:N30" si="1">G28/$E28</f>
        <v>0.2857142857142857</v>
      </c>
      <c r="H30" s="144">
        <f t="shared" si="1"/>
        <v>0.14285714285714285</v>
      </c>
      <c r="I30" s="144">
        <f t="shared" si="1"/>
        <v>0</v>
      </c>
      <c r="J30" s="144">
        <f t="shared" si="1"/>
        <v>0.2857142857142857</v>
      </c>
      <c r="K30" s="144">
        <f t="shared" si="1"/>
        <v>0</v>
      </c>
      <c r="L30" s="144">
        <f t="shared" si="1"/>
        <v>0.42857142857142855</v>
      </c>
      <c r="M30" s="144">
        <f t="shared" si="1"/>
        <v>0</v>
      </c>
      <c r="N30" s="144">
        <f t="shared" si="1"/>
        <v>0</v>
      </c>
    </row>
    <row r="31" spans="2:14" s="32" customFormat="1" ht="15.75" customHeight="1" x14ac:dyDescent="0.2">
      <c r="B31" s="279"/>
      <c r="C31" s="276" t="s">
        <v>250</v>
      </c>
      <c r="D31" s="52">
        <f>[1]表1!D29</f>
        <v>162</v>
      </c>
      <c r="E31" s="146">
        <f>'表35-1'!G25</f>
        <v>118</v>
      </c>
      <c r="F31" s="147">
        <v>13</v>
      </c>
      <c r="G31" s="147">
        <v>32</v>
      </c>
      <c r="H31" s="147">
        <v>26</v>
      </c>
      <c r="I31" s="147">
        <v>2</v>
      </c>
      <c r="J31" s="147">
        <v>30</v>
      </c>
      <c r="K31" s="147">
        <v>12</v>
      </c>
      <c r="L31" s="147">
        <v>56</v>
      </c>
      <c r="M31" s="147">
        <v>3</v>
      </c>
      <c r="N31" s="148">
        <v>2</v>
      </c>
    </row>
    <row r="32" spans="2:14" s="32" customFormat="1" ht="15.75" customHeight="1" x14ac:dyDescent="0.2">
      <c r="B32" s="279"/>
      <c r="C32" s="286"/>
      <c r="D32" s="27"/>
      <c r="E32" s="132">
        <f>E31/D31</f>
        <v>0.72839506172839508</v>
      </c>
      <c r="F32" s="133">
        <f>F31/D31</f>
        <v>8.0246913580246909E-2</v>
      </c>
      <c r="G32" s="133">
        <f>G31/D31</f>
        <v>0.19753086419753085</v>
      </c>
      <c r="H32" s="133">
        <f>H31/D31</f>
        <v>0.16049382716049382</v>
      </c>
      <c r="I32" s="133">
        <f>I31/D31</f>
        <v>1.2345679012345678E-2</v>
      </c>
      <c r="J32" s="133">
        <f>J31/D31</f>
        <v>0.18518518518518517</v>
      </c>
      <c r="K32" s="133">
        <f>K31/D31</f>
        <v>7.407407407407407E-2</v>
      </c>
      <c r="L32" s="133">
        <f>L31/D31</f>
        <v>0.34567901234567899</v>
      </c>
      <c r="M32" s="133">
        <f>M31/D31</f>
        <v>1.8518518518518517E-2</v>
      </c>
      <c r="N32" s="134">
        <f>N31/D31</f>
        <v>1.2345679012345678E-2</v>
      </c>
    </row>
    <row r="33" spans="2:14" s="32" customFormat="1" ht="15.75" customHeight="1" thickBot="1" x14ac:dyDescent="0.25">
      <c r="B33" s="297"/>
      <c r="C33" s="277"/>
      <c r="D33" s="150"/>
      <c r="E33" s="151"/>
      <c r="F33" s="152">
        <f>F31/E31</f>
        <v>0.11016949152542373</v>
      </c>
      <c r="G33" s="152">
        <f>G31/E31</f>
        <v>0.2711864406779661</v>
      </c>
      <c r="H33" s="152">
        <f>H31/E31</f>
        <v>0.22033898305084745</v>
      </c>
      <c r="I33" s="152">
        <f>I31/E31</f>
        <v>1.6949152542372881E-2</v>
      </c>
      <c r="J33" s="152">
        <f>J31/E31</f>
        <v>0.25423728813559321</v>
      </c>
      <c r="K33" s="152">
        <f>K31/E31</f>
        <v>0.10169491525423729</v>
      </c>
      <c r="L33" s="152">
        <f>L31/E31</f>
        <v>0.47457627118644069</v>
      </c>
      <c r="M33" s="152">
        <f>M31/E31</f>
        <v>2.5423728813559324E-2</v>
      </c>
      <c r="N33" s="153">
        <f>N31/E31</f>
        <v>1.6949152542372881E-2</v>
      </c>
    </row>
    <row r="34" spans="2:14" s="32" customFormat="1" ht="15.75" customHeight="1" thickTop="1" x14ac:dyDescent="0.2">
      <c r="B34" s="278" t="s">
        <v>286</v>
      </c>
      <c r="C34" s="281" t="s">
        <v>287</v>
      </c>
      <c r="D34" s="52">
        <f>[1]表1!D32</f>
        <v>87</v>
      </c>
      <c r="E34" s="146">
        <f>'表35-1'!G27</f>
        <v>65</v>
      </c>
      <c r="F34" s="147">
        <v>7</v>
      </c>
      <c r="G34" s="147">
        <v>9</v>
      </c>
      <c r="H34" s="147">
        <v>3</v>
      </c>
      <c r="I34" s="147">
        <v>0</v>
      </c>
      <c r="J34" s="147">
        <v>13</v>
      </c>
      <c r="K34" s="147">
        <v>6</v>
      </c>
      <c r="L34" s="147">
        <v>34</v>
      </c>
      <c r="M34" s="147">
        <v>4</v>
      </c>
      <c r="N34" s="148">
        <v>3</v>
      </c>
    </row>
    <row r="35" spans="2:14" s="32" customFormat="1" ht="15.75" customHeight="1" x14ac:dyDescent="0.2">
      <c r="B35" s="279"/>
      <c r="C35" s="286"/>
      <c r="D35" s="27"/>
      <c r="E35" s="132">
        <f>E34/D34</f>
        <v>0.74712643678160917</v>
      </c>
      <c r="F35" s="133">
        <f>F34/D34</f>
        <v>8.0459770114942528E-2</v>
      </c>
      <c r="G35" s="133">
        <f>G34/D34</f>
        <v>0.10344827586206896</v>
      </c>
      <c r="H35" s="133">
        <f>H34/D34</f>
        <v>3.4482758620689655E-2</v>
      </c>
      <c r="I35" s="133">
        <f>I34/D34</f>
        <v>0</v>
      </c>
      <c r="J35" s="133">
        <f>J34/D34</f>
        <v>0.14942528735632185</v>
      </c>
      <c r="K35" s="133">
        <f>K34/D34</f>
        <v>6.8965517241379309E-2</v>
      </c>
      <c r="L35" s="133">
        <f>L34/D34</f>
        <v>0.39080459770114945</v>
      </c>
      <c r="M35" s="133">
        <f>M34/D34</f>
        <v>4.5977011494252873E-2</v>
      </c>
      <c r="N35" s="134">
        <f>N34/D34</f>
        <v>3.4482758620689655E-2</v>
      </c>
    </row>
    <row r="36" spans="2:14" s="32" customFormat="1" ht="15.75" customHeight="1" x14ac:dyDescent="0.2">
      <c r="B36" s="279"/>
      <c r="C36" s="282"/>
      <c r="D36" s="149"/>
      <c r="E36" s="143"/>
      <c r="F36" s="144">
        <f>F34/E34</f>
        <v>0.1076923076923077</v>
      </c>
      <c r="G36" s="144">
        <f>G34/E34</f>
        <v>0.13846153846153847</v>
      </c>
      <c r="H36" s="144">
        <f>H34/E34</f>
        <v>4.6153846153846156E-2</v>
      </c>
      <c r="I36" s="144">
        <f>I34/E34</f>
        <v>0</v>
      </c>
      <c r="J36" s="144">
        <f>J34/E34</f>
        <v>0.2</v>
      </c>
      <c r="K36" s="144">
        <f>K34/E34</f>
        <v>9.2307692307692313E-2</v>
      </c>
      <c r="L36" s="144">
        <f>L34/E34</f>
        <v>0.52307692307692311</v>
      </c>
      <c r="M36" s="144">
        <f>M34/E34</f>
        <v>6.1538461538461542E-2</v>
      </c>
      <c r="N36" s="145">
        <f>N34/E34</f>
        <v>4.6153846153846156E-2</v>
      </c>
    </row>
    <row r="37" spans="2:14" s="32" customFormat="1" ht="15" customHeight="1" x14ac:dyDescent="0.2">
      <c r="B37" s="279"/>
      <c r="C37" s="276" t="s">
        <v>288</v>
      </c>
      <c r="D37" s="52">
        <f>[1]表1!D35</f>
        <v>181</v>
      </c>
      <c r="E37" s="146">
        <f>'表35-1'!G29</f>
        <v>140</v>
      </c>
      <c r="F37" s="147">
        <v>20</v>
      </c>
      <c r="G37" s="147">
        <v>29</v>
      </c>
      <c r="H37" s="147">
        <v>20</v>
      </c>
      <c r="I37" s="147">
        <v>2</v>
      </c>
      <c r="J37" s="147">
        <v>32</v>
      </c>
      <c r="K37" s="147">
        <v>16</v>
      </c>
      <c r="L37" s="147">
        <v>76</v>
      </c>
      <c r="M37" s="147">
        <v>3</v>
      </c>
      <c r="N37" s="148">
        <v>2</v>
      </c>
    </row>
    <row r="38" spans="2:14" s="32" customFormat="1" ht="15" customHeight="1" x14ac:dyDescent="0.2">
      <c r="B38" s="279"/>
      <c r="C38" s="286"/>
      <c r="D38" s="27"/>
      <c r="E38" s="132">
        <f>E37/D37</f>
        <v>0.77348066298342544</v>
      </c>
      <c r="F38" s="133">
        <f>F37/D37</f>
        <v>0.11049723756906077</v>
      </c>
      <c r="G38" s="133">
        <f>G37/D37</f>
        <v>0.16022099447513813</v>
      </c>
      <c r="H38" s="133">
        <f>H37/D37</f>
        <v>0.11049723756906077</v>
      </c>
      <c r="I38" s="133">
        <f>I37/D37</f>
        <v>1.1049723756906077E-2</v>
      </c>
      <c r="J38" s="133">
        <f>J37/D37</f>
        <v>0.17679558011049723</v>
      </c>
      <c r="K38" s="133">
        <f>K37/D37</f>
        <v>8.8397790055248615E-2</v>
      </c>
      <c r="L38" s="133">
        <f>L37/D37</f>
        <v>0.41988950276243092</v>
      </c>
      <c r="M38" s="133">
        <f>M37/D37</f>
        <v>1.6574585635359115E-2</v>
      </c>
      <c r="N38" s="134">
        <f>N37/D37</f>
        <v>1.1049723756906077E-2</v>
      </c>
    </row>
    <row r="39" spans="2:14" ht="15" customHeight="1" x14ac:dyDescent="0.2">
      <c r="B39" s="279"/>
      <c r="C39" s="282"/>
      <c r="D39" s="149"/>
      <c r="E39" s="143"/>
      <c r="F39" s="144">
        <f>F37/E37</f>
        <v>0.14285714285714285</v>
      </c>
      <c r="G39" s="144">
        <f>G37/E37</f>
        <v>0.20714285714285716</v>
      </c>
      <c r="H39" s="144">
        <f>H37/E37</f>
        <v>0.14285714285714285</v>
      </c>
      <c r="I39" s="144">
        <f>I37/E37</f>
        <v>1.4285714285714285E-2</v>
      </c>
      <c r="J39" s="144">
        <f>J37/E37</f>
        <v>0.22857142857142856</v>
      </c>
      <c r="K39" s="144">
        <f>K37/E37</f>
        <v>0.11428571428571428</v>
      </c>
      <c r="L39" s="144">
        <f>L37/E37</f>
        <v>0.54285714285714282</v>
      </c>
      <c r="M39" s="144">
        <f>M37/E37</f>
        <v>2.1428571428571429E-2</v>
      </c>
      <c r="N39" s="145">
        <f>N37/E37</f>
        <v>1.4285714285714285E-2</v>
      </c>
    </row>
    <row r="40" spans="2:14" ht="15" customHeight="1" x14ac:dyDescent="0.2">
      <c r="B40" s="279"/>
      <c r="C40" s="276" t="s">
        <v>289</v>
      </c>
      <c r="D40" s="52">
        <f>[1]表1!D38</f>
        <v>50</v>
      </c>
      <c r="E40" s="128">
        <f>'表35-1'!G31</f>
        <v>37</v>
      </c>
      <c r="F40" s="129">
        <v>2</v>
      </c>
      <c r="G40" s="129">
        <v>11</v>
      </c>
      <c r="H40" s="129">
        <v>5</v>
      </c>
      <c r="I40" s="129">
        <v>0</v>
      </c>
      <c r="J40" s="129">
        <v>11</v>
      </c>
      <c r="K40" s="129">
        <v>2</v>
      </c>
      <c r="L40" s="129">
        <v>19</v>
      </c>
      <c r="M40" s="129">
        <v>2</v>
      </c>
      <c r="N40" s="130">
        <v>1</v>
      </c>
    </row>
    <row r="41" spans="2:14" ht="15" customHeight="1" x14ac:dyDescent="0.2">
      <c r="B41" s="279"/>
      <c r="C41" s="286"/>
      <c r="D41" s="27"/>
      <c r="E41" s="132">
        <f>E40/D40</f>
        <v>0.74</v>
      </c>
      <c r="F41" s="133">
        <f>F40/D40</f>
        <v>0.04</v>
      </c>
      <c r="G41" s="133">
        <f>G40/D40</f>
        <v>0.22</v>
      </c>
      <c r="H41" s="133">
        <f>H40/D40</f>
        <v>0.1</v>
      </c>
      <c r="I41" s="133">
        <f>I40/D40</f>
        <v>0</v>
      </c>
      <c r="J41" s="133">
        <f>J40/D40</f>
        <v>0.22</v>
      </c>
      <c r="K41" s="133">
        <f>K40/D40</f>
        <v>0.04</v>
      </c>
      <c r="L41" s="133">
        <f>L40/D40</f>
        <v>0.38</v>
      </c>
      <c r="M41" s="133">
        <f>M40/D40</f>
        <v>0.04</v>
      </c>
      <c r="N41" s="134">
        <f>N40/D40</f>
        <v>0.02</v>
      </c>
    </row>
    <row r="42" spans="2:14" ht="15" customHeight="1" x14ac:dyDescent="0.2">
      <c r="B42" s="279"/>
      <c r="C42" s="282"/>
      <c r="D42" s="149"/>
      <c r="E42" s="143"/>
      <c r="F42" s="144">
        <f>F40/E40</f>
        <v>5.4054054054054057E-2</v>
      </c>
      <c r="G42" s="144">
        <f>G40/E40</f>
        <v>0.29729729729729731</v>
      </c>
      <c r="H42" s="144">
        <f>H40/E40</f>
        <v>0.13513513513513514</v>
      </c>
      <c r="I42" s="144">
        <f>I40/E40</f>
        <v>0</v>
      </c>
      <c r="J42" s="144">
        <f>J40/E40</f>
        <v>0.29729729729729731</v>
      </c>
      <c r="K42" s="144">
        <f>K40/E40</f>
        <v>5.4054054054054057E-2</v>
      </c>
      <c r="L42" s="144">
        <f>L40/E40</f>
        <v>0.51351351351351349</v>
      </c>
      <c r="M42" s="144">
        <f>M40/E40</f>
        <v>5.4054054054054057E-2</v>
      </c>
      <c r="N42" s="145">
        <f>N40/E40</f>
        <v>2.7027027027027029E-2</v>
      </c>
    </row>
    <row r="43" spans="2:14" ht="15" customHeight="1" x14ac:dyDescent="0.2">
      <c r="B43" s="279"/>
      <c r="C43" s="276" t="s">
        <v>290</v>
      </c>
      <c r="D43" s="52">
        <f>[1]表1!D41</f>
        <v>40</v>
      </c>
      <c r="E43" s="128">
        <f>'表35-1'!G33</f>
        <v>30</v>
      </c>
      <c r="F43" s="129">
        <v>3</v>
      </c>
      <c r="G43" s="129">
        <v>7</v>
      </c>
      <c r="H43" s="129">
        <v>13</v>
      </c>
      <c r="I43" s="129">
        <v>0</v>
      </c>
      <c r="J43" s="129">
        <v>6</v>
      </c>
      <c r="K43" s="129">
        <v>6</v>
      </c>
      <c r="L43" s="129">
        <v>15</v>
      </c>
      <c r="M43" s="129">
        <v>0</v>
      </c>
      <c r="N43" s="130">
        <v>0</v>
      </c>
    </row>
    <row r="44" spans="2:14" ht="15" customHeight="1" x14ac:dyDescent="0.2">
      <c r="B44" s="279"/>
      <c r="C44" s="286"/>
      <c r="D44" s="27"/>
      <c r="E44" s="132">
        <f>E43/D43</f>
        <v>0.75</v>
      </c>
      <c r="F44" s="133">
        <f>F43/D43</f>
        <v>7.4999999999999997E-2</v>
      </c>
      <c r="G44" s="133">
        <f>G43/D43</f>
        <v>0.17499999999999999</v>
      </c>
      <c r="H44" s="133">
        <f>H43/D43</f>
        <v>0.32500000000000001</v>
      </c>
      <c r="I44" s="133">
        <f>I43/D43</f>
        <v>0</v>
      </c>
      <c r="J44" s="133">
        <f>J43/D43</f>
        <v>0.15</v>
      </c>
      <c r="K44" s="133">
        <f>K43/D43</f>
        <v>0.15</v>
      </c>
      <c r="L44" s="133">
        <f>L43/D43</f>
        <v>0.375</v>
      </c>
      <c r="M44" s="133">
        <f>M43/D43</f>
        <v>0</v>
      </c>
      <c r="N44" s="134">
        <f>N43/D43</f>
        <v>0</v>
      </c>
    </row>
    <row r="45" spans="2:14" ht="15" customHeight="1" x14ac:dyDescent="0.2">
      <c r="B45" s="279"/>
      <c r="C45" s="282"/>
      <c r="D45" s="149"/>
      <c r="E45" s="143"/>
      <c r="F45" s="144">
        <f>F43/E43</f>
        <v>0.1</v>
      </c>
      <c r="G45" s="144">
        <f>G43/E43</f>
        <v>0.23333333333333334</v>
      </c>
      <c r="H45" s="144">
        <f>H43/E43</f>
        <v>0.43333333333333335</v>
      </c>
      <c r="I45" s="144">
        <f>I43/E43</f>
        <v>0</v>
      </c>
      <c r="J45" s="144">
        <f>J43/E43</f>
        <v>0.2</v>
      </c>
      <c r="K45" s="144">
        <f>K43/E43</f>
        <v>0.2</v>
      </c>
      <c r="L45" s="144">
        <f>L43/E43</f>
        <v>0.5</v>
      </c>
      <c r="M45" s="144">
        <f>M43/E43</f>
        <v>0</v>
      </c>
      <c r="N45" s="145">
        <f>N43/E43</f>
        <v>0</v>
      </c>
    </row>
    <row r="46" spans="2:14" ht="15" customHeight="1" x14ac:dyDescent="0.2">
      <c r="B46" s="279"/>
      <c r="C46" s="276" t="s">
        <v>291</v>
      </c>
      <c r="D46" s="52">
        <f>[1]表1!D44</f>
        <v>27</v>
      </c>
      <c r="E46" s="128">
        <f>'表35-1'!G35</f>
        <v>15</v>
      </c>
      <c r="F46" s="129">
        <v>1</v>
      </c>
      <c r="G46" s="129">
        <v>7</v>
      </c>
      <c r="H46" s="129">
        <v>7</v>
      </c>
      <c r="I46" s="129">
        <v>1</v>
      </c>
      <c r="J46" s="129">
        <v>5</v>
      </c>
      <c r="K46" s="129">
        <v>3</v>
      </c>
      <c r="L46" s="129">
        <v>6</v>
      </c>
      <c r="M46" s="129">
        <v>0</v>
      </c>
      <c r="N46" s="130">
        <v>0</v>
      </c>
    </row>
    <row r="47" spans="2:14" ht="15" customHeight="1" x14ac:dyDescent="0.2">
      <c r="B47" s="279"/>
      <c r="C47" s="286"/>
      <c r="D47" s="27"/>
      <c r="E47" s="132">
        <f>E46/D46</f>
        <v>0.55555555555555558</v>
      </c>
      <c r="F47" s="133">
        <f>F46/D46</f>
        <v>3.7037037037037035E-2</v>
      </c>
      <c r="G47" s="133">
        <f>G46/D46</f>
        <v>0.25925925925925924</v>
      </c>
      <c r="H47" s="133">
        <f>H46/D46</f>
        <v>0.25925925925925924</v>
      </c>
      <c r="I47" s="133">
        <f>I46/D46</f>
        <v>3.7037037037037035E-2</v>
      </c>
      <c r="J47" s="133">
        <f>J46/D46</f>
        <v>0.18518518518518517</v>
      </c>
      <c r="K47" s="133">
        <f>K46/D46</f>
        <v>0.1111111111111111</v>
      </c>
      <c r="L47" s="133">
        <f>L46/D46</f>
        <v>0.22222222222222221</v>
      </c>
      <c r="M47" s="133">
        <f>M46/D46</f>
        <v>0</v>
      </c>
      <c r="N47" s="134">
        <f>N46/D46</f>
        <v>0</v>
      </c>
    </row>
    <row r="48" spans="2:14" ht="15" customHeight="1" x14ac:dyDescent="0.2">
      <c r="B48" s="279"/>
      <c r="C48" s="282"/>
      <c r="D48" s="149"/>
      <c r="E48" s="143"/>
      <c r="F48" s="144">
        <f>F46/E46</f>
        <v>6.6666666666666666E-2</v>
      </c>
      <c r="G48" s="144">
        <f>G46/E46</f>
        <v>0.46666666666666667</v>
      </c>
      <c r="H48" s="144">
        <f>H46/E46</f>
        <v>0.46666666666666667</v>
      </c>
      <c r="I48" s="144">
        <f>I46/E46</f>
        <v>6.6666666666666666E-2</v>
      </c>
      <c r="J48" s="144">
        <f>J46/E46</f>
        <v>0.33333333333333331</v>
      </c>
      <c r="K48" s="144">
        <f>K46/E46</f>
        <v>0.2</v>
      </c>
      <c r="L48" s="144">
        <f>L46/E46</f>
        <v>0.4</v>
      </c>
      <c r="M48" s="144">
        <f>M46/E46</f>
        <v>0</v>
      </c>
      <c r="N48" s="145">
        <f>N46/E46</f>
        <v>0</v>
      </c>
    </row>
    <row r="49" spans="2:14" ht="15" customHeight="1" x14ac:dyDescent="0.2">
      <c r="B49" s="279"/>
      <c r="C49" s="276" t="s">
        <v>292</v>
      </c>
      <c r="D49" s="52">
        <f>[1]表1!D47</f>
        <v>40</v>
      </c>
      <c r="E49" s="128">
        <f>'表35-1'!G37</f>
        <v>19</v>
      </c>
      <c r="F49" s="129">
        <v>6</v>
      </c>
      <c r="G49" s="129">
        <v>4</v>
      </c>
      <c r="H49" s="129">
        <v>4</v>
      </c>
      <c r="I49" s="129">
        <v>1</v>
      </c>
      <c r="J49" s="129">
        <v>2</v>
      </c>
      <c r="K49" s="129">
        <v>3</v>
      </c>
      <c r="L49" s="129">
        <v>6</v>
      </c>
      <c r="M49" s="129">
        <v>0</v>
      </c>
      <c r="N49" s="130">
        <v>1</v>
      </c>
    </row>
    <row r="50" spans="2:14" ht="15" customHeight="1" x14ac:dyDescent="0.2">
      <c r="B50" s="279"/>
      <c r="C50" s="286"/>
      <c r="D50" s="27"/>
      <c r="E50" s="132">
        <f>E49/D49</f>
        <v>0.47499999999999998</v>
      </c>
      <c r="F50" s="133">
        <f>F49/D49</f>
        <v>0.15</v>
      </c>
      <c r="G50" s="133">
        <f>G49/D49</f>
        <v>0.1</v>
      </c>
      <c r="H50" s="133">
        <f>H49/D49</f>
        <v>0.1</v>
      </c>
      <c r="I50" s="133">
        <f>I49/D49</f>
        <v>2.5000000000000001E-2</v>
      </c>
      <c r="J50" s="133">
        <f>J49/D49</f>
        <v>0.05</v>
      </c>
      <c r="K50" s="133">
        <f>K49/D49</f>
        <v>7.4999999999999997E-2</v>
      </c>
      <c r="L50" s="133">
        <f>L49/D49</f>
        <v>0.15</v>
      </c>
      <c r="M50" s="133">
        <f>M49/D49</f>
        <v>0</v>
      </c>
      <c r="N50" s="134">
        <f>N49/D49</f>
        <v>2.5000000000000001E-2</v>
      </c>
    </row>
    <row r="51" spans="2:14" ht="15" customHeight="1" thickBot="1" x14ac:dyDescent="0.25">
      <c r="B51" s="279"/>
      <c r="C51" s="277"/>
      <c r="D51" s="150"/>
      <c r="E51" s="151"/>
      <c r="F51" s="152">
        <f>F49/E49</f>
        <v>0.31578947368421051</v>
      </c>
      <c r="G51" s="152">
        <f>G49/E49</f>
        <v>0.21052631578947367</v>
      </c>
      <c r="H51" s="152">
        <f>H49/E49</f>
        <v>0.21052631578947367</v>
      </c>
      <c r="I51" s="152">
        <f>I49/E49</f>
        <v>5.2631578947368418E-2</v>
      </c>
      <c r="J51" s="152">
        <f>J49/E49</f>
        <v>0.10526315789473684</v>
      </c>
      <c r="K51" s="152">
        <f>K49/E49</f>
        <v>0.15789473684210525</v>
      </c>
      <c r="L51" s="152">
        <f>L49/E49</f>
        <v>0.31578947368421051</v>
      </c>
      <c r="M51" s="152">
        <f>M49/E49</f>
        <v>0</v>
      </c>
      <c r="N51" s="153">
        <f>N49/E49</f>
        <v>5.2631578947368418E-2</v>
      </c>
    </row>
    <row r="52" spans="2:14" ht="15" customHeight="1" thickTop="1" x14ac:dyDescent="0.2">
      <c r="B52" s="279"/>
      <c r="C52" s="59" t="s">
        <v>293</v>
      </c>
      <c r="D52" s="157">
        <f>D37+D40+D43+D46</f>
        <v>298</v>
      </c>
      <c r="E52" s="146">
        <f>E37+E40+E43+E46</f>
        <v>222</v>
      </c>
      <c r="F52" s="147">
        <f t="shared" ref="F52:N52" si="2">F37+F40+F43+F46</f>
        <v>26</v>
      </c>
      <c r="G52" s="147">
        <f>G37+G40+G43+G46</f>
        <v>54</v>
      </c>
      <c r="H52" s="147">
        <f t="shared" si="2"/>
        <v>45</v>
      </c>
      <c r="I52" s="147">
        <f t="shared" si="2"/>
        <v>3</v>
      </c>
      <c r="J52" s="147">
        <f t="shared" si="2"/>
        <v>54</v>
      </c>
      <c r="K52" s="147">
        <f t="shared" si="2"/>
        <v>27</v>
      </c>
      <c r="L52" s="147">
        <f t="shared" si="2"/>
        <v>116</v>
      </c>
      <c r="M52" s="147">
        <f t="shared" si="2"/>
        <v>5</v>
      </c>
      <c r="N52" s="148">
        <f t="shared" si="2"/>
        <v>3</v>
      </c>
    </row>
    <row r="53" spans="2:14" ht="15" customHeight="1" x14ac:dyDescent="0.2">
      <c r="B53" s="279"/>
      <c r="C53" s="158" t="s">
        <v>294</v>
      </c>
      <c r="D53" s="159"/>
      <c r="E53" s="132">
        <f>E52/D52</f>
        <v>0.74496644295302017</v>
      </c>
      <c r="F53" s="133">
        <f>F52/D52</f>
        <v>8.7248322147651006E-2</v>
      </c>
      <c r="G53" s="133">
        <f>G52/D52</f>
        <v>0.18120805369127516</v>
      </c>
      <c r="H53" s="133">
        <f>H52/D52</f>
        <v>0.15100671140939598</v>
      </c>
      <c r="I53" s="133">
        <f>I52/D52</f>
        <v>1.0067114093959731E-2</v>
      </c>
      <c r="J53" s="133">
        <f>J52/D52</f>
        <v>0.18120805369127516</v>
      </c>
      <c r="K53" s="133">
        <f>K52/D52</f>
        <v>9.0604026845637578E-2</v>
      </c>
      <c r="L53" s="133">
        <f>L52/D52</f>
        <v>0.38926174496644295</v>
      </c>
      <c r="M53" s="133">
        <f>M52/D52</f>
        <v>1.6778523489932886E-2</v>
      </c>
      <c r="N53" s="134">
        <f>N52/D52</f>
        <v>1.0067114093959731E-2</v>
      </c>
    </row>
    <row r="54" spans="2:14" ht="15" customHeight="1" x14ac:dyDescent="0.2">
      <c r="B54" s="279"/>
      <c r="C54" s="58"/>
      <c r="D54" s="160"/>
      <c r="E54" s="143"/>
      <c r="F54" s="144">
        <f>F52/E52</f>
        <v>0.11711711711711711</v>
      </c>
      <c r="G54" s="144">
        <f>G52/E52</f>
        <v>0.24324324324324326</v>
      </c>
      <c r="H54" s="144">
        <f>H52/E52</f>
        <v>0.20270270270270271</v>
      </c>
      <c r="I54" s="144">
        <f>I52/E52</f>
        <v>1.3513513513513514E-2</v>
      </c>
      <c r="J54" s="144">
        <f>J52/E52</f>
        <v>0.24324324324324326</v>
      </c>
      <c r="K54" s="144">
        <f>K52/E52</f>
        <v>0.12162162162162163</v>
      </c>
      <c r="L54" s="144">
        <f>L52/E52</f>
        <v>0.52252252252252251</v>
      </c>
      <c r="M54" s="144">
        <f>M52/E52</f>
        <v>2.2522522522522521E-2</v>
      </c>
      <c r="N54" s="145">
        <f>N52/E52</f>
        <v>1.3513513513513514E-2</v>
      </c>
    </row>
    <row r="55" spans="2:14" ht="15" customHeight="1" x14ac:dyDescent="0.2">
      <c r="B55" s="279"/>
      <c r="C55" s="161" t="s">
        <v>293</v>
      </c>
      <c r="D55" s="185">
        <f>'[1]表28-1'!D39</f>
        <v>157</v>
      </c>
      <c r="E55" s="128">
        <f>E40+E43+E46+E49</f>
        <v>101</v>
      </c>
      <c r="F55" s="129">
        <f t="shared" ref="F55:N55" si="3">F40+F43+F46+F49</f>
        <v>12</v>
      </c>
      <c r="G55" s="129">
        <f t="shared" si="3"/>
        <v>29</v>
      </c>
      <c r="H55" s="129">
        <f t="shared" si="3"/>
        <v>29</v>
      </c>
      <c r="I55" s="129">
        <f t="shared" si="3"/>
        <v>2</v>
      </c>
      <c r="J55" s="129">
        <f t="shared" si="3"/>
        <v>24</v>
      </c>
      <c r="K55" s="129">
        <f t="shared" si="3"/>
        <v>14</v>
      </c>
      <c r="L55" s="129">
        <f t="shared" si="3"/>
        <v>46</v>
      </c>
      <c r="M55" s="129">
        <f t="shared" si="3"/>
        <v>2</v>
      </c>
      <c r="N55" s="130">
        <f t="shared" si="3"/>
        <v>2</v>
      </c>
    </row>
    <row r="56" spans="2:14" ht="15" customHeight="1" x14ac:dyDescent="0.2">
      <c r="B56" s="279"/>
      <c r="C56" s="158" t="s">
        <v>295</v>
      </c>
      <c r="D56" s="163"/>
      <c r="E56" s="132">
        <f>E55/D55</f>
        <v>0.64331210191082799</v>
      </c>
      <c r="F56" s="133">
        <f>F55/D55</f>
        <v>7.6433121019108277E-2</v>
      </c>
      <c r="G56" s="133">
        <f>G55/D55</f>
        <v>0.18471337579617833</v>
      </c>
      <c r="H56" s="133">
        <f>H55/D55</f>
        <v>0.18471337579617833</v>
      </c>
      <c r="I56" s="133">
        <f>I55/D55</f>
        <v>1.2738853503184714E-2</v>
      </c>
      <c r="J56" s="133">
        <f>J55/D55</f>
        <v>0.15286624203821655</v>
      </c>
      <c r="K56" s="133">
        <f>K55/D55</f>
        <v>8.9171974522292988E-2</v>
      </c>
      <c r="L56" s="133">
        <f>L55/D55</f>
        <v>0.2929936305732484</v>
      </c>
      <c r="M56" s="133">
        <f>M55/D55</f>
        <v>1.2738853503184714E-2</v>
      </c>
      <c r="N56" s="134">
        <f>N55/D55</f>
        <v>1.2738853503184714E-2</v>
      </c>
    </row>
    <row r="57" spans="2:14" ht="15" customHeight="1" thickBot="1" x14ac:dyDescent="0.25">
      <c r="B57" s="280"/>
      <c r="C57" s="58"/>
      <c r="D57" s="160"/>
      <c r="E57" s="164"/>
      <c r="F57" s="165">
        <f>F55/E55</f>
        <v>0.11881188118811881</v>
      </c>
      <c r="G57" s="165">
        <f>G55/E55</f>
        <v>0.28712871287128711</v>
      </c>
      <c r="H57" s="165">
        <f>H55/E55</f>
        <v>0.28712871287128711</v>
      </c>
      <c r="I57" s="165">
        <f>I55/E55</f>
        <v>1.9801980198019802E-2</v>
      </c>
      <c r="J57" s="165">
        <f>J55/E55</f>
        <v>0.23762376237623761</v>
      </c>
      <c r="K57" s="165">
        <f>K55/E55</f>
        <v>0.13861386138613863</v>
      </c>
      <c r="L57" s="165">
        <f>L55/E55</f>
        <v>0.45544554455445546</v>
      </c>
      <c r="M57" s="165">
        <f>M55/E55</f>
        <v>1.9801980198019802E-2</v>
      </c>
      <c r="N57" s="166">
        <f>N55/E55</f>
        <v>1.9801980198019802E-2</v>
      </c>
    </row>
    <row r="58" spans="2:14" ht="13.2" customHeight="1" x14ac:dyDescent="0.2">
      <c r="B58" s="258"/>
      <c r="C58" s="342" t="s">
        <v>410</v>
      </c>
      <c r="D58" s="342"/>
      <c r="E58" s="342"/>
      <c r="F58" s="342"/>
      <c r="G58" s="259"/>
      <c r="H58" s="259"/>
      <c r="I58" s="259"/>
      <c r="J58" s="259"/>
      <c r="K58" s="259"/>
      <c r="L58" s="259"/>
      <c r="M58" s="259"/>
      <c r="N58" s="259"/>
    </row>
    <row r="59" spans="2:14" x14ac:dyDescent="0.2">
      <c r="B59" s="12"/>
      <c r="C59" s="169"/>
    </row>
    <row r="60" spans="2:14" x14ac:dyDescent="0.2">
      <c r="B60" s="69"/>
      <c r="E60" s="69"/>
      <c r="F60" s="70"/>
      <c r="G60" s="70"/>
      <c r="H60" s="70"/>
      <c r="I60" s="70"/>
      <c r="J60" s="70"/>
      <c r="K60" s="70"/>
      <c r="L60" s="70"/>
      <c r="M60" s="70"/>
      <c r="N60" s="70"/>
    </row>
    <row r="61" spans="2:14" x14ac:dyDescent="0.2">
      <c r="B61" s="69"/>
      <c r="E61" s="69"/>
      <c r="F61" s="70"/>
      <c r="G61" s="70"/>
      <c r="H61" s="70"/>
      <c r="I61" s="70"/>
      <c r="J61" s="70"/>
      <c r="K61" s="70"/>
      <c r="L61" s="70"/>
      <c r="M61" s="70"/>
      <c r="N61" s="70"/>
    </row>
    <row r="63" spans="2:14" x14ac:dyDescent="0.2">
      <c r="B63" s="12"/>
      <c r="C63" s="123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</row>
    <row r="64" spans="2:14" x14ac:dyDescent="0.2">
      <c r="B64" s="12"/>
      <c r="C64" s="123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spans="2:14" x14ac:dyDescent="0.2">
      <c r="B65" s="12"/>
      <c r="C65" s="123"/>
      <c r="D65" s="123"/>
    </row>
    <row r="66" spans="2:14" x14ac:dyDescent="0.2">
      <c r="B66" s="74"/>
      <c r="C66" s="123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2:14" x14ac:dyDescent="0.2">
      <c r="C67" s="123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2:14" x14ac:dyDescent="0.2">
      <c r="C68" s="123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2:14" x14ac:dyDescent="0.2">
      <c r="C69" s="123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2:14" x14ac:dyDescent="0.2">
      <c r="C70" s="123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</row>
    <row r="71" spans="2:14" x14ac:dyDescent="0.2">
      <c r="C71" s="123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</row>
    <row r="72" spans="2:14" x14ac:dyDescent="0.2">
      <c r="C72" s="123"/>
      <c r="D72" s="123"/>
    </row>
    <row r="73" spans="2:14" x14ac:dyDescent="0.2">
      <c r="C73" s="123"/>
      <c r="D73" s="123"/>
    </row>
    <row r="74" spans="2:14" x14ac:dyDescent="0.2">
      <c r="C74" s="123"/>
      <c r="D74" s="123"/>
    </row>
    <row r="75" spans="2:14" x14ac:dyDescent="0.2">
      <c r="C75" s="123"/>
      <c r="D75" s="123"/>
    </row>
    <row r="76" spans="2:14" x14ac:dyDescent="0.2">
      <c r="C76" s="123"/>
      <c r="D76" s="123"/>
    </row>
    <row r="77" spans="2:14" x14ac:dyDescent="0.2">
      <c r="C77" s="123"/>
      <c r="D77" s="123"/>
    </row>
    <row r="78" spans="2:14" x14ac:dyDescent="0.2">
      <c r="C78" s="123"/>
      <c r="D78" s="123"/>
    </row>
    <row r="79" spans="2:14" x14ac:dyDescent="0.2">
      <c r="C79" s="123"/>
      <c r="D79" s="123"/>
    </row>
    <row r="80" spans="2:14" x14ac:dyDescent="0.2">
      <c r="C80" s="123"/>
      <c r="D80" s="123"/>
    </row>
    <row r="81" spans="2:4" x14ac:dyDescent="0.2">
      <c r="C81" s="123"/>
      <c r="D81" s="123"/>
    </row>
    <row r="82" spans="2:4" x14ac:dyDescent="0.2">
      <c r="C82" s="123"/>
      <c r="D82" s="123"/>
    </row>
    <row r="83" spans="2:4" x14ac:dyDescent="0.2">
      <c r="C83" s="123"/>
      <c r="D83" s="123"/>
    </row>
    <row r="84" spans="2:4" x14ac:dyDescent="0.2">
      <c r="C84" s="123"/>
      <c r="D84" s="123"/>
    </row>
    <row r="85" spans="2:4" x14ac:dyDescent="0.2">
      <c r="C85" s="123"/>
      <c r="D85" s="123"/>
    </row>
    <row r="86" spans="2:4" x14ac:dyDescent="0.2">
      <c r="C86" s="123"/>
      <c r="D86" s="123"/>
    </row>
    <row r="87" spans="2:4" x14ac:dyDescent="0.2">
      <c r="C87" s="123"/>
      <c r="D87" s="123"/>
    </row>
    <row r="88" spans="2:4" x14ac:dyDescent="0.2">
      <c r="C88" s="123"/>
      <c r="D88" s="123"/>
    </row>
    <row r="89" spans="2:4" x14ac:dyDescent="0.2">
      <c r="C89" s="123"/>
      <c r="D89" s="123"/>
    </row>
    <row r="90" spans="2:4" x14ac:dyDescent="0.2">
      <c r="C90" s="123"/>
      <c r="D90" s="123"/>
    </row>
    <row r="91" spans="2:4" x14ac:dyDescent="0.2">
      <c r="C91" s="123"/>
      <c r="D91" s="123"/>
    </row>
    <row r="92" spans="2:4" x14ac:dyDescent="0.2">
      <c r="C92" s="123"/>
      <c r="D92" s="123"/>
    </row>
    <row r="93" spans="2:4" x14ac:dyDescent="0.2">
      <c r="B93" s="12"/>
      <c r="C93" s="123"/>
      <c r="D93" s="123"/>
    </row>
    <row r="94" spans="2:4" x14ac:dyDescent="0.2">
      <c r="B94" s="12" t="e">
        <f>SUM(#REF!)</f>
        <v>#REF!</v>
      </c>
      <c r="C94" s="123"/>
      <c r="D94" s="123"/>
    </row>
  </sheetData>
  <mergeCells count="28">
    <mergeCell ref="N10:N12"/>
    <mergeCell ref="B9:C12"/>
    <mergeCell ref="D9:D12"/>
    <mergeCell ref="E9:E12"/>
    <mergeCell ref="F10:F12"/>
    <mergeCell ref="G10:G12"/>
    <mergeCell ref="H10:H12"/>
    <mergeCell ref="I10:I12"/>
    <mergeCell ref="J10:J12"/>
    <mergeCell ref="K10:K12"/>
    <mergeCell ref="L10:L12"/>
    <mergeCell ref="M10:M12"/>
    <mergeCell ref="B13:C15"/>
    <mergeCell ref="B16:B33"/>
    <mergeCell ref="C16:C18"/>
    <mergeCell ref="C19:C21"/>
    <mergeCell ref="C22:C24"/>
    <mergeCell ref="C25:C27"/>
    <mergeCell ref="C28:C30"/>
    <mergeCell ref="C31:C33"/>
    <mergeCell ref="C58:F58"/>
    <mergeCell ref="B34:B57"/>
    <mergeCell ref="C34:C36"/>
    <mergeCell ref="C37:C39"/>
    <mergeCell ref="C40:C42"/>
    <mergeCell ref="C43:C45"/>
    <mergeCell ref="C46:C48"/>
    <mergeCell ref="C49:C51"/>
  </mergeCells>
  <phoneticPr fontId="3"/>
  <printOptions horizontalCentered="1"/>
  <pageMargins left="0.82677165354330717" right="0.43307086614173229" top="0.59055118110236227" bottom="0.35433070866141736" header="0.19685039370078741" footer="0.19685039370078741"/>
  <pageSetup paperSize="9" scale="61" firstPageNumber="20" fitToWidth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4BA3-2904-45A4-AFDB-1536918E1688}">
  <sheetPr>
    <tabColor rgb="FF00B0F0"/>
    <pageSetUpPr fitToPage="1"/>
  </sheetPr>
  <dimension ref="B2:N54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9" width="19" style="12" customWidth="1"/>
    <col min="10" max="11" width="8.33203125" style="12" customWidth="1"/>
    <col min="12" max="12" width="8.88671875" style="12" customWidth="1"/>
    <col min="13" max="14" width="8.33203125" style="12" customWidth="1"/>
    <col min="15" max="16384" width="9" style="12"/>
  </cols>
  <sheetData>
    <row r="2" spans="2:13" x14ac:dyDescent="0.2">
      <c r="B2" s="12" t="s">
        <v>411</v>
      </c>
    </row>
    <row r="4" spans="2:13" x14ac:dyDescent="0.2">
      <c r="C4" s="12" t="s">
        <v>412</v>
      </c>
    </row>
    <row r="6" spans="2:13" x14ac:dyDescent="0.2">
      <c r="H6" s="13" t="s">
        <v>205</v>
      </c>
      <c r="I6" s="13"/>
    </row>
    <row r="7" spans="2:13" x14ac:dyDescent="0.2">
      <c r="H7" s="13" t="s">
        <v>206</v>
      </c>
      <c r="I7" s="13"/>
    </row>
    <row r="8" spans="2:13" ht="10.5" customHeight="1" x14ac:dyDescent="0.2"/>
    <row r="9" spans="2:13" ht="13.8" thickBot="1" x14ac:dyDescent="0.25">
      <c r="E9" s="12" t="s">
        <v>207</v>
      </c>
      <c r="I9" s="15" t="s">
        <v>208</v>
      </c>
      <c r="M9" s="15"/>
    </row>
    <row r="10" spans="2:13" ht="7.5" customHeight="1" x14ac:dyDescent="0.2">
      <c r="B10" s="75"/>
      <c r="C10" s="76"/>
      <c r="D10" s="312" t="s">
        <v>240</v>
      </c>
      <c r="E10" s="303" t="s">
        <v>387</v>
      </c>
      <c r="F10" s="285" t="s">
        <v>413</v>
      </c>
      <c r="G10" s="285" t="s">
        <v>414</v>
      </c>
      <c r="H10" s="285" t="s">
        <v>415</v>
      </c>
      <c r="I10" s="287" t="s">
        <v>217</v>
      </c>
    </row>
    <row r="11" spans="2:13" ht="7.5" customHeight="1" x14ac:dyDescent="0.2">
      <c r="B11" s="16"/>
      <c r="C11" s="17"/>
      <c r="D11" s="288"/>
      <c r="E11" s="313"/>
      <c r="F11" s="315"/>
      <c r="G11" s="315"/>
      <c r="H11" s="286"/>
      <c r="I11" s="288"/>
    </row>
    <row r="12" spans="2:13" ht="66.75" customHeight="1" x14ac:dyDescent="0.2">
      <c r="B12" s="18"/>
      <c r="C12" s="19"/>
      <c r="D12" s="289"/>
      <c r="E12" s="314"/>
      <c r="F12" s="316"/>
      <c r="G12" s="316"/>
      <c r="H12" s="282"/>
      <c r="I12" s="289"/>
      <c r="L12" s="20"/>
    </row>
    <row r="13" spans="2:13" ht="20.100000000000001" customHeight="1" x14ac:dyDescent="0.2">
      <c r="B13" s="317" t="s">
        <v>243</v>
      </c>
      <c r="C13" s="318"/>
      <c r="D13" s="21">
        <f t="shared" ref="D13:I13" si="0">D15+D17+D19+D21+D23+D25</f>
        <v>425</v>
      </c>
      <c r="E13" s="22">
        <f t="shared" si="0"/>
        <v>73</v>
      </c>
      <c r="F13" s="23">
        <f t="shared" si="0"/>
        <v>57</v>
      </c>
      <c r="G13" s="23">
        <f t="shared" si="0"/>
        <v>184</v>
      </c>
      <c r="H13" s="23">
        <f t="shared" si="0"/>
        <v>98</v>
      </c>
      <c r="I13" s="24">
        <f t="shared" si="0"/>
        <v>13</v>
      </c>
      <c r="L13" s="74"/>
    </row>
    <row r="14" spans="2:13" ht="20.100000000000001" customHeight="1" thickBot="1" x14ac:dyDescent="0.25">
      <c r="B14" s="319"/>
      <c r="C14" s="320"/>
      <c r="D14" s="27"/>
      <c r="E14" s="28">
        <f>E13/D13</f>
        <v>0.17176470588235293</v>
      </c>
      <c r="F14" s="29">
        <f>F13/$D$13</f>
        <v>0.13411764705882354</v>
      </c>
      <c r="G14" s="29">
        <f t="shared" ref="G14:H14" si="1">G13/$D$13</f>
        <v>0.43294117647058822</v>
      </c>
      <c r="H14" s="29">
        <f t="shared" si="1"/>
        <v>0.23058823529411765</v>
      </c>
      <c r="I14" s="30">
        <f>I13/D13</f>
        <v>3.0588235294117649E-2</v>
      </c>
      <c r="J14" s="69"/>
      <c r="K14" s="69"/>
      <c r="L14" s="74"/>
    </row>
    <row r="15" spans="2:13" ht="20.100000000000001" customHeight="1" thickTop="1" x14ac:dyDescent="0.2">
      <c r="B15" s="278" t="s">
        <v>244</v>
      </c>
      <c r="C15" s="321" t="s">
        <v>245</v>
      </c>
      <c r="D15" s="33">
        <f>'[1]表5-1'!D14</f>
        <v>54</v>
      </c>
      <c r="E15" s="34">
        <v>5</v>
      </c>
      <c r="F15" s="35">
        <v>9</v>
      </c>
      <c r="G15" s="35">
        <v>27</v>
      </c>
      <c r="H15" s="260">
        <v>13</v>
      </c>
      <c r="I15" s="36">
        <v>0</v>
      </c>
      <c r="L15" s="74"/>
    </row>
    <row r="16" spans="2:13" ht="20.100000000000001" customHeight="1" x14ac:dyDescent="0.2">
      <c r="B16" s="279"/>
      <c r="C16" s="301"/>
      <c r="D16" s="38"/>
      <c r="E16" s="39">
        <f>E15/D15</f>
        <v>9.2592592592592587E-2</v>
      </c>
      <c r="F16" s="40">
        <f>F15/$D$15</f>
        <v>0.16666666666666666</v>
      </c>
      <c r="G16" s="40">
        <f t="shared" ref="G16:H16" si="2">G15/$D$15</f>
        <v>0.5</v>
      </c>
      <c r="H16" s="40">
        <f t="shared" si="2"/>
        <v>0.24074074074074073</v>
      </c>
      <c r="I16" s="45">
        <f>I15/D15</f>
        <v>0</v>
      </c>
      <c r="K16" s="69"/>
      <c r="L16" s="74"/>
    </row>
    <row r="17" spans="2:12" ht="20.100000000000001" customHeight="1" x14ac:dyDescent="0.2">
      <c r="B17" s="279"/>
      <c r="C17" s="300" t="s">
        <v>246</v>
      </c>
      <c r="D17" s="42">
        <f>'[1]表5-1'!D16</f>
        <v>76</v>
      </c>
      <c r="E17" s="22">
        <v>17</v>
      </c>
      <c r="F17" s="23">
        <v>7</v>
      </c>
      <c r="G17" s="23">
        <v>30</v>
      </c>
      <c r="H17" s="261">
        <v>18</v>
      </c>
      <c r="I17" s="24">
        <v>4</v>
      </c>
      <c r="L17" s="74"/>
    </row>
    <row r="18" spans="2:12" ht="20.100000000000001" customHeight="1" x14ac:dyDescent="0.2">
      <c r="B18" s="279"/>
      <c r="C18" s="301"/>
      <c r="D18" s="44"/>
      <c r="E18" s="39">
        <f>E17/D17</f>
        <v>0.22368421052631579</v>
      </c>
      <c r="F18" s="40">
        <f>F17/$D$17</f>
        <v>9.2105263157894732E-2</v>
      </c>
      <c r="G18" s="40">
        <f t="shared" ref="G18:H18" si="3">G17/$D$17</f>
        <v>0.39473684210526316</v>
      </c>
      <c r="H18" s="40">
        <f t="shared" si="3"/>
        <v>0.23684210526315788</v>
      </c>
      <c r="I18" s="45">
        <f>I17/D17</f>
        <v>5.2631578947368418E-2</v>
      </c>
      <c r="K18" s="69"/>
      <c r="L18" s="74"/>
    </row>
    <row r="19" spans="2:12" ht="20.100000000000001" customHeight="1" x14ac:dyDescent="0.2">
      <c r="B19" s="279"/>
      <c r="C19" s="300" t="s">
        <v>247</v>
      </c>
      <c r="D19" s="42">
        <f>'[1]表5-1'!D18</f>
        <v>28</v>
      </c>
      <c r="E19" s="22">
        <v>3</v>
      </c>
      <c r="F19" s="23">
        <v>7</v>
      </c>
      <c r="G19" s="23">
        <v>12</v>
      </c>
      <c r="H19" s="261">
        <v>5</v>
      </c>
      <c r="I19" s="24">
        <v>1</v>
      </c>
      <c r="L19" s="74"/>
    </row>
    <row r="20" spans="2:12" ht="20.100000000000001" customHeight="1" x14ac:dyDescent="0.2">
      <c r="B20" s="279"/>
      <c r="C20" s="301"/>
      <c r="D20" s="44"/>
      <c r="E20" s="39">
        <f>E19/D19</f>
        <v>0.10714285714285714</v>
      </c>
      <c r="F20" s="40">
        <f>F19/$D$19</f>
        <v>0.25</v>
      </c>
      <c r="G20" s="40">
        <f t="shared" ref="G20:H20" si="4">G19/$D$19</f>
        <v>0.42857142857142855</v>
      </c>
      <c r="H20" s="40">
        <f t="shared" si="4"/>
        <v>0.17857142857142858</v>
      </c>
      <c r="I20" s="45">
        <f>I19/D19</f>
        <v>3.5714285714285712E-2</v>
      </c>
      <c r="K20" s="69"/>
      <c r="L20" s="74"/>
    </row>
    <row r="21" spans="2:12" ht="20.100000000000001" customHeight="1" x14ac:dyDescent="0.2">
      <c r="B21" s="279"/>
      <c r="C21" s="300" t="s">
        <v>248</v>
      </c>
      <c r="D21" s="42">
        <f>'[1]表5-1'!D20</f>
        <v>89</v>
      </c>
      <c r="E21" s="22">
        <v>10</v>
      </c>
      <c r="F21" s="23">
        <v>15</v>
      </c>
      <c r="G21" s="23">
        <v>38</v>
      </c>
      <c r="H21" s="261">
        <v>24</v>
      </c>
      <c r="I21" s="24">
        <v>2</v>
      </c>
      <c r="L21" s="74"/>
    </row>
    <row r="22" spans="2:12" ht="20.100000000000001" customHeight="1" x14ac:dyDescent="0.2">
      <c r="B22" s="279"/>
      <c r="C22" s="301"/>
      <c r="D22" s="44"/>
      <c r="E22" s="39">
        <f>E21/D21</f>
        <v>0.11235955056179775</v>
      </c>
      <c r="F22" s="40">
        <f>F21/$D$21</f>
        <v>0.16853932584269662</v>
      </c>
      <c r="G22" s="40">
        <f t="shared" ref="G22:H22" si="5">G21/$D$21</f>
        <v>0.42696629213483145</v>
      </c>
      <c r="H22" s="40">
        <f t="shared" si="5"/>
        <v>0.2696629213483146</v>
      </c>
      <c r="I22" s="45">
        <f>I21/D21</f>
        <v>2.247191011235955E-2</v>
      </c>
      <c r="K22" s="69"/>
      <c r="L22" s="74"/>
    </row>
    <row r="23" spans="2:12" ht="20.100000000000001" customHeight="1" x14ac:dyDescent="0.2">
      <c r="B23" s="279"/>
      <c r="C23" s="300" t="s">
        <v>249</v>
      </c>
      <c r="D23" s="42">
        <f>'[1]表5-1'!D22</f>
        <v>16</v>
      </c>
      <c r="E23" s="22">
        <v>10</v>
      </c>
      <c r="F23" s="23">
        <v>0</v>
      </c>
      <c r="G23" s="23">
        <v>5</v>
      </c>
      <c r="H23" s="261">
        <v>1</v>
      </c>
      <c r="I23" s="24">
        <v>0</v>
      </c>
      <c r="L23" s="74"/>
    </row>
    <row r="24" spans="2:12" ht="20.100000000000001" customHeight="1" x14ac:dyDescent="0.2">
      <c r="B24" s="279"/>
      <c r="C24" s="301"/>
      <c r="D24" s="44"/>
      <c r="E24" s="39">
        <f>E23/D23</f>
        <v>0.625</v>
      </c>
      <c r="F24" s="40">
        <f>F23/$D$23</f>
        <v>0</v>
      </c>
      <c r="G24" s="40">
        <f t="shared" ref="G24:H24" si="6">G23/$D$23</f>
        <v>0.3125</v>
      </c>
      <c r="H24" s="40">
        <f t="shared" si="6"/>
        <v>6.25E-2</v>
      </c>
      <c r="I24" s="45">
        <f>I23/D23</f>
        <v>0</v>
      </c>
      <c r="K24" s="69"/>
      <c r="L24" s="74"/>
    </row>
    <row r="25" spans="2:12" ht="20.100000000000001" customHeight="1" x14ac:dyDescent="0.2">
      <c r="B25" s="279"/>
      <c r="C25" s="300" t="s">
        <v>250</v>
      </c>
      <c r="D25" s="42">
        <f>'[1]表5-1'!D24</f>
        <v>162</v>
      </c>
      <c r="E25" s="46">
        <v>28</v>
      </c>
      <c r="F25" s="47">
        <v>19</v>
      </c>
      <c r="G25" s="47">
        <v>72</v>
      </c>
      <c r="H25" s="262">
        <v>37</v>
      </c>
      <c r="I25" s="24">
        <v>6</v>
      </c>
      <c r="L25" s="74"/>
    </row>
    <row r="26" spans="2:12" ht="20.100000000000001" customHeight="1" thickBot="1" x14ac:dyDescent="0.25">
      <c r="B26" s="279"/>
      <c r="C26" s="301"/>
      <c r="D26" s="38"/>
      <c r="E26" s="49">
        <f>E25/D25</f>
        <v>0.1728395061728395</v>
      </c>
      <c r="F26" s="50">
        <f>F25/$D$25</f>
        <v>0.11728395061728394</v>
      </c>
      <c r="G26" s="50">
        <f t="shared" ref="G26:H26" si="7">G25/$D$25</f>
        <v>0.44444444444444442</v>
      </c>
      <c r="H26" s="263">
        <f t="shared" si="7"/>
        <v>0.22839506172839505</v>
      </c>
      <c r="I26" s="77">
        <f>I25/D25</f>
        <v>3.7037037037037035E-2</v>
      </c>
      <c r="K26" s="69"/>
      <c r="L26" s="74"/>
    </row>
    <row r="27" spans="2:12" ht="20.100000000000001" customHeight="1" thickTop="1" x14ac:dyDescent="0.2">
      <c r="B27" s="278" t="s">
        <v>251</v>
      </c>
      <c r="C27" s="308" t="s">
        <v>252</v>
      </c>
      <c r="D27" s="33">
        <f>'[1]表5-1'!D26</f>
        <v>87</v>
      </c>
      <c r="E27" s="34">
        <v>5</v>
      </c>
      <c r="F27" s="35">
        <v>11</v>
      </c>
      <c r="G27" s="35">
        <v>30</v>
      </c>
      <c r="H27" s="262">
        <v>36</v>
      </c>
      <c r="I27" s="48">
        <v>5</v>
      </c>
      <c r="L27" s="74"/>
    </row>
    <row r="28" spans="2:12" ht="20.100000000000001" customHeight="1" x14ac:dyDescent="0.2">
      <c r="B28" s="279"/>
      <c r="C28" s="309"/>
      <c r="D28" s="44"/>
      <c r="E28" s="39">
        <f>E27/D27</f>
        <v>5.7471264367816091E-2</v>
      </c>
      <c r="F28" s="40">
        <f>F27/$D$27</f>
        <v>0.12643678160919541</v>
      </c>
      <c r="G28" s="40">
        <f t="shared" ref="G28:H28" si="8">G27/$D$27</f>
        <v>0.34482758620689657</v>
      </c>
      <c r="H28" s="40">
        <f t="shared" si="8"/>
        <v>0.41379310344827586</v>
      </c>
      <c r="I28" s="45">
        <f>I27/D27</f>
        <v>5.7471264367816091E-2</v>
      </c>
      <c r="K28" s="69"/>
      <c r="L28" s="74"/>
    </row>
    <row r="29" spans="2:12" ht="20.100000000000001" customHeight="1" x14ac:dyDescent="0.2">
      <c r="B29" s="279"/>
      <c r="C29" s="309" t="s">
        <v>253</v>
      </c>
      <c r="D29" s="52">
        <f>'[1]表5-1'!D28</f>
        <v>181</v>
      </c>
      <c r="E29" s="46">
        <v>15</v>
      </c>
      <c r="F29" s="47">
        <v>28</v>
      </c>
      <c r="G29" s="47">
        <v>92</v>
      </c>
      <c r="H29" s="262">
        <v>41</v>
      </c>
      <c r="I29" s="24">
        <v>5</v>
      </c>
      <c r="L29" s="74"/>
    </row>
    <row r="30" spans="2:12" ht="20.100000000000001" customHeight="1" x14ac:dyDescent="0.2">
      <c r="B30" s="279"/>
      <c r="C30" s="310"/>
      <c r="D30" s="44"/>
      <c r="E30" s="39">
        <f>E29/D29</f>
        <v>8.2872928176795577E-2</v>
      </c>
      <c r="F30" s="40">
        <f>F29/$D$29</f>
        <v>0.15469613259668508</v>
      </c>
      <c r="G30" s="40">
        <f t="shared" ref="G30:H30" si="9">G29/$D$29</f>
        <v>0.50828729281767959</v>
      </c>
      <c r="H30" s="40">
        <f t="shared" si="9"/>
        <v>0.22651933701657459</v>
      </c>
      <c r="I30" s="45">
        <f>I29/D29</f>
        <v>2.7624309392265192E-2</v>
      </c>
      <c r="K30" s="69"/>
      <c r="L30" s="74"/>
    </row>
    <row r="31" spans="2:12" ht="20.100000000000001" customHeight="1" x14ac:dyDescent="0.2">
      <c r="B31" s="279"/>
      <c r="C31" s="309" t="s">
        <v>254</v>
      </c>
      <c r="D31" s="38">
        <f>'[1]表5-1'!D30</f>
        <v>50</v>
      </c>
      <c r="E31" s="46">
        <v>9</v>
      </c>
      <c r="F31" s="47">
        <v>9</v>
      </c>
      <c r="G31" s="47">
        <v>21</v>
      </c>
      <c r="H31" s="262">
        <v>9</v>
      </c>
      <c r="I31" s="24">
        <v>2</v>
      </c>
      <c r="L31" s="74"/>
    </row>
    <row r="32" spans="2:12" ht="20.100000000000001" customHeight="1" x14ac:dyDescent="0.2">
      <c r="B32" s="279"/>
      <c r="C32" s="310"/>
      <c r="D32" s="44"/>
      <c r="E32" s="39">
        <f>E31/D31</f>
        <v>0.18</v>
      </c>
      <c r="F32" s="40">
        <f>F31/$D$31</f>
        <v>0.18</v>
      </c>
      <c r="G32" s="40">
        <f t="shared" ref="G32:H32" si="10">G31/$D$31</f>
        <v>0.42</v>
      </c>
      <c r="H32" s="40">
        <f t="shared" si="10"/>
        <v>0.18</v>
      </c>
      <c r="I32" s="45">
        <f>I31/D31</f>
        <v>0.04</v>
      </c>
      <c r="K32" s="69"/>
      <c r="L32" s="74"/>
    </row>
    <row r="33" spans="2:14" ht="20.100000000000001" customHeight="1" x14ac:dyDescent="0.2">
      <c r="B33" s="279"/>
      <c r="C33" s="309" t="s">
        <v>255</v>
      </c>
      <c r="D33" s="38">
        <f>'[1]表5-1'!D32</f>
        <v>40</v>
      </c>
      <c r="E33" s="46">
        <v>7</v>
      </c>
      <c r="F33" s="47">
        <v>4</v>
      </c>
      <c r="G33" s="47">
        <v>25</v>
      </c>
      <c r="H33" s="262">
        <v>4</v>
      </c>
      <c r="I33" s="24">
        <v>0</v>
      </c>
      <c r="L33" s="74"/>
    </row>
    <row r="34" spans="2:14" ht="20.100000000000001" customHeight="1" x14ac:dyDescent="0.2">
      <c r="B34" s="279"/>
      <c r="C34" s="310"/>
      <c r="D34" s="44"/>
      <c r="E34" s="39">
        <f>E33/D33</f>
        <v>0.17499999999999999</v>
      </c>
      <c r="F34" s="40">
        <f>F33/$D$33</f>
        <v>0.1</v>
      </c>
      <c r="G34" s="40">
        <f t="shared" ref="G34:H34" si="11">G33/$D$33</f>
        <v>0.625</v>
      </c>
      <c r="H34" s="40">
        <f t="shared" si="11"/>
        <v>0.1</v>
      </c>
      <c r="I34" s="45">
        <f>I33/D33</f>
        <v>0</v>
      </c>
      <c r="K34" s="69"/>
      <c r="L34" s="74"/>
    </row>
    <row r="35" spans="2:14" ht="20.100000000000001" customHeight="1" x14ac:dyDescent="0.2">
      <c r="B35" s="279"/>
      <c r="C35" s="309" t="s">
        <v>232</v>
      </c>
      <c r="D35" s="38">
        <f>'[1]表5-1'!D34</f>
        <v>27</v>
      </c>
      <c r="E35" s="46">
        <v>8</v>
      </c>
      <c r="F35" s="47">
        <v>3</v>
      </c>
      <c r="G35" s="47">
        <v>9</v>
      </c>
      <c r="H35" s="262">
        <v>6</v>
      </c>
      <c r="I35" s="24">
        <v>1</v>
      </c>
      <c r="L35" s="74"/>
    </row>
    <row r="36" spans="2:14" ht="20.100000000000001" customHeight="1" x14ac:dyDescent="0.2">
      <c r="B36" s="279"/>
      <c r="C36" s="310"/>
      <c r="D36" s="44"/>
      <c r="E36" s="39">
        <f>E35/D35</f>
        <v>0.29629629629629628</v>
      </c>
      <c r="F36" s="40">
        <f>F35/$D$35</f>
        <v>0.1111111111111111</v>
      </c>
      <c r="G36" s="40">
        <f t="shared" ref="G36:H36" si="12">G35/$D$35</f>
        <v>0.33333333333333331</v>
      </c>
      <c r="H36" s="40">
        <f t="shared" si="12"/>
        <v>0.22222222222222221</v>
      </c>
      <c r="I36" s="45">
        <f>I35/D35</f>
        <v>3.7037037037037035E-2</v>
      </c>
      <c r="K36" s="69"/>
      <c r="L36" s="74"/>
    </row>
    <row r="37" spans="2:14" ht="20.100000000000001" customHeight="1" x14ac:dyDescent="0.2">
      <c r="B37" s="279"/>
      <c r="C37" s="309" t="s">
        <v>256</v>
      </c>
      <c r="D37" s="52">
        <f>'[1]表5-1'!D36</f>
        <v>40</v>
      </c>
      <c r="E37" s="46">
        <v>29</v>
      </c>
      <c r="F37" s="47">
        <v>2</v>
      </c>
      <c r="G37" s="47">
        <v>7</v>
      </c>
      <c r="H37" s="262">
        <v>2</v>
      </c>
      <c r="I37" s="24">
        <v>0</v>
      </c>
      <c r="L37" s="74"/>
    </row>
    <row r="38" spans="2:14" ht="20.100000000000001" customHeight="1" thickBot="1" x14ac:dyDescent="0.25">
      <c r="B38" s="279"/>
      <c r="C38" s="311"/>
      <c r="D38" s="38"/>
      <c r="E38" s="53">
        <f>E37/D37</f>
        <v>0.72499999999999998</v>
      </c>
      <c r="F38" s="54">
        <f>F37/$D$37</f>
        <v>0.05</v>
      </c>
      <c r="G38" s="54">
        <f t="shared" ref="G38:H38" si="13">G37/$D$37</f>
        <v>0.17499999999999999</v>
      </c>
      <c r="H38" s="54">
        <f t="shared" si="13"/>
        <v>0.05</v>
      </c>
      <c r="I38" s="45">
        <f>I37/D37</f>
        <v>0</v>
      </c>
      <c r="K38" s="69"/>
      <c r="L38" s="74"/>
    </row>
    <row r="39" spans="2:14" ht="20.100000000000001" customHeight="1" thickTop="1" x14ac:dyDescent="0.2">
      <c r="B39" s="279"/>
      <c r="C39" s="82" t="s">
        <v>257</v>
      </c>
      <c r="D39" s="56">
        <f t="shared" ref="D39:I39" si="14">D29+D31+D33+D35</f>
        <v>298</v>
      </c>
      <c r="E39" s="57">
        <f t="shared" si="14"/>
        <v>39</v>
      </c>
      <c r="F39" s="35">
        <f t="shared" si="14"/>
        <v>44</v>
      </c>
      <c r="G39" s="35">
        <f t="shared" si="14"/>
        <v>147</v>
      </c>
      <c r="H39" s="35">
        <f t="shared" si="14"/>
        <v>60</v>
      </c>
      <c r="I39" s="36">
        <f t="shared" si="14"/>
        <v>8</v>
      </c>
      <c r="L39" s="74"/>
    </row>
    <row r="40" spans="2:14" ht="20.100000000000001" customHeight="1" x14ac:dyDescent="0.2">
      <c r="B40" s="279"/>
      <c r="C40" s="83" t="s">
        <v>235</v>
      </c>
      <c r="D40" s="44"/>
      <c r="E40" s="39">
        <f>E39/D39</f>
        <v>0.13087248322147652</v>
      </c>
      <c r="F40" s="40">
        <f>F39/$D$39</f>
        <v>0.1476510067114094</v>
      </c>
      <c r="G40" s="40">
        <f t="shared" ref="G40:H40" si="15">G39/$D$39</f>
        <v>0.49328859060402686</v>
      </c>
      <c r="H40" s="40">
        <f t="shared" si="15"/>
        <v>0.20134228187919462</v>
      </c>
      <c r="I40" s="45">
        <f>I39/D39</f>
        <v>2.6845637583892617E-2</v>
      </c>
      <c r="K40" s="69"/>
      <c r="L40" s="74"/>
    </row>
    <row r="41" spans="2:14" ht="20.100000000000001" customHeight="1" x14ac:dyDescent="0.2">
      <c r="B41" s="279"/>
      <c r="C41" s="82" t="s">
        <v>257</v>
      </c>
      <c r="D41" s="60">
        <f t="shared" ref="D41:I41" si="16">D31+D33+D35+D37</f>
        <v>157</v>
      </c>
      <c r="E41" s="46">
        <f t="shared" si="16"/>
        <v>53</v>
      </c>
      <c r="F41" s="47">
        <f t="shared" si="16"/>
        <v>18</v>
      </c>
      <c r="G41" s="47">
        <f t="shared" si="16"/>
        <v>62</v>
      </c>
      <c r="H41" s="47">
        <f t="shared" si="16"/>
        <v>21</v>
      </c>
      <c r="I41" s="48">
        <f t="shared" si="16"/>
        <v>3</v>
      </c>
      <c r="L41" s="74"/>
    </row>
    <row r="42" spans="2:14" ht="20.100000000000001" customHeight="1" thickBot="1" x14ac:dyDescent="0.25">
      <c r="B42" s="280"/>
      <c r="C42" s="83" t="s">
        <v>258</v>
      </c>
      <c r="D42" s="44"/>
      <c r="E42" s="61">
        <f>E41/D41</f>
        <v>0.33757961783439489</v>
      </c>
      <c r="F42" s="62">
        <f>F41/$D$41</f>
        <v>0.11464968152866242</v>
      </c>
      <c r="G42" s="62">
        <f>G41/$D$41</f>
        <v>0.39490445859872614</v>
      </c>
      <c r="H42" s="62">
        <f>H41/$D$41</f>
        <v>0.13375796178343949</v>
      </c>
      <c r="I42" s="63">
        <f>I41/D41</f>
        <v>1.9108280254777069E-2</v>
      </c>
      <c r="K42" s="69"/>
      <c r="L42" s="74"/>
    </row>
    <row r="43" spans="2:14" ht="19.5" customHeight="1" x14ac:dyDescent="0.2">
      <c r="C43" s="84"/>
      <c r="D43" s="85"/>
      <c r="E43" s="68"/>
      <c r="F43" s="68"/>
      <c r="G43" s="68"/>
      <c r="H43" s="68"/>
      <c r="I43" s="68"/>
    </row>
    <row r="45" spans="2:14" x14ac:dyDescent="0.2">
      <c r="B45"/>
      <c r="E45" s="70"/>
      <c r="F45" s="70"/>
      <c r="G45" s="70"/>
      <c r="H45" s="70"/>
      <c r="I45" s="70"/>
      <c r="J45" s="70"/>
      <c r="K45" s="70"/>
      <c r="L45" s="70"/>
      <c r="M45" s="70"/>
      <c r="N45" s="70"/>
    </row>
    <row r="46" spans="2:14" x14ac:dyDescent="0.2">
      <c r="B46"/>
      <c r="E46" s="70"/>
      <c r="F46" s="70"/>
      <c r="G46" s="70"/>
      <c r="H46" s="70"/>
      <c r="I46" s="70"/>
      <c r="J46" s="70"/>
      <c r="K46" s="70"/>
      <c r="L46" s="70"/>
      <c r="M46" s="70"/>
      <c r="N46" s="70"/>
    </row>
    <row r="47" spans="2:14" x14ac:dyDescent="0.2">
      <c r="B47"/>
      <c r="D47" s="71"/>
      <c r="E47" s="71"/>
      <c r="F47" s="71"/>
      <c r="G47" s="71"/>
      <c r="H47" s="71"/>
      <c r="I47" s="71"/>
    </row>
    <row r="48" spans="2:14" x14ac:dyDescent="0.2">
      <c r="B48"/>
      <c r="D48" s="72"/>
      <c r="E48" s="72"/>
      <c r="F48" s="72"/>
      <c r="G48" s="72"/>
      <c r="H48" s="72"/>
      <c r="I48" s="72"/>
    </row>
    <row r="49" spans="2:14" x14ac:dyDescent="0.2">
      <c r="B49"/>
    </row>
    <row r="50" spans="2:14" x14ac:dyDescent="0.2">
      <c r="B50" s="73"/>
      <c r="D50" s="74"/>
      <c r="E50" s="74"/>
      <c r="F50" s="74"/>
      <c r="G50" s="74"/>
      <c r="H50" s="74"/>
      <c r="I50" s="74"/>
      <c r="J50" s="71"/>
      <c r="K50" s="71"/>
      <c r="L50" s="71"/>
      <c r="M50" s="71"/>
      <c r="N50" s="71"/>
    </row>
    <row r="51" spans="2:14" x14ac:dyDescent="0.2">
      <c r="D51" s="74"/>
      <c r="E51" s="74"/>
      <c r="F51" s="74"/>
      <c r="G51" s="74"/>
      <c r="H51" s="74"/>
      <c r="I51" s="74"/>
      <c r="J51" s="72"/>
      <c r="K51" s="72"/>
      <c r="L51" s="72"/>
      <c r="M51" s="72"/>
      <c r="N51" s="72"/>
    </row>
    <row r="52" spans="2:14" x14ac:dyDescent="0.2">
      <c r="D52" s="74"/>
      <c r="E52" s="74"/>
      <c r="F52" s="74"/>
      <c r="G52" s="74"/>
      <c r="H52" s="74"/>
      <c r="I52" s="74"/>
    </row>
    <row r="53" spans="2:14" x14ac:dyDescent="0.2">
      <c r="D53" s="74"/>
      <c r="E53" s="74"/>
      <c r="F53" s="74"/>
      <c r="G53" s="74"/>
      <c r="H53" s="74"/>
      <c r="I53" s="74"/>
    </row>
    <row r="54" spans="2:14" x14ac:dyDescent="0.2">
      <c r="D54" s="74"/>
      <c r="E54" s="74"/>
      <c r="F54" s="74"/>
      <c r="G54" s="74"/>
      <c r="H54" s="74"/>
      <c r="I54" s="74"/>
    </row>
  </sheetData>
  <mergeCells count="21">
    <mergeCell ref="I10:I12"/>
    <mergeCell ref="D10:D12"/>
    <mergeCell ref="E10:E12"/>
    <mergeCell ref="F10:F12"/>
    <mergeCell ref="G10:G12"/>
    <mergeCell ref="H10:H12"/>
    <mergeCell ref="B13:C14"/>
    <mergeCell ref="B15:B26"/>
    <mergeCell ref="C15:C16"/>
    <mergeCell ref="C17:C18"/>
    <mergeCell ref="C19:C20"/>
    <mergeCell ref="C21:C22"/>
    <mergeCell ref="C23:C24"/>
    <mergeCell ref="C25:C26"/>
    <mergeCell ref="B27:B42"/>
    <mergeCell ref="C27:C28"/>
    <mergeCell ref="C29:C30"/>
    <mergeCell ref="C31:C32"/>
    <mergeCell ref="C33:C34"/>
    <mergeCell ref="C35:C36"/>
    <mergeCell ref="C37:C3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2C263-9D5D-419C-A0D9-B08F397769B9}">
  <sheetPr>
    <tabColor rgb="FF00B0F0"/>
    <pageSetUpPr fitToPage="1"/>
  </sheetPr>
  <dimension ref="B2:M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7" width="19" style="12" customWidth="1"/>
    <col min="8" max="8" width="17.88671875" style="12" customWidth="1"/>
    <col min="9" max="10" width="8.33203125" style="12" customWidth="1"/>
    <col min="11" max="11" width="8.88671875" style="12" customWidth="1"/>
    <col min="12" max="13" width="8.33203125" style="12" customWidth="1"/>
    <col min="14" max="16384" width="9" style="12"/>
  </cols>
  <sheetData>
    <row r="2" spans="2:12" x14ac:dyDescent="0.2">
      <c r="B2" s="12" t="s">
        <v>416</v>
      </c>
    </row>
    <row r="4" spans="2:12" x14ac:dyDescent="0.2">
      <c r="G4" s="13" t="s">
        <v>205</v>
      </c>
    </row>
    <row r="5" spans="2:12" x14ac:dyDescent="0.2">
      <c r="G5" s="13" t="s">
        <v>206</v>
      </c>
    </row>
    <row r="6" spans="2:12" ht="10.5" customHeight="1" x14ac:dyDescent="0.2"/>
    <row r="7" spans="2:12" ht="13.8" thickBot="1" x14ac:dyDescent="0.25">
      <c r="E7" s="12" t="s">
        <v>207</v>
      </c>
      <c r="H7" s="15" t="s">
        <v>208</v>
      </c>
      <c r="L7" s="15"/>
    </row>
    <row r="8" spans="2:12" ht="7.5" customHeight="1" x14ac:dyDescent="0.2">
      <c r="B8" s="75"/>
      <c r="C8" s="76"/>
      <c r="D8" s="312" t="s">
        <v>240</v>
      </c>
      <c r="E8" s="303" t="s">
        <v>417</v>
      </c>
      <c r="F8" s="285" t="s">
        <v>418</v>
      </c>
      <c r="G8" s="285" t="s">
        <v>327</v>
      </c>
      <c r="H8" s="287" t="s">
        <v>217</v>
      </c>
    </row>
    <row r="9" spans="2:12" ht="7.5" customHeight="1" x14ac:dyDescent="0.2">
      <c r="B9" s="16"/>
      <c r="C9" s="17"/>
      <c r="D9" s="288"/>
      <c r="E9" s="313"/>
      <c r="F9" s="315"/>
      <c r="G9" s="286"/>
      <c r="H9" s="288"/>
    </row>
    <row r="10" spans="2:12" ht="66.75" customHeight="1" x14ac:dyDescent="0.2">
      <c r="B10" s="18"/>
      <c r="C10" s="19"/>
      <c r="D10" s="289"/>
      <c r="E10" s="314"/>
      <c r="F10" s="316"/>
      <c r="G10" s="282"/>
      <c r="H10" s="289"/>
      <c r="K10" s="20"/>
    </row>
    <row r="11" spans="2:12" ht="20.100000000000001" customHeight="1" x14ac:dyDescent="0.2">
      <c r="B11" s="317" t="s">
        <v>243</v>
      </c>
      <c r="C11" s="318"/>
      <c r="D11" s="21">
        <f t="shared" ref="D11:H11" si="0">D13+D15+D17+D19+D21+D23</f>
        <v>425</v>
      </c>
      <c r="E11" s="22">
        <f t="shared" si="0"/>
        <v>35</v>
      </c>
      <c r="F11" s="23">
        <f t="shared" si="0"/>
        <v>305</v>
      </c>
      <c r="G11" s="23">
        <f t="shared" si="0"/>
        <v>75</v>
      </c>
      <c r="H11" s="24">
        <f t="shared" si="0"/>
        <v>10</v>
      </c>
      <c r="K11" s="74"/>
    </row>
    <row r="12" spans="2:12" ht="20.100000000000001" customHeight="1" thickBot="1" x14ac:dyDescent="0.25">
      <c r="B12" s="319"/>
      <c r="C12" s="320"/>
      <c r="D12" s="27"/>
      <c r="E12" s="28">
        <f>E11/D11</f>
        <v>8.2352941176470587E-2</v>
      </c>
      <c r="F12" s="29">
        <f>F11/$D$11</f>
        <v>0.71764705882352942</v>
      </c>
      <c r="G12" s="29">
        <f>G11/D11</f>
        <v>0.17647058823529413</v>
      </c>
      <c r="H12" s="30">
        <f>H11/D11</f>
        <v>2.3529411764705882E-2</v>
      </c>
      <c r="I12" s="69"/>
      <c r="J12" s="69"/>
      <c r="K12" s="74"/>
    </row>
    <row r="13" spans="2:12" ht="20.100000000000001" customHeight="1" thickTop="1" x14ac:dyDescent="0.2">
      <c r="B13" s="278" t="s">
        <v>244</v>
      </c>
      <c r="C13" s="321" t="s">
        <v>245</v>
      </c>
      <c r="D13" s="33">
        <f>'[1]表5-1'!D14</f>
        <v>54</v>
      </c>
      <c r="E13" s="34">
        <v>0</v>
      </c>
      <c r="F13" s="35">
        <v>47</v>
      </c>
      <c r="G13" s="35">
        <v>7</v>
      </c>
      <c r="H13" s="36">
        <v>0</v>
      </c>
      <c r="K13" s="74"/>
    </row>
    <row r="14" spans="2:12" ht="20.100000000000001" customHeight="1" x14ac:dyDescent="0.2">
      <c r="B14" s="279"/>
      <c r="C14" s="301"/>
      <c r="D14" s="38"/>
      <c r="E14" s="39">
        <f>E13/D13</f>
        <v>0</v>
      </c>
      <c r="F14" s="40">
        <f>F13/$D$13</f>
        <v>0.87037037037037035</v>
      </c>
      <c r="G14" s="40">
        <f>G13/D13</f>
        <v>0.12962962962962962</v>
      </c>
      <c r="H14" s="45">
        <f>H13/D13</f>
        <v>0</v>
      </c>
      <c r="J14" s="69"/>
      <c r="K14" s="74"/>
    </row>
    <row r="15" spans="2:12" ht="20.100000000000001" customHeight="1" x14ac:dyDescent="0.2">
      <c r="B15" s="279"/>
      <c r="C15" s="300" t="s">
        <v>246</v>
      </c>
      <c r="D15" s="42">
        <f>'[1]表5-1'!D16</f>
        <v>76</v>
      </c>
      <c r="E15" s="22">
        <v>1</v>
      </c>
      <c r="F15" s="23">
        <v>56</v>
      </c>
      <c r="G15" s="23">
        <v>16</v>
      </c>
      <c r="H15" s="24">
        <v>3</v>
      </c>
      <c r="K15" s="74"/>
    </row>
    <row r="16" spans="2:12" ht="20.100000000000001" customHeight="1" x14ac:dyDescent="0.2">
      <c r="B16" s="279"/>
      <c r="C16" s="301"/>
      <c r="D16" s="44"/>
      <c r="E16" s="39">
        <f>E15/D15</f>
        <v>1.3157894736842105E-2</v>
      </c>
      <c r="F16" s="40">
        <f>F15/$D$15</f>
        <v>0.73684210526315785</v>
      </c>
      <c r="G16" s="40">
        <f>G15/D15</f>
        <v>0.21052631578947367</v>
      </c>
      <c r="H16" s="45">
        <f>H15/D15</f>
        <v>3.9473684210526314E-2</v>
      </c>
      <c r="J16" s="69"/>
      <c r="K16" s="74"/>
    </row>
    <row r="17" spans="2:11" ht="20.100000000000001" customHeight="1" x14ac:dyDescent="0.2">
      <c r="B17" s="279"/>
      <c r="C17" s="300" t="s">
        <v>247</v>
      </c>
      <c r="D17" s="42">
        <f>'[1]表5-1'!D18</f>
        <v>28</v>
      </c>
      <c r="E17" s="22">
        <v>0</v>
      </c>
      <c r="F17" s="23">
        <v>20</v>
      </c>
      <c r="G17" s="23">
        <v>8</v>
      </c>
      <c r="H17" s="24">
        <v>0</v>
      </c>
      <c r="K17" s="74"/>
    </row>
    <row r="18" spans="2:11" ht="20.100000000000001" customHeight="1" x14ac:dyDescent="0.2">
      <c r="B18" s="279"/>
      <c r="C18" s="301"/>
      <c r="D18" s="44"/>
      <c r="E18" s="39">
        <f>E17/D17</f>
        <v>0</v>
      </c>
      <c r="F18" s="40">
        <f>F17/$D$17</f>
        <v>0.7142857142857143</v>
      </c>
      <c r="G18" s="40">
        <f>G17/D17</f>
        <v>0.2857142857142857</v>
      </c>
      <c r="H18" s="45">
        <f>H17/D17</f>
        <v>0</v>
      </c>
      <c r="J18" s="69"/>
      <c r="K18" s="74"/>
    </row>
    <row r="19" spans="2:11" ht="20.100000000000001" customHeight="1" x14ac:dyDescent="0.2">
      <c r="B19" s="279"/>
      <c r="C19" s="300" t="s">
        <v>248</v>
      </c>
      <c r="D19" s="42">
        <f>'[1]表5-1'!D20</f>
        <v>89</v>
      </c>
      <c r="E19" s="22">
        <v>13</v>
      </c>
      <c r="F19" s="23">
        <v>63</v>
      </c>
      <c r="G19" s="23">
        <v>12</v>
      </c>
      <c r="H19" s="24">
        <v>1</v>
      </c>
      <c r="K19" s="74"/>
    </row>
    <row r="20" spans="2:11" ht="20.100000000000001" customHeight="1" x14ac:dyDescent="0.2">
      <c r="B20" s="279"/>
      <c r="C20" s="301"/>
      <c r="D20" s="44"/>
      <c r="E20" s="39">
        <f>E19/D19</f>
        <v>0.14606741573033707</v>
      </c>
      <c r="F20" s="40">
        <f>F19/$D$19</f>
        <v>0.7078651685393258</v>
      </c>
      <c r="G20" s="40">
        <f>G19/D19</f>
        <v>0.1348314606741573</v>
      </c>
      <c r="H20" s="45">
        <f>H19/D19</f>
        <v>1.1235955056179775E-2</v>
      </c>
      <c r="J20" s="69"/>
      <c r="K20" s="74"/>
    </row>
    <row r="21" spans="2:11" ht="20.100000000000001" customHeight="1" x14ac:dyDescent="0.2">
      <c r="B21" s="279"/>
      <c r="C21" s="300" t="s">
        <v>249</v>
      </c>
      <c r="D21" s="42">
        <f>'[1]表5-1'!D22</f>
        <v>16</v>
      </c>
      <c r="E21" s="22">
        <v>2</v>
      </c>
      <c r="F21" s="23">
        <v>14</v>
      </c>
      <c r="G21" s="23">
        <v>0</v>
      </c>
      <c r="H21" s="24">
        <v>0</v>
      </c>
      <c r="K21" s="74"/>
    </row>
    <row r="22" spans="2:11" ht="20.100000000000001" customHeight="1" x14ac:dyDescent="0.2">
      <c r="B22" s="279"/>
      <c r="C22" s="301"/>
      <c r="D22" s="44"/>
      <c r="E22" s="39">
        <f>E21/D21</f>
        <v>0.125</v>
      </c>
      <c r="F22" s="40">
        <f>F21/$D$21</f>
        <v>0.875</v>
      </c>
      <c r="G22" s="40">
        <f>G21/D21</f>
        <v>0</v>
      </c>
      <c r="H22" s="45">
        <f>H21/D21</f>
        <v>0</v>
      </c>
      <c r="J22" s="69"/>
      <c r="K22" s="74"/>
    </row>
    <row r="23" spans="2:11" ht="20.100000000000001" customHeight="1" x14ac:dyDescent="0.2">
      <c r="B23" s="279"/>
      <c r="C23" s="300" t="s">
        <v>250</v>
      </c>
      <c r="D23" s="42">
        <f>'[1]表5-1'!D24</f>
        <v>162</v>
      </c>
      <c r="E23" s="46">
        <v>19</v>
      </c>
      <c r="F23" s="47">
        <v>105</v>
      </c>
      <c r="G23" s="47">
        <v>32</v>
      </c>
      <c r="H23" s="24">
        <v>6</v>
      </c>
      <c r="K23" s="74"/>
    </row>
    <row r="24" spans="2:11" ht="20.100000000000001" customHeight="1" thickBot="1" x14ac:dyDescent="0.25">
      <c r="B24" s="279"/>
      <c r="C24" s="301"/>
      <c r="D24" s="38"/>
      <c r="E24" s="49">
        <f>E23/D23</f>
        <v>0.11728395061728394</v>
      </c>
      <c r="F24" s="50">
        <f>F23/$D$23</f>
        <v>0.64814814814814814</v>
      </c>
      <c r="G24" s="50">
        <f>G23/D23</f>
        <v>0.19753086419753085</v>
      </c>
      <c r="H24" s="77">
        <f>H23/D23</f>
        <v>3.7037037037037035E-2</v>
      </c>
      <c r="J24" s="69"/>
      <c r="K24" s="74"/>
    </row>
    <row r="25" spans="2:11" ht="20.100000000000001" customHeight="1" thickTop="1" x14ac:dyDescent="0.2">
      <c r="B25" s="278" t="s">
        <v>251</v>
      </c>
      <c r="C25" s="308" t="s">
        <v>252</v>
      </c>
      <c r="D25" s="33">
        <f>'[1]表5-1'!D26</f>
        <v>87</v>
      </c>
      <c r="E25" s="34">
        <v>3</v>
      </c>
      <c r="F25" s="35">
        <v>67</v>
      </c>
      <c r="G25" s="35">
        <v>14</v>
      </c>
      <c r="H25" s="48">
        <v>3</v>
      </c>
      <c r="K25" s="74"/>
    </row>
    <row r="26" spans="2:11" ht="20.100000000000001" customHeight="1" x14ac:dyDescent="0.2">
      <c r="B26" s="279"/>
      <c r="C26" s="309"/>
      <c r="D26" s="44"/>
      <c r="E26" s="39">
        <f>E25/D25</f>
        <v>3.4482758620689655E-2</v>
      </c>
      <c r="F26" s="40">
        <f>F25/$D$25</f>
        <v>0.77011494252873558</v>
      </c>
      <c r="G26" s="40">
        <f>G25/D25</f>
        <v>0.16091954022988506</v>
      </c>
      <c r="H26" s="45">
        <f>H25/D25</f>
        <v>3.4482758620689655E-2</v>
      </c>
      <c r="J26" s="69"/>
      <c r="K26" s="74"/>
    </row>
    <row r="27" spans="2:11" ht="20.100000000000001" customHeight="1" x14ac:dyDescent="0.2">
      <c r="B27" s="279"/>
      <c r="C27" s="309" t="s">
        <v>253</v>
      </c>
      <c r="D27" s="52">
        <f>'[1]表5-1'!D28</f>
        <v>181</v>
      </c>
      <c r="E27" s="46">
        <v>12</v>
      </c>
      <c r="F27" s="47">
        <v>138</v>
      </c>
      <c r="G27" s="47">
        <v>27</v>
      </c>
      <c r="H27" s="24">
        <v>4</v>
      </c>
      <c r="K27" s="74"/>
    </row>
    <row r="28" spans="2:11" ht="20.100000000000001" customHeight="1" x14ac:dyDescent="0.2">
      <c r="B28" s="279"/>
      <c r="C28" s="310"/>
      <c r="D28" s="44"/>
      <c r="E28" s="39">
        <f>E27/D27</f>
        <v>6.6298342541436461E-2</v>
      </c>
      <c r="F28" s="40">
        <f>F27/$D$27</f>
        <v>0.76243093922651939</v>
      </c>
      <c r="G28" s="40">
        <f>G27/D27</f>
        <v>0.14917127071823205</v>
      </c>
      <c r="H28" s="45">
        <f>H27/D27</f>
        <v>2.2099447513812154E-2</v>
      </c>
      <c r="J28" s="69"/>
      <c r="K28" s="74"/>
    </row>
    <row r="29" spans="2:11" ht="20.100000000000001" customHeight="1" x14ac:dyDescent="0.2">
      <c r="B29" s="279"/>
      <c r="C29" s="309" t="s">
        <v>254</v>
      </c>
      <c r="D29" s="38">
        <f>'[1]表5-1'!D30</f>
        <v>50</v>
      </c>
      <c r="E29" s="46">
        <v>4</v>
      </c>
      <c r="F29" s="47">
        <v>36</v>
      </c>
      <c r="G29" s="47">
        <v>8</v>
      </c>
      <c r="H29" s="24">
        <v>2</v>
      </c>
      <c r="K29" s="74"/>
    </row>
    <row r="30" spans="2:11" ht="20.100000000000001" customHeight="1" x14ac:dyDescent="0.2">
      <c r="B30" s="279"/>
      <c r="C30" s="310"/>
      <c r="D30" s="44"/>
      <c r="E30" s="39">
        <f>E29/D29</f>
        <v>0.08</v>
      </c>
      <c r="F30" s="40">
        <f>F29/$D$29</f>
        <v>0.72</v>
      </c>
      <c r="G30" s="40">
        <f>G29/D29</f>
        <v>0.16</v>
      </c>
      <c r="H30" s="45">
        <f>H29/D29</f>
        <v>0.04</v>
      </c>
      <c r="J30" s="69"/>
      <c r="K30" s="74"/>
    </row>
    <row r="31" spans="2:11" ht="20.100000000000001" customHeight="1" x14ac:dyDescent="0.2">
      <c r="B31" s="279"/>
      <c r="C31" s="309" t="s">
        <v>255</v>
      </c>
      <c r="D31" s="38">
        <f>'[1]表5-1'!D32</f>
        <v>40</v>
      </c>
      <c r="E31" s="46">
        <v>5</v>
      </c>
      <c r="F31" s="47">
        <v>23</v>
      </c>
      <c r="G31" s="47">
        <v>12</v>
      </c>
      <c r="H31" s="24">
        <v>0</v>
      </c>
      <c r="K31" s="74"/>
    </row>
    <row r="32" spans="2:11" ht="20.100000000000001" customHeight="1" x14ac:dyDescent="0.2">
      <c r="B32" s="279"/>
      <c r="C32" s="310"/>
      <c r="D32" s="44"/>
      <c r="E32" s="39">
        <f>E31/D31</f>
        <v>0.125</v>
      </c>
      <c r="F32" s="40">
        <f>F31/$D$31</f>
        <v>0.57499999999999996</v>
      </c>
      <c r="G32" s="40">
        <f>G31/D31</f>
        <v>0.3</v>
      </c>
      <c r="H32" s="45">
        <f>H31/D31</f>
        <v>0</v>
      </c>
      <c r="J32" s="69"/>
      <c r="K32" s="74"/>
    </row>
    <row r="33" spans="2:13" ht="20.100000000000001" customHeight="1" x14ac:dyDescent="0.2">
      <c r="B33" s="279"/>
      <c r="C33" s="309" t="s">
        <v>232</v>
      </c>
      <c r="D33" s="38">
        <f>'[1]表5-1'!D34</f>
        <v>27</v>
      </c>
      <c r="E33" s="46">
        <v>2</v>
      </c>
      <c r="F33" s="47">
        <v>21</v>
      </c>
      <c r="G33" s="47">
        <v>3</v>
      </c>
      <c r="H33" s="24">
        <v>1</v>
      </c>
      <c r="K33" s="74"/>
    </row>
    <row r="34" spans="2:13" ht="20.100000000000001" customHeight="1" x14ac:dyDescent="0.2">
      <c r="B34" s="279"/>
      <c r="C34" s="310"/>
      <c r="D34" s="44"/>
      <c r="E34" s="39">
        <f>E33/D33</f>
        <v>7.407407407407407E-2</v>
      </c>
      <c r="F34" s="40">
        <f>F33/$D$33</f>
        <v>0.77777777777777779</v>
      </c>
      <c r="G34" s="40">
        <f>G33/D33</f>
        <v>0.1111111111111111</v>
      </c>
      <c r="H34" s="45">
        <f>H33/D33</f>
        <v>3.7037037037037035E-2</v>
      </c>
      <c r="J34" s="69"/>
      <c r="K34" s="74"/>
    </row>
    <row r="35" spans="2:13" ht="20.100000000000001" customHeight="1" x14ac:dyDescent="0.2">
      <c r="B35" s="279"/>
      <c r="C35" s="309" t="s">
        <v>256</v>
      </c>
      <c r="D35" s="52">
        <f>'[1]表5-1'!D36</f>
        <v>40</v>
      </c>
      <c r="E35" s="46">
        <v>9</v>
      </c>
      <c r="F35" s="47">
        <v>20</v>
      </c>
      <c r="G35" s="47">
        <v>11</v>
      </c>
      <c r="H35" s="24">
        <v>0</v>
      </c>
      <c r="K35" s="74"/>
    </row>
    <row r="36" spans="2:13" ht="20.100000000000001" customHeight="1" thickBot="1" x14ac:dyDescent="0.25">
      <c r="B36" s="279"/>
      <c r="C36" s="311"/>
      <c r="D36" s="38"/>
      <c r="E36" s="53">
        <f>E35/D35</f>
        <v>0.22500000000000001</v>
      </c>
      <c r="F36" s="54">
        <f>F35/$D$35</f>
        <v>0.5</v>
      </c>
      <c r="G36" s="54">
        <f>G35/D35</f>
        <v>0.27500000000000002</v>
      </c>
      <c r="H36" s="45">
        <f>H35/D35</f>
        <v>0</v>
      </c>
      <c r="J36" s="69"/>
      <c r="K36" s="74"/>
    </row>
    <row r="37" spans="2:13" ht="20.100000000000001" customHeight="1" thickTop="1" x14ac:dyDescent="0.2">
      <c r="B37" s="279"/>
      <c r="C37" s="82" t="s">
        <v>257</v>
      </c>
      <c r="D37" s="56">
        <f t="shared" ref="D37:H37" si="1">D27+D29+D31+D33</f>
        <v>298</v>
      </c>
      <c r="E37" s="57">
        <f t="shared" si="1"/>
        <v>23</v>
      </c>
      <c r="F37" s="35">
        <f t="shared" si="1"/>
        <v>218</v>
      </c>
      <c r="G37" s="35">
        <f t="shared" si="1"/>
        <v>50</v>
      </c>
      <c r="H37" s="36">
        <f t="shared" si="1"/>
        <v>7</v>
      </c>
      <c r="K37" s="74"/>
    </row>
    <row r="38" spans="2:13" ht="20.100000000000001" customHeight="1" x14ac:dyDescent="0.2">
      <c r="B38" s="279"/>
      <c r="C38" s="83" t="s">
        <v>235</v>
      </c>
      <c r="D38" s="44"/>
      <c r="E38" s="39">
        <f>E37/D37</f>
        <v>7.7181208053691275E-2</v>
      </c>
      <c r="F38" s="40">
        <f>F37/$D$37</f>
        <v>0.73154362416107388</v>
      </c>
      <c r="G38" s="40">
        <f>G37/D37</f>
        <v>0.16778523489932887</v>
      </c>
      <c r="H38" s="45">
        <f>H37/D37</f>
        <v>2.3489932885906041E-2</v>
      </c>
      <c r="J38" s="69"/>
      <c r="K38" s="74"/>
    </row>
    <row r="39" spans="2:13" ht="20.100000000000001" customHeight="1" x14ac:dyDescent="0.2">
      <c r="B39" s="279"/>
      <c r="C39" s="82" t="s">
        <v>257</v>
      </c>
      <c r="D39" s="60">
        <f t="shared" ref="D39:H39" si="2">D29+D31+D33+D35</f>
        <v>157</v>
      </c>
      <c r="E39" s="46">
        <f t="shared" si="2"/>
        <v>20</v>
      </c>
      <c r="F39" s="47">
        <f t="shared" si="2"/>
        <v>100</v>
      </c>
      <c r="G39" s="47">
        <f t="shared" si="2"/>
        <v>34</v>
      </c>
      <c r="H39" s="48">
        <f t="shared" si="2"/>
        <v>3</v>
      </c>
      <c r="K39" s="74"/>
    </row>
    <row r="40" spans="2:13" ht="20.100000000000001" customHeight="1" thickBot="1" x14ac:dyDescent="0.25">
      <c r="B40" s="280"/>
      <c r="C40" s="83" t="s">
        <v>258</v>
      </c>
      <c r="D40" s="44"/>
      <c r="E40" s="61">
        <f>E39/D39</f>
        <v>0.12738853503184713</v>
      </c>
      <c r="F40" s="62">
        <f>F39/$D$39</f>
        <v>0.63694267515923564</v>
      </c>
      <c r="G40" s="62">
        <f>G39/D39</f>
        <v>0.21656050955414013</v>
      </c>
      <c r="H40" s="63">
        <f>H39/D39</f>
        <v>1.9108280254777069E-2</v>
      </c>
      <c r="J40" s="69"/>
      <c r="K40" s="74"/>
    </row>
    <row r="41" spans="2:13" ht="19.5" customHeight="1" x14ac:dyDescent="0.2">
      <c r="C41" s="84"/>
      <c r="D41" s="85"/>
      <c r="E41" s="68"/>
      <c r="F41" s="68"/>
      <c r="G41" s="68"/>
      <c r="H41" s="68"/>
    </row>
    <row r="43" spans="2:13" x14ac:dyDescent="0.2">
      <c r="B43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/>
      <c r="D45" s="71"/>
      <c r="E45" s="71"/>
      <c r="F45" s="71"/>
      <c r="G45" s="71"/>
      <c r="H45" s="71"/>
    </row>
    <row r="46" spans="2:13" x14ac:dyDescent="0.2">
      <c r="B46"/>
      <c r="D46" s="72"/>
      <c r="E46" s="72"/>
      <c r="F46" s="72"/>
      <c r="G46" s="72"/>
      <c r="H46" s="72"/>
    </row>
    <row r="47" spans="2:13" x14ac:dyDescent="0.2">
      <c r="B47"/>
    </row>
    <row r="48" spans="2:13" x14ac:dyDescent="0.2">
      <c r="B48" s="73"/>
      <c r="D48" s="74"/>
      <c r="E48" s="74"/>
      <c r="F48" s="74"/>
      <c r="G48" s="74"/>
      <c r="H48" s="74"/>
      <c r="I48" s="71"/>
      <c r="J48" s="71"/>
      <c r="K48" s="71"/>
      <c r="L48" s="71"/>
      <c r="M48" s="71"/>
    </row>
    <row r="49" spans="4:13" x14ac:dyDescent="0.2">
      <c r="D49" s="74"/>
      <c r="E49" s="74"/>
      <c r="F49" s="74"/>
      <c r="G49" s="74"/>
      <c r="H49" s="74"/>
      <c r="I49" s="72"/>
      <c r="J49" s="72"/>
      <c r="K49" s="72"/>
      <c r="L49" s="72"/>
      <c r="M49" s="72"/>
    </row>
    <row r="50" spans="4:13" x14ac:dyDescent="0.2">
      <c r="D50" s="74"/>
      <c r="E50" s="74"/>
      <c r="F50" s="74"/>
      <c r="G50" s="74"/>
      <c r="H50" s="74"/>
    </row>
    <row r="51" spans="4:13" x14ac:dyDescent="0.2">
      <c r="D51" s="74"/>
      <c r="E51" s="74"/>
      <c r="F51" s="74"/>
      <c r="G51" s="74"/>
      <c r="H51" s="74"/>
    </row>
    <row r="52" spans="4:13" x14ac:dyDescent="0.2">
      <c r="D52" s="74"/>
      <c r="E52" s="74"/>
      <c r="F52" s="74"/>
      <c r="G52" s="74"/>
      <c r="H52" s="74"/>
    </row>
  </sheetData>
  <mergeCells count="20">
    <mergeCell ref="B11:C12"/>
    <mergeCell ref="D8:D10"/>
    <mergeCell ref="E8:E10"/>
    <mergeCell ref="F8:F10"/>
    <mergeCell ref="G8:G10"/>
    <mergeCell ref="H8:H10"/>
    <mergeCell ref="B13:B24"/>
    <mergeCell ref="C13:C14"/>
    <mergeCell ref="C15:C16"/>
    <mergeCell ref="C17:C18"/>
    <mergeCell ref="C19:C20"/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0468-D992-4F3A-AF3D-53E8950D2FB2}">
  <sheetPr>
    <tabColor rgb="FF00B0F0"/>
    <pageSetUpPr fitToPage="1"/>
  </sheetPr>
  <dimension ref="B2:M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7" width="19" style="12" customWidth="1"/>
    <col min="8" max="8" width="17.88671875" style="12" customWidth="1"/>
    <col min="9" max="10" width="8.33203125" style="12" customWidth="1"/>
    <col min="11" max="11" width="8.88671875" style="12" customWidth="1"/>
    <col min="12" max="13" width="8.33203125" style="12" customWidth="1"/>
    <col min="14" max="16384" width="9" style="12"/>
  </cols>
  <sheetData>
    <row r="2" spans="2:12" x14ac:dyDescent="0.2">
      <c r="B2" s="12" t="s">
        <v>419</v>
      </c>
    </row>
    <row r="4" spans="2:12" x14ac:dyDescent="0.2">
      <c r="G4" s="13" t="s">
        <v>205</v>
      </c>
    </row>
    <row r="5" spans="2:12" x14ac:dyDescent="0.2">
      <c r="G5" s="13" t="s">
        <v>206</v>
      </c>
    </row>
    <row r="6" spans="2:12" ht="10.5" customHeight="1" x14ac:dyDescent="0.2"/>
    <row r="7" spans="2:12" ht="13.8" thickBot="1" x14ac:dyDescent="0.25">
      <c r="E7" s="12" t="s">
        <v>207</v>
      </c>
      <c r="H7" s="15" t="s">
        <v>208</v>
      </c>
      <c r="L7" s="15"/>
    </row>
    <row r="8" spans="2:12" ht="7.5" customHeight="1" x14ac:dyDescent="0.2">
      <c r="B8" s="75"/>
      <c r="C8" s="76"/>
      <c r="D8" s="312" t="s">
        <v>240</v>
      </c>
      <c r="E8" s="303" t="s">
        <v>420</v>
      </c>
      <c r="F8" s="285" t="s">
        <v>421</v>
      </c>
      <c r="G8" s="285" t="s">
        <v>422</v>
      </c>
      <c r="H8" s="287" t="s">
        <v>217</v>
      </c>
    </row>
    <row r="9" spans="2:12" ht="7.5" customHeight="1" x14ac:dyDescent="0.2">
      <c r="B9" s="16"/>
      <c r="C9" s="17"/>
      <c r="D9" s="288"/>
      <c r="E9" s="313"/>
      <c r="F9" s="315"/>
      <c r="G9" s="286"/>
      <c r="H9" s="288"/>
    </row>
    <row r="10" spans="2:12" ht="66.75" customHeight="1" x14ac:dyDescent="0.2">
      <c r="B10" s="18"/>
      <c r="C10" s="19"/>
      <c r="D10" s="289"/>
      <c r="E10" s="314"/>
      <c r="F10" s="316"/>
      <c r="G10" s="282"/>
      <c r="H10" s="289"/>
      <c r="K10" s="20"/>
    </row>
    <row r="11" spans="2:12" ht="20.100000000000001" customHeight="1" x14ac:dyDescent="0.2">
      <c r="B11" s="317" t="s">
        <v>243</v>
      </c>
      <c r="C11" s="318"/>
      <c r="D11" s="21">
        <f t="shared" ref="D11:H11" si="0">D13+D15+D17+D19+D21+D23</f>
        <v>425</v>
      </c>
      <c r="E11" s="22">
        <f t="shared" si="0"/>
        <v>100</v>
      </c>
      <c r="F11" s="23">
        <f t="shared" si="0"/>
        <v>132</v>
      </c>
      <c r="G11" s="23">
        <f t="shared" si="0"/>
        <v>176</v>
      </c>
      <c r="H11" s="24">
        <f t="shared" si="0"/>
        <v>17</v>
      </c>
      <c r="K11" s="74"/>
    </row>
    <row r="12" spans="2:12" ht="20.100000000000001" customHeight="1" thickBot="1" x14ac:dyDescent="0.25">
      <c r="B12" s="319"/>
      <c r="C12" s="320"/>
      <c r="D12" s="27"/>
      <c r="E12" s="28">
        <f>E11/D11</f>
        <v>0.23529411764705882</v>
      </c>
      <c r="F12" s="29">
        <f>F11/$D$11</f>
        <v>0.31058823529411766</v>
      </c>
      <c r="G12" s="29">
        <f>G11/D11</f>
        <v>0.41411764705882353</v>
      </c>
      <c r="H12" s="30">
        <f>H11/D11</f>
        <v>0.04</v>
      </c>
      <c r="I12" s="69"/>
      <c r="J12" s="69"/>
      <c r="K12" s="74"/>
    </row>
    <row r="13" spans="2:12" ht="20.100000000000001" customHeight="1" thickTop="1" x14ac:dyDescent="0.2">
      <c r="B13" s="278" t="s">
        <v>244</v>
      </c>
      <c r="C13" s="321" t="s">
        <v>245</v>
      </c>
      <c r="D13" s="33">
        <f>'[1]表5-1'!D14</f>
        <v>54</v>
      </c>
      <c r="E13" s="34">
        <v>8</v>
      </c>
      <c r="F13" s="35">
        <v>10</v>
      </c>
      <c r="G13" s="35">
        <v>34</v>
      </c>
      <c r="H13" s="36">
        <v>2</v>
      </c>
      <c r="K13" s="74"/>
    </row>
    <row r="14" spans="2:12" ht="20.100000000000001" customHeight="1" x14ac:dyDescent="0.2">
      <c r="B14" s="279"/>
      <c r="C14" s="301"/>
      <c r="D14" s="38"/>
      <c r="E14" s="39">
        <f>E13/D13</f>
        <v>0.14814814814814814</v>
      </c>
      <c r="F14" s="40">
        <f>F13/$D$13</f>
        <v>0.18518518518518517</v>
      </c>
      <c r="G14" s="40">
        <f>G13/D13</f>
        <v>0.62962962962962965</v>
      </c>
      <c r="H14" s="45">
        <f>H13/D13</f>
        <v>3.7037037037037035E-2</v>
      </c>
      <c r="J14" s="69"/>
      <c r="K14" s="74"/>
    </row>
    <row r="15" spans="2:12" ht="20.100000000000001" customHeight="1" x14ac:dyDescent="0.2">
      <c r="B15" s="279"/>
      <c r="C15" s="300" t="s">
        <v>246</v>
      </c>
      <c r="D15" s="42">
        <f>'[1]表5-1'!D16</f>
        <v>76</v>
      </c>
      <c r="E15" s="22">
        <v>10</v>
      </c>
      <c r="F15" s="23">
        <v>22</v>
      </c>
      <c r="G15" s="23">
        <v>40</v>
      </c>
      <c r="H15" s="24">
        <v>4</v>
      </c>
      <c r="K15" s="74"/>
    </row>
    <row r="16" spans="2:12" ht="20.100000000000001" customHeight="1" x14ac:dyDescent="0.2">
      <c r="B16" s="279"/>
      <c r="C16" s="301"/>
      <c r="D16" s="44"/>
      <c r="E16" s="39">
        <f>E15/D15</f>
        <v>0.13157894736842105</v>
      </c>
      <c r="F16" s="40">
        <f>F15/$D$15</f>
        <v>0.28947368421052633</v>
      </c>
      <c r="G16" s="40">
        <f>G15/D15</f>
        <v>0.52631578947368418</v>
      </c>
      <c r="H16" s="45">
        <f>H15/D15</f>
        <v>5.2631578947368418E-2</v>
      </c>
      <c r="J16" s="69"/>
      <c r="K16" s="74"/>
    </row>
    <row r="17" spans="2:11" ht="20.100000000000001" customHeight="1" x14ac:dyDescent="0.2">
      <c r="B17" s="279"/>
      <c r="C17" s="300" t="s">
        <v>247</v>
      </c>
      <c r="D17" s="42">
        <f>'[1]表5-1'!D18</f>
        <v>28</v>
      </c>
      <c r="E17" s="22">
        <v>5</v>
      </c>
      <c r="F17" s="23">
        <v>12</v>
      </c>
      <c r="G17" s="23">
        <v>9</v>
      </c>
      <c r="H17" s="24">
        <v>2</v>
      </c>
      <c r="K17" s="74"/>
    </row>
    <row r="18" spans="2:11" ht="20.100000000000001" customHeight="1" x14ac:dyDescent="0.2">
      <c r="B18" s="279"/>
      <c r="C18" s="301"/>
      <c r="D18" s="44"/>
      <c r="E18" s="39">
        <f>E17/D17</f>
        <v>0.17857142857142858</v>
      </c>
      <c r="F18" s="40">
        <f>F17/$D$17</f>
        <v>0.42857142857142855</v>
      </c>
      <c r="G18" s="40">
        <f>G17/D17</f>
        <v>0.32142857142857145</v>
      </c>
      <c r="H18" s="45">
        <f>H17/D17</f>
        <v>7.1428571428571425E-2</v>
      </c>
      <c r="J18" s="69"/>
      <c r="K18" s="74"/>
    </row>
    <row r="19" spans="2:11" ht="20.100000000000001" customHeight="1" x14ac:dyDescent="0.2">
      <c r="B19" s="279"/>
      <c r="C19" s="300" t="s">
        <v>248</v>
      </c>
      <c r="D19" s="42">
        <f>'[1]表5-1'!D20</f>
        <v>89</v>
      </c>
      <c r="E19" s="22">
        <v>21</v>
      </c>
      <c r="F19" s="23">
        <v>34</v>
      </c>
      <c r="G19" s="23">
        <v>32</v>
      </c>
      <c r="H19" s="24">
        <v>2</v>
      </c>
      <c r="K19" s="74"/>
    </row>
    <row r="20" spans="2:11" ht="20.100000000000001" customHeight="1" x14ac:dyDescent="0.2">
      <c r="B20" s="279"/>
      <c r="C20" s="301"/>
      <c r="D20" s="44"/>
      <c r="E20" s="39">
        <f>E19/D19</f>
        <v>0.23595505617977527</v>
      </c>
      <c r="F20" s="40">
        <f>F19/$D$19</f>
        <v>0.38202247191011235</v>
      </c>
      <c r="G20" s="40">
        <f>G19/D19</f>
        <v>0.3595505617977528</v>
      </c>
      <c r="H20" s="45">
        <f>H19/D19</f>
        <v>2.247191011235955E-2</v>
      </c>
      <c r="J20" s="69"/>
      <c r="K20" s="74"/>
    </row>
    <row r="21" spans="2:11" ht="20.100000000000001" customHeight="1" x14ac:dyDescent="0.2">
      <c r="B21" s="279"/>
      <c r="C21" s="300" t="s">
        <v>249</v>
      </c>
      <c r="D21" s="42">
        <f>'[1]表5-1'!D22</f>
        <v>16</v>
      </c>
      <c r="E21" s="22">
        <v>10</v>
      </c>
      <c r="F21" s="23">
        <v>6</v>
      </c>
      <c r="G21" s="23">
        <v>0</v>
      </c>
      <c r="H21" s="24">
        <v>0</v>
      </c>
      <c r="K21" s="74"/>
    </row>
    <row r="22" spans="2:11" ht="20.100000000000001" customHeight="1" x14ac:dyDescent="0.2">
      <c r="B22" s="279"/>
      <c r="C22" s="301"/>
      <c r="D22" s="44"/>
      <c r="E22" s="39">
        <f>E21/D21</f>
        <v>0.625</v>
      </c>
      <c r="F22" s="40">
        <f>F21/$D$21</f>
        <v>0.375</v>
      </c>
      <c r="G22" s="40">
        <f>G21/D21</f>
        <v>0</v>
      </c>
      <c r="H22" s="45">
        <f>H21/D21</f>
        <v>0</v>
      </c>
      <c r="J22" s="69"/>
      <c r="K22" s="74"/>
    </row>
    <row r="23" spans="2:11" ht="20.100000000000001" customHeight="1" x14ac:dyDescent="0.2">
      <c r="B23" s="279"/>
      <c r="C23" s="300" t="s">
        <v>250</v>
      </c>
      <c r="D23" s="42">
        <f>'[1]表5-1'!D24</f>
        <v>162</v>
      </c>
      <c r="E23" s="46">
        <v>46</v>
      </c>
      <c r="F23" s="47">
        <v>48</v>
      </c>
      <c r="G23" s="47">
        <v>61</v>
      </c>
      <c r="H23" s="24">
        <v>7</v>
      </c>
      <c r="K23" s="74"/>
    </row>
    <row r="24" spans="2:11" ht="20.100000000000001" customHeight="1" thickBot="1" x14ac:dyDescent="0.25">
      <c r="B24" s="279"/>
      <c r="C24" s="301"/>
      <c r="D24" s="38"/>
      <c r="E24" s="49">
        <f>E23/D23</f>
        <v>0.2839506172839506</v>
      </c>
      <c r="F24" s="50">
        <f>F23/$D$23</f>
        <v>0.29629629629629628</v>
      </c>
      <c r="G24" s="50">
        <f>G23/D23</f>
        <v>0.37654320987654322</v>
      </c>
      <c r="H24" s="77">
        <f>H23/D23</f>
        <v>4.3209876543209874E-2</v>
      </c>
      <c r="J24" s="69"/>
      <c r="K24" s="74"/>
    </row>
    <row r="25" spans="2:11" ht="20.100000000000001" customHeight="1" thickTop="1" x14ac:dyDescent="0.2">
      <c r="B25" s="278" t="s">
        <v>251</v>
      </c>
      <c r="C25" s="308" t="s">
        <v>252</v>
      </c>
      <c r="D25" s="33">
        <f>'[1]表5-1'!D26</f>
        <v>87</v>
      </c>
      <c r="E25" s="34">
        <v>11</v>
      </c>
      <c r="F25" s="35">
        <v>24</v>
      </c>
      <c r="G25" s="35">
        <v>47</v>
      </c>
      <c r="H25" s="48">
        <v>5</v>
      </c>
      <c r="K25" s="74"/>
    </row>
    <row r="26" spans="2:11" ht="20.100000000000001" customHeight="1" x14ac:dyDescent="0.2">
      <c r="B26" s="279"/>
      <c r="C26" s="309"/>
      <c r="D26" s="44"/>
      <c r="E26" s="39">
        <f>E25/D25</f>
        <v>0.12643678160919541</v>
      </c>
      <c r="F26" s="40">
        <f>F25/$D$25</f>
        <v>0.27586206896551724</v>
      </c>
      <c r="G26" s="40">
        <f>G25/D25</f>
        <v>0.54022988505747127</v>
      </c>
      <c r="H26" s="45">
        <f>H25/D25</f>
        <v>5.7471264367816091E-2</v>
      </c>
      <c r="J26" s="69"/>
      <c r="K26" s="74"/>
    </row>
    <row r="27" spans="2:11" ht="20.100000000000001" customHeight="1" x14ac:dyDescent="0.2">
      <c r="B27" s="279"/>
      <c r="C27" s="309" t="s">
        <v>253</v>
      </c>
      <c r="D27" s="52">
        <f>'[1]表5-1'!D28</f>
        <v>181</v>
      </c>
      <c r="E27" s="46">
        <v>40</v>
      </c>
      <c r="F27" s="47">
        <v>55</v>
      </c>
      <c r="G27" s="47">
        <v>78</v>
      </c>
      <c r="H27" s="24">
        <v>8</v>
      </c>
      <c r="K27" s="74"/>
    </row>
    <row r="28" spans="2:11" ht="20.100000000000001" customHeight="1" x14ac:dyDescent="0.2">
      <c r="B28" s="279"/>
      <c r="C28" s="310"/>
      <c r="D28" s="44"/>
      <c r="E28" s="39">
        <f>E27/D27</f>
        <v>0.22099447513812154</v>
      </c>
      <c r="F28" s="40">
        <f>F27/$D$27</f>
        <v>0.30386740331491713</v>
      </c>
      <c r="G28" s="40">
        <f>G27/D27</f>
        <v>0.43093922651933703</v>
      </c>
      <c r="H28" s="45">
        <f>H27/D27</f>
        <v>4.4198895027624308E-2</v>
      </c>
      <c r="J28" s="69"/>
      <c r="K28" s="74"/>
    </row>
    <row r="29" spans="2:11" ht="20.100000000000001" customHeight="1" x14ac:dyDescent="0.2">
      <c r="B29" s="279"/>
      <c r="C29" s="309" t="s">
        <v>254</v>
      </c>
      <c r="D29" s="38">
        <f>'[1]表5-1'!D30</f>
        <v>50</v>
      </c>
      <c r="E29" s="46">
        <v>11</v>
      </c>
      <c r="F29" s="47">
        <v>19</v>
      </c>
      <c r="G29" s="47">
        <v>17</v>
      </c>
      <c r="H29" s="24">
        <v>3</v>
      </c>
      <c r="K29" s="74"/>
    </row>
    <row r="30" spans="2:11" ht="20.100000000000001" customHeight="1" x14ac:dyDescent="0.2">
      <c r="B30" s="279"/>
      <c r="C30" s="310"/>
      <c r="D30" s="44"/>
      <c r="E30" s="39">
        <f>E29/D29</f>
        <v>0.22</v>
      </c>
      <c r="F30" s="40">
        <f>F29/$D$29</f>
        <v>0.38</v>
      </c>
      <c r="G30" s="40">
        <f>G29/D29</f>
        <v>0.34</v>
      </c>
      <c r="H30" s="45">
        <f>H29/D29</f>
        <v>0.06</v>
      </c>
      <c r="J30" s="69"/>
      <c r="K30" s="74"/>
    </row>
    <row r="31" spans="2:11" ht="20.100000000000001" customHeight="1" x14ac:dyDescent="0.2">
      <c r="B31" s="279"/>
      <c r="C31" s="309" t="s">
        <v>255</v>
      </c>
      <c r="D31" s="38">
        <f>'[1]表5-1'!D32</f>
        <v>40</v>
      </c>
      <c r="E31" s="46">
        <v>9</v>
      </c>
      <c r="F31" s="47">
        <v>12</v>
      </c>
      <c r="G31" s="47">
        <v>19</v>
      </c>
      <c r="H31" s="24">
        <v>0</v>
      </c>
      <c r="K31" s="74"/>
    </row>
    <row r="32" spans="2:11" ht="20.100000000000001" customHeight="1" x14ac:dyDescent="0.2">
      <c r="B32" s="279"/>
      <c r="C32" s="310"/>
      <c r="D32" s="44"/>
      <c r="E32" s="39">
        <f>E31/D31</f>
        <v>0.22500000000000001</v>
      </c>
      <c r="F32" s="40">
        <f>F31/$D$31</f>
        <v>0.3</v>
      </c>
      <c r="G32" s="40">
        <f>G31/D31</f>
        <v>0.47499999999999998</v>
      </c>
      <c r="H32" s="45">
        <f>H31/D31</f>
        <v>0</v>
      </c>
      <c r="J32" s="69"/>
      <c r="K32" s="74"/>
    </row>
    <row r="33" spans="2:13" ht="20.100000000000001" customHeight="1" x14ac:dyDescent="0.2">
      <c r="B33" s="279"/>
      <c r="C33" s="309" t="s">
        <v>232</v>
      </c>
      <c r="D33" s="38">
        <f>'[1]表5-1'!D34</f>
        <v>27</v>
      </c>
      <c r="E33" s="46">
        <v>5</v>
      </c>
      <c r="F33" s="47">
        <v>13</v>
      </c>
      <c r="G33" s="47">
        <v>8</v>
      </c>
      <c r="H33" s="24">
        <v>1</v>
      </c>
      <c r="K33" s="74"/>
    </row>
    <row r="34" spans="2:13" ht="20.100000000000001" customHeight="1" x14ac:dyDescent="0.2">
      <c r="B34" s="279"/>
      <c r="C34" s="310"/>
      <c r="D34" s="44"/>
      <c r="E34" s="39">
        <f>E33/D33</f>
        <v>0.18518518518518517</v>
      </c>
      <c r="F34" s="40">
        <f>F33/$D$33</f>
        <v>0.48148148148148145</v>
      </c>
      <c r="G34" s="40">
        <f>G33/D33</f>
        <v>0.29629629629629628</v>
      </c>
      <c r="H34" s="45">
        <f>H33/D33</f>
        <v>3.7037037037037035E-2</v>
      </c>
      <c r="J34" s="69"/>
      <c r="K34" s="74"/>
    </row>
    <row r="35" spans="2:13" ht="20.100000000000001" customHeight="1" x14ac:dyDescent="0.2">
      <c r="B35" s="279"/>
      <c r="C35" s="309" t="s">
        <v>256</v>
      </c>
      <c r="D35" s="52">
        <f>'[1]表5-1'!D36</f>
        <v>40</v>
      </c>
      <c r="E35" s="46">
        <v>24</v>
      </c>
      <c r="F35" s="47">
        <v>9</v>
      </c>
      <c r="G35" s="47">
        <v>7</v>
      </c>
      <c r="H35" s="24">
        <v>0</v>
      </c>
      <c r="K35" s="74"/>
    </row>
    <row r="36" spans="2:13" ht="20.100000000000001" customHeight="1" thickBot="1" x14ac:dyDescent="0.25">
      <c r="B36" s="279"/>
      <c r="C36" s="311"/>
      <c r="D36" s="38"/>
      <c r="E36" s="53">
        <f>E35/D35</f>
        <v>0.6</v>
      </c>
      <c r="F36" s="54">
        <f>F35/$D$35</f>
        <v>0.22500000000000001</v>
      </c>
      <c r="G36" s="54">
        <f>G35/D35</f>
        <v>0.17499999999999999</v>
      </c>
      <c r="H36" s="45">
        <f>H35/D35</f>
        <v>0</v>
      </c>
      <c r="J36" s="69"/>
      <c r="K36" s="74"/>
    </row>
    <row r="37" spans="2:13" ht="20.100000000000001" customHeight="1" thickTop="1" x14ac:dyDescent="0.2">
      <c r="B37" s="279"/>
      <c r="C37" s="82" t="s">
        <v>257</v>
      </c>
      <c r="D37" s="56">
        <f t="shared" ref="D37:H37" si="1">D27+D29+D31+D33</f>
        <v>298</v>
      </c>
      <c r="E37" s="57">
        <f t="shared" si="1"/>
        <v>65</v>
      </c>
      <c r="F37" s="35">
        <f t="shared" si="1"/>
        <v>99</v>
      </c>
      <c r="G37" s="35">
        <f t="shared" si="1"/>
        <v>122</v>
      </c>
      <c r="H37" s="36">
        <f t="shared" si="1"/>
        <v>12</v>
      </c>
      <c r="K37" s="74"/>
    </row>
    <row r="38" spans="2:13" ht="20.100000000000001" customHeight="1" x14ac:dyDescent="0.2">
      <c r="B38" s="279"/>
      <c r="C38" s="83" t="s">
        <v>235</v>
      </c>
      <c r="D38" s="44"/>
      <c r="E38" s="39">
        <f>E37/D37</f>
        <v>0.21812080536912751</v>
      </c>
      <c r="F38" s="40">
        <f>F37/$D$37</f>
        <v>0.33221476510067116</v>
      </c>
      <c r="G38" s="40">
        <f>G37/D37</f>
        <v>0.40939597315436244</v>
      </c>
      <c r="H38" s="45">
        <f>H37/D37</f>
        <v>4.0268456375838924E-2</v>
      </c>
      <c r="J38" s="69"/>
      <c r="K38" s="74"/>
    </row>
    <row r="39" spans="2:13" ht="20.100000000000001" customHeight="1" x14ac:dyDescent="0.2">
      <c r="B39" s="279"/>
      <c r="C39" s="82" t="s">
        <v>257</v>
      </c>
      <c r="D39" s="60">
        <f t="shared" ref="D39:H39" si="2">D29+D31+D33+D35</f>
        <v>157</v>
      </c>
      <c r="E39" s="46">
        <f t="shared" si="2"/>
        <v>49</v>
      </c>
      <c r="F39" s="47">
        <f t="shared" si="2"/>
        <v>53</v>
      </c>
      <c r="G39" s="47">
        <f t="shared" si="2"/>
        <v>51</v>
      </c>
      <c r="H39" s="48">
        <f t="shared" si="2"/>
        <v>4</v>
      </c>
      <c r="K39" s="74"/>
    </row>
    <row r="40" spans="2:13" ht="20.100000000000001" customHeight="1" thickBot="1" x14ac:dyDescent="0.25">
      <c r="B40" s="280"/>
      <c r="C40" s="83" t="s">
        <v>258</v>
      </c>
      <c r="D40" s="44"/>
      <c r="E40" s="61">
        <f>E39/D39</f>
        <v>0.31210191082802546</v>
      </c>
      <c r="F40" s="62">
        <f>F39/$D$39</f>
        <v>0.33757961783439489</v>
      </c>
      <c r="G40" s="62">
        <f>G39/D39</f>
        <v>0.32484076433121017</v>
      </c>
      <c r="H40" s="63">
        <f>H39/D39</f>
        <v>2.5477707006369428E-2</v>
      </c>
      <c r="J40" s="69"/>
      <c r="K40" s="74"/>
    </row>
    <row r="41" spans="2:13" ht="19.5" customHeight="1" x14ac:dyDescent="0.2">
      <c r="C41" s="84"/>
      <c r="D41" s="85"/>
      <c r="E41" s="68"/>
      <c r="F41" s="68"/>
      <c r="G41" s="68"/>
      <c r="H41" s="68"/>
    </row>
    <row r="43" spans="2:13" x14ac:dyDescent="0.2">
      <c r="B43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/>
      <c r="D45" s="71"/>
      <c r="E45" s="71"/>
      <c r="F45" s="71"/>
      <c r="G45" s="71"/>
      <c r="H45" s="71"/>
    </row>
    <row r="46" spans="2:13" x14ac:dyDescent="0.2">
      <c r="B46"/>
      <c r="D46" s="72"/>
      <c r="E46" s="72"/>
      <c r="F46" s="72"/>
      <c r="G46" s="72"/>
      <c r="H46" s="72"/>
    </row>
    <row r="47" spans="2:13" x14ac:dyDescent="0.2">
      <c r="B47"/>
    </row>
    <row r="48" spans="2:13" x14ac:dyDescent="0.2">
      <c r="B48" s="73"/>
      <c r="D48" s="74"/>
      <c r="E48" s="74"/>
      <c r="F48" s="74"/>
      <c r="G48" s="74"/>
      <c r="H48" s="74"/>
      <c r="I48" s="71"/>
      <c r="J48" s="71"/>
      <c r="K48" s="71"/>
      <c r="L48" s="71"/>
      <c r="M48" s="71"/>
    </row>
    <row r="49" spans="4:13" x14ac:dyDescent="0.2">
      <c r="D49" s="74"/>
      <c r="E49" s="74"/>
      <c r="F49" s="74"/>
      <c r="G49" s="74"/>
      <c r="H49" s="74"/>
      <c r="I49" s="72"/>
      <c r="J49" s="72"/>
      <c r="K49" s="72"/>
      <c r="L49" s="72"/>
      <c r="M49" s="72"/>
    </row>
    <row r="50" spans="4:13" x14ac:dyDescent="0.2">
      <c r="D50" s="74"/>
      <c r="E50" s="74"/>
      <c r="F50" s="74"/>
      <c r="G50" s="74"/>
      <c r="H50" s="74"/>
    </row>
    <row r="51" spans="4:13" x14ac:dyDescent="0.2">
      <c r="D51" s="74"/>
      <c r="E51" s="74"/>
      <c r="F51" s="74"/>
      <c r="G51" s="74"/>
      <c r="H51" s="74"/>
    </row>
    <row r="52" spans="4:13" x14ac:dyDescent="0.2">
      <c r="D52" s="74"/>
      <c r="E52" s="74"/>
      <c r="F52" s="74"/>
      <c r="G52" s="74"/>
      <c r="H52" s="74"/>
    </row>
  </sheetData>
  <mergeCells count="20">
    <mergeCell ref="B11:C12"/>
    <mergeCell ref="D8:D10"/>
    <mergeCell ref="E8:E10"/>
    <mergeCell ref="F8:F10"/>
    <mergeCell ref="G8:G10"/>
    <mergeCell ref="H8:H10"/>
    <mergeCell ref="B13:B24"/>
    <mergeCell ref="C13:C14"/>
    <mergeCell ref="C15:C16"/>
    <mergeCell ref="C17:C18"/>
    <mergeCell ref="C19:C20"/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7C30-D9C3-4889-BE93-4256D1236F30}">
  <sheetPr>
    <tabColor rgb="FF00B0F0"/>
    <pageSetUpPr fitToPage="1"/>
  </sheetPr>
  <dimension ref="B1:J51"/>
  <sheetViews>
    <sheetView view="pageBreakPreview" zoomScale="90" zoomScaleNormal="100" zoomScaleSheetLayoutView="90" workbookViewId="0"/>
  </sheetViews>
  <sheetFormatPr defaultRowHeight="13.2" x14ac:dyDescent="0.2"/>
  <cols>
    <col min="2" max="2" width="5.33203125" customWidth="1"/>
    <col min="3" max="3" width="16.88671875" customWidth="1"/>
    <col min="4" max="4" width="10.33203125" customWidth="1"/>
    <col min="5" max="10" width="18.6640625" customWidth="1"/>
  </cols>
  <sheetData>
    <row r="1" spans="2:10" x14ac:dyDescent="0.2">
      <c r="B1" s="12" t="s">
        <v>423</v>
      </c>
    </row>
    <row r="2" spans="2:10" ht="9.75" customHeight="1" x14ac:dyDescent="0.2"/>
    <row r="3" spans="2:10" x14ac:dyDescent="0.2">
      <c r="I3" s="86" t="s">
        <v>205</v>
      </c>
    </row>
    <row r="4" spans="2:10" x14ac:dyDescent="0.2">
      <c r="I4" s="86" t="s">
        <v>206</v>
      </c>
    </row>
    <row r="5" spans="2:10" ht="8.25" customHeight="1" x14ac:dyDescent="0.2"/>
    <row r="6" spans="2:10" ht="13.8" thickBot="1" x14ac:dyDescent="0.25">
      <c r="J6" s="15" t="s">
        <v>208</v>
      </c>
    </row>
    <row r="7" spans="2:10" x14ac:dyDescent="0.2">
      <c r="B7" s="336"/>
      <c r="C7" s="336"/>
      <c r="D7" s="337" t="s">
        <v>260</v>
      </c>
      <c r="E7" s="338" t="s">
        <v>424</v>
      </c>
      <c r="F7" s="340" t="s">
        <v>425</v>
      </c>
      <c r="G7" s="340" t="s">
        <v>426</v>
      </c>
      <c r="H7" s="340" t="s">
        <v>427</v>
      </c>
      <c r="I7" s="326" t="s">
        <v>428</v>
      </c>
      <c r="J7" s="328" t="s">
        <v>266</v>
      </c>
    </row>
    <row r="8" spans="2:10" ht="61.5" customHeight="1" x14ac:dyDescent="0.2">
      <c r="B8" s="336"/>
      <c r="C8" s="336"/>
      <c r="D8" s="337"/>
      <c r="E8" s="339"/>
      <c r="F8" s="341"/>
      <c r="G8" s="341"/>
      <c r="H8" s="341"/>
      <c r="I8" s="327"/>
      <c r="J8" s="329"/>
    </row>
    <row r="9" spans="2:10" ht="21.75" customHeight="1" x14ac:dyDescent="0.2">
      <c r="B9" s="293" t="s">
        <v>267</v>
      </c>
      <c r="C9" s="294"/>
      <c r="D9" s="87">
        <f>SUM(D11:D21)</f>
        <v>100</v>
      </c>
      <c r="E9" s="88">
        <f>E11+E13+E15+E17+E19+E21</f>
        <v>76</v>
      </c>
      <c r="F9" s="87">
        <f t="shared" ref="F9:J9" si="0">F11+F13+F15+F17+F19+F21</f>
        <v>30</v>
      </c>
      <c r="G9" s="87">
        <f t="shared" si="0"/>
        <v>35</v>
      </c>
      <c r="H9" s="87">
        <f t="shared" si="0"/>
        <v>26</v>
      </c>
      <c r="I9" s="87">
        <f>I11+I13+I15+I17+I19+I21</f>
        <v>35</v>
      </c>
      <c r="J9" s="89">
        <f t="shared" si="0"/>
        <v>2</v>
      </c>
    </row>
    <row r="10" spans="2:10" s="93" customFormat="1" ht="21.75" customHeight="1" thickBot="1" x14ac:dyDescent="0.25">
      <c r="B10" s="330"/>
      <c r="C10" s="331"/>
      <c r="D10" s="90"/>
      <c r="E10" s="91">
        <f>E9/$D$9</f>
        <v>0.76</v>
      </c>
      <c r="F10" s="90">
        <f t="shared" ref="F10:G10" si="1">F9/$D$9</f>
        <v>0.3</v>
      </c>
      <c r="G10" s="90">
        <f t="shared" si="1"/>
        <v>0.35</v>
      </c>
      <c r="H10" s="90">
        <f>H9/$D$9</f>
        <v>0.26</v>
      </c>
      <c r="I10" s="90">
        <f>I9/D9</f>
        <v>0.35</v>
      </c>
      <c r="J10" s="92">
        <f>J9/D9</f>
        <v>0.02</v>
      </c>
    </row>
    <row r="11" spans="2:10" ht="21.75" customHeight="1" thickTop="1" x14ac:dyDescent="0.2">
      <c r="B11" s="278" t="s">
        <v>268</v>
      </c>
      <c r="C11" s="332" t="s">
        <v>221</v>
      </c>
      <c r="D11" s="94">
        <f>'表37-2'!E13</f>
        <v>8</v>
      </c>
      <c r="E11" s="95">
        <v>4</v>
      </c>
      <c r="F11" s="94">
        <v>0</v>
      </c>
      <c r="G11" s="94">
        <v>2</v>
      </c>
      <c r="H11" s="94">
        <v>0</v>
      </c>
      <c r="I11" s="94">
        <v>0</v>
      </c>
      <c r="J11" s="96">
        <v>1</v>
      </c>
    </row>
    <row r="12" spans="2:10" s="93" customFormat="1" ht="21.75" customHeight="1" x14ac:dyDescent="0.2">
      <c r="B12" s="279"/>
      <c r="C12" s="333"/>
      <c r="D12" s="90"/>
      <c r="E12" s="91">
        <f>E11/D11</f>
        <v>0.5</v>
      </c>
      <c r="F12" s="90">
        <f t="shared" ref="F12:G12" si="2">F11/$D$11</f>
        <v>0</v>
      </c>
      <c r="G12" s="90">
        <f t="shared" si="2"/>
        <v>0.25</v>
      </c>
      <c r="H12" s="90">
        <f>H11/$D$11</f>
        <v>0</v>
      </c>
      <c r="I12" s="90">
        <f>I11/D11</f>
        <v>0</v>
      </c>
      <c r="J12" s="92">
        <f>J11/D11</f>
        <v>0.125</v>
      </c>
    </row>
    <row r="13" spans="2:10" ht="21.75" customHeight="1" x14ac:dyDescent="0.2">
      <c r="B13" s="279"/>
      <c r="C13" s="324" t="s">
        <v>222</v>
      </c>
      <c r="D13" s="87">
        <f>'表37-2'!E15</f>
        <v>10</v>
      </c>
      <c r="E13" s="88">
        <v>8</v>
      </c>
      <c r="F13" s="87">
        <v>4</v>
      </c>
      <c r="G13" s="87">
        <v>2</v>
      </c>
      <c r="H13" s="87">
        <v>4</v>
      </c>
      <c r="I13" s="87">
        <v>3</v>
      </c>
      <c r="J13" s="89">
        <v>0</v>
      </c>
    </row>
    <row r="14" spans="2:10" s="93" customFormat="1" ht="21.75" customHeight="1" x14ac:dyDescent="0.2">
      <c r="B14" s="279"/>
      <c r="C14" s="324"/>
      <c r="D14" s="97"/>
      <c r="E14" s="91">
        <f>E13/D13</f>
        <v>0.8</v>
      </c>
      <c r="F14" s="90">
        <f t="shared" ref="F14:G14" si="3">F13/$D$13</f>
        <v>0.4</v>
      </c>
      <c r="G14" s="90">
        <f t="shared" si="3"/>
        <v>0.2</v>
      </c>
      <c r="H14" s="90">
        <f>H13/$D$13</f>
        <v>0.4</v>
      </c>
      <c r="I14" s="90">
        <f>I13/D13</f>
        <v>0.3</v>
      </c>
      <c r="J14" s="92">
        <f>J13/D13</f>
        <v>0</v>
      </c>
    </row>
    <row r="15" spans="2:10" ht="21.75" customHeight="1" x14ac:dyDescent="0.2">
      <c r="B15" s="279"/>
      <c r="C15" s="276" t="s">
        <v>269</v>
      </c>
      <c r="D15" s="87">
        <f>'表37-2'!E17</f>
        <v>5</v>
      </c>
      <c r="E15" s="88">
        <v>4</v>
      </c>
      <c r="F15" s="87">
        <v>1</v>
      </c>
      <c r="G15" s="87">
        <v>3</v>
      </c>
      <c r="H15" s="87">
        <v>1</v>
      </c>
      <c r="I15" s="87">
        <v>1</v>
      </c>
      <c r="J15" s="89">
        <v>0</v>
      </c>
    </row>
    <row r="16" spans="2:10" s="93" customFormat="1" ht="21.75" customHeight="1" x14ac:dyDescent="0.2">
      <c r="B16" s="279"/>
      <c r="C16" s="286"/>
      <c r="D16" s="97"/>
      <c r="E16" s="91">
        <f>E15/D15</f>
        <v>0.8</v>
      </c>
      <c r="F16" s="90">
        <f t="shared" ref="F16:G16" si="4">F15/$D$15</f>
        <v>0.2</v>
      </c>
      <c r="G16" s="90">
        <f t="shared" si="4"/>
        <v>0.6</v>
      </c>
      <c r="H16" s="90">
        <f>H15/$D$15</f>
        <v>0.2</v>
      </c>
      <c r="I16" s="90">
        <f>I15/D15</f>
        <v>0.2</v>
      </c>
      <c r="J16" s="92">
        <f>J15/D15</f>
        <v>0</v>
      </c>
    </row>
    <row r="17" spans="2:10" ht="21.75" customHeight="1" x14ac:dyDescent="0.2">
      <c r="B17" s="279"/>
      <c r="C17" s="334" t="s">
        <v>224</v>
      </c>
      <c r="D17" s="87">
        <f>'表37-2'!E19</f>
        <v>21</v>
      </c>
      <c r="E17" s="88">
        <v>16</v>
      </c>
      <c r="F17" s="87">
        <v>4</v>
      </c>
      <c r="G17" s="87">
        <v>8</v>
      </c>
      <c r="H17" s="87">
        <v>1</v>
      </c>
      <c r="I17" s="87">
        <v>11</v>
      </c>
      <c r="J17" s="89">
        <v>0</v>
      </c>
    </row>
    <row r="18" spans="2:10" s="93" customFormat="1" ht="21.75" customHeight="1" x14ac:dyDescent="0.2">
      <c r="B18" s="279"/>
      <c r="C18" s="334"/>
      <c r="D18" s="97"/>
      <c r="E18" s="91">
        <f>E17/D17</f>
        <v>0.76190476190476186</v>
      </c>
      <c r="F18" s="90">
        <f t="shared" ref="F18:G18" si="5">F17/$D$17</f>
        <v>0.19047619047619047</v>
      </c>
      <c r="G18" s="90">
        <f t="shared" si="5"/>
        <v>0.38095238095238093</v>
      </c>
      <c r="H18" s="90">
        <f>H17/$D$17</f>
        <v>4.7619047619047616E-2</v>
      </c>
      <c r="I18" s="90">
        <f>I17/D17</f>
        <v>0.52380952380952384</v>
      </c>
      <c r="J18" s="92">
        <f>J17/D17</f>
        <v>0</v>
      </c>
    </row>
    <row r="19" spans="2:10" ht="21.75" customHeight="1" x14ac:dyDescent="0.2">
      <c r="B19" s="279"/>
      <c r="C19" s="324" t="s">
        <v>225</v>
      </c>
      <c r="D19" s="87">
        <f>'表37-2'!E21</f>
        <v>10</v>
      </c>
      <c r="E19" s="88">
        <v>9</v>
      </c>
      <c r="F19" s="87">
        <v>8</v>
      </c>
      <c r="G19" s="87">
        <v>6</v>
      </c>
      <c r="H19" s="87">
        <v>7</v>
      </c>
      <c r="I19" s="87">
        <v>7</v>
      </c>
      <c r="J19" s="89">
        <v>0</v>
      </c>
    </row>
    <row r="20" spans="2:10" s="93" customFormat="1" ht="21.75" customHeight="1" x14ac:dyDescent="0.2">
      <c r="B20" s="279"/>
      <c r="C20" s="324"/>
      <c r="D20" s="97"/>
      <c r="E20" s="91">
        <f>E19/D19</f>
        <v>0.9</v>
      </c>
      <c r="F20" s="90">
        <f t="shared" ref="F20:G20" si="6">F19/$D$19</f>
        <v>0.8</v>
      </c>
      <c r="G20" s="90">
        <f t="shared" si="6"/>
        <v>0.6</v>
      </c>
      <c r="H20" s="90">
        <f>H19/$D$19</f>
        <v>0.7</v>
      </c>
      <c r="I20" s="90">
        <f>I19/D19</f>
        <v>0.7</v>
      </c>
      <c r="J20" s="92">
        <f>J19/D19</f>
        <v>0</v>
      </c>
    </row>
    <row r="21" spans="2:10" ht="21.75" customHeight="1" x14ac:dyDescent="0.2">
      <c r="B21" s="279"/>
      <c r="C21" s="325" t="s">
        <v>226</v>
      </c>
      <c r="D21" s="87">
        <f>'表37-2'!E23</f>
        <v>46</v>
      </c>
      <c r="E21" s="88">
        <v>35</v>
      </c>
      <c r="F21" s="87">
        <v>13</v>
      </c>
      <c r="G21" s="87">
        <v>14</v>
      </c>
      <c r="H21" s="87">
        <v>13</v>
      </c>
      <c r="I21" s="87">
        <v>13</v>
      </c>
      <c r="J21" s="89">
        <v>1</v>
      </c>
    </row>
    <row r="22" spans="2:10" s="93" customFormat="1" ht="21.75" customHeight="1" thickBot="1" x14ac:dyDescent="0.25">
      <c r="B22" s="297"/>
      <c r="C22" s="335"/>
      <c r="D22" s="98"/>
      <c r="E22" s="99">
        <f>E21/D21</f>
        <v>0.76086956521739135</v>
      </c>
      <c r="F22" s="98">
        <f t="shared" ref="F22:G22" si="7">F21/$D$21</f>
        <v>0.28260869565217389</v>
      </c>
      <c r="G22" s="98">
        <f t="shared" si="7"/>
        <v>0.30434782608695654</v>
      </c>
      <c r="H22" s="98">
        <f>H21/$D$21</f>
        <v>0.28260869565217389</v>
      </c>
      <c r="I22" s="98">
        <f>I21/D21</f>
        <v>0.28260869565217389</v>
      </c>
      <c r="J22" s="100">
        <f>J21/D21</f>
        <v>2.1739130434782608E-2</v>
      </c>
    </row>
    <row r="23" spans="2:10" ht="21.75" customHeight="1" thickTop="1" x14ac:dyDescent="0.2">
      <c r="B23" s="278" t="s">
        <v>251</v>
      </c>
      <c r="C23" s="322" t="s">
        <v>252</v>
      </c>
      <c r="D23" s="87">
        <f>'表37-2'!E25</f>
        <v>11</v>
      </c>
      <c r="E23" s="95">
        <v>7</v>
      </c>
      <c r="F23" s="94">
        <v>2</v>
      </c>
      <c r="G23" s="94">
        <v>2</v>
      </c>
      <c r="H23" s="94">
        <v>1</v>
      </c>
      <c r="I23" s="94">
        <v>3</v>
      </c>
      <c r="J23" s="96">
        <v>0</v>
      </c>
    </row>
    <row r="24" spans="2:10" s="93" customFormat="1" ht="21.75" customHeight="1" x14ac:dyDescent="0.2">
      <c r="B24" s="279"/>
      <c r="C24" s="323"/>
      <c r="D24" s="101"/>
      <c r="E24" s="91">
        <f>E23/D23</f>
        <v>0.63636363636363635</v>
      </c>
      <c r="F24" s="90">
        <f t="shared" ref="F24:G24" si="8">F23/$D$23</f>
        <v>0.18181818181818182</v>
      </c>
      <c r="G24" s="90">
        <f t="shared" si="8"/>
        <v>0.18181818181818182</v>
      </c>
      <c r="H24" s="90">
        <f>H23/$D$23</f>
        <v>9.0909090909090912E-2</v>
      </c>
      <c r="I24" s="90">
        <f>I23/D23</f>
        <v>0.27272727272727271</v>
      </c>
      <c r="J24" s="92">
        <f>J23/D23</f>
        <v>0</v>
      </c>
    </row>
    <row r="25" spans="2:10" ht="21.75" customHeight="1" x14ac:dyDescent="0.2">
      <c r="B25" s="279"/>
      <c r="C25" s="324" t="s">
        <v>253</v>
      </c>
      <c r="D25" s="87">
        <f>'表37-2'!E27</f>
        <v>40</v>
      </c>
      <c r="E25" s="88">
        <v>27</v>
      </c>
      <c r="F25" s="87">
        <v>8</v>
      </c>
      <c r="G25" s="87">
        <v>14</v>
      </c>
      <c r="H25" s="87">
        <v>5</v>
      </c>
      <c r="I25" s="87">
        <v>10</v>
      </c>
      <c r="J25" s="89">
        <v>1</v>
      </c>
    </row>
    <row r="26" spans="2:10" s="93" customFormat="1" ht="21.75" customHeight="1" x14ac:dyDescent="0.2">
      <c r="B26" s="279"/>
      <c r="C26" s="324"/>
      <c r="D26" s="97"/>
      <c r="E26" s="91">
        <f>E25/D25</f>
        <v>0.67500000000000004</v>
      </c>
      <c r="F26" s="90">
        <f t="shared" ref="F26:G26" si="9">F25/$D$25</f>
        <v>0.2</v>
      </c>
      <c r="G26" s="90">
        <f t="shared" si="9"/>
        <v>0.35</v>
      </c>
      <c r="H26" s="90">
        <f>H25/$D$25</f>
        <v>0.125</v>
      </c>
      <c r="I26" s="90">
        <f>I25/D25</f>
        <v>0.25</v>
      </c>
      <c r="J26" s="92">
        <f>J25/D25</f>
        <v>2.5000000000000001E-2</v>
      </c>
    </row>
    <row r="27" spans="2:10" ht="21.75" customHeight="1" x14ac:dyDescent="0.2">
      <c r="B27" s="279"/>
      <c r="C27" s="324" t="s">
        <v>254</v>
      </c>
      <c r="D27" s="87">
        <f>'表37-2'!E29</f>
        <v>11</v>
      </c>
      <c r="E27" s="88">
        <v>8</v>
      </c>
      <c r="F27" s="87">
        <v>4</v>
      </c>
      <c r="G27" s="87">
        <v>4</v>
      </c>
      <c r="H27" s="87">
        <v>3</v>
      </c>
      <c r="I27" s="87">
        <v>4</v>
      </c>
      <c r="J27" s="89">
        <v>0</v>
      </c>
    </row>
    <row r="28" spans="2:10" s="93" customFormat="1" ht="21.75" customHeight="1" x14ac:dyDescent="0.2">
      <c r="B28" s="279"/>
      <c r="C28" s="324"/>
      <c r="D28" s="97"/>
      <c r="E28" s="91">
        <f>E27/D27</f>
        <v>0.72727272727272729</v>
      </c>
      <c r="F28" s="90">
        <f t="shared" ref="F28:G28" si="10">F27/$D$27</f>
        <v>0.36363636363636365</v>
      </c>
      <c r="G28" s="90">
        <f t="shared" si="10"/>
        <v>0.36363636363636365</v>
      </c>
      <c r="H28" s="90">
        <f>H27/$D$27</f>
        <v>0.27272727272727271</v>
      </c>
      <c r="I28" s="90">
        <f>I27/D27</f>
        <v>0.36363636363636365</v>
      </c>
      <c r="J28" s="92">
        <f>J27/D27</f>
        <v>0</v>
      </c>
    </row>
    <row r="29" spans="2:10" ht="21.75" customHeight="1" x14ac:dyDescent="0.2">
      <c r="B29" s="279"/>
      <c r="C29" s="324" t="s">
        <v>255</v>
      </c>
      <c r="D29" s="87">
        <f>'表37-2'!E31</f>
        <v>9</v>
      </c>
      <c r="E29" s="88">
        <v>7</v>
      </c>
      <c r="F29" s="87">
        <v>2</v>
      </c>
      <c r="G29" s="87">
        <v>2</v>
      </c>
      <c r="H29" s="87">
        <v>3</v>
      </c>
      <c r="I29" s="87">
        <v>3</v>
      </c>
      <c r="J29" s="89">
        <v>0</v>
      </c>
    </row>
    <row r="30" spans="2:10" s="93" customFormat="1" ht="21.75" customHeight="1" x14ac:dyDescent="0.2">
      <c r="B30" s="279"/>
      <c r="C30" s="324"/>
      <c r="D30" s="97"/>
      <c r="E30" s="91">
        <f>E29/D29</f>
        <v>0.77777777777777779</v>
      </c>
      <c r="F30" s="90">
        <f t="shared" ref="F30:G30" si="11">F29/$D$29</f>
        <v>0.22222222222222221</v>
      </c>
      <c r="G30" s="90">
        <f t="shared" si="11"/>
        <v>0.22222222222222221</v>
      </c>
      <c r="H30" s="90">
        <f>H29/$D$29</f>
        <v>0.33333333333333331</v>
      </c>
      <c r="I30" s="90">
        <f>I29/D29</f>
        <v>0.33333333333333331</v>
      </c>
      <c r="J30" s="92">
        <f>J29/D29</f>
        <v>0</v>
      </c>
    </row>
    <row r="31" spans="2:10" ht="21.75" customHeight="1" x14ac:dyDescent="0.2">
      <c r="B31" s="279"/>
      <c r="C31" s="324" t="s">
        <v>232</v>
      </c>
      <c r="D31" s="87">
        <f>'表37-2'!E33</f>
        <v>5</v>
      </c>
      <c r="E31" s="88">
        <v>3</v>
      </c>
      <c r="F31" s="87">
        <v>1</v>
      </c>
      <c r="G31" s="87">
        <v>1</v>
      </c>
      <c r="H31" s="87">
        <v>2</v>
      </c>
      <c r="I31" s="87">
        <v>2</v>
      </c>
      <c r="J31" s="89">
        <v>0</v>
      </c>
    </row>
    <row r="32" spans="2:10" s="93" customFormat="1" ht="21.75" customHeight="1" x14ac:dyDescent="0.2">
      <c r="B32" s="279"/>
      <c r="C32" s="324"/>
      <c r="D32" s="97"/>
      <c r="E32" s="91">
        <f>E31/D31</f>
        <v>0.6</v>
      </c>
      <c r="F32" s="90">
        <f t="shared" ref="F32:G32" si="12">F31/$D$31</f>
        <v>0.2</v>
      </c>
      <c r="G32" s="90">
        <f t="shared" si="12"/>
        <v>0.2</v>
      </c>
      <c r="H32" s="90">
        <f>H31/$D$31</f>
        <v>0.4</v>
      </c>
      <c r="I32" s="90">
        <f>I31/D31</f>
        <v>0.4</v>
      </c>
      <c r="J32" s="92">
        <f>J31/D31</f>
        <v>0</v>
      </c>
    </row>
    <row r="33" spans="2:10" ht="21.75" customHeight="1" x14ac:dyDescent="0.2">
      <c r="B33" s="279"/>
      <c r="C33" s="324" t="s">
        <v>256</v>
      </c>
      <c r="D33" s="87">
        <f>'表37-2'!E35</f>
        <v>24</v>
      </c>
      <c r="E33" s="88">
        <v>24</v>
      </c>
      <c r="F33" s="87">
        <v>13</v>
      </c>
      <c r="G33" s="87">
        <v>12</v>
      </c>
      <c r="H33" s="87">
        <v>12</v>
      </c>
      <c r="I33" s="87">
        <v>13</v>
      </c>
      <c r="J33" s="89">
        <v>1</v>
      </c>
    </row>
    <row r="34" spans="2:10" s="93" customFormat="1" ht="21.75" customHeight="1" thickBot="1" x14ac:dyDescent="0.25">
      <c r="B34" s="279"/>
      <c r="C34" s="325"/>
      <c r="D34" s="90"/>
      <c r="E34" s="99">
        <f>E33/D33</f>
        <v>1</v>
      </c>
      <c r="F34" s="98">
        <f t="shared" ref="F34:G34" si="13">F33/$D$33</f>
        <v>0.54166666666666663</v>
      </c>
      <c r="G34" s="98">
        <f t="shared" si="13"/>
        <v>0.5</v>
      </c>
      <c r="H34" s="98">
        <f>H33/$D$33</f>
        <v>0.5</v>
      </c>
      <c r="I34" s="98">
        <f>I33/D33</f>
        <v>0.54166666666666663</v>
      </c>
      <c r="J34" s="100">
        <f>J33/D33</f>
        <v>4.1666666666666664E-2</v>
      </c>
    </row>
    <row r="35" spans="2:10" ht="21.75" customHeight="1" thickTop="1" x14ac:dyDescent="0.2">
      <c r="B35" s="279"/>
      <c r="C35" s="102" t="s">
        <v>257</v>
      </c>
      <c r="D35" s="103">
        <f>D25+D27+D29+D31</f>
        <v>65</v>
      </c>
      <c r="E35" s="104">
        <f>E25+E27+E29+E31</f>
        <v>45</v>
      </c>
      <c r="F35" s="105">
        <f t="shared" ref="F35:J35" si="14">F25+F27+F29+F31</f>
        <v>15</v>
      </c>
      <c r="G35" s="105">
        <f t="shared" si="14"/>
        <v>21</v>
      </c>
      <c r="H35" s="105">
        <f t="shared" si="14"/>
        <v>13</v>
      </c>
      <c r="I35" s="105">
        <f t="shared" si="14"/>
        <v>19</v>
      </c>
      <c r="J35" s="106">
        <f t="shared" si="14"/>
        <v>1</v>
      </c>
    </row>
    <row r="36" spans="2:10" s="93" customFormat="1" ht="21.75" customHeight="1" x14ac:dyDescent="0.2">
      <c r="B36" s="279"/>
      <c r="C36" s="107" t="s">
        <v>235</v>
      </c>
      <c r="D36" s="44"/>
      <c r="E36" s="91">
        <f>E35/D35</f>
        <v>0.69230769230769229</v>
      </c>
      <c r="F36" s="90">
        <f t="shared" ref="F36:G36" si="15">F35/$D$35</f>
        <v>0.23076923076923078</v>
      </c>
      <c r="G36" s="90">
        <f t="shared" si="15"/>
        <v>0.32307692307692309</v>
      </c>
      <c r="H36" s="90">
        <f>H35/$D$35</f>
        <v>0.2</v>
      </c>
      <c r="I36" s="90">
        <f>I35/D35</f>
        <v>0.29230769230769232</v>
      </c>
      <c r="J36" s="92">
        <f>J35/D35</f>
        <v>1.5384615384615385E-2</v>
      </c>
    </row>
    <row r="37" spans="2:10" ht="21.75" customHeight="1" x14ac:dyDescent="0.2">
      <c r="B37" s="279"/>
      <c r="C37" s="108" t="s">
        <v>257</v>
      </c>
      <c r="D37" s="109">
        <f>D27+D29+D31+D33</f>
        <v>49</v>
      </c>
      <c r="E37" s="110">
        <f t="shared" ref="E37:J37" si="16">E27+E29+E31+E33</f>
        <v>42</v>
      </c>
      <c r="F37" s="111">
        <f t="shared" si="16"/>
        <v>20</v>
      </c>
      <c r="G37" s="111">
        <f t="shared" si="16"/>
        <v>19</v>
      </c>
      <c r="H37" s="111">
        <f t="shared" si="16"/>
        <v>20</v>
      </c>
      <c r="I37" s="111">
        <f t="shared" si="16"/>
        <v>22</v>
      </c>
      <c r="J37" s="112">
        <f t="shared" si="16"/>
        <v>1</v>
      </c>
    </row>
    <row r="38" spans="2:10" s="93" customFormat="1" ht="21.75" customHeight="1" thickBot="1" x14ac:dyDescent="0.25">
      <c r="B38" s="280"/>
      <c r="C38" s="113" t="s">
        <v>258</v>
      </c>
      <c r="D38" s="44"/>
      <c r="E38" s="114">
        <f>E37/D37</f>
        <v>0.8571428571428571</v>
      </c>
      <c r="F38" s="115">
        <f t="shared" ref="F38:G38" si="17">F37/$D$37</f>
        <v>0.40816326530612246</v>
      </c>
      <c r="G38" s="115">
        <f t="shared" si="17"/>
        <v>0.38775510204081631</v>
      </c>
      <c r="H38" s="115">
        <f>H37/$D$37</f>
        <v>0.40816326530612246</v>
      </c>
      <c r="I38" s="115">
        <f>I37/D37</f>
        <v>0.44897959183673469</v>
      </c>
      <c r="J38" s="116">
        <f>J37/D37</f>
        <v>2.0408163265306121E-2</v>
      </c>
    </row>
    <row r="39" spans="2:10" x14ac:dyDescent="0.2">
      <c r="B39" s="65"/>
      <c r="C39" s="117" t="s">
        <v>429</v>
      </c>
      <c r="D39" s="118"/>
      <c r="E39" s="118"/>
      <c r="F39" s="118"/>
      <c r="G39" s="118"/>
      <c r="H39" s="118"/>
      <c r="I39" s="118"/>
      <c r="J39" s="118"/>
    </row>
    <row r="40" spans="2:10" x14ac:dyDescent="0.2">
      <c r="B40" s="12"/>
      <c r="C40" s="12"/>
      <c r="D40" s="12"/>
    </row>
    <row r="41" spans="2:10" x14ac:dyDescent="0.2">
      <c r="B41" s="12"/>
      <c r="C41" s="12"/>
      <c r="D41" s="72"/>
      <c r="E41" s="72"/>
      <c r="F41" s="72"/>
      <c r="G41" s="72"/>
      <c r="H41" s="72"/>
      <c r="I41" s="72"/>
      <c r="J41" s="72"/>
    </row>
    <row r="42" spans="2:10" x14ac:dyDescent="0.2">
      <c r="B42" s="69"/>
      <c r="E42" s="93"/>
      <c r="F42" s="93"/>
      <c r="G42" s="93"/>
      <c r="H42" s="93"/>
      <c r="I42" s="93"/>
      <c r="J42" s="93"/>
    </row>
    <row r="44" spans="2:10" x14ac:dyDescent="0.2">
      <c r="B44" s="12"/>
      <c r="D44" s="119"/>
      <c r="E44" s="119"/>
      <c r="F44" s="119"/>
      <c r="G44" s="119"/>
      <c r="H44" s="119"/>
      <c r="I44" s="119"/>
      <c r="J44" s="119"/>
    </row>
    <row r="45" spans="2:10" x14ac:dyDescent="0.2">
      <c r="B45" s="12"/>
      <c r="D45" s="119"/>
      <c r="E45" s="119"/>
      <c r="F45" s="119"/>
      <c r="G45" s="119"/>
      <c r="H45" s="119"/>
      <c r="I45" s="119"/>
      <c r="J45" s="119"/>
    </row>
    <row r="46" spans="2:10" x14ac:dyDescent="0.2">
      <c r="B46" s="12"/>
    </row>
    <row r="47" spans="2:10" x14ac:dyDescent="0.2">
      <c r="B47" s="74"/>
      <c r="D47" s="120"/>
      <c r="E47" s="120"/>
      <c r="F47" s="120"/>
      <c r="G47" s="120"/>
      <c r="H47" s="120"/>
      <c r="I47" s="120"/>
      <c r="J47" s="120"/>
    </row>
    <row r="48" spans="2:10" x14ac:dyDescent="0.2">
      <c r="D48" s="120"/>
      <c r="E48" s="120"/>
      <c r="F48" s="120"/>
      <c r="G48" s="120"/>
      <c r="H48" s="120"/>
      <c r="I48" s="120"/>
      <c r="J48" s="120"/>
    </row>
    <row r="49" spans="4:10" x14ac:dyDescent="0.2">
      <c r="D49" s="120"/>
      <c r="E49" s="120"/>
      <c r="F49" s="120"/>
      <c r="G49" s="120"/>
      <c r="H49" s="120"/>
      <c r="I49" s="120"/>
      <c r="J49" s="120"/>
    </row>
    <row r="50" spans="4:10" x14ac:dyDescent="0.2">
      <c r="D50" s="120"/>
      <c r="E50" s="120"/>
      <c r="F50" s="120"/>
      <c r="G50" s="120"/>
      <c r="H50" s="120"/>
      <c r="I50" s="120"/>
      <c r="J50" s="120"/>
    </row>
    <row r="51" spans="4:10" x14ac:dyDescent="0.2">
      <c r="D51" s="120"/>
      <c r="E51" s="120"/>
      <c r="F51" s="120"/>
      <c r="G51" s="120"/>
      <c r="H51" s="120"/>
      <c r="I51" s="120"/>
      <c r="J51" s="120"/>
    </row>
  </sheetData>
  <mergeCells count="23">
    <mergeCell ref="I7:I8"/>
    <mergeCell ref="J7:J8"/>
    <mergeCell ref="B9:C10"/>
    <mergeCell ref="B11:B22"/>
    <mergeCell ref="C11:C12"/>
    <mergeCell ref="C13:C14"/>
    <mergeCell ref="C15:C16"/>
    <mergeCell ref="C17:C18"/>
    <mergeCell ref="C19:C20"/>
    <mergeCell ref="C21:C22"/>
    <mergeCell ref="B7:C8"/>
    <mergeCell ref="D7:D8"/>
    <mergeCell ref="E7:E8"/>
    <mergeCell ref="F7:F8"/>
    <mergeCell ref="G7:G8"/>
    <mergeCell ref="H7:H8"/>
    <mergeCell ref="B23:B38"/>
    <mergeCell ref="C23:C24"/>
    <mergeCell ref="C25:C26"/>
    <mergeCell ref="C27:C28"/>
    <mergeCell ref="C29:C30"/>
    <mergeCell ref="C31:C32"/>
    <mergeCell ref="C33:C34"/>
  </mergeCells>
  <phoneticPr fontId="3"/>
  <pageMargins left="0.77" right="0.25" top="0.61" bottom="0.46" header="0.3" footer="0.3"/>
  <pageSetup paperSize="9" scale="65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B3890-2AA7-4916-9947-C66DA5121E64}">
  <sheetPr>
    <tabColor rgb="FF00B0F0"/>
    <pageSetUpPr fitToPage="1"/>
  </sheetPr>
  <dimension ref="B2:L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6" width="19" style="12" customWidth="1"/>
    <col min="7" max="7" width="17.88671875" style="12" customWidth="1"/>
    <col min="8" max="9" width="8.33203125" style="12" customWidth="1"/>
    <col min="10" max="10" width="8.88671875" style="12" customWidth="1"/>
    <col min="11" max="12" width="8.33203125" style="12" customWidth="1"/>
    <col min="13" max="16384" width="9" style="12"/>
  </cols>
  <sheetData>
    <row r="2" spans="2:11" x14ac:dyDescent="0.2">
      <c r="B2" s="12" t="s">
        <v>430</v>
      </c>
    </row>
    <row r="4" spans="2:11" x14ac:dyDescent="0.2">
      <c r="F4" s="13" t="s">
        <v>205</v>
      </c>
    </row>
    <row r="5" spans="2:11" x14ac:dyDescent="0.2">
      <c r="F5" s="13" t="s">
        <v>206</v>
      </c>
    </row>
    <row r="6" spans="2:11" ht="10.5" customHeight="1" x14ac:dyDescent="0.2"/>
    <row r="7" spans="2:11" ht="13.8" thickBot="1" x14ac:dyDescent="0.25">
      <c r="E7" s="12" t="s">
        <v>207</v>
      </c>
      <c r="G7" s="15" t="s">
        <v>208</v>
      </c>
      <c r="K7" s="15"/>
    </row>
    <row r="8" spans="2:11" ht="7.5" customHeight="1" x14ac:dyDescent="0.2">
      <c r="B8" s="75"/>
      <c r="C8" s="76"/>
      <c r="D8" s="312" t="s">
        <v>240</v>
      </c>
      <c r="E8" s="303" t="s">
        <v>431</v>
      </c>
      <c r="F8" s="285" t="s">
        <v>432</v>
      </c>
      <c r="G8" s="287" t="s">
        <v>217</v>
      </c>
    </row>
    <row r="9" spans="2:11" ht="7.5" customHeight="1" x14ac:dyDescent="0.2">
      <c r="B9" s="16"/>
      <c r="C9" s="17"/>
      <c r="D9" s="288"/>
      <c r="E9" s="313"/>
      <c r="F9" s="315"/>
      <c r="G9" s="288"/>
    </row>
    <row r="10" spans="2:11" ht="66.75" customHeight="1" x14ac:dyDescent="0.2">
      <c r="B10" s="18"/>
      <c r="C10" s="19"/>
      <c r="D10" s="289"/>
      <c r="E10" s="314"/>
      <c r="F10" s="316"/>
      <c r="G10" s="289"/>
      <c r="J10" s="20"/>
    </row>
    <row r="11" spans="2:11" ht="20.100000000000001" customHeight="1" x14ac:dyDescent="0.2">
      <c r="B11" s="317" t="s">
        <v>243</v>
      </c>
      <c r="C11" s="318"/>
      <c r="D11" s="21">
        <f>D13+D15+D17+D19+D21+D23</f>
        <v>425</v>
      </c>
      <c r="E11" s="22">
        <f>E13+E15+E17+E19+E21+E23</f>
        <v>72</v>
      </c>
      <c r="F11" s="23">
        <f>F13+F15+F17+F19+F21+F23</f>
        <v>347</v>
      </c>
      <c r="G11" s="24">
        <f>G13+G15+G17+G19+G21+G23</f>
        <v>6</v>
      </c>
      <c r="J11" s="74"/>
    </row>
    <row r="12" spans="2:11" ht="20.100000000000001" customHeight="1" thickBot="1" x14ac:dyDescent="0.25">
      <c r="B12" s="319"/>
      <c r="C12" s="320"/>
      <c r="D12" s="27"/>
      <c r="E12" s="28">
        <f>E11/D11</f>
        <v>0.16941176470588235</v>
      </c>
      <c r="F12" s="29">
        <f>F11/D11</f>
        <v>0.81647058823529417</v>
      </c>
      <c r="G12" s="30">
        <f>G11/D11</f>
        <v>1.411764705882353E-2</v>
      </c>
      <c r="H12" s="69"/>
      <c r="I12" s="69"/>
      <c r="J12" s="74"/>
    </row>
    <row r="13" spans="2:11" ht="20.100000000000001" customHeight="1" thickTop="1" x14ac:dyDescent="0.2">
      <c r="B13" s="278" t="s">
        <v>244</v>
      </c>
      <c r="C13" s="321" t="s">
        <v>245</v>
      </c>
      <c r="D13" s="33">
        <f>'[1]表5-1'!D14</f>
        <v>54</v>
      </c>
      <c r="E13" s="34">
        <v>9</v>
      </c>
      <c r="F13" s="35">
        <v>45</v>
      </c>
      <c r="G13" s="36">
        <v>0</v>
      </c>
      <c r="J13" s="74"/>
    </row>
    <row r="14" spans="2:11" ht="20.100000000000001" customHeight="1" x14ac:dyDescent="0.2">
      <c r="B14" s="279"/>
      <c r="C14" s="301"/>
      <c r="D14" s="38"/>
      <c r="E14" s="39">
        <f>E13/D13</f>
        <v>0.16666666666666666</v>
      </c>
      <c r="F14" s="40">
        <f>F13/D13</f>
        <v>0.83333333333333337</v>
      </c>
      <c r="G14" s="45">
        <f>G13/D13</f>
        <v>0</v>
      </c>
      <c r="I14" s="69"/>
      <c r="J14" s="74"/>
    </row>
    <row r="15" spans="2:11" ht="20.100000000000001" customHeight="1" x14ac:dyDescent="0.2">
      <c r="B15" s="279"/>
      <c r="C15" s="300" t="s">
        <v>246</v>
      </c>
      <c r="D15" s="42">
        <f>'[1]表5-1'!D16</f>
        <v>76</v>
      </c>
      <c r="E15" s="22">
        <v>20</v>
      </c>
      <c r="F15" s="23">
        <v>54</v>
      </c>
      <c r="G15" s="24">
        <v>2</v>
      </c>
      <c r="J15" s="74"/>
    </row>
    <row r="16" spans="2:11" ht="20.100000000000001" customHeight="1" x14ac:dyDescent="0.2">
      <c r="B16" s="279"/>
      <c r="C16" s="301"/>
      <c r="D16" s="44"/>
      <c r="E16" s="39">
        <f>E15/D15</f>
        <v>0.26315789473684209</v>
      </c>
      <c r="F16" s="40">
        <f>F15/D15</f>
        <v>0.71052631578947367</v>
      </c>
      <c r="G16" s="45">
        <f>G15/D15</f>
        <v>2.6315789473684209E-2</v>
      </c>
      <c r="I16" s="69"/>
      <c r="J16" s="74"/>
    </row>
    <row r="17" spans="2:10" ht="20.100000000000001" customHeight="1" x14ac:dyDescent="0.2">
      <c r="B17" s="279"/>
      <c r="C17" s="300" t="s">
        <v>247</v>
      </c>
      <c r="D17" s="42">
        <f>'[1]表5-1'!D18</f>
        <v>28</v>
      </c>
      <c r="E17" s="22">
        <v>5</v>
      </c>
      <c r="F17" s="23">
        <v>23</v>
      </c>
      <c r="G17" s="24">
        <v>0</v>
      </c>
      <c r="J17" s="74"/>
    </row>
    <row r="18" spans="2:10" ht="20.100000000000001" customHeight="1" x14ac:dyDescent="0.2">
      <c r="B18" s="279"/>
      <c r="C18" s="301"/>
      <c r="D18" s="44"/>
      <c r="E18" s="39">
        <f>E17/D17</f>
        <v>0.17857142857142858</v>
      </c>
      <c r="F18" s="40">
        <f>F17/D17</f>
        <v>0.8214285714285714</v>
      </c>
      <c r="G18" s="45">
        <f>G17/D17</f>
        <v>0</v>
      </c>
      <c r="I18" s="69"/>
      <c r="J18" s="74"/>
    </row>
    <row r="19" spans="2:10" ht="20.100000000000001" customHeight="1" x14ac:dyDescent="0.2">
      <c r="B19" s="279"/>
      <c r="C19" s="300" t="s">
        <v>248</v>
      </c>
      <c r="D19" s="42">
        <f>'[1]表5-1'!D20</f>
        <v>89</v>
      </c>
      <c r="E19" s="22">
        <v>10</v>
      </c>
      <c r="F19" s="23">
        <v>77</v>
      </c>
      <c r="G19" s="24">
        <v>2</v>
      </c>
      <c r="J19" s="74"/>
    </row>
    <row r="20" spans="2:10" ht="20.100000000000001" customHeight="1" x14ac:dyDescent="0.2">
      <c r="B20" s="279"/>
      <c r="C20" s="301"/>
      <c r="D20" s="44"/>
      <c r="E20" s="39">
        <f>E19/D19</f>
        <v>0.11235955056179775</v>
      </c>
      <c r="F20" s="40">
        <f>F19/D19</f>
        <v>0.8651685393258427</v>
      </c>
      <c r="G20" s="45">
        <f>G19/D19</f>
        <v>2.247191011235955E-2</v>
      </c>
      <c r="I20" s="69"/>
      <c r="J20" s="74"/>
    </row>
    <row r="21" spans="2:10" ht="20.100000000000001" customHeight="1" x14ac:dyDescent="0.2">
      <c r="B21" s="279"/>
      <c r="C21" s="300" t="s">
        <v>249</v>
      </c>
      <c r="D21" s="42">
        <f>'[1]表5-1'!D22</f>
        <v>16</v>
      </c>
      <c r="E21" s="22">
        <v>4</v>
      </c>
      <c r="F21" s="23">
        <v>11</v>
      </c>
      <c r="G21" s="24">
        <v>1</v>
      </c>
      <c r="J21" s="74"/>
    </row>
    <row r="22" spans="2:10" ht="20.100000000000001" customHeight="1" x14ac:dyDescent="0.2">
      <c r="B22" s="279"/>
      <c r="C22" s="301"/>
      <c r="D22" s="44"/>
      <c r="E22" s="39">
        <f>E21/D21</f>
        <v>0.25</v>
      </c>
      <c r="F22" s="40">
        <f>F21/D21</f>
        <v>0.6875</v>
      </c>
      <c r="G22" s="45">
        <f>G21/D21</f>
        <v>6.25E-2</v>
      </c>
      <c r="I22" s="69"/>
      <c r="J22" s="74"/>
    </row>
    <row r="23" spans="2:10" ht="20.100000000000001" customHeight="1" x14ac:dyDescent="0.2">
      <c r="B23" s="279"/>
      <c r="C23" s="300" t="s">
        <v>250</v>
      </c>
      <c r="D23" s="42">
        <f>'[1]表5-1'!D24</f>
        <v>162</v>
      </c>
      <c r="E23" s="46">
        <v>24</v>
      </c>
      <c r="F23" s="47">
        <v>137</v>
      </c>
      <c r="G23" s="24">
        <v>1</v>
      </c>
      <c r="J23" s="74"/>
    </row>
    <row r="24" spans="2:10" ht="20.100000000000001" customHeight="1" thickBot="1" x14ac:dyDescent="0.25">
      <c r="B24" s="279"/>
      <c r="C24" s="301"/>
      <c r="D24" s="38"/>
      <c r="E24" s="49">
        <f>E23/D23</f>
        <v>0.14814814814814814</v>
      </c>
      <c r="F24" s="50">
        <f>F23/D23</f>
        <v>0.84567901234567899</v>
      </c>
      <c r="G24" s="77">
        <f>G23/D23</f>
        <v>6.1728395061728392E-3</v>
      </c>
      <c r="I24" s="69"/>
      <c r="J24" s="74"/>
    </row>
    <row r="25" spans="2:10" ht="20.100000000000001" customHeight="1" thickTop="1" x14ac:dyDescent="0.2">
      <c r="B25" s="278" t="s">
        <v>251</v>
      </c>
      <c r="C25" s="308" t="s">
        <v>252</v>
      </c>
      <c r="D25" s="33">
        <f>'[1]表5-1'!D26</f>
        <v>87</v>
      </c>
      <c r="E25" s="34">
        <v>4</v>
      </c>
      <c r="F25" s="35">
        <v>82</v>
      </c>
      <c r="G25" s="48">
        <v>1</v>
      </c>
      <c r="J25" s="74"/>
    </row>
    <row r="26" spans="2:10" ht="20.100000000000001" customHeight="1" x14ac:dyDescent="0.2">
      <c r="B26" s="279"/>
      <c r="C26" s="309"/>
      <c r="D26" s="44"/>
      <c r="E26" s="39">
        <f>E25/D25</f>
        <v>4.5977011494252873E-2</v>
      </c>
      <c r="F26" s="40">
        <f>F25/D25</f>
        <v>0.94252873563218387</v>
      </c>
      <c r="G26" s="45">
        <f>G25/D25</f>
        <v>1.1494252873563218E-2</v>
      </c>
      <c r="I26" s="69"/>
      <c r="J26" s="74"/>
    </row>
    <row r="27" spans="2:10" ht="20.100000000000001" customHeight="1" x14ac:dyDescent="0.2">
      <c r="B27" s="279"/>
      <c r="C27" s="309" t="s">
        <v>253</v>
      </c>
      <c r="D27" s="52">
        <f>'[1]表5-1'!D28</f>
        <v>181</v>
      </c>
      <c r="E27" s="46">
        <v>16</v>
      </c>
      <c r="F27" s="47">
        <v>162</v>
      </c>
      <c r="G27" s="24">
        <v>3</v>
      </c>
      <c r="J27" s="74"/>
    </row>
    <row r="28" spans="2:10" ht="20.100000000000001" customHeight="1" x14ac:dyDescent="0.2">
      <c r="B28" s="279"/>
      <c r="C28" s="310"/>
      <c r="D28" s="44"/>
      <c r="E28" s="39">
        <f>E27/D27</f>
        <v>8.8397790055248615E-2</v>
      </c>
      <c r="F28" s="40">
        <f>F27/D27</f>
        <v>0.89502762430939231</v>
      </c>
      <c r="G28" s="45">
        <f>G27/D27</f>
        <v>1.6574585635359115E-2</v>
      </c>
      <c r="I28" s="69"/>
      <c r="J28" s="74"/>
    </row>
    <row r="29" spans="2:10" ht="20.100000000000001" customHeight="1" x14ac:dyDescent="0.2">
      <c r="B29" s="279"/>
      <c r="C29" s="309" t="s">
        <v>254</v>
      </c>
      <c r="D29" s="38">
        <f>'[1]表5-1'!D30</f>
        <v>50</v>
      </c>
      <c r="E29" s="46">
        <v>5</v>
      </c>
      <c r="F29" s="47">
        <v>45</v>
      </c>
      <c r="G29" s="24">
        <v>0</v>
      </c>
      <c r="J29" s="74"/>
    </row>
    <row r="30" spans="2:10" ht="20.100000000000001" customHeight="1" x14ac:dyDescent="0.2">
      <c r="B30" s="279"/>
      <c r="C30" s="310"/>
      <c r="D30" s="44"/>
      <c r="E30" s="39">
        <f>E29/D29</f>
        <v>0.1</v>
      </c>
      <c r="F30" s="40">
        <f>F29/D29</f>
        <v>0.9</v>
      </c>
      <c r="G30" s="45">
        <f>G29/D29</f>
        <v>0</v>
      </c>
      <c r="I30" s="69"/>
      <c r="J30" s="74"/>
    </row>
    <row r="31" spans="2:10" ht="20.100000000000001" customHeight="1" x14ac:dyDescent="0.2">
      <c r="B31" s="279"/>
      <c r="C31" s="309" t="s">
        <v>255</v>
      </c>
      <c r="D31" s="38">
        <f>'[1]表5-1'!D32</f>
        <v>40</v>
      </c>
      <c r="E31" s="46">
        <v>11</v>
      </c>
      <c r="F31" s="47">
        <v>28</v>
      </c>
      <c r="G31" s="24">
        <v>1</v>
      </c>
      <c r="J31" s="74"/>
    </row>
    <row r="32" spans="2:10" ht="20.100000000000001" customHeight="1" x14ac:dyDescent="0.2">
      <c r="B32" s="279"/>
      <c r="C32" s="310"/>
      <c r="D32" s="44"/>
      <c r="E32" s="39">
        <f>E31/D31</f>
        <v>0.27500000000000002</v>
      </c>
      <c r="F32" s="40">
        <f>F31/D31</f>
        <v>0.7</v>
      </c>
      <c r="G32" s="45">
        <f>G31/D31</f>
        <v>2.5000000000000001E-2</v>
      </c>
      <c r="I32" s="69"/>
      <c r="J32" s="74"/>
    </row>
    <row r="33" spans="2:12" ht="20.100000000000001" customHeight="1" x14ac:dyDescent="0.2">
      <c r="B33" s="279"/>
      <c r="C33" s="309" t="s">
        <v>232</v>
      </c>
      <c r="D33" s="38">
        <f>'[1]表5-1'!D34</f>
        <v>27</v>
      </c>
      <c r="E33" s="46">
        <v>12</v>
      </c>
      <c r="F33" s="47">
        <v>15</v>
      </c>
      <c r="G33" s="24">
        <v>0</v>
      </c>
      <c r="J33" s="74"/>
    </row>
    <row r="34" spans="2:12" ht="20.100000000000001" customHeight="1" x14ac:dyDescent="0.2">
      <c r="B34" s="279"/>
      <c r="C34" s="310"/>
      <c r="D34" s="44"/>
      <c r="E34" s="39">
        <f>E33/D33</f>
        <v>0.44444444444444442</v>
      </c>
      <c r="F34" s="40">
        <f>F33/D33</f>
        <v>0.55555555555555558</v>
      </c>
      <c r="G34" s="45">
        <f>G33/D33</f>
        <v>0</v>
      </c>
      <c r="I34" s="69"/>
      <c r="J34" s="74"/>
    </row>
    <row r="35" spans="2:12" ht="20.100000000000001" customHeight="1" x14ac:dyDescent="0.2">
      <c r="B35" s="279"/>
      <c r="C35" s="309" t="s">
        <v>256</v>
      </c>
      <c r="D35" s="52">
        <f>'[1]表5-1'!D36</f>
        <v>40</v>
      </c>
      <c r="E35" s="46">
        <v>24</v>
      </c>
      <c r="F35" s="47">
        <v>15</v>
      </c>
      <c r="G35" s="24">
        <v>1</v>
      </c>
      <c r="J35" s="74"/>
    </row>
    <row r="36" spans="2:12" ht="20.100000000000001" customHeight="1" thickBot="1" x14ac:dyDescent="0.25">
      <c r="B36" s="279"/>
      <c r="C36" s="311"/>
      <c r="D36" s="38"/>
      <c r="E36" s="53">
        <f>E35/D35</f>
        <v>0.6</v>
      </c>
      <c r="F36" s="54">
        <f>F35/D35</f>
        <v>0.375</v>
      </c>
      <c r="G36" s="77">
        <f>G35/D35</f>
        <v>2.5000000000000001E-2</v>
      </c>
      <c r="I36" s="69"/>
      <c r="J36" s="74"/>
    </row>
    <row r="37" spans="2:12" ht="20.100000000000001" customHeight="1" thickTop="1" x14ac:dyDescent="0.2">
      <c r="B37" s="279"/>
      <c r="C37" s="82" t="s">
        <v>257</v>
      </c>
      <c r="D37" s="56">
        <f>D27+D29+D31+D33</f>
        <v>298</v>
      </c>
      <c r="E37" s="57">
        <f>E27+E29+E31+E33</f>
        <v>44</v>
      </c>
      <c r="F37" s="35">
        <f>F27+F29+F31+F33</f>
        <v>250</v>
      </c>
      <c r="G37" s="36">
        <f>G27+G29+G31+G33</f>
        <v>4</v>
      </c>
      <c r="J37" s="74"/>
    </row>
    <row r="38" spans="2:12" ht="20.100000000000001" customHeight="1" x14ac:dyDescent="0.2">
      <c r="B38" s="279"/>
      <c r="C38" s="83" t="s">
        <v>235</v>
      </c>
      <c r="D38" s="44"/>
      <c r="E38" s="39">
        <f>E37/D37</f>
        <v>0.1476510067114094</v>
      </c>
      <c r="F38" s="40">
        <f>F37/D37</f>
        <v>0.83892617449664431</v>
      </c>
      <c r="G38" s="45">
        <f>G37/D37</f>
        <v>1.3422818791946308E-2</v>
      </c>
      <c r="I38" s="69"/>
      <c r="J38" s="74"/>
    </row>
    <row r="39" spans="2:12" ht="20.100000000000001" customHeight="1" x14ac:dyDescent="0.2">
      <c r="B39" s="279"/>
      <c r="C39" s="82" t="s">
        <v>257</v>
      </c>
      <c r="D39" s="60">
        <f>D29+D31+D33+D35</f>
        <v>157</v>
      </c>
      <c r="E39" s="46">
        <f>E29+E31+E33+E35</f>
        <v>52</v>
      </c>
      <c r="F39" s="47">
        <f>F29+F31+F33+F35</f>
        <v>103</v>
      </c>
      <c r="G39" s="48">
        <f>G29+G31+G33+G35</f>
        <v>2</v>
      </c>
      <c r="J39" s="74"/>
    </row>
    <row r="40" spans="2:12" ht="20.100000000000001" customHeight="1" thickBot="1" x14ac:dyDescent="0.25">
      <c r="B40" s="280"/>
      <c r="C40" s="83" t="s">
        <v>258</v>
      </c>
      <c r="D40" s="44"/>
      <c r="E40" s="61">
        <f>E39/D39</f>
        <v>0.33121019108280253</v>
      </c>
      <c r="F40" s="62">
        <f>F39/D39</f>
        <v>0.6560509554140127</v>
      </c>
      <c r="G40" s="63">
        <f>G39/D39</f>
        <v>1.2738853503184714E-2</v>
      </c>
      <c r="I40" s="69"/>
      <c r="J40" s="74"/>
    </row>
    <row r="41" spans="2:12" ht="19.5" customHeight="1" x14ac:dyDescent="0.2">
      <c r="C41" s="84"/>
      <c r="D41" s="85"/>
      <c r="E41" s="68"/>
      <c r="F41" s="68"/>
      <c r="G41" s="68"/>
    </row>
    <row r="43" spans="2:12" x14ac:dyDescent="0.2">
      <c r="B43"/>
      <c r="E43" s="70"/>
      <c r="F43" s="70"/>
      <c r="G43" s="70"/>
      <c r="H43" s="70"/>
      <c r="I43" s="70"/>
      <c r="J43" s="70"/>
      <c r="K43" s="70"/>
      <c r="L43" s="70"/>
    </row>
    <row r="44" spans="2:12" x14ac:dyDescent="0.2">
      <c r="B44"/>
      <c r="E44" s="70"/>
      <c r="F44" s="70"/>
      <c r="G44" s="70"/>
      <c r="H44" s="70"/>
      <c r="I44" s="70"/>
      <c r="J44" s="70"/>
      <c r="K44" s="70"/>
      <c r="L44" s="70"/>
    </row>
    <row r="45" spans="2:12" x14ac:dyDescent="0.2">
      <c r="B45"/>
      <c r="D45" s="71"/>
      <c r="E45" s="71"/>
      <c r="F45" s="71"/>
      <c r="G45" s="71"/>
    </row>
    <row r="46" spans="2:12" x14ac:dyDescent="0.2">
      <c r="B46"/>
      <c r="D46" s="72"/>
      <c r="E46" s="72"/>
      <c r="F46" s="72"/>
      <c r="G46" s="72"/>
    </row>
    <row r="47" spans="2:12" x14ac:dyDescent="0.2">
      <c r="B47"/>
    </row>
    <row r="48" spans="2:12" x14ac:dyDescent="0.2">
      <c r="B48" s="73"/>
      <c r="D48" s="74"/>
      <c r="E48" s="74"/>
      <c r="F48" s="74"/>
      <c r="G48" s="74"/>
      <c r="H48" s="71"/>
      <c r="I48" s="71"/>
      <c r="J48" s="71"/>
      <c r="K48" s="71"/>
      <c r="L48" s="71"/>
    </row>
    <row r="49" spans="4:12" x14ac:dyDescent="0.2">
      <c r="D49" s="74"/>
      <c r="E49" s="74"/>
      <c r="F49" s="74"/>
      <c r="G49" s="74"/>
      <c r="H49" s="72"/>
      <c r="I49" s="72"/>
      <c r="J49" s="72"/>
      <c r="K49" s="72"/>
      <c r="L49" s="72"/>
    </row>
    <row r="50" spans="4:12" x14ac:dyDescent="0.2">
      <c r="D50" s="74"/>
      <c r="E50" s="74"/>
      <c r="F50" s="74"/>
      <c r="G50" s="74"/>
    </row>
    <row r="51" spans="4:12" x14ac:dyDescent="0.2">
      <c r="D51" s="74"/>
      <c r="E51" s="74"/>
      <c r="F51" s="74"/>
      <c r="G51" s="74"/>
    </row>
    <row r="52" spans="4:12" x14ac:dyDescent="0.2">
      <c r="D52" s="74"/>
      <c r="E52" s="74"/>
      <c r="F52" s="74"/>
      <c r="G52" s="74"/>
    </row>
  </sheetData>
  <mergeCells count="19">
    <mergeCell ref="D8:D10"/>
    <mergeCell ref="E8:E10"/>
    <mergeCell ref="F8:F10"/>
    <mergeCell ref="G8:G10"/>
    <mergeCell ref="B11:C12"/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B13:B24"/>
    <mergeCell ref="C13:C14"/>
    <mergeCell ref="C15:C16"/>
    <mergeCell ref="C17:C18"/>
    <mergeCell ref="C19:C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E0E29-DDEF-4A40-828A-B2D93B9DD875}">
  <sheetPr>
    <tabColor rgb="FF00B0F0"/>
    <pageSetUpPr fitToPage="1"/>
  </sheetPr>
  <dimension ref="B2:L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6" width="19" style="12" customWidth="1"/>
    <col min="7" max="7" width="17.88671875" style="12" customWidth="1"/>
    <col min="8" max="9" width="8.33203125" style="12" customWidth="1"/>
    <col min="10" max="10" width="8.88671875" style="12" customWidth="1"/>
    <col min="11" max="12" width="8.33203125" style="12" customWidth="1"/>
    <col min="13" max="16384" width="9" style="12"/>
  </cols>
  <sheetData>
    <row r="2" spans="2:11" x14ac:dyDescent="0.2">
      <c r="B2" s="12" t="s">
        <v>433</v>
      </c>
    </row>
    <row r="4" spans="2:11" x14ac:dyDescent="0.2">
      <c r="F4" s="13" t="s">
        <v>205</v>
      </c>
    </row>
    <row r="5" spans="2:11" x14ac:dyDescent="0.2">
      <c r="F5" s="13" t="s">
        <v>206</v>
      </c>
    </row>
    <row r="6" spans="2:11" ht="10.5" customHeight="1" x14ac:dyDescent="0.2"/>
    <row r="7" spans="2:11" ht="13.8" thickBot="1" x14ac:dyDescent="0.25">
      <c r="E7" s="12" t="s">
        <v>207</v>
      </c>
      <c r="G7" s="15" t="s">
        <v>208</v>
      </c>
      <c r="K7" s="15"/>
    </row>
    <row r="8" spans="2:11" ht="7.5" customHeight="1" x14ac:dyDescent="0.2">
      <c r="B8" s="75"/>
      <c r="C8" s="76"/>
      <c r="D8" s="312" t="s">
        <v>240</v>
      </c>
      <c r="E8" s="303" t="s">
        <v>434</v>
      </c>
      <c r="F8" s="285" t="s">
        <v>435</v>
      </c>
      <c r="G8" s="287" t="s">
        <v>217</v>
      </c>
    </row>
    <row r="9" spans="2:11" ht="7.5" customHeight="1" x14ac:dyDescent="0.2">
      <c r="B9" s="16"/>
      <c r="C9" s="17"/>
      <c r="D9" s="288"/>
      <c r="E9" s="313"/>
      <c r="F9" s="315"/>
      <c r="G9" s="288"/>
    </row>
    <row r="10" spans="2:11" ht="66.75" customHeight="1" x14ac:dyDescent="0.2">
      <c r="B10" s="18"/>
      <c r="C10" s="19"/>
      <c r="D10" s="289"/>
      <c r="E10" s="314"/>
      <c r="F10" s="316"/>
      <c r="G10" s="289"/>
      <c r="J10" s="20"/>
    </row>
    <row r="11" spans="2:11" ht="20.100000000000001" customHeight="1" x14ac:dyDescent="0.2">
      <c r="B11" s="317" t="s">
        <v>243</v>
      </c>
      <c r="C11" s="318"/>
      <c r="D11" s="21">
        <f>D13+D15+D17+D19+D21+D23</f>
        <v>425</v>
      </c>
      <c r="E11" s="22">
        <f>E13+E15+E17+E19+E21+E23</f>
        <v>120</v>
      </c>
      <c r="F11" s="23">
        <f>F13+F15+F17+F19+F21+F23</f>
        <v>300</v>
      </c>
      <c r="G11" s="24">
        <f>G13+G15+G17+G19+G21+G23</f>
        <v>5</v>
      </c>
      <c r="J11" s="74"/>
    </row>
    <row r="12" spans="2:11" ht="20.100000000000001" customHeight="1" thickBot="1" x14ac:dyDescent="0.25">
      <c r="B12" s="319"/>
      <c r="C12" s="320"/>
      <c r="D12" s="27"/>
      <c r="E12" s="28">
        <f>E11/D11</f>
        <v>0.28235294117647058</v>
      </c>
      <c r="F12" s="29">
        <f>F11/D11</f>
        <v>0.70588235294117652</v>
      </c>
      <c r="G12" s="30">
        <f>G11/D11</f>
        <v>1.1764705882352941E-2</v>
      </c>
      <c r="H12" s="69"/>
      <c r="I12" s="69"/>
      <c r="J12" s="74"/>
    </row>
    <row r="13" spans="2:11" ht="20.100000000000001" customHeight="1" thickTop="1" x14ac:dyDescent="0.2">
      <c r="B13" s="278" t="s">
        <v>244</v>
      </c>
      <c r="C13" s="321" t="s">
        <v>245</v>
      </c>
      <c r="D13" s="33">
        <f>'[1]表5-1'!D14</f>
        <v>54</v>
      </c>
      <c r="E13" s="34">
        <v>20</v>
      </c>
      <c r="F13" s="35">
        <v>34</v>
      </c>
      <c r="G13" s="36">
        <v>0</v>
      </c>
      <c r="J13" s="74"/>
    </row>
    <row r="14" spans="2:11" ht="20.100000000000001" customHeight="1" x14ac:dyDescent="0.2">
      <c r="B14" s="279"/>
      <c r="C14" s="301"/>
      <c r="D14" s="38"/>
      <c r="E14" s="39">
        <f>E13/D13</f>
        <v>0.37037037037037035</v>
      </c>
      <c r="F14" s="40">
        <f>F13/D13</f>
        <v>0.62962962962962965</v>
      </c>
      <c r="G14" s="45">
        <f>G13/D13</f>
        <v>0</v>
      </c>
      <c r="I14" s="69"/>
      <c r="J14" s="74"/>
    </row>
    <row r="15" spans="2:11" ht="20.100000000000001" customHeight="1" x14ac:dyDescent="0.2">
      <c r="B15" s="279"/>
      <c r="C15" s="300" t="s">
        <v>246</v>
      </c>
      <c r="D15" s="42">
        <f>'[1]表5-1'!D16</f>
        <v>76</v>
      </c>
      <c r="E15" s="22">
        <v>28</v>
      </c>
      <c r="F15" s="23">
        <v>46</v>
      </c>
      <c r="G15" s="24">
        <v>2</v>
      </c>
      <c r="J15" s="74"/>
    </row>
    <row r="16" spans="2:11" ht="20.100000000000001" customHeight="1" x14ac:dyDescent="0.2">
      <c r="B16" s="279"/>
      <c r="C16" s="301"/>
      <c r="D16" s="44"/>
      <c r="E16" s="39">
        <f>E15/D15</f>
        <v>0.36842105263157893</v>
      </c>
      <c r="F16" s="40">
        <f>F15/D15</f>
        <v>0.60526315789473684</v>
      </c>
      <c r="G16" s="45">
        <f>G15/D15</f>
        <v>2.6315789473684209E-2</v>
      </c>
      <c r="I16" s="69"/>
      <c r="J16" s="74"/>
    </row>
    <row r="17" spans="2:10" ht="20.100000000000001" customHeight="1" x14ac:dyDescent="0.2">
      <c r="B17" s="279"/>
      <c r="C17" s="300" t="s">
        <v>247</v>
      </c>
      <c r="D17" s="42">
        <f>'[1]表5-1'!D18</f>
        <v>28</v>
      </c>
      <c r="E17" s="22">
        <v>13</v>
      </c>
      <c r="F17" s="23">
        <v>15</v>
      </c>
      <c r="G17" s="24">
        <v>0</v>
      </c>
      <c r="J17" s="74"/>
    </row>
    <row r="18" spans="2:10" ht="20.100000000000001" customHeight="1" x14ac:dyDescent="0.2">
      <c r="B18" s="279"/>
      <c r="C18" s="301"/>
      <c r="D18" s="44"/>
      <c r="E18" s="39">
        <f>E17/D17</f>
        <v>0.4642857142857143</v>
      </c>
      <c r="F18" s="40">
        <f>F17/D17</f>
        <v>0.5357142857142857</v>
      </c>
      <c r="G18" s="45">
        <f>G17/D17</f>
        <v>0</v>
      </c>
      <c r="I18" s="69"/>
      <c r="J18" s="74"/>
    </row>
    <row r="19" spans="2:10" ht="20.100000000000001" customHeight="1" x14ac:dyDescent="0.2">
      <c r="B19" s="279"/>
      <c r="C19" s="300" t="s">
        <v>248</v>
      </c>
      <c r="D19" s="42">
        <f>'[1]表5-1'!D20</f>
        <v>89</v>
      </c>
      <c r="E19" s="22">
        <v>16</v>
      </c>
      <c r="F19" s="23">
        <v>72</v>
      </c>
      <c r="G19" s="24">
        <v>1</v>
      </c>
      <c r="J19" s="74"/>
    </row>
    <row r="20" spans="2:10" ht="20.100000000000001" customHeight="1" x14ac:dyDescent="0.2">
      <c r="B20" s="279"/>
      <c r="C20" s="301"/>
      <c r="D20" s="44"/>
      <c r="E20" s="39">
        <f>E19/D19</f>
        <v>0.1797752808988764</v>
      </c>
      <c r="F20" s="40">
        <f>F19/D19</f>
        <v>0.8089887640449438</v>
      </c>
      <c r="G20" s="45">
        <f>G19/D19</f>
        <v>1.1235955056179775E-2</v>
      </c>
      <c r="I20" s="69"/>
      <c r="J20" s="74"/>
    </row>
    <row r="21" spans="2:10" ht="20.100000000000001" customHeight="1" x14ac:dyDescent="0.2">
      <c r="B21" s="279"/>
      <c r="C21" s="300" t="s">
        <v>249</v>
      </c>
      <c r="D21" s="42">
        <f>'[1]表5-1'!D22</f>
        <v>16</v>
      </c>
      <c r="E21" s="22">
        <v>4</v>
      </c>
      <c r="F21" s="23">
        <v>11</v>
      </c>
      <c r="G21" s="24">
        <v>1</v>
      </c>
      <c r="J21" s="74"/>
    </row>
    <row r="22" spans="2:10" ht="20.100000000000001" customHeight="1" x14ac:dyDescent="0.2">
      <c r="B22" s="279"/>
      <c r="C22" s="301"/>
      <c r="D22" s="44"/>
      <c r="E22" s="39">
        <f>E21/D21</f>
        <v>0.25</v>
      </c>
      <c r="F22" s="40">
        <f>F21/D21</f>
        <v>0.6875</v>
      </c>
      <c r="G22" s="45">
        <f>G21/D21</f>
        <v>6.25E-2</v>
      </c>
      <c r="I22" s="69"/>
      <c r="J22" s="74"/>
    </row>
    <row r="23" spans="2:10" ht="20.100000000000001" customHeight="1" x14ac:dyDescent="0.2">
      <c r="B23" s="279"/>
      <c r="C23" s="300" t="s">
        <v>250</v>
      </c>
      <c r="D23" s="42">
        <f>'[1]表5-1'!D24</f>
        <v>162</v>
      </c>
      <c r="E23" s="46">
        <v>39</v>
      </c>
      <c r="F23" s="47">
        <v>122</v>
      </c>
      <c r="G23" s="24">
        <v>1</v>
      </c>
      <c r="J23" s="74"/>
    </row>
    <row r="24" spans="2:10" ht="20.100000000000001" customHeight="1" thickBot="1" x14ac:dyDescent="0.25">
      <c r="B24" s="279"/>
      <c r="C24" s="301"/>
      <c r="D24" s="38"/>
      <c r="E24" s="49">
        <f>E23/D23</f>
        <v>0.24074074074074073</v>
      </c>
      <c r="F24" s="50">
        <f>F23/D23</f>
        <v>0.75308641975308643</v>
      </c>
      <c r="G24" s="77">
        <f>G23/D23</f>
        <v>6.1728395061728392E-3</v>
      </c>
      <c r="I24" s="69"/>
      <c r="J24" s="74"/>
    </row>
    <row r="25" spans="2:10" ht="20.100000000000001" customHeight="1" thickTop="1" x14ac:dyDescent="0.2">
      <c r="B25" s="278" t="s">
        <v>251</v>
      </c>
      <c r="C25" s="308" t="s">
        <v>252</v>
      </c>
      <c r="D25" s="33">
        <f>'[1]表5-1'!D26</f>
        <v>87</v>
      </c>
      <c r="E25" s="34">
        <v>9</v>
      </c>
      <c r="F25" s="35">
        <v>77</v>
      </c>
      <c r="G25" s="48">
        <v>1</v>
      </c>
      <c r="J25" s="74"/>
    </row>
    <row r="26" spans="2:10" ht="20.100000000000001" customHeight="1" x14ac:dyDescent="0.2">
      <c r="B26" s="279"/>
      <c r="C26" s="309"/>
      <c r="D26" s="44"/>
      <c r="E26" s="39">
        <f>E25/D25</f>
        <v>0.10344827586206896</v>
      </c>
      <c r="F26" s="40">
        <f>F25/D25</f>
        <v>0.88505747126436785</v>
      </c>
      <c r="G26" s="45">
        <f>G25/D25</f>
        <v>1.1494252873563218E-2</v>
      </c>
      <c r="I26" s="69"/>
      <c r="J26" s="74"/>
    </row>
    <row r="27" spans="2:10" ht="20.100000000000001" customHeight="1" x14ac:dyDescent="0.2">
      <c r="B27" s="279"/>
      <c r="C27" s="309" t="s">
        <v>253</v>
      </c>
      <c r="D27" s="52">
        <f>'[1]表5-1'!D28</f>
        <v>181</v>
      </c>
      <c r="E27" s="46">
        <v>37</v>
      </c>
      <c r="F27" s="47">
        <v>141</v>
      </c>
      <c r="G27" s="24">
        <v>3</v>
      </c>
      <c r="J27" s="74"/>
    </row>
    <row r="28" spans="2:10" ht="20.100000000000001" customHeight="1" x14ac:dyDescent="0.2">
      <c r="B28" s="279"/>
      <c r="C28" s="310"/>
      <c r="D28" s="44"/>
      <c r="E28" s="39">
        <f>E27/D27</f>
        <v>0.20441988950276244</v>
      </c>
      <c r="F28" s="40">
        <f>F27/D27</f>
        <v>0.77900552486187846</v>
      </c>
      <c r="G28" s="45">
        <f>G27/D27</f>
        <v>1.6574585635359115E-2</v>
      </c>
      <c r="I28" s="69"/>
      <c r="J28" s="74"/>
    </row>
    <row r="29" spans="2:10" ht="20.100000000000001" customHeight="1" x14ac:dyDescent="0.2">
      <c r="B29" s="279"/>
      <c r="C29" s="309" t="s">
        <v>254</v>
      </c>
      <c r="D29" s="38">
        <f>'[1]表5-1'!D30</f>
        <v>50</v>
      </c>
      <c r="E29" s="46">
        <v>15</v>
      </c>
      <c r="F29" s="47">
        <v>35</v>
      </c>
      <c r="G29" s="24">
        <v>0</v>
      </c>
      <c r="J29" s="74"/>
    </row>
    <row r="30" spans="2:10" ht="20.100000000000001" customHeight="1" x14ac:dyDescent="0.2">
      <c r="B30" s="279"/>
      <c r="C30" s="310"/>
      <c r="D30" s="44"/>
      <c r="E30" s="39">
        <f>E29/D29</f>
        <v>0.3</v>
      </c>
      <c r="F30" s="40">
        <f>F29/D29</f>
        <v>0.7</v>
      </c>
      <c r="G30" s="45">
        <f>G29/D29</f>
        <v>0</v>
      </c>
      <c r="I30" s="69"/>
      <c r="J30" s="74"/>
    </row>
    <row r="31" spans="2:10" ht="20.100000000000001" customHeight="1" x14ac:dyDescent="0.2">
      <c r="B31" s="279"/>
      <c r="C31" s="309" t="s">
        <v>255</v>
      </c>
      <c r="D31" s="38">
        <f>'[1]表5-1'!D32</f>
        <v>40</v>
      </c>
      <c r="E31" s="46">
        <v>18</v>
      </c>
      <c r="F31" s="47">
        <v>22</v>
      </c>
      <c r="G31" s="24">
        <v>0</v>
      </c>
      <c r="J31" s="74"/>
    </row>
    <row r="32" spans="2:10" ht="20.100000000000001" customHeight="1" x14ac:dyDescent="0.2">
      <c r="B32" s="279"/>
      <c r="C32" s="310"/>
      <c r="D32" s="44"/>
      <c r="E32" s="39">
        <f>E31/D31</f>
        <v>0.45</v>
      </c>
      <c r="F32" s="40">
        <f>F31/D31</f>
        <v>0.55000000000000004</v>
      </c>
      <c r="G32" s="45">
        <f>G31/D31</f>
        <v>0</v>
      </c>
      <c r="I32" s="69"/>
      <c r="J32" s="74"/>
    </row>
    <row r="33" spans="2:12" ht="20.100000000000001" customHeight="1" x14ac:dyDescent="0.2">
      <c r="B33" s="279"/>
      <c r="C33" s="309" t="s">
        <v>232</v>
      </c>
      <c r="D33" s="38">
        <f>'[1]表5-1'!D34</f>
        <v>27</v>
      </c>
      <c r="E33" s="46">
        <v>16</v>
      </c>
      <c r="F33" s="47">
        <v>11</v>
      </c>
      <c r="G33" s="24">
        <v>0</v>
      </c>
      <c r="J33" s="74"/>
    </row>
    <row r="34" spans="2:12" ht="20.100000000000001" customHeight="1" x14ac:dyDescent="0.2">
      <c r="B34" s="279"/>
      <c r="C34" s="310"/>
      <c r="D34" s="44"/>
      <c r="E34" s="39">
        <f>E33/D33</f>
        <v>0.59259259259259256</v>
      </c>
      <c r="F34" s="40">
        <f>F33/D33</f>
        <v>0.40740740740740738</v>
      </c>
      <c r="G34" s="45">
        <f>G33/D33</f>
        <v>0</v>
      </c>
      <c r="I34" s="69"/>
      <c r="J34" s="74"/>
    </row>
    <row r="35" spans="2:12" ht="20.100000000000001" customHeight="1" x14ac:dyDescent="0.2">
      <c r="B35" s="279"/>
      <c r="C35" s="309" t="s">
        <v>256</v>
      </c>
      <c r="D35" s="52">
        <f>'[1]表5-1'!D36</f>
        <v>40</v>
      </c>
      <c r="E35" s="46">
        <v>25</v>
      </c>
      <c r="F35" s="47">
        <v>14</v>
      </c>
      <c r="G35" s="24">
        <v>1</v>
      </c>
      <c r="J35" s="74"/>
    </row>
    <row r="36" spans="2:12" ht="20.100000000000001" customHeight="1" thickBot="1" x14ac:dyDescent="0.25">
      <c r="B36" s="279"/>
      <c r="C36" s="311"/>
      <c r="D36" s="38"/>
      <c r="E36" s="53">
        <f>E35/D35</f>
        <v>0.625</v>
      </c>
      <c r="F36" s="54">
        <f>F35/D35</f>
        <v>0.35</v>
      </c>
      <c r="G36" s="77">
        <f>G35/D35</f>
        <v>2.5000000000000001E-2</v>
      </c>
      <c r="I36" s="69"/>
      <c r="J36" s="74"/>
    </row>
    <row r="37" spans="2:12" ht="20.100000000000001" customHeight="1" thickTop="1" x14ac:dyDescent="0.2">
      <c r="B37" s="279"/>
      <c r="C37" s="82" t="s">
        <v>257</v>
      </c>
      <c r="D37" s="56">
        <f>D27+D29+D31+D33</f>
        <v>298</v>
      </c>
      <c r="E37" s="57">
        <f>E27+E29+E31+E33</f>
        <v>86</v>
      </c>
      <c r="F37" s="35">
        <f>F27+F29+F31+F33</f>
        <v>209</v>
      </c>
      <c r="G37" s="36">
        <f>G27+G29+G31+G33</f>
        <v>3</v>
      </c>
      <c r="J37" s="74"/>
    </row>
    <row r="38" spans="2:12" ht="20.100000000000001" customHeight="1" x14ac:dyDescent="0.2">
      <c r="B38" s="279"/>
      <c r="C38" s="83" t="s">
        <v>235</v>
      </c>
      <c r="D38" s="44"/>
      <c r="E38" s="39">
        <f>E37/D37</f>
        <v>0.28859060402684567</v>
      </c>
      <c r="F38" s="40">
        <f>F37/D37</f>
        <v>0.70134228187919467</v>
      </c>
      <c r="G38" s="45">
        <f>G37/D37</f>
        <v>1.0067114093959731E-2</v>
      </c>
      <c r="I38" s="69"/>
      <c r="J38" s="74"/>
    </row>
    <row r="39" spans="2:12" ht="20.100000000000001" customHeight="1" x14ac:dyDescent="0.2">
      <c r="B39" s="279"/>
      <c r="C39" s="82" t="s">
        <v>257</v>
      </c>
      <c r="D39" s="60">
        <f>D29+D31+D33+D35</f>
        <v>157</v>
      </c>
      <c r="E39" s="46">
        <f>E29+E31+E33+E35</f>
        <v>74</v>
      </c>
      <c r="F39" s="47">
        <f>F29+F31+F33+F35</f>
        <v>82</v>
      </c>
      <c r="G39" s="48">
        <f>G29+G31+G33+G35</f>
        <v>1</v>
      </c>
      <c r="J39" s="74"/>
    </row>
    <row r="40" spans="2:12" ht="20.100000000000001" customHeight="1" thickBot="1" x14ac:dyDescent="0.25">
      <c r="B40" s="280"/>
      <c r="C40" s="83" t="s">
        <v>258</v>
      </c>
      <c r="D40" s="44"/>
      <c r="E40" s="61">
        <f>E39/D39</f>
        <v>0.4713375796178344</v>
      </c>
      <c r="F40" s="62">
        <f>F39/D39</f>
        <v>0.52229299363057324</v>
      </c>
      <c r="G40" s="63">
        <f>G39/D39</f>
        <v>6.369426751592357E-3</v>
      </c>
      <c r="I40" s="69"/>
      <c r="J40" s="74"/>
    </row>
    <row r="41" spans="2:12" ht="19.5" customHeight="1" x14ac:dyDescent="0.2">
      <c r="C41" s="84"/>
      <c r="D41" s="85"/>
      <c r="E41" s="68"/>
      <c r="F41" s="68"/>
      <c r="G41" s="68"/>
    </row>
    <row r="43" spans="2:12" x14ac:dyDescent="0.2">
      <c r="B43"/>
      <c r="E43" s="70"/>
      <c r="F43" s="70"/>
      <c r="G43" s="70"/>
      <c r="H43" s="70"/>
      <c r="I43" s="70"/>
      <c r="J43" s="70"/>
      <c r="K43" s="70"/>
      <c r="L43" s="70"/>
    </row>
    <row r="44" spans="2:12" x14ac:dyDescent="0.2">
      <c r="B44"/>
      <c r="E44" s="70"/>
      <c r="F44" s="70"/>
      <c r="G44" s="70"/>
      <c r="H44" s="70"/>
      <c r="I44" s="70"/>
      <c r="J44" s="70"/>
      <c r="K44" s="70"/>
      <c r="L44" s="70"/>
    </row>
    <row r="45" spans="2:12" x14ac:dyDescent="0.2">
      <c r="B45"/>
      <c r="D45" s="71"/>
      <c r="E45" s="71"/>
      <c r="F45" s="71"/>
      <c r="G45" s="71"/>
    </row>
    <row r="46" spans="2:12" x14ac:dyDescent="0.2">
      <c r="B46"/>
      <c r="D46" s="72"/>
      <c r="E46" s="72"/>
      <c r="F46" s="72"/>
      <c r="G46" s="72"/>
    </row>
    <row r="47" spans="2:12" x14ac:dyDescent="0.2">
      <c r="B47"/>
    </row>
    <row r="48" spans="2:12" x14ac:dyDescent="0.2">
      <c r="B48" s="73"/>
      <c r="D48" s="74"/>
      <c r="E48" s="74"/>
      <c r="F48" s="74"/>
      <c r="G48" s="74"/>
      <c r="H48" s="71"/>
      <c r="I48" s="71"/>
      <c r="J48" s="71"/>
      <c r="K48" s="71"/>
      <c r="L48" s="71"/>
    </row>
    <row r="49" spans="4:12" x14ac:dyDescent="0.2">
      <c r="D49" s="74"/>
      <c r="E49" s="74"/>
      <c r="F49" s="74"/>
      <c r="G49" s="74"/>
      <c r="H49" s="72"/>
      <c r="I49" s="72"/>
      <c r="J49" s="72"/>
      <c r="K49" s="72"/>
      <c r="L49" s="72"/>
    </row>
    <row r="50" spans="4:12" x14ac:dyDescent="0.2">
      <c r="D50" s="74"/>
      <c r="E50" s="74"/>
      <c r="F50" s="74"/>
      <c r="G50" s="74"/>
    </row>
    <row r="51" spans="4:12" x14ac:dyDescent="0.2">
      <c r="D51" s="74"/>
      <c r="E51" s="74"/>
      <c r="F51" s="74"/>
      <c r="G51" s="74"/>
    </row>
    <row r="52" spans="4:12" x14ac:dyDescent="0.2">
      <c r="D52" s="74"/>
      <c r="E52" s="74"/>
      <c r="F52" s="74"/>
      <c r="G52" s="74"/>
    </row>
  </sheetData>
  <mergeCells count="19">
    <mergeCell ref="D8:D10"/>
    <mergeCell ref="E8:E10"/>
    <mergeCell ref="F8:F10"/>
    <mergeCell ref="G8:G10"/>
    <mergeCell ref="B11:C12"/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B13:B24"/>
    <mergeCell ref="C13:C14"/>
    <mergeCell ref="C15:C16"/>
    <mergeCell ref="C17:C18"/>
    <mergeCell ref="C19:C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19FE-BB04-4154-B75A-94CB6955FE34}">
  <sheetPr>
    <tabColor rgb="FF00B0F0"/>
    <pageSetUpPr fitToPage="1"/>
  </sheetPr>
  <dimension ref="B2:L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6" width="19" style="12" customWidth="1"/>
    <col min="7" max="7" width="17.88671875" style="12" customWidth="1"/>
    <col min="8" max="9" width="8.33203125" style="12" customWidth="1"/>
    <col min="10" max="10" width="8.88671875" style="12" customWidth="1"/>
    <col min="11" max="12" width="8.33203125" style="12" customWidth="1"/>
    <col min="13" max="16384" width="9" style="12"/>
  </cols>
  <sheetData>
    <row r="2" spans="2:11" x14ac:dyDescent="0.2">
      <c r="B2" s="12" t="s">
        <v>436</v>
      </c>
    </row>
    <row r="4" spans="2:11" x14ac:dyDescent="0.2">
      <c r="F4" s="13" t="s">
        <v>205</v>
      </c>
    </row>
    <row r="5" spans="2:11" x14ac:dyDescent="0.2">
      <c r="F5" s="13" t="s">
        <v>206</v>
      </c>
    </row>
    <row r="6" spans="2:11" ht="10.5" customHeight="1" x14ac:dyDescent="0.2"/>
    <row r="7" spans="2:11" ht="13.8" thickBot="1" x14ac:dyDescent="0.25">
      <c r="E7" s="12" t="s">
        <v>207</v>
      </c>
      <c r="G7" s="15" t="s">
        <v>208</v>
      </c>
      <c r="K7" s="15"/>
    </row>
    <row r="8" spans="2:11" ht="7.5" customHeight="1" x14ac:dyDescent="0.2">
      <c r="B8" s="75"/>
      <c r="C8" s="76"/>
      <c r="D8" s="312" t="s">
        <v>240</v>
      </c>
      <c r="E8" s="303" t="s">
        <v>437</v>
      </c>
      <c r="F8" s="285" t="s">
        <v>389</v>
      </c>
      <c r="G8" s="287" t="s">
        <v>217</v>
      </c>
    </row>
    <row r="9" spans="2:11" ht="7.5" customHeight="1" x14ac:dyDescent="0.2">
      <c r="B9" s="16"/>
      <c r="C9" s="17"/>
      <c r="D9" s="288"/>
      <c r="E9" s="313"/>
      <c r="F9" s="315"/>
      <c r="G9" s="288"/>
    </row>
    <row r="10" spans="2:11" ht="66.75" customHeight="1" x14ac:dyDescent="0.2">
      <c r="B10" s="18"/>
      <c r="C10" s="19"/>
      <c r="D10" s="289"/>
      <c r="E10" s="314"/>
      <c r="F10" s="316"/>
      <c r="G10" s="289"/>
      <c r="J10" s="20"/>
    </row>
    <row r="11" spans="2:11" ht="20.100000000000001" customHeight="1" x14ac:dyDescent="0.2">
      <c r="B11" s="317" t="s">
        <v>243</v>
      </c>
      <c r="C11" s="318"/>
      <c r="D11" s="21">
        <f>D13+D15+D17+D19+D21+D23</f>
        <v>425</v>
      </c>
      <c r="E11" s="22">
        <f>E13+E15+E17+E19+E21+E23</f>
        <v>385</v>
      </c>
      <c r="F11" s="23">
        <f>F13+F15+F17+F19+F21+F23</f>
        <v>38</v>
      </c>
      <c r="G11" s="24">
        <f>G13+G15+G17+G19+G21+G23</f>
        <v>2</v>
      </c>
      <c r="J11" s="74"/>
    </row>
    <row r="12" spans="2:11" ht="20.100000000000001" customHeight="1" thickBot="1" x14ac:dyDescent="0.25">
      <c r="B12" s="319"/>
      <c r="C12" s="320"/>
      <c r="D12" s="27"/>
      <c r="E12" s="28">
        <f>E11/D11</f>
        <v>0.90588235294117647</v>
      </c>
      <c r="F12" s="29">
        <f>F11/D11</f>
        <v>8.9411764705882357E-2</v>
      </c>
      <c r="G12" s="30">
        <f>G11/D11</f>
        <v>4.7058823529411761E-3</v>
      </c>
      <c r="H12" s="69"/>
      <c r="I12" s="69"/>
      <c r="J12" s="74"/>
    </row>
    <row r="13" spans="2:11" ht="20.100000000000001" customHeight="1" thickTop="1" x14ac:dyDescent="0.2">
      <c r="B13" s="278" t="s">
        <v>244</v>
      </c>
      <c r="C13" s="321" t="s">
        <v>245</v>
      </c>
      <c r="D13" s="33">
        <f>'[1]表5-1'!D14</f>
        <v>54</v>
      </c>
      <c r="E13" s="34">
        <v>48</v>
      </c>
      <c r="F13" s="35">
        <v>6</v>
      </c>
      <c r="G13" s="36">
        <v>0</v>
      </c>
      <c r="J13" s="74"/>
    </row>
    <row r="14" spans="2:11" ht="20.100000000000001" customHeight="1" x14ac:dyDescent="0.2">
      <c r="B14" s="279"/>
      <c r="C14" s="301"/>
      <c r="D14" s="38"/>
      <c r="E14" s="39">
        <f>E13/D13</f>
        <v>0.88888888888888884</v>
      </c>
      <c r="F14" s="40">
        <f>F13/D13</f>
        <v>0.1111111111111111</v>
      </c>
      <c r="G14" s="45">
        <f>G13/D13</f>
        <v>0</v>
      </c>
      <c r="I14" s="69"/>
      <c r="J14" s="74"/>
    </row>
    <row r="15" spans="2:11" ht="20.100000000000001" customHeight="1" x14ac:dyDescent="0.2">
      <c r="B15" s="279"/>
      <c r="C15" s="300" t="s">
        <v>246</v>
      </c>
      <c r="D15" s="42">
        <f>'[1]表5-1'!D16</f>
        <v>76</v>
      </c>
      <c r="E15" s="22">
        <v>66</v>
      </c>
      <c r="F15" s="23">
        <v>8</v>
      </c>
      <c r="G15" s="24">
        <v>2</v>
      </c>
      <c r="J15" s="74"/>
    </row>
    <row r="16" spans="2:11" ht="20.100000000000001" customHeight="1" x14ac:dyDescent="0.2">
      <c r="B16" s="279"/>
      <c r="C16" s="301"/>
      <c r="D16" s="44"/>
      <c r="E16" s="39">
        <f>E15/D15</f>
        <v>0.86842105263157898</v>
      </c>
      <c r="F16" s="40">
        <f>F15/D15</f>
        <v>0.10526315789473684</v>
      </c>
      <c r="G16" s="45">
        <f>G15/D15</f>
        <v>2.6315789473684209E-2</v>
      </c>
      <c r="I16" s="69"/>
      <c r="J16" s="74"/>
    </row>
    <row r="17" spans="2:10" ht="20.100000000000001" customHeight="1" x14ac:dyDescent="0.2">
      <c r="B17" s="279"/>
      <c r="C17" s="300" t="s">
        <v>247</v>
      </c>
      <c r="D17" s="42">
        <f>'[1]表5-1'!D18</f>
        <v>28</v>
      </c>
      <c r="E17" s="22">
        <v>26</v>
      </c>
      <c r="F17" s="23">
        <v>2</v>
      </c>
      <c r="G17" s="24">
        <v>0</v>
      </c>
      <c r="J17" s="74"/>
    </row>
    <row r="18" spans="2:10" ht="20.100000000000001" customHeight="1" x14ac:dyDescent="0.2">
      <c r="B18" s="279"/>
      <c r="C18" s="301"/>
      <c r="D18" s="44"/>
      <c r="E18" s="39">
        <f>E17/D17</f>
        <v>0.9285714285714286</v>
      </c>
      <c r="F18" s="40">
        <f>F17/D17</f>
        <v>7.1428571428571425E-2</v>
      </c>
      <c r="G18" s="45">
        <f>G17/D17</f>
        <v>0</v>
      </c>
      <c r="I18" s="69"/>
      <c r="J18" s="74"/>
    </row>
    <row r="19" spans="2:10" ht="20.100000000000001" customHeight="1" x14ac:dyDescent="0.2">
      <c r="B19" s="279"/>
      <c r="C19" s="300" t="s">
        <v>248</v>
      </c>
      <c r="D19" s="42">
        <f>'[1]表5-1'!D20</f>
        <v>89</v>
      </c>
      <c r="E19" s="22">
        <v>83</v>
      </c>
      <c r="F19" s="23">
        <v>6</v>
      </c>
      <c r="G19" s="24">
        <v>0</v>
      </c>
      <c r="J19" s="74"/>
    </row>
    <row r="20" spans="2:10" ht="20.100000000000001" customHeight="1" x14ac:dyDescent="0.2">
      <c r="B20" s="279"/>
      <c r="C20" s="301"/>
      <c r="D20" s="44"/>
      <c r="E20" s="39">
        <f>E19/D19</f>
        <v>0.93258426966292129</v>
      </c>
      <c r="F20" s="40">
        <f>F19/D19</f>
        <v>6.741573033707865E-2</v>
      </c>
      <c r="G20" s="45">
        <f>G19/D19</f>
        <v>0</v>
      </c>
      <c r="I20" s="69"/>
      <c r="J20" s="74"/>
    </row>
    <row r="21" spans="2:10" ht="20.100000000000001" customHeight="1" x14ac:dyDescent="0.2">
      <c r="B21" s="279"/>
      <c r="C21" s="300" t="s">
        <v>249</v>
      </c>
      <c r="D21" s="42">
        <f>'[1]表5-1'!D22</f>
        <v>16</v>
      </c>
      <c r="E21" s="22">
        <v>14</v>
      </c>
      <c r="F21" s="23">
        <v>2</v>
      </c>
      <c r="G21" s="24">
        <v>0</v>
      </c>
      <c r="J21" s="74"/>
    </row>
    <row r="22" spans="2:10" ht="20.100000000000001" customHeight="1" x14ac:dyDescent="0.2">
      <c r="B22" s="279"/>
      <c r="C22" s="301"/>
      <c r="D22" s="44"/>
      <c r="E22" s="39">
        <f>E21/D21</f>
        <v>0.875</v>
      </c>
      <c r="F22" s="40">
        <f>F21/D21</f>
        <v>0.125</v>
      </c>
      <c r="G22" s="45">
        <f>G21/D21</f>
        <v>0</v>
      </c>
      <c r="I22" s="69"/>
      <c r="J22" s="74"/>
    </row>
    <row r="23" spans="2:10" ht="20.100000000000001" customHeight="1" x14ac:dyDescent="0.2">
      <c r="B23" s="279"/>
      <c r="C23" s="300" t="s">
        <v>250</v>
      </c>
      <c r="D23" s="42">
        <f>'[1]表5-1'!D24</f>
        <v>162</v>
      </c>
      <c r="E23" s="46">
        <v>148</v>
      </c>
      <c r="F23" s="47">
        <v>14</v>
      </c>
      <c r="G23" s="24">
        <v>0</v>
      </c>
      <c r="J23" s="74"/>
    </row>
    <row r="24" spans="2:10" ht="20.100000000000001" customHeight="1" thickBot="1" x14ac:dyDescent="0.25">
      <c r="B24" s="279"/>
      <c r="C24" s="301"/>
      <c r="D24" s="38"/>
      <c r="E24" s="49">
        <f>E23/D23</f>
        <v>0.9135802469135802</v>
      </c>
      <c r="F24" s="50">
        <f>F23/D23</f>
        <v>8.6419753086419748E-2</v>
      </c>
      <c r="G24" s="77">
        <f>G23/D23</f>
        <v>0</v>
      </c>
      <c r="I24" s="69"/>
      <c r="J24" s="74"/>
    </row>
    <row r="25" spans="2:10" ht="20.100000000000001" customHeight="1" thickTop="1" x14ac:dyDescent="0.2">
      <c r="B25" s="278" t="s">
        <v>251</v>
      </c>
      <c r="C25" s="308" t="s">
        <v>252</v>
      </c>
      <c r="D25" s="33">
        <f>'[1]表5-1'!D26</f>
        <v>87</v>
      </c>
      <c r="E25" s="34">
        <v>71</v>
      </c>
      <c r="F25" s="35">
        <v>16</v>
      </c>
      <c r="G25" s="48">
        <v>0</v>
      </c>
      <c r="J25" s="74"/>
    </row>
    <row r="26" spans="2:10" ht="20.100000000000001" customHeight="1" x14ac:dyDescent="0.2">
      <c r="B26" s="279"/>
      <c r="C26" s="309"/>
      <c r="D26" s="44"/>
      <c r="E26" s="39">
        <f>E25/D25</f>
        <v>0.81609195402298851</v>
      </c>
      <c r="F26" s="40">
        <f>F25/D25</f>
        <v>0.18390804597701149</v>
      </c>
      <c r="G26" s="45">
        <f>G25/D25</f>
        <v>0</v>
      </c>
      <c r="I26" s="69"/>
      <c r="J26" s="74"/>
    </row>
    <row r="27" spans="2:10" ht="20.100000000000001" customHeight="1" x14ac:dyDescent="0.2">
      <c r="B27" s="279"/>
      <c r="C27" s="309" t="s">
        <v>253</v>
      </c>
      <c r="D27" s="52">
        <f>'[1]表5-1'!D28</f>
        <v>181</v>
      </c>
      <c r="E27" s="46">
        <v>169</v>
      </c>
      <c r="F27" s="47">
        <v>11</v>
      </c>
      <c r="G27" s="24">
        <v>1</v>
      </c>
      <c r="J27" s="74"/>
    </row>
    <row r="28" spans="2:10" ht="20.100000000000001" customHeight="1" x14ac:dyDescent="0.2">
      <c r="B28" s="279"/>
      <c r="C28" s="310"/>
      <c r="D28" s="44"/>
      <c r="E28" s="39">
        <f>E27/D27</f>
        <v>0.93370165745856348</v>
      </c>
      <c r="F28" s="40">
        <f>F27/D27</f>
        <v>6.0773480662983423E-2</v>
      </c>
      <c r="G28" s="45">
        <f>G27/D27</f>
        <v>5.5248618784530384E-3</v>
      </c>
      <c r="I28" s="69"/>
      <c r="J28" s="74"/>
    </row>
    <row r="29" spans="2:10" ht="20.100000000000001" customHeight="1" x14ac:dyDescent="0.2">
      <c r="B29" s="279"/>
      <c r="C29" s="309" t="s">
        <v>254</v>
      </c>
      <c r="D29" s="38">
        <f>'[1]表5-1'!D30</f>
        <v>50</v>
      </c>
      <c r="E29" s="46">
        <v>48</v>
      </c>
      <c r="F29" s="47">
        <v>2</v>
      </c>
      <c r="G29" s="24">
        <v>0</v>
      </c>
      <c r="J29" s="74"/>
    </row>
    <row r="30" spans="2:10" ht="20.100000000000001" customHeight="1" x14ac:dyDescent="0.2">
      <c r="B30" s="279"/>
      <c r="C30" s="310"/>
      <c r="D30" s="44"/>
      <c r="E30" s="39">
        <f>E29/D29</f>
        <v>0.96</v>
      </c>
      <c r="F30" s="40">
        <f>F29/D29</f>
        <v>0.04</v>
      </c>
      <c r="G30" s="45">
        <f>G29/D29</f>
        <v>0</v>
      </c>
      <c r="I30" s="69"/>
      <c r="J30" s="74"/>
    </row>
    <row r="31" spans="2:10" ht="20.100000000000001" customHeight="1" x14ac:dyDescent="0.2">
      <c r="B31" s="279"/>
      <c r="C31" s="309" t="s">
        <v>255</v>
      </c>
      <c r="D31" s="38">
        <f>'[1]表5-1'!D32</f>
        <v>40</v>
      </c>
      <c r="E31" s="46">
        <v>33</v>
      </c>
      <c r="F31" s="47">
        <v>6</v>
      </c>
      <c r="G31" s="24">
        <v>1</v>
      </c>
      <c r="J31" s="74"/>
    </row>
    <row r="32" spans="2:10" ht="20.100000000000001" customHeight="1" x14ac:dyDescent="0.2">
      <c r="B32" s="279"/>
      <c r="C32" s="310"/>
      <c r="D32" s="44"/>
      <c r="E32" s="39">
        <f>E31/D31</f>
        <v>0.82499999999999996</v>
      </c>
      <c r="F32" s="40">
        <f>F31/D31</f>
        <v>0.15</v>
      </c>
      <c r="G32" s="45">
        <f>G31/D31</f>
        <v>2.5000000000000001E-2</v>
      </c>
      <c r="I32" s="69"/>
      <c r="J32" s="74"/>
    </row>
    <row r="33" spans="2:12" ht="20.100000000000001" customHeight="1" x14ac:dyDescent="0.2">
      <c r="B33" s="279"/>
      <c r="C33" s="309" t="s">
        <v>232</v>
      </c>
      <c r="D33" s="38">
        <f>'[1]表5-1'!D34</f>
        <v>27</v>
      </c>
      <c r="E33" s="46">
        <v>26</v>
      </c>
      <c r="F33" s="47">
        <v>1</v>
      </c>
      <c r="G33" s="24">
        <v>0</v>
      </c>
      <c r="J33" s="74"/>
    </row>
    <row r="34" spans="2:12" ht="20.100000000000001" customHeight="1" x14ac:dyDescent="0.2">
      <c r="B34" s="279"/>
      <c r="C34" s="310"/>
      <c r="D34" s="44"/>
      <c r="E34" s="39">
        <f>E33/D33</f>
        <v>0.96296296296296291</v>
      </c>
      <c r="F34" s="40">
        <f>F33/D33</f>
        <v>3.7037037037037035E-2</v>
      </c>
      <c r="G34" s="45">
        <f>G33/D33</f>
        <v>0</v>
      </c>
      <c r="I34" s="69"/>
      <c r="J34" s="74"/>
    </row>
    <row r="35" spans="2:12" ht="20.100000000000001" customHeight="1" x14ac:dyDescent="0.2">
      <c r="B35" s="279"/>
      <c r="C35" s="309" t="s">
        <v>256</v>
      </c>
      <c r="D35" s="52">
        <f>'[1]表5-1'!D36</f>
        <v>40</v>
      </c>
      <c r="E35" s="46">
        <v>38</v>
      </c>
      <c r="F35" s="47">
        <v>2</v>
      </c>
      <c r="G35" s="24">
        <v>0</v>
      </c>
      <c r="J35" s="74"/>
    </row>
    <row r="36" spans="2:12" ht="20.100000000000001" customHeight="1" thickBot="1" x14ac:dyDescent="0.25">
      <c r="B36" s="279"/>
      <c r="C36" s="311"/>
      <c r="D36" s="38"/>
      <c r="E36" s="53">
        <f>E35/D35</f>
        <v>0.95</v>
      </c>
      <c r="F36" s="54">
        <f>F35/D35</f>
        <v>0.05</v>
      </c>
      <c r="G36" s="77">
        <f>G35/D35</f>
        <v>0</v>
      </c>
      <c r="I36" s="69"/>
      <c r="J36" s="74"/>
    </row>
    <row r="37" spans="2:12" ht="20.100000000000001" customHeight="1" thickTop="1" x14ac:dyDescent="0.2">
      <c r="B37" s="279"/>
      <c r="C37" s="82" t="s">
        <v>257</v>
      </c>
      <c r="D37" s="56">
        <f>D27+D29+D31+D33</f>
        <v>298</v>
      </c>
      <c r="E37" s="57">
        <f>E27+E29+E31+E33</f>
        <v>276</v>
      </c>
      <c r="F37" s="35">
        <f>F27+F29+F31+F33</f>
        <v>20</v>
      </c>
      <c r="G37" s="36">
        <f>G27+G29+G31+G33</f>
        <v>2</v>
      </c>
      <c r="J37" s="74"/>
    </row>
    <row r="38" spans="2:12" ht="20.100000000000001" customHeight="1" x14ac:dyDescent="0.2">
      <c r="B38" s="279"/>
      <c r="C38" s="83" t="s">
        <v>235</v>
      </c>
      <c r="D38" s="44"/>
      <c r="E38" s="39">
        <f>E37/D37</f>
        <v>0.9261744966442953</v>
      </c>
      <c r="F38" s="40">
        <f>F37/D37</f>
        <v>6.7114093959731544E-2</v>
      </c>
      <c r="G38" s="45">
        <f>G37/D37</f>
        <v>6.7114093959731542E-3</v>
      </c>
      <c r="I38" s="69"/>
      <c r="J38" s="74"/>
    </row>
    <row r="39" spans="2:12" ht="20.100000000000001" customHeight="1" x14ac:dyDescent="0.2">
      <c r="B39" s="279"/>
      <c r="C39" s="82" t="s">
        <v>257</v>
      </c>
      <c r="D39" s="60">
        <f>D29+D31+D33+D35</f>
        <v>157</v>
      </c>
      <c r="E39" s="46">
        <f>E29+E31+E33+E35</f>
        <v>145</v>
      </c>
      <c r="F39" s="47">
        <f>F29+F31+F33+F35</f>
        <v>11</v>
      </c>
      <c r="G39" s="48">
        <f>G29+G31+G33+G35</f>
        <v>1</v>
      </c>
      <c r="J39" s="74"/>
    </row>
    <row r="40" spans="2:12" ht="20.100000000000001" customHeight="1" thickBot="1" x14ac:dyDescent="0.25">
      <c r="B40" s="280"/>
      <c r="C40" s="83" t="s">
        <v>258</v>
      </c>
      <c r="D40" s="44"/>
      <c r="E40" s="61">
        <f>E39/D39</f>
        <v>0.92356687898089174</v>
      </c>
      <c r="F40" s="62">
        <f>F39/D39</f>
        <v>7.0063694267515922E-2</v>
      </c>
      <c r="G40" s="63">
        <f>G39/D39</f>
        <v>6.369426751592357E-3</v>
      </c>
      <c r="I40" s="69"/>
      <c r="J40" s="74"/>
    </row>
    <row r="41" spans="2:12" ht="19.5" customHeight="1" x14ac:dyDescent="0.2">
      <c r="C41" s="84"/>
      <c r="D41" s="85"/>
      <c r="E41" s="68"/>
      <c r="F41" s="68"/>
      <c r="G41" s="68"/>
    </row>
    <row r="43" spans="2:12" x14ac:dyDescent="0.2">
      <c r="B43"/>
      <c r="E43" s="70"/>
      <c r="F43" s="70"/>
      <c r="G43" s="70"/>
      <c r="H43" s="70"/>
      <c r="I43" s="70"/>
      <c r="J43" s="70"/>
      <c r="K43" s="70"/>
      <c r="L43" s="70"/>
    </row>
    <row r="44" spans="2:12" x14ac:dyDescent="0.2">
      <c r="B44"/>
      <c r="E44" s="70"/>
      <c r="F44" s="70"/>
      <c r="G44" s="70"/>
      <c r="H44" s="70"/>
      <c r="I44" s="70"/>
      <c r="J44" s="70"/>
      <c r="K44" s="70"/>
      <c r="L44" s="70"/>
    </row>
    <row r="45" spans="2:12" x14ac:dyDescent="0.2">
      <c r="B45"/>
      <c r="D45" s="71"/>
      <c r="E45" s="71"/>
      <c r="F45" s="71"/>
      <c r="G45" s="71"/>
    </row>
    <row r="46" spans="2:12" x14ac:dyDescent="0.2">
      <c r="B46"/>
      <c r="D46" s="72"/>
      <c r="E46" s="72"/>
      <c r="F46" s="72"/>
      <c r="G46" s="72"/>
    </row>
    <row r="47" spans="2:12" x14ac:dyDescent="0.2">
      <c r="B47"/>
    </row>
    <row r="48" spans="2:12" x14ac:dyDescent="0.2">
      <c r="B48" s="73"/>
      <c r="D48" s="74"/>
      <c r="E48" s="74"/>
      <c r="F48" s="74"/>
      <c r="G48" s="74"/>
      <c r="H48" s="71"/>
      <c r="I48" s="71"/>
      <c r="J48" s="71"/>
      <c r="K48" s="71"/>
      <c r="L48" s="71"/>
    </row>
    <row r="49" spans="4:12" x14ac:dyDescent="0.2">
      <c r="D49" s="74"/>
      <c r="E49" s="74"/>
      <c r="F49" s="74"/>
      <c r="G49" s="74"/>
      <c r="H49" s="72"/>
      <c r="I49" s="72"/>
      <c r="J49" s="72"/>
      <c r="K49" s="72"/>
      <c r="L49" s="72"/>
    </row>
    <row r="50" spans="4:12" x14ac:dyDescent="0.2">
      <c r="D50" s="74"/>
      <c r="E50" s="74"/>
      <c r="F50" s="74"/>
      <c r="G50" s="74"/>
    </row>
    <row r="51" spans="4:12" x14ac:dyDescent="0.2">
      <c r="D51" s="74"/>
      <c r="E51" s="74"/>
      <c r="F51" s="74"/>
      <c r="G51" s="74"/>
    </row>
    <row r="52" spans="4:12" x14ac:dyDescent="0.2">
      <c r="D52" s="74"/>
      <c r="E52" s="74"/>
      <c r="F52" s="74"/>
      <c r="G52" s="74"/>
    </row>
  </sheetData>
  <mergeCells count="19">
    <mergeCell ref="D8:D10"/>
    <mergeCell ref="E8:E10"/>
    <mergeCell ref="F8:F10"/>
    <mergeCell ref="G8:G10"/>
    <mergeCell ref="B11:C12"/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B13:B24"/>
    <mergeCell ref="C13:C14"/>
    <mergeCell ref="C15:C16"/>
    <mergeCell ref="C17:C18"/>
    <mergeCell ref="C19:C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3166F-C6E1-49E2-A94B-1BFDAB4BDF99}">
  <sheetPr>
    <tabColor rgb="FF00B0F0"/>
    <pageSetUpPr fitToPage="1"/>
  </sheetPr>
  <dimension ref="A2:L97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8.6640625" style="123" customWidth="1"/>
    <col min="2" max="2" width="4.6640625" style="123" customWidth="1"/>
    <col min="3" max="3" width="17.109375" style="12" customWidth="1"/>
    <col min="4" max="9" width="18.6640625" style="12" customWidth="1"/>
    <col min="10" max="15" width="8.6640625" style="12" customWidth="1"/>
    <col min="16" max="35" width="4.6640625" style="12" customWidth="1"/>
    <col min="36" max="16384" width="9" style="12"/>
  </cols>
  <sheetData>
    <row r="2" spans="2:12" ht="17.100000000000001" customHeight="1" x14ac:dyDescent="0.2">
      <c r="B2" s="121" t="s">
        <v>438</v>
      </c>
    </row>
    <row r="3" spans="2:12" ht="18" customHeight="1" x14ac:dyDescent="0.2">
      <c r="B3" s="12"/>
    </row>
    <row r="4" spans="2:12" ht="15" customHeight="1" x14ac:dyDescent="0.2">
      <c r="B4" s="12"/>
      <c r="G4" s="122" t="s">
        <v>205</v>
      </c>
    </row>
    <row r="5" spans="2:12" ht="15" customHeight="1" x14ac:dyDescent="0.2">
      <c r="B5" s="12"/>
      <c r="G5" s="122" t="s">
        <v>206</v>
      </c>
    </row>
    <row r="6" spans="2:12" ht="15" customHeight="1" x14ac:dyDescent="0.2">
      <c r="B6" s="12"/>
      <c r="G6" s="122" t="s">
        <v>439</v>
      </c>
    </row>
    <row r="7" spans="2:12" ht="15" customHeight="1" x14ac:dyDescent="0.2">
      <c r="B7" s="12"/>
      <c r="G7" s="122" t="s">
        <v>440</v>
      </c>
      <c r="H7" s="122"/>
    </row>
    <row r="8" spans="2:12" ht="13.8" thickBot="1" x14ac:dyDescent="0.25">
      <c r="I8" s="15" t="s">
        <v>208</v>
      </c>
    </row>
    <row r="9" spans="2:12" ht="15" customHeight="1" x14ac:dyDescent="0.2">
      <c r="B9" s="336"/>
      <c r="C9" s="336"/>
      <c r="D9" s="312" t="s">
        <v>279</v>
      </c>
      <c r="E9" s="345" t="s">
        <v>441</v>
      </c>
      <c r="F9" s="124"/>
      <c r="G9" s="125"/>
      <c r="H9" s="124"/>
      <c r="I9" s="264"/>
    </row>
    <row r="10" spans="2:12" ht="15" customHeight="1" x14ac:dyDescent="0.2">
      <c r="B10" s="336"/>
      <c r="C10" s="336"/>
      <c r="D10" s="288"/>
      <c r="E10" s="346"/>
      <c r="F10" s="276" t="s">
        <v>442</v>
      </c>
      <c r="G10" s="300" t="s">
        <v>443</v>
      </c>
      <c r="H10" s="276" t="s">
        <v>444</v>
      </c>
      <c r="I10" s="312" t="s">
        <v>217</v>
      </c>
    </row>
    <row r="11" spans="2:12" ht="10.5" customHeight="1" x14ac:dyDescent="0.2">
      <c r="B11" s="336"/>
      <c r="C11" s="336"/>
      <c r="D11" s="288"/>
      <c r="E11" s="346"/>
      <c r="F11" s="286"/>
      <c r="G11" s="301"/>
      <c r="H11" s="286"/>
      <c r="I11" s="288"/>
    </row>
    <row r="12" spans="2:12" ht="68.25" customHeight="1" x14ac:dyDescent="0.2">
      <c r="B12" s="336"/>
      <c r="C12" s="336"/>
      <c r="D12" s="289"/>
      <c r="E12" s="347"/>
      <c r="F12" s="282"/>
      <c r="G12" s="302"/>
      <c r="H12" s="282"/>
      <c r="I12" s="289"/>
      <c r="L12" s="20"/>
    </row>
    <row r="13" spans="2:12" ht="18.899999999999999" customHeight="1" x14ac:dyDescent="0.2">
      <c r="B13" s="317" t="s">
        <v>243</v>
      </c>
      <c r="C13" s="318"/>
      <c r="D13" s="127">
        <f t="shared" ref="D13:I13" si="0">D16+D19+D22+D25+D28+D31</f>
        <v>425</v>
      </c>
      <c r="E13" s="128">
        <f>E16+E19+E22+E25+E28+E31</f>
        <v>385</v>
      </c>
      <c r="F13" s="129">
        <f>F16+F19+F22+F25+F28+F31</f>
        <v>272</v>
      </c>
      <c r="G13" s="129">
        <f t="shared" si="0"/>
        <v>85</v>
      </c>
      <c r="H13" s="129">
        <f t="shared" si="0"/>
        <v>23</v>
      </c>
      <c r="I13" s="130">
        <f t="shared" si="0"/>
        <v>5</v>
      </c>
      <c r="L13" s="74"/>
    </row>
    <row r="14" spans="2:12" ht="18.899999999999999" customHeight="1" x14ac:dyDescent="0.2">
      <c r="B14" s="319"/>
      <c r="C14" s="320"/>
      <c r="D14" s="131"/>
      <c r="E14" s="132">
        <f>E13/D13</f>
        <v>0.90588235294117647</v>
      </c>
      <c r="F14" s="133">
        <f>F13/D13</f>
        <v>0.64</v>
      </c>
      <c r="G14" s="133">
        <f>G13/D13</f>
        <v>0.2</v>
      </c>
      <c r="H14" s="133">
        <f>H13/D13</f>
        <v>5.4117647058823527E-2</v>
      </c>
      <c r="I14" s="134">
        <f>I13/D13</f>
        <v>1.1764705882352941E-2</v>
      </c>
      <c r="K14" s="69"/>
      <c r="L14" s="74"/>
    </row>
    <row r="15" spans="2:12" ht="18.899999999999999" customHeight="1" thickBot="1" x14ac:dyDescent="0.25">
      <c r="B15" s="343"/>
      <c r="C15" s="344"/>
      <c r="D15" s="135"/>
      <c r="E15" s="136"/>
      <c r="F15" s="137">
        <f>F13/$E13</f>
        <v>0.70649350649350651</v>
      </c>
      <c r="G15" s="137">
        <f t="shared" ref="G15:H15" si="1">G13/$E13</f>
        <v>0.22077922077922077</v>
      </c>
      <c r="H15" s="137">
        <f t="shared" si="1"/>
        <v>5.9740259740259739E-2</v>
      </c>
      <c r="I15" s="138">
        <f>I13/$E13</f>
        <v>1.2987012987012988E-2</v>
      </c>
      <c r="K15" s="69"/>
    </row>
    <row r="16" spans="2:12" ht="18.899999999999999" customHeight="1" thickTop="1" x14ac:dyDescent="0.2">
      <c r="B16" s="278" t="s">
        <v>268</v>
      </c>
      <c r="C16" s="281" t="s">
        <v>245</v>
      </c>
      <c r="D16" s="33">
        <f>[1]表1!D14</f>
        <v>54</v>
      </c>
      <c r="E16" s="139">
        <f>'表39-1'!E13</f>
        <v>48</v>
      </c>
      <c r="F16" s="140">
        <v>34</v>
      </c>
      <c r="G16" s="140">
        <v>13</v>
      </c>
      <c r="H16" s="140">
        <v>1</v>
      </c>
      <c r="I16" s="141">
        <v>0</v>
      </c>
      <c r="L16" s="74"/>
    </row>
    <row r="17" spans="2:12" ht="18.899999999999999" customHeight="1" x14ac:dyDescent="0.2">
      <c r="B17" s="279"/>
      <c r="C17" s="286"/>
      <c r="D17" s="27"/>
      <c r="E17" s="132">
        <f>E16/D16</f>
        <v>0.88888888888888884</v>
      </c>
      <c r="F17" s="133">
        <f>F16/D16</f>
        <v>0.62962962962962965</v>
      </c>
      <c r="G17" s="133">
        <f>G16/D16</f>
        <v>0.24074074074074073</v>
      </c>
      <c r="H17" s="133">
        <f>H16/D16</f>
        <v>1.8518518518518517E-2</v>
      </c>
      <c r="I17" s="134">
        <f>I16/D16</f>
        <v>0</v>
      </c>
      <c r="K17" s="69"/>
      <c r="L17" s="74"/>
    </row>
    <row r="18" spans="2:12" ht="18.899999999999999" customHeight="1" x14ac:dyDescent="0.2">
      <c r="B18" s="279"/>
      <c r="C18" s="282"/>
      <c r="D18" s="142"/>
      <c r="E18" s="143"/>
      <c r="F18" s="144">
        <f>F16/$E16</f>
        <v>0.70833333333333337</v>
      </c>
      <c r="G18" s="144">
        <f>G16/$E16</f>
        <v>0.27083333333333331</v>
      </c>
      <c r="H18" s="144">
        <f>H16/$E16</f>
        <v>2.0833333333333332E-2</v>
      </c>
      <c r="I18" s="145">
        <f>I16/$E16</f>
        <v>0</v>
      </c>
      <c r="K18" s="69"/>
    </row>
    <row r="19" spans="2:12" ht="18.899999999999999" customHeight="1" x14ac:dyDescent="0.2">
      <c r="B19" s="279"/>
      <c r="C19" s="276" t="s">
        <v>246</v>
      </c>
      <c r="D19" s="42">
        <f>[1]表1!D17</f>
        <v>76</v>
      </c>
      <c r="E19" s="146">
        <f>'表39-1'!E15</f>
        <v>66</v>
      </c>
      <c r="F19" s="147">
        <v>41</v>
      </c>
      <c r="G19" s="147">
        <v>18</v>
      </c>
      <c r="H19" s="147">
        <v>6</v>
      </c>
      <c r="I19" s="148">
        <v>1</v>
      </c>
      <c r="L19" s="74"/>
    </row>
    <row r="20" spans="2:12" ht="18.899999999999999" customHeight="1" x14ac:dyDescent="0.2">
      <c r="B20" s="279"/>
      <c r="C20" s="286"/>
      <c r="D20" s="27"/>
      <c r="E20" s="132">
        <f>E19/D19</f>
        <v>0.86842105263157898</v>
      </c>
      <c r="F20" s="133">
        <f>F19/D19</f>
        <v>0.53947368421052633</v>
      </c>
      <c r="G20" s="133">
        <f>G19/D19</f>
        <v>0.23684210526315788</v>
      </c>
      <c r="H20" s="133">
        <f>H19/D19</f>
        <v>7.8947368421052627E-2</v>
      </c>
      <c r="I20" s="134">
        <f>I19/D19</f>
        <v>1.3157894736842105E-2</v>
      </c>
      <c r="K20" s="69"/>
      <c r="L20" s="74"/>
    </row>
    <row r="21" spans="2:12" ht="18.899999999999999" customHeight="1" x14ac:dyDescent="0.2">
      <c r="B21" s="279"/>
      <c r="C21" s="282"/>
      <c r="D21" s="149"/>
      <c r="E21" s="155"/>
      <c r="F21" s="144">
        <f>F19/$E19</f>
        <v>0.62121212121212122</v>
      </c>
      <c r="G21" s="144">
        <f>G19/$E19</f>
        <v>0.27272727272727271</v>
      </c>
      <c r="H21" s="144">
        <f>H19/$E19</f>
        <v>9.0909090909090912E-2</v>
      </c>
      <c r="I21" s="145">
        <f>I19/$E19</f>
        <v>1.5151515151515152E-2</v>
      </c>
      <c r="K21" s="69"/>
    </row>
    <row r="22" spans="2:12" ht="18.899999999999999" customHeight="1" x14ac:dyDescent="0.2">
      <c r="B22" s="279"/>
      <c r="C22" s="276" t="s">
        <v>269</v>
      </c>
      <c r="D22" s="52">
        <f>[1]表1!D20</f>
        <v>28</v>
      </c>
      <c r="E22" s="146">
        <f>'表39-1'!E17</f>
        <v>26</v>
      </c>
      <c r="F22" s="147">
        <v>16</v>
      </c>
      <c r="G22" s="147">
        <v>8</v>
      </c>
      <c r="H22" s="147">
        <v>2</v>
      </c>
      <c r="I22" s="148">
        <v>0</v>
      </c>
      <c r="L22" s="74"/>
    </row>
    <row r="23" spans="2:12" ht="18.899999999999999" customHeight="1" x14ac:dyDescent="0.2">
      <c r="B23" s="279"/>
      <c r="C23" s="286"/>
      <c r="D23" s="27"/>
      <c r="E23" s="132">
        <f>E22/D22</f>
        <v>0.9285714285714286</v>
      </c>
      <c r="F23" s="133">
        <f>F22/D22</f>
        <v>0.5714285714285714</v>
      </c>
      <c r="G23" s="133">
        <f>G22/D22</f>
        <v>0.2857142857142857</v>
      </c>
      <c r="H23" s="133">
        <f>H22/D22</f>
        <v>7.1428571428571425E-2</v>
      </c>
      <c r="I23" s="134">
        <f t="shared" ref="I23" si="2">I22/D22</f>
        <v>0</v>
      </c>
      <c r="K23" s="69"/>
      <c r="L23" s="74"/>
    </row>
    <row r="24" spans="2:12" ht="18.899999999999999" customHeight="1" x14ac:dyDescent="0.2">
      <c r="B24" s="279"/>
      <c r="C24" s="282"/>
      <c r="D24" s="149"/>
      <c r="E24" s="143"/>
      <c r="F24" s="144">
        <f>F22/$E22</f>
        <v>0.61538461538461542</v>
      </c>
      <c r="G24" s="144">
        <f t="shared" ref="G24:I24" si="3">G22/$E22</f>
        <v>0.30769230769230771</v>
      </c>
      <c r="H24" s="144">
        <f t="shared" si="3"/>
        <v>7.6923076923076927E-2</v>
      </c>
      <c r="I24" s="145">
        <f t="shared" si="3"/>
        <v>0</v>
      </c>
      <c r="K24" s="69"/>
    </row>
    <row r="25" spans="2:12" ht="18.899999999999999" customHeight="1" x14ac:dyDescent="0.2">
      <c r="B25" s="279"/>
      <c r="C25" s="276" t="s">
        <v>248</v>
      </c>
      <c r="D25" s="52">
        <f>[1]表1!D23</f>
        <v>89</v>
      </c>
      <c r="E25" s="146">
        <f>'表39-1'!E19</f>
        <v>83</v>
      </c>
      <c r="F25" s="147">
        <v>62</v>
      </c>
      <c r="G25" s="147">
        <v>16</v>
      </c>
      <c r="H25" s="147">
        <v>3</v>
      </c>
      <c r="I25" s="148">
        <v>2</v>
      </c>
      <c r="L25" s="74"/>
    </row>
    <row r="26" spans="2:12" ht="18.899999999999999" customHeight="1" x14ac:dyDescent="0.2">
      <c r="B26" s="279"/>
      <c r="C26" s="286"/>
      <c r="D26" s="27"/>
      <c r="E26" s="132">
        <f>E25/D25</f>
        <v>0.93258426966292129</v>
      </c>
      <c r="F26" s="133">
        <f>F25/D25</f>
        <v>0.6966292134831461</v>
      </c>
      <c r="G26" s="133">
        <f>G25/D25</f>
        <v>0.1797752808988764</v>
      </c>
      <c r="H26" s="133">
        <f>H25/D25</f>
        <v>3.3707865168539325E-2</v>
      </c>
      <c r="I26" s="134">
        <f t="shared" ref="I26" si="4">I25/D25</f>
        <v>2.247191011235955E-2</v>
      </c>
      <c r="K26" s="69"/>
      <c r="L26" s="74"/>
    </row>
    <row r="27" spans="2:12" ht="18.899999999999999" customHeight="1" x14ac:dyDescent="0.2">
      <c r="B27" s="279"/>
      <c r="C27" s="282"/>
      <c r="D27" s="149"/>
      <c r="E27" s="155"/>
      <c r="F27" s="144">
        <f>F25/$E25</f>
        <v>0.74698795180722888</v>
      </c>
      <c r="G27" s="144">
        <f t="shared" ref="G27:I27" si="5">G25/$E25</f>
        <v>0.19277108433734941</v>
      </c>
      <c r="H27" s="144">
        <f t="shared" si="5"/>
        <v>3.614457831325301E-2</v>
      </c>
      <c r="I27" s="145">
        <f t="shared" si="5"/>
        <v>2.4096385542168676E-2</v>
      </c>
      <c r="K27" s="69"/>
    </row>
    <row r="28" spans="2:12" ht="18.899999999999999" customHeight="1" x14ac:dyDescent="0.2">
      <c r="B28" s="279"/>
      <c r="C28" s="276" t="s">
        <v>249</v>
      </c>
      <c r="D28" s="52">
        <f>[1]表1!D26</f>
        <v>16</v>
      </c>
      <c r="E28" s="146">
        <f>'表39-1'!E21</f>
        <v>14</v>
      </c>
      <c r="F28" s="129">
        <v>11</v>
      </c>
      <c r="G28" s="129">
        <v>2</v>
      </c>
      <c r="H28" s="129">
        <v>1</v>
      </c>
      <c r="I28" s="148">
        <v>0</v>
      </c>
      <c r="L28" s="74"/>
    </row>
    <row r="29" spans="2:12" ht="18.899999999999999" customHeight="1" x14ac:dyDescent="0.2">
      <c r="B29" s="279"/>
      <c r="C29" s="286"/>
      <c r="D29" s="27"/>
      <c r="E29" s="132">
        <f>E28/D28</f>
        <v>0.875</v>
      </c>
      <c r="F29" s="133">
        <f>F28/D28</f>
        <v>0.6875</v>
      </c>
      <c r="G29" s="133">
        <f>G28/D28</f>
        <v>0.125</v>
      </c>
      <c r="H29" s="133">
        <f>H28/D28</f>
        <v>6.25E-2</v>
      </c>
      <c r="I29" s="134">
        <f t="shared" ref="I29" si="6">I28/D28</f>
        <v>0</v>
      </c>
      <c r="K29" s="69"/>
      <c r="L29" s="74"/>
    </row>
    <row r="30" spans="2:12" ht="18.899999999999999" customHeight="1" x14ac:dyDescent="0.2">
      <c r="B30" s="279"/>
      <c r="C30" s="282"/>
      <c r="D30" s="149"/>
      <c r="E30" s="143"/>
      <c r="F30" s="144">
        <f>F28/$E28</f>
        <v>0.7857142857142857</v>
      </c>
      <c r="G30" s="144">
        <f t="shared" ref="G30:H30" si="7">G28/$E28</f>
        <v>0.14285714285714285</v>
      </c>
      <c r="H30" s="144">
        <f t="shared" si="7"/>
        <v>7.1428571428571425E-2</v>
      </c>
      <c r="I30" s="145">
        <f>I28/$E28</f>
        <v>0</v>
      </c>
      <c r="K30" s="69"/>
    </row>
    <row r="31" spans="2:12" ht="18.899999999999999" customHeight="1" x14ac:dyDescent="0.2">
      <c r="B31" s="279"/>
      <c r="C31" s="276" t="s">
        <v>250</v>
      </c>
      <c r="D31" s="52">
        <f>[1]表1!D29</f>
        <v>162</v>
      </c>
      <c r="E31" s="146">
        <f>'表39-1'!E23</f>
        <v>148</v>
      </c>
      <c r="F31" s="147">
        <v>108</v>
      </c>
      <c r="G31" s="147">
        <v>28</v>
      </c>
      <c r="H31" s="147">
        <v>10</v>
      </c>
      <c r="I31" s="148">
        <v>2</v>
      </c>
      <c r="L31" s="74"/>
    </row>
    <row r="32" spans="2:12" ht="18.899999999999999" customHeight="1" x14ac:dyDescent="0.2">
      <c r="B32" s="279"/>
      <c r="C32" s="286"/>
      <c r="D32" s="27"/>
      <c r="E32" s="132">
        <f>E31/D31</f>
        <v>0.9135802469135802</v>
      </c>
      <c r="F32" s="133">
        <f>F31/D31</f>
        <v>0.66666666666666663</v>
      </c>
      <c r="G32" s="133">
        <f>G31/D31</f>
        <v>0.1728395061728395</v>
      </c>
      <c r="H32" s="133">
        <f>H31/D31</f>
        <v>6.1728395061728392E-2</v>
      </c>
      <c r="I32" s="134">
        <f t="shared" ref="I32" si="8">I31/D31</f>
        <v>1.2345679012345678E-2</v>
      </c>
      <c r="K32" s="69"/>
      <c r="L32" s="74"/>
    </row>
    <row r="33" spans="2:12" ht="18.899999999999999" customHeight="1" thickBot="1" x14ac:dyDescent="0.25">
      <c r="B33" s="297"/>
      <c r="C33" s="277"/>
      <c r="D33" s="150"/>
      <c r="E33" s="143"/>
      <c r="F33" s="152">
        <f>F31/$E31</f>
        <v>0.72972972972972971</v>
      </c>
      <c r="G33" s="152">
        <f t="shared" ref="G33:H33" si="9">G31/$E31</f>
        <v>0.1891891891891892</v>
      </c>
      <c r="H33" s="152">
        <f t="shared" si="9"/>
        <v>6.7567567567567571E-2</v>
      </c>
      <c r="I33" s="206">
        <f>I31/$E31</f>
        <v>1.3513513513513514E-2</v>
      </c>
      <c r="K33" s="69"/>
    </row>
    <row r="34" spans="2:12" ht="18.899999999999999" customHeight="1" thickTop="1" x14ac:dyDescent="0.2">
      <c r="B34" s="278" t="s">
        <v>286</v>
      </c>
      <c r="C34" s="281" t="s">
        <v>287</v>
      </c>
      <c r="D34" s="52">
        <f>[1]表1!D32</f>
        <v>87</v>
      </c>
      <c r="E34" s="154">
        <f>'表39-1'!E25</f>
        <v>71</v>
      </c>
      <c r="F34" s="147">
        <v>50</v>
      </c>
      <c r="G34" s="147">
        <v>17</v>
      </c>
      <c r="H34" s="147">
        <v>2</v>
      </c>
      <c r="I34" s="148">
        <v>2</v>
      </c>
      <c r="L34" s="74"/>
    </row>
    <row r="35" spans="2:12" ht="18.899999999999999" customHeight="1" x14ac:dyDescent="0.2">
      <c r="B35" s="279"/>
      <c r="C35" s="286"/>
      <c r="D35" s="27"/>
      <c r="E35" s="132">
        <f>E34/D34</f>
        <v>0.81609195402298851</v>
      </c>
      <c r="F35" s="133">
        <f>F34/D34</f>
        <v>0.57471264367816088</v>
      </c>
      <c r="G35" s="133">
        <f>G34/D34</f>
        <v>0.19540229885057472</v>
      </c>
      <c r="H35" s="133">
        <f>H34/D34</f>
        <v>2.2988505747126436E-2</v>
      </c>
      <c r="I35" s="134">
        <f>I34/D34</f>
        <v>2.2988505747126436E-2</v>
      </c>
      <c r="K35" s="69"/>
      <c r="L35" s="74"/>
    </row>
    <row r="36" spans="2:12" ht="18.899999999999999" customHeight="1" x14ac:dyDescent="0.2">
      <c r="B36" s="279"/>
      <c r="C36" s="282"/>
      <c r="D36" s="149"/>
      <c r="E36" s="155"/>
      <c r="F36" s="144">
        <f>F34/$E34</f>
        <v>0.70422535211267601</v>
      </c>
      <c r="G36" s="144">
        <f t="shared" ref="G36:H36" si="10">G34/$E34</f>
        <v>0.23943661971830985</v>
      </c>
      <c r="H36" s="144">
        <f t="shared" si="10"/>
        <v>2.8169014084507043E-2</v>
      </c>
      <c r="I36" s="145">
        <f>I34/$E34</f>
        <v>2.8169014084507043E-2</v>
      </c>
      <c r="K36" s="69"/>
    </row>
    <row r="37" spans="2:12" ht="18.899999999999999" customHeight="1" x14ac:dyDescent="0.2">
      <c r="B37" s="279"/>
      <c r="C37" s="276" t="s">
        <v>288</v>
      </c>
      <c r="D37" s="52">
        <f>[1]表1!D35</f>
        <v>181</v>
      </c>
      <c r="E37" s="156">
        <f>'表39-1'!E27</f>
        <v>169</v>
      </c>
      <c r="F37" s="147">
        <v>125</v>
      </c>
      <c r="G37" s="147">
        <v>36</v>
      </c>
      <c r="H37" s="147">
        <v>5</v>
      </c>
      <c r="I37" s="148">
        <v>3</v>
      </c>
      <c r="L37" s="74"/>
    </row>
    <row r="38" spans="2:12" ht="18.899999999999999" customHeight="1" x14ac:dyDescent="0.2">
      <c r="B38" s="279"/>
      <c r="C38" s="286"/>
      <c r="D38" s="27"/>
      <c r="E38" s="132">
        <f>E37/D37</f>
        <v>0.93370165745856348</v>
      </c>
      <c r="F38" s="133">
        <f>F37/D37</f>
        <v>0.69060773480662985</v>
      </c>
      <c r="G38" s="133">
        <f>G37/D37</f>
        <v>0.19889502762430938</v>
      </c>
      <c r="H38" s="133">
        <f>H37/D37</f>
        <v>2.7624309392265192E-2</v>
      </c>
      <c r="I38" s="134">
        <f>I37/D37</f>
        <v>1.6574585635359115E-2</v>
      </c>
      <c r="K38" s="69"/>
      <c r="L38" s="74"/>
    </row>
    <row r="39" spans="2:12" ht="18.899999999999999" customHeight="1" x14ac:dyDescent="0.2">
      <c r="B39" s="279"/>
      <c r="C39" s="282"/>
      <c r="D39" s="149"/>
      <c r="E39" s="143"/>
      <c r="F39" s="144">
        <f>F37/$E37</f>
        <v>0.73964497041420119</v>
      </c>
      <c r="G39" s="144">
        <f t="shared" ref="G39:I39" si="11">G37/$E37</f>
        <v>0.21301775147928995</v>
      </c>
      <c r="H39" s="144">
        <f t="shared" si="11"/>
        <v>2.9585798816568046E-2</v>
      </c>
      <c r="I39" s="145">
        <f t="shared" si="11"/>
        <v>1.7751479289940829E-2</v>
      </c>
      <c r="K39" s="69"/>
    </row>
    <row r="40" spans="2:12" ht="18.899999999999999" customHeight="1" x14ac:dyDescent="0.2">
      <c r="B40" s="279"/>
      <c r="C40" s="276" t="s">
        <v>289</v>
      </c>
      <c r="D40" s="52">
        <f>[1]表1!D38</f>
        <v>50</v>
      </c>
      <c r="E40" s="156">
        <f>'表39-1'!E29</f>
        <v>48</v>
      </c>
      <c r="F40" s="129">
        <v>34</v>
      </c>
      <c r="G40" s="129">
        <v>10</v>
      </c>
      <c r="H40" s="129">
        <v>4</v>
      </c>
      <c r="I40" s="148">
        <v>0</v>
      </c>
      <c r="L40" s="74"/>
    </row>
    <row r="41" spans="2:12" ht="18.899999999999999" customHeight="1" x14ac:dyDescent="0.2">
      <c r="B41" s="279"/>
      <c r="C41" s="286"/>
      <c r="D41" s="27"/>
      <c r="E41" s="132">
        <f>E40/D40</f>
        <v>0.96</v>
      </c>
      <c r="F41" s="133">
        <f>F40/D40</f>
        <v>0.68</v>
      </c>
      <c r="G41" s="133">
        <f>G40/D40</f>
        <v>0.2</v>
      </c>
      <c r="H41" s="133">
        <f>H40/D40</f>
        <v>0.08</v>
      </c>
      <c r="I41" s="134">
        <f t="shared" ref="I41" si="12">I40/D40</f>
        <v>0</v>
      </c>
      <c r="K41" s="69"/>
      <c r="L41" s="74"/>
    </row>
    <row r="42" spans="2:12" ht="18.899999999999999" customHeight="1" x14ac:dyDescent="0.2">
      <c r="B42" s="279"/>
      <c r="C42" s="282"/>
      <c r="D42" s="149"/>
      <c r="E42" s="143"/>
      <c r="F42" s="144">
        <f>F40/$E40</f>
        <v>0.70833333333333337</v>
      </c>
      <c r="G42" s="144">
        <f t="shared" ref="G42:I48" si="13">G40/$E40</f>
        <v>0.20833333333333334</v>
      </c>
      <c r="H42" s="144">
        <f t="shared" si="13"/>
        <v>8.3333333333333329E-2</v>
      </c>
      <c r="I42" s="145">
        <f t="shared" si="13"/>
        <v>0</v>
      </c>
      <c r="K42" s="69"/>
    </row>
    <row r="43" spans="2:12" ht="18.899999999999999" customHeight="1" x14ac:dyDescent="0.2">
      <c r="B43" s="279"/>
      <c r="C43" s="276" t="s">
        <v>290</v>
      </c>
      <c r="D43" s="52">
        <f>[1]表1!D41</f>
        <v>40</v>
      </c>
      <c r="E43" s="156">
        <f>'表39-1'!E31</f>
        <v>33</v>
      </c>
      <c r="F43" s="129">
        <v>22</v>
      </c>
      <c r="G43" s="129">
        <v>7</v>
      </c>
      <c r="H43" s="129">
        <v>4</v>
      </c>
      <c r="I43" s="148">
        <v>0</v>
      </c>
      <c r="L43" s="74"/>
    </row>
    <row r="44" spans="2:12" ht="18.899999999999999" customHeight="1" x14ac:dyDescent="0.2">
      <c r="B44" s="279"/>
      <c r="C44" s="286"/>
      <c r="D44" s="27"/>
      <c r="E44" s="132">
        <f>E43/D43</f>
        <v>0.82499999999999996</v>
      </c>
      <c r="F44" s="133">
        <f>F43/D43</f>
        <v>0.55000000000000004</v>
      </c>
      <c r="G44" s="133">
        <f>G43/D43</f>
        <v>0.17499999999999999</v>
      </c>
      <c r="H44" s="133">
        <f>H43/D43</f>
        <v>0.1</v>
      </c>
      <c r="I44" s="134">
        <f t="shared" ref="I44" si="14">I43/D43</f>
        <v>0</v>
      </c>
      <c r="K44" s="69"/>
      <c r="L44" s="74"/>
    </row>
    <row r="45" spans="2:12" ht="18.899999999999999" customHeight="1" x14ac:dyDescent="0.2">
      <c r="B45" s="279"/>
      <c r="C45" s="282"/>
      <c r="D45" s="149"/>
      <c r="E45" s="143"/>
      <c r="F45" s="144">
        <f>F43/$E43</f>
        <v>0.66666666666666663</v>
      </c>
      <c r="G45" s="144">
        <f t="shared" ref="G45:H45" si="15">G43/$E43</f>
        <v>0.21212121212121213</v>
      </c>
      <c r="H45" s="144">
        <f t="shared" si="15"/>
        <v>0.12121212121212122</v>
      </c>
      <c r="I45" s="145">
        <f t="shared" si="13"/>
        <v>0</v>
      </c>
      <c r="K45" s="69"/>
    </row>
    <row r="46" spans="2:12" ht="18.899999999999999" customHeight="1" x14ac:dyDescent="0.2">
      <c r="B46" s="279"/>
      <c r="C46" s="276" t="s">
        <v>291</v>
      </c>
      <c r="D46" s="52">
        <f>[1]表1!D44</f>
        <v>27</v>
      </c>
      <c r="E46" s="156">
        <f>'表39-1'!E33</f>
        <v>26</v>
      </c>
      <c r="F46" s="129">
        <v>13</v>
      </c>
      <c r="G46" s="129">
        <v>8</v>
      </c>
      <c r="H46" s="129">
        <v>5</v>
      </c>
      <c r="I46" s="148">
        <v>0</v>
      </c>
      <c r="L46" s="74"/>
    </row>
    <row r="47" spans="2:12" ht="18.899999999999999" customHeight="1" x14ac:dyDescent="0.2">
      <c r="B47" s="279"/>
      <c r="C47" s="286"/>
      <c r="D47" s="27"/>
      <c r="E47" s="132">
        <f>E46/D46</f>
        <v>0.96296296296296291</v>
      </c>
      <c r="F47" s="133">
        <f>F46/D46</f>
        <v>0.48148148148148145</v>
      </c>
      <c r="G47" s="133">
        <f>G46/D46</f>
        <v>0.29629629629629628</v>
      </c>
      <c r="H47" s="133">
        <f>H46/D46</f>
        <v>0.18518518518518517</v>
      </c>
      <c r="I47" s="134">
        <f t="shared" ref="I47" si="16">I46/D46</f>
        <v>0</v>
      </c>
      <c r="K47" s="69"/>
      <c r="L47" s="74"/>
    </row>
    <row r="48" spans="2:12" ht="18.899999999999999" customHeight="1" x14ac:dyDescent="0.2">
      <c r="B48" s="279"/>
      <c r="C48" s="282"/>
      <c r="D48" s="149"/>
      <c r="E48" s="143"/>
      <c r="F48" s="144">
        <f>F46/$E46</f>
        <v>0.5</v>
      </c>
      <c r="G48" s="144">
        <f t="shared" ref="G48:H48" si="17">G46/$E46</f>
        <v>0.30769230769230771</v>
      </c>
      <c r="H48" s="144">
        <f t="shared" si="17"/>
        <v>0.19230769230769232</v>
      </c>
      <c r="I48" s="145">
        <f t="shared" si="13"/>
        <v>0</v>
      </c>
      <c r="K48" s="69"/>
    </row>
    <row r="49" spans="2:12" ht="18.899999999999999" customHeight="1" x14ac:dyDescent="0.2">
      <c r="B49" s="279"/>
      <c r="C49" s="276" t="s">
        <v>292</v>
      </c>
      <c r="D49" s="52">
        <f>[1]表1!D47</f>
        <v>40</v>
      </c>
      <c r="E49" s="156">
        <f>'表39-1'!E35</f>
        <v>38</v>
      </c>
      <c r="F49" s="129">
        <v>28</v>
      </c>
      <c r="G49" s="129">
        <v>7</v>
      </c>
      <c r="H49" s="129">
        <v>3</v>
      </c>
      <c r="I49" s="148">
        <v>0</v>
      </c>
      <c r="L49" s="74"/>
    </row>
    <row r="50" spans="2:12" ht="18.899999999999999" customHeight="1" x14ac:dyDescent="0.2">
      <c r="B50" s="279"/>
      <c r="C50" s="286"/>
      <c r="D50" s="27"/>
      <c r="E50" s="132">
        <f>E49/D49</f>
        <v>0.95</v>
      </c>
      <c r="F50" s="133">
        <f>F49/D49</f>
        <v>0.7</v>
      </c>
      <c r="G50" s="133">
        <f>G49/D49</f>
        <v>0.17499999999999999</v>
      </c>
      <c r="H50" s="133">
        <f>H49/D49</f>
        <v>7.4999999999999997E-2</v>
      </c>
      <c r="I50" s="134">
        <f t="shared" ref="I50" si="18">I49/D49</f>
        <v>0</v>
      </c>
      <c r="K50" s="69"/>
      <c r="L50" s="74"/>
    </row>
    <row r="51" spans="2:12" ht="18.899999999999999" customHeight="1" thickBot="1" x14ac:dyDescent="0.25">
      <c r="B51" s="279"/>
      <c r="C51" s="277"/>
      <c r="D51" s="150"/>
      <c r="E51" s="151"/>
      <c r="F51" s="152">
        <f>F49/$E49</f>
        <v>0.73684210526315785</v>
      </c>
      <c r="G51" s="152">
        <f t="shared" ref="G51:H51" si="19">G49/$E49</f>
        <v>0.18421052631578946</v>
      </c>
      <c r="H51" s="152">
        <f t="shared" si="19"/>
        <v>7.8947368421052627E-2</v>
      </c>
      <c r="I51" s="206">
        <f>I49/$E49</f>
        <v>0</v>
      </c>
      <c r="K51" s="69"/>
    </row>
    <row r="52" spans="2:12" ht="18.899999999999999" customHeight="1" thickTop="1" x14ac:dyDescent="0.2">
      <c r="B52" s="279"/>
      <c r="C52" s="59" t="s">
        <v>293</v>
      </c>
      <c r="D52" s="157">
        <f t="shared" ref="D52:I52" si="20">D37+D40+D43+D46</f>
        <v>298</v>
      </c>
      <c r="E52" s="146">
        <f t="shared" si="20"/>
        <v>276</v>
      </c>
      <c r="F52" s="147">
        <f t="shared" si="20"/>
        <v>194</v>
      </c>
      <c r="G52" s="147">
        <f t="shared" si="20"/>
        <v>61</v>
      </c>
      <c r="H52" s="147">
        <f t="shared" si="20"/>
        <v>18</v>
      </c>
      <c r="I52" s="148">
        <f t="shared" si="20"/>
        <v>3</v>
      </c>
      <c r="L52" s="74"/>
    </row>
    <row r="53" spans="2:12" ht="18.899999999999999" customHeight="1" x14ac:dyDescent="0.2">
      <c r="B53" s="279"/>
      <c r="C53" s="158" t="s">
        <v>294</v>
      </c>
      <c r="D53" s="159"/>
      <c r="E53" s="132">
        <f>E52/D52</f>
        <v>0.9261744966442953</v>
      </c>
      <c r="F53" s="133">
        <f>F52/D52</f>
        <v>0.65100671140939592</v>
      </c>
      <c r="G53" s="133">
        <f>G52/D52</f>
        <v>0.20469798657718122</v>
      </c>
      <c r="H53" s="133">
        <f>H52/D52</f>
        <v>6.0402684563758392E-2</v>
      </c>
      <c r="I53" s="134">
        <f>I52/E52</f>
        <v>1.0869565217391304E-2</v>
      </c>
      <c r="K53" s="69"/>
      <c r="L53" s="74"/>
    </row>
    <row r="54" spans="2:12" ht="18.899999999999999" customHeight="1" x14ac:dyDescent="0.2">
      <c r="B54" s="279"/>
      <c r="C54" s="58"/>
      <c r="D54" s="160"/>
      <c r="E54" s="143"/>
      <c r="F54" s="144">
        <f>F52/$E52</f>
        <v>0.70289855072463769</v>
      </c>
      <c r="G54" s="144">
        <f t="shared" ref="G54:I54" si="21">G52/$E52</f>
        <v>0.2210144927536232</v>
      </c>
      <c r="H54" s="144">
        <f t="shared" si="21"/>
        <v>6.5217391304347824E-2</v>
      </c>
      <c r="I54" s="145">
        <f t="shared" si="21"/>
        <v>1.0869565217391304E-2</v>
      </c>
      <c r="K54" s="69"/>
    </row>
    <row r="55" spans="2:12" ht="18.899999999999999" customHeight="1" x14ac:dyDescent="0.2">
      <c r="B55" s="279"/>
      <c r="C55" s="161" t="s">
        <v>293</v>
      </c>
      <c r="D55" s="162">
        <f>SUM(D40:D49)</f>
        <v>157</v>
      </c>
      <c r="E55" s="128">
        <f t="shared" ref="E55:I55" si="22">E40+E43+E46+E49</f>
        <v>145</v>
      </c>
      <c r="F55" s="129">
        <f t="shared" si="22"/>
        <v>97</v>
      </c>
      <c r="G55" s="129">
        <f t="shared" si="22"/>
        <v>32</v>
      </c>
      <c r="H55" s="129">
        <f t="shared" si="22"/>
        <v>16</v>
      </c>
      <c r="I55" s="130">
        <f t="shared" si="22"/>
        <v>0</v>
      </c>
      <c r="L55" s="74"/>
    </row>
    <row r="56" spans="2:12" ht="18.899999999999999" customHeight="1" x14ac:dyDescent="0.2">
      <c r="B56" s="279"/>
      <c r="C56" s="158" t="s">
        <v>295</v>
      </c>
      <c r="D56" s="163"/>
      <c r="E56" s="132">
        <f>E55/D55</f>
        <v>0.92356687898089174</v>
      </c>
      <c r="F56" s="133">
        <f>F55/D55</f>
        <v>0.61783439490445857</v>
      </c>
      <c r="G56" s="133">
        <f>G55/D55</f>
        <v>0.20382165605095542</v>
      </c>
      <c r="H56" s="133">
        <f>H55/D55</f>
        <v>0.10191082802547771</v>
      </c>
      <c r="I56" s="134">
        <f>I55/E55</f>
        <v>0</v>
      </c>
      <c r="K56" s="69"/>
      <c r="L56" s="74"/>
    </row>
    <row r="57" spans="2:12" ht="18.899999999999999" customHeight="1" thickBot="1" x14ac:dyDescent="0.25">
      <c r="B57" s="280"/>
      <c r="C57" s="58"/>
      <c r="D57" s="160"/>
      <c r="E57" s="164"/>
      <c r="F57" s="165">
        <f>F55/$E55</f>
        <v>0.66896551724137931</v>
      </c>
      <c r="G57" s="165">
        <f t="shared" ref="G57:I57" si="23">G55/$E55</f>
        <v>0.22068965517241379</v>
      </c>
      <c r="H57" s="165">
        <f t="shared" si="23"/>
        <v>0.1103448275862069</v>
      </c>
      <c r="I57" s="166">
        <f t="shared" si="23"/>
        <v>0</v>
      </c>
      <c r="K57" s="69"/>
    </row>
    <row r="58" spans="2:12" ht="18.899999999999999" customHeight="1" x14ac:dyDescent="0.2">
      <c r="B58" s="65"/>
      <c r="C58" s="342"/>
      <c r="D58" s="342"/>
      <c r="E58" s="342"/>
      <c r="F58" s="342"/>
      <c r="G58" s="167"/>
      <c r="H58" s="167"/>
      <c r="I58" s="167"/>
      <c r="K58" s="69"/>
    </row>
    <row r="59" spans="2:12" x14ac:dyDescent="0.2">
      <c r="B59" s="168"/>
      <c r="C59" s="169"/>
      <c r="D59" s="170"/>
      <c r="E59" s="171"/>
      <c r="F59" s="172"/>
      <c r="G59" s="172"/>
      <c r="H59" s="172"/>
      <c r="I59" s="172"/>
    </row>
    <row r="60" spans="2:12" x14ac:dyDescent="0.2">
      <c r="B60" s="12"/>
      <c r="C60" s="169"/>
    </row>
    <row r="61" spans="2:12" x14ac:dyDescent="0.2">
      <c r="B61" s="69"/>
      <c r="E61" s="70"/>
      <c r="F61" s="70"/>
      <c r="G61" s="70"/>
      <c r="H61" s="70"/>
      <c r="I61" s="70"/>
    </row>
    <row r="62" spans="2:12" x14ac:dyDescent="0.2">
      <c r="B62" s="69"/>
      <c r="E62" s="70"/>
      <c r="F62" s="70"/>
      <c r="G62" s="70"/>
      <c r="H62" s="70"/>
      <c r="I62" s="70"/>
    </row>
    <row r="63" spans="2:12" ht="9.75" customHeight="1" x14ac:dyDescent="0.2">
      <c r="E63" s="70"/>
      <c r="F63" s="70"/>
      <c r="G63" s="70"/>
      <c r="H63" s="70"/>
      <c r="I63" s="70"/>
    </row>
    <row r="64" spans="2:12" x14ac:dyDescent="0.2">
      <c r="B64" s="12"/>
      <c r="D64" s="71"/>
      <c r="E64" s="71"/>
      <c r="F64" s="71"/>
      <c r="G64" s="71"/>
      <c r="H64" s="71"/>
      <c r="I64" s="71"/>
    </row>
    <row r="65" spans="2:9" x14ac:dyDescent="0.2">
      <c r="B65" s="12"/>
      <c r="C65" s="123"/>
      <c r="D65" s="72"/>
      <c r="E65" s="72"/>
      <c r="F65" s="72"/>
      <c r="G65" s="72"/>
      <c r="H65" s="72"/>
      <c r="I65" s="72"/>
    </row>
    <row r="66" spans="2:9" ht="13.5" customHeight="1" x14ac:dyDescent="0.2">
      <c r="B66" s="12"/>
      <c r="C66" s="123"/>
    </row>
    <row r="67" spans="2:9" ht="13.5" customHeight="1" x14ac:dyDescent="0.2">
      <c r="B67" s="74"/>
      <c r="C67" s="123"/>
      <c r="D67" s="74"/>
      <c r="E67" s="74"/>
      <c r="F67" s="74"/>
      <c r="G67" s="74"/>
      <c r="H67" s="74"/>
      <c r="I67" s="74"/>
    </row>
    <row r="68" spans="2:9" ht="11.25" customHeight="1" x14ac:dyDescent="0.2">
      <c r="C68" s="123"/>
      <c r="D68" s="74"/>
      <c r="E68" s="74"/>
      <c r="F68" s="74"/>
      <c r="G68" s="74"/>
      <c r="H68" s="74"/>
      <c r="I68" s="74"/>
    </row>
    <row r="69" spans="2:9" x14ac:dyDescent="0.2">
      <c r="C69" s="123"/>
      <c r="D69" s="74"/>
      <c r="E69" s="74"/>
      <c r="F69" s="74"/>
      <c r="G69" s="74"/>
      <c r="H69" s="74"/>
      <c r="I69" s="74"/>
    </row>
    <row r="70" spans="2:9" x14ac:dyDescent="0.2">
      <c r="C70" s="123"/>
      <c r="D70" s="74"/>
      <c r="E70" s="74"/>
      <c r="F70" s="74"/>
      <c r="G70" s="74"/>
      <c r="H70" s="74"/>
      <c r="I70" s="74"/>
    </row>
    <row r="71" spans="2:9" x14ac:dyDescent="0.2">
      <c r="C71" s="123"/>
      <c r="D71" s="74"/>
      <c r="E71" s="74"/>
      <c r="F71" s="74"/>
      <c r="G71" s="74"/>
      <c r="H71" s="74"/>
      <c r="I71" s="74"/>
    </row>
    <row r="72" spans="2:9" x14ac:dyDescent="0.2">
      <c r="C72" s="123"/>
      <c r="D72" s="74"/>
      <c r="E72" s="74"/>
      <c r="F72" s="74"/>
      <c r="G72" s="74"/>
      <c r="H72" s="74"/>
      <c r="I72" s="74"/>
    </row>
    <row r="73" spans="2:9" x14ac:dyDescent="0.2">
      <c r="C73" s="123"/>
      <c r="D73" s="123"/>
      <c r="F73" s="69"/>
      <c r="H73" s="69"/>
      <c r="I73" s="69"/>
    </row>
    <row r="74" spans="2:9" x14ac:dyDescent="0.2">
      <c r="C74" s="123"/>
      <c r="D74" s="123"/>
    </row>
    <row r="75" spans="2:9" x14ac:dyDescent="0.2">
      <c r="C75" s="123"/>
      <c r="D75" s="123"/>
    </row>
    <row r="76" spans="2:9" x14ac:dyDescent="0.2">
      <c r="C76" s="123"/>
      <c r="D76" s="123"/>
    </row>
    <row r="77" spans="2:9" x14ac:dyDescent="0.2">
      <c r="C77" s="123"/>
      <c r="D77" s="123"/>
    </row>
    <row r="78" spans="2:9" x14ac:dyDescent="0.2">
      <c r="C78" s="123"/>
      <c r="D78" s="123"/>
    </row>
    <row r="79" spans="2:9" x14ac:dyDescent="0.2">
      <c r="C79" s="123"/>
      <c r="D79" s="123"/>
    </row>
    <row r="80" spans="2:9" x14ac:dyDescent="0.2">
      <c r="C80" s="123"/>
      <c r="D80" s="123"/>
    </row>
    <row r="81" spans="1:4" x14ac:dyDescent="0.2">
      <c r="C81" s="123"/>
      <c r="D81" s="123"/>
    </row>
    <row r="82" spans="1:4" x14ac:dyDescent="0.2">
      <c r="C82" s="123"/>
      <c r="D82" s="123"/>
    </row>
    <row r="83" spans="1:4" x14ac:dyDescent="0.2">
      <c r="C83" s="123"/>
      <c r="D83" s="123"/>
    </row>
    <row r="84" spans="1:4" x14ac:dyDescent="0.2">
      <c r="C84" s="123"/>
      <c r="D84" s="123"/>
    </row>
    <row r="85" spans="1:4" x14ac:dyDescent="0.2">
      <c r="C85" s="123"/>
      <c r="D85" s="123"/>
    </row>
    <row r="86" spans="1:4" x14ac:dyDescent="0.2">
      <c r="C86" s="123"/>
      <c r="D86" s="123"/>
    </row>
    <row r="87" spans="1:4" x14ac:dyDescent="0.2">
      <c r="C87" s="123"/>
      <c r="D87" s="123"/>
    </row>
    <row r="88" spans="1:4" x14ac:dyDescent="0.2">
      <c r="C88" s="123"/>
      <c r="D88" s="123"/>
    </row>
    <row r="89" spans="1:4" x14ac:dyDescent="0.2">
      <c r="C89" s="123"/>
      <c r="D89" s="123"/>
    </row>
    <row r="90" spans="1:4" x14ac:dyDescent="0.2">
      <c r="C90" s="123"/>
      <c r="D90" s="123"/>
    </row>
    <row r="91" spans="1:4" x14ac:dyDescent="0.2">
      <c r="C91" s="123"/>
      <c r="D91" s="123"/>
    </row>
    <row r="92" spans="1:4" x14ac:dyDescent="0.2">
      <c r="C92" s="123"/>
      <c r="D92" s="123"/>
    </row>
    <row r="93" spans="1:4" x14ac:dyDescent="0.2">
      <c r="C93" s="123"/>
      <c r="D93" s="123"/>
    </row>
    <row r="94" spans="1:4" x14ac:dyDescent="0.2">
      <c r="C94" s="123"/>
      <c r="D94" s="123"/>
    </row>
    <row r="95" spans="1:4" x14ac:dyDescent="0.2">
      <c r="C95" s="123"/>
      <c r="D95" s="123"/>
    </row>
    <row r="96" spans="1:4" x14ac:dyDescent="0.2">
      <c r="A96" s="12"/>
      <c r="B96" s="12"/>
      <c r="C96" s="123"/>
      <c r="D96" s="123"/>
    </row>
    <row r="97" spans="1:4" x14ac:dyDescent="0.2">
      <c r="A97" s="12" t="e">
        <f>SUM(#REF!)</f>
        <v>#REF!</v>
      </c>
      <c r="B97" s="12" t="e">
        <f>SUM(#REF!)</f>
        <v>#REF!</v>
      </c>
      <c r="C97" s="123"/>
      <c r="D97" s="123"/>
    </row>
  </sheetData>
  <mergeCells count="23">
    <mergeCell ref="I10:I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F10:F12"/>
    <mergeCell ref="G10:G12"/>
    <mergeCell ref="H10:H12"/>
    <mergeCell ref="C58:F58"/>
    <mergeCell ref="B34:B57"/>
    <mergeCell ref="C34:C36"/>
    <mergeCell ref="C37:C39"/>
    <mergeCell ref="C40:C42"/>
    <mergeCell ref="C43:C45"/>
    <mergeCell ref="C46:C48"/>
    <mergeCell ref="C49:C51"/>
  </mergeCells>
  <phoneticPr fontId="3"/>
  <pageMargins left="0.81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328E-94B2-4A32-A3AE-3E0B3FF7AAB7}">
  <sheetPr>
    <tabColor rgb="FF00B0F0"/>
    <pageSetUpPr fitToPage="1"/>
  </sheetPr>
  <dimension ref="A2:P97"/>
  <sheetViews>
    <sheetView view="pageBreakPreview" zoomScale="80" zoomScaleNormal="100" zoomScaleSheetLayoutView="80" workbookViewId="0"/>
  </sheetViews>
  <sheetFormatPr defaultColWidth="9" defaultRowHeight="13.2" x14ac:dyDescent="0.2"/>
  <cols>
    <col min="1" max="2" width="8.6640625" style="123" customWidth="1"/>
    <col min="3" max="13" width="18.6640625" style="12" customWidth="1"/>
    <col min="14" max="19" width="8.6640625" style="12" customWidth="1"/>
    <col min="20" max="39" width="4.6640625" style="12" customWidth="1"/>
    <col min="40" max="16384" width="9" style="12"/>
  </cols>
  <sheetData>
    <row r="2" spans="2:16" ht="17.100000000000001" customHeight="1" x14ac:dyDescent="0.2">
      <c r="B2" s="11" t="s">
        <v>445</v>
      </c>
    </row>
    <row r="3" spans="2:16" ht="18" customHeight="1" x14ac:dyDescent="0.2">
      <c r="B3" s="12"/>
    </row>
    <row r="4" spans="2:16" ht="15" customHeight="1" x14ac:dyDescent="0.2">
      <c r="B4" s="12"/>
      <c r="H4" s="122"/>
      <c r="L4" s="122" t="s">
        <v>205</v>
      </c>
    </row>
    <row r="5" spans="2:16" ht="15" customHeight="1" x14ac:dyDescent="0.2">
      <c r="B5" s="12"/>
      <c r="H5" s="122"/>
      <c r="L5" s="122" t="s">
        <v>206</v>
      </c>
    </row>
    <row r="6" spans="2:16" ht="15" customHeight="1" x14ac:dyDescent="0.2">
      <c r="B6" s="12"/>
      <c r="H6" s="122"/>
      <c r="L6" s="122" t="s">
        <v>446</v>
      </c>
    </row>
    <row r="7" spans="2:16" ht="15" customHeight="1" x14ac:dyDescent="0.2">
      <c r="B7" s="12"/>
      <c r="H7" s="122"/>
      <c r="L7" s="122" t="s">
        <v>447</v>
      </c>
    </row>
    <row r="8" spans="2:16" ht="13.8" thickBot="1" x14ac:dyDescent="0.25">
      <c r="M8" s="15" t="s">
        <v>208</v>
      </c>
    </row>
    <row r="9" spans="2:16" ht="15" customHeight="1" x14ac:dyDescent="0.2">
      <c r="B9" s="336"/>
      <c r="C9" s="336"/>
      <c r="D9" s="312" t="s">
        <v>279</v>
      </c>
      <c r="E9" s="345" t="s">
        <v>448</v>
      </c>
      <c r="F9" s="124"/>
      <c r="G9" s="125"/>
      <c r="H9" s="124"/>
      <c r="I9" s="124"/>
      <c r="J9" s="125"/>
      <c r="K9" s="125"/>
      <c r="L9" s="124"/>
      <c r="M9" s="126"/>
    </row>
    <row r="10" spans="2:16" ht="15" customHeight="1" x14ac:dyDescent="0.2">
      <c r="B10" s="336"/>
      <c r="C10" s="336"/>
      <c r="D10" s="288"/>
      <c r="E10" s="346"/>
      <c r="F10" s="276" t="s">
        <v>449</v>
      </c>
      <c r="G10" s="300" t="s">
        <v>450</v>
      </c>
      <c r="H10" s="276" t="s">
        <v>451</v>
      </c>
      <c r="I10" s="276" t="s">
        <v>452</v>
      </c>
      <c r="J10" s="300" t="s">
        <v>453</v>
      </c>
      <c r="K10" s="300" t="s">
        <v>454</v>
      </c>
      <c r="L10" s="276" t="s">
        <v>455</v>
      </c>
      <c r="M10" s="312" t="s">
        <v>266</v>
      </c>
    </row>
    <row r="11" spans="2:16" ht="10.5" customHeight="1" x14ac:dyDescent="0.2">
      <c r="B11" s="336"/>
      <c r="C11" s="336"/>
      <c r="D11" s="288"/>
      <c r="E11" s="346"/>
      <c r="F11" s="286"/>
      <c r="G11" s="301"/>
      <c r="H11" s="286"/>
      <c r="I11" s="286"/>
      <c r="J11" s="301"/>
      <c r="K11" s="301"/>
      <c r="L11" s="286"/>
      <c r="M11" s="288"/>
    </row>
    <row r="12" spans="2:16" ht="68.25" customHeight="1" x14ac:dyDescent="0.2">
      <c r="B12" s="336"/>
      <c r="C12" s="336"/>
      <c r="D12" s="289"/>
      <c r="E12" s="347"/>
      <c r="F12" s="282"/>
      <c r="G12" s="302"/>
      <c r="H12" s="282"/>
      <c r="I12" s="282"/>
      <c r="J12" s="302"/>
      <c r="K12" s="302"/>
      <c r="L12" s="282"/>
      <c r="M12" s="289"/>
      <c r="P12" s="20"/>
    </row>
    <row r="13" spans="2:16" ht="19.2" customHeight="1" x14ac:dyDescent="0.2">
      <c r="B13" s="317" t="s">
        <v>243</v>
      </c>
      <c r="C13" s="318"/>
      <c r="D13" s="127">
        <f t="shared" ref="D13:M13" si="0">D16+D19+D22+D25+D28+D31</f>
        <v>425</v>
      </c>
      <c r="E13" s="128">
        <f t="shared" si="0"/>
        <v>385</v>
      </c>
      <c r="F13" s="129">
        <f t="shared" si="0"/>
        <v>194</v>
      </c>
      <c r="G13" s="129">
        <f t="shared" si="0"/>
        <v>268</v>
      </c>
      <c r="H13" s="129">
        <f t="shared" si="0"/>
        <v>43</v>
      </c>
      <c r="I13" s="129">
        <f t="shared" si="0"/>
        <v>16</v>
      </c>
      <c r="J13" s="129">
        <f t="shared" si="0"/>
        <v>187</v>
      </c>
      <c r="K13" s="129">
        <f t="shared" si="0"/>
        <v>135</v>
      </c>
      <c r="L13" s="129">
        <f t="shared" si="0"/>
        <v>27</v>
      </c>
      <c r="M13" s="130">
        <f t="shared" si="0"/>
        <v>11</v>
      </c>
      <c r="P13" s="74"/>
    </row>
    <row r="14" spans="2:16" ht="19.2" customHeight="1" x14ac:dyDescent="0.2">
      <c r="B14" s="319"/>
      <c r="C14" s="320"/>
      <c r="D14" s="131"/>
      <c r="E14" s="132">
        <f>E13/D13</f>
        <v>0.90588235294117647</v>
      </c>
      <c r="F14" s="133">
        <f>F13/D13</f>
        <v>0.45647058823529413</v>
      </c>
      <c r="G14" s="133">
        <f>G13/D13</f>
        <v>0.63058823529411767</v>
      </c>
      <c r="H14" s="133">
        <f>H13/D13</f>
        <v>0.1011764705882353</v>
      </c>
      <c r="I14" s="133">
        <f>I13/D13</f>
        <v>3.7647058823529408E-2</v>
      </c>
      <c r="J14" s="133">
        <f>J13/D13</f>
        <v>0.44</v>
      </c>
      <c r="K14" s="133">
        <f>K13/D13</f>
        <v>0.31764705882352939</v>
      </c>
      <c r="L14" s="133">
        <f>L13/D13</f>
        <v>6.3529411764705876E-2</v>
      </c>
      <c r="M14" s="134">
        <f>M13/D13</f>
        <v>2.5882352941176471E-2</v>
      </c>
      <c r="O14" s="69"/>
      <c r="P14" s="74"/>
    </row>
    <row r="15" spans="2:16" ht="19.2" customHeight="1" thickBot="1" x14ac:dyDescent="0.25">
      <c r="B15" s="343"/>
      <c r="C15" s="344"/>
      <c r="D15" s="135"/>
      <c r="E15" s="136"/>
      <c r="F15" s="137">
        <f>F13/E13</f>
        <v>0.50389610389610384</v>
      </c>
      <c r="G15" s="137">
        <f>G13/E13</f>
        <v>0.69610389610389611</v>
      </c>
      <c r="H15" s="137">
        <f>H13/E13</f>
        <v>0.11168831168831168</v>
      </c>
      <c r="I15" s="137">
        <f>I13/E13</f>
        <v>4.1558441558441558E-2</v>
      </c>
      <c r="J15" s="137">
        <f>J13/E13</f>
        <v>0.48571428571428571</v>
      </c>
      <c r="K15" s="137">
        <f>K13/E13</f>
        <v>0.35064935064935066</v>
      </c>
      <c r="L15" s="137">
        <f>L13/E13</f>
        <v>7.0129870129870125E-2</v>
      </c>
      <c r="M15" s="138">
        <f>M13/E13</f>
        <v>2.8571428571428571E-2</v>
      </c>
      <c r="O15" s="69"/>
    </row>
    <row r="16" spans="2:16" ht="19.2" customHeight="1" thickTop="1" x14ac:dyDescent="0.2">
      <c r="B16" s="278" t="s">
        <v>268</v>
      </c>
      <c r="C16" s="281" t="s">
        <v>245</v>
      </c>
      <c r="D16" s="33">
        <f>[1]表1!D14</f>
        <v>54</v>
      </c>
      <c r="E16" s="139">
        <f>'表39-1'!E13</f>
        <v>48</v>
      </c>
      <c r="F16" s="140">
        <v>24</v>
      </c>
      <c r="G16" s="140">
        <v>42</v>
      </c>
      <c r="H16" s="140">
        <v>5</v>
      </c>
      <c r="I16" s="140">
        <v>0</v>
      </c>
      <c r="J16" s="140">
        <v>11</v>
      </c>
      <c r="K16" s="140">
        <v>25</v>
      </c>
      <c r="L16" s="140">
        <v>0</v>
      </c>
      <c r="M16" s="141">
        <v>0</v>
      </c>
      <c r="P16" s="74"/>
    </row>
    <row r="17" spans="2:16" ht="19.2" customHeight="1" x14ac:dyDescent="0.2">
      <c r="B17" s="279"/>
      <c r="C17" s="286"/>
      <c r="D17" s="27"/>
      <c r="E17" s="132">
        <f>E16/D16</f>
        <v>0.88888888888888884</v>
      </c>
      <c r="F17" s="133">
        <f>F16/D16</f>
        <v>0.44444444444444442</v>
      </c>
      <c r="G17" s="133">
        <f>G16/D16</f>
        <v>0.77777777777777779</v>
      </c>
      <c r="H17" s="133">
        <f>H16/D16</f>
        <v>9.2592592592592587E-2</v>
      </c>
      <c r="I17" s="133">
        <f>I16/D16</f>
        <v>0</v>
      </c>
      <c r="J17" s="133">
        <f>J16/D16</f>
        <v>0.20370370370370369</v>
      </c>
      <c r="K17" s="133">
        <f>K16/D16</f>
        <v>0.46296296296296297</v>
      </c>
      <c r="L17" s="133">
        <f>L16/D16</f>
        <v>0</v>
      </c>
      <c r="M17" s="134">
        <f>M16/D16</f>
        <v>0</v>
      </c>
      <c r="O17" s="69"/>
      <c r="P17" s="74"/>
    </row>
    <row r="18" spans="2:16" ht="19.2" customHeight="1" x14ac:dyDescent="0.2">
      <c r="B18" s="279"/>
      <c r="C18" s="282"/>
      <c r="D18" s="142"/>
      <c r="E18" s="155"/>
      <c r="F18" s="144">
        <f>F16/E16</f>
        <v>0.5</v>
      </c>
      <c r="G18" s="144">
        <f>G16/E16</f>
        <v>0.875</v>
      </c>
      <c r="H18" s="144">
        <f>H16/E16</f>
        <v>0.10416666666666667</v>
      </c>
      <c r="I18" s="144">
        <f>I16/E16</f>
        <v>0</v>
      </c>
      <c r="J18" s="144">
        <f>J16/E16</f>
        <v>0.22916666666666666</v>
      </c>
      <c r="K18" s="144">
        <f>K16/E16</f>
        <v>0.52083333333333337</v>
      </c>
      <c r="L18" s="144">
        <f>L16/E16</f>
        <v>0</v>
      </c>
      <c r="M18" s="145">
        <f>M16/E16</f>
        <v>0</v>
      </c>
      <c r="O18" s="69"/>
    </row>
    <row r="19" spans="2:16" ht="19.2" customHeight="1" x14ac:dyDescent="0.2">
      <c r="B19" s="279"/>
      <c r="C19" s="276" t="s">
        <v>246</v>
      </c>
      <c r="D19" s="42">
        <f>[1]表1!D17</f>
        <v>76</v>
      </c>
      <c r="E19" s="146">
        <f>'表39-1'!E15</f>
        <v>66</v>
      </c>
      <c r="F19" s="147">
        <v>39</v>
      </c>
      <c r="G19" s="147">
        <v>45</v>
      </c>
      <c r="H19" s="147">
        <v>9</v>
      </c>
      <c r="I19" s="147">
        <v>3</v>
      </c>
      <c r="J19" s="147">
        <v>34</v>
      </c>
      <c r="K19" s="147">
        <v>27</v>
      </c>
      <c r="L19" s="147">
        <v>0</v>
      </c>
      <c r="M19" s="148">
        <v>1</v>
      </c>
      <c r="P19" s="74"/>
    </row>
    <row r="20" spans="2:16" ht="19.2" customHeight="1" x14ac:dyDescent="0.2">
      <c r="B20" s="279"/>
      <c r="C20" s="286"/>
      <c r="D20" s="27"/>
      <c r="E20" s="132">
        <f>E19/D19</f>
        <v>0.86842105263157898</v>
      </c>
      <c r="F20" s="133">
        <f>F19/D19</f>
        <v>0.51315789473684215</v>
      </c>
      <c r="G20" s="133">
        <f>G19/D19</f>
        <v>0.59210526315789469</v>
      </c>
      <c r="H20" s="133">
        <f>H19/D19</f>
        <v>0.11842105263157894</v>
      </c>
      <c r="I20" s="133">
        <f>I19/D19</f>
        <v>3.9473684210526314E-2</v>
      </c>
      <c r="J20" s="133">
        <f>J19/D19</f>
        <v>0.44736842105263158</v>
      </c>
      <c r="K20" s="133">
        <f>K19/D19</f>
        <v>0.35526315789473684</v>
      </c>
      <c r="L20" s="133">
        <f>L19/D19</f>
        <v>0</v>
      </c>
      <c r="M20" s="134">
        <f>M19/D19</f>
        <v>1.3157894736842105E-2</v>
      </c>
      <c r="O20" s="69"/>
      <c r="P20" s="74"/>
    </row>
    <row r="21" spans="2:16" ht="19.2" customHeight="1" x14ac:dyDescent="0.2">
      <c r="B21" s="279"/>
      <c r="C21" s="282"/>
      <c r="D21" s="149"/>
      <c r="E21" s="143"/>
      <c r="F21" s="144">
        <f>F19/E19</f>
        <v>0.59090909090909094</v>
      </c>
      <c r="G21" s="144">
        <f>G19/E19</f>
        <v>0.68181818181818177</v>
      </c>
      <c r="H21" s="144">
        <f>H19/E19</f>
        <v>0.13636363636363635</v>
      </c>
      <c r="I21" s="144">
        <f>I19/E19</f>
        <v>4.5454545454545456E-2</v>
      </c>
      <c r="J21" s="144">
        <f>J19/E19</f>
        <v>0.51515151515151514</v>
      </c>
      <c r="K21" s="144">
        <f>K19/E19</f>
        <v>0.40909090909090912</v>
      </c>
      <c r="L21" s="144">
        <f>L19/E19</f>
        <v>0</v>
      </c>
      <c r="M21" s="145">
        <f>M19/E19</f>
        <v>1.5151515151515152E-2</v>
      </c>
      <c r="O21" s="69"/>
    </row>
    <row r="22" spans="2:16" ht="19.2" customHeight="1" x14ac:dyDescent="0.2">
      <c r="B22" s="279"/>
      <c r="C22" s="276" t="s">
        <v>269</v>
      </c>
      <c r="D22" s="42">
        <f>[1]表1!D20</f>
        <v>28</v>
      </c>
      <c r="E22" s="146">
        <f>'表39-1'!E17</f>
        <v>26</v>
      </c>
      <c r="F22" s="147">
        <v>18</v>
      </c>
      <c r="G22" s="147">
        <v>22</v>
      </c>
      <c r="H22" s="147">
        <v>7</v>
      </c>
      <c r="I22" s="147">
        <v>4</v>
      </c>
      <c r="J22" s="147">
        <v>6</v>
      </c>
      <c r="K22" s="147">
        <v>11</v>
      </c>
      <c r="L22" s="147">
        <v>1</v>
      </c>
      <c r="M22" s="148">
        <v>0</v>
      </c>
      <c r="P22" s="74"/>
    </row>
    <row r="23" spans="2:16" ht="19.2" customHeight="1" x14ac:dyDescent="0.2">
      <c r="B23" s="279"/>
      <c r="C23" s="286"/>
      <c r="D23" s="27"/>
      <c r="E23" s="132">
        <f>E22/D22</f>
        <v>0.9285714285714286</v>
      </c>
      <c r="F23" s="133">
        <f>F22/D22</f>
        <v>0.6428571428571429</v>
      </c>
      <c r="G23" s="133">
        <f>G22/D22</f>
        <v>0.7857142857142857</v>
      </c>
      <c r="H23" s="133">
        <f>H22/D22</f>
        <v>0.25</v>
      </c>
      <c r="I23" s="133">
        <f>I22/D22</f>
        <v>0.14285714285714285</v>
      </c>
      <c r="J23" s="133">
        <f>J22/D22</f>
        <v>0.21428571428571427</v>
      </c>
      <c r="K23" s="133">
        <f>K22/D22</f>
        <v>0.39285714285714285</v>
      </c>
      <c r="L23" s="133">
        <f>L22/D22</f>
        <v>3.5714285714285712E-2</v>
      </c>
      <c r="M23" s="134">
        <f>M22/D22</f>
        <v>0</v>
      </c>
      <c r="O23" s="69"/>
      <c r="P23" s="74"/>
    </row>
    <row r="24" spans="2:16" ht="19.2" customHeight="1" x14ac:dyDescent="0.2">
      <c r="B24" s="279"/>
      <c r="C24" s="282"/>
      <c r="D24" s="149"/>
      <c r="E24" s="143"/>
      <c r="F24" s="144">
        <f>F22/E22</f>
        <v>0.69230769230769229</v>
      </c>
      <c r="G24" s="144">
        <f>G22/E22</f>
        <v>0.84615384615384615</v>
      </c>
      <c r="H24" s="144">
        <f>H22/E22</f>
        <v>0.26923076923076922</v>
      </c>
      <c r="I24" s="144">
        <f>I22/E22</f>
        <v>0.15384615384615385</v>
      </c>
      <c r="J24" s="144">
        <f>J22/E22</f>
        <v>0.23076923076923078</v>
      </c>
      <c r="K24" s="144">
        <f>K22/E22</f>
        <v>0.42307692307692307</v>
      </c>
      <c r="L24" s="144">
        <f>L22/E22</f>
        <v>3.8461538461538464E-2</v>
      </c>
      <c r="M24" s="145">
        <f>M22/E22</f>
        <v>0</v>
      </c>
      <c r="O24" s="69"/>
    </row>
    <row r="25" spans="2:16" ht="19.2" customHeight="1" x14ac:dyDescent="0.2">
      <c r="B25" s="279"/>
      <c r="C25" s="276" t="s">
        <v>248</v>
      </c>
      <c r="D25" s="42">
        <f>[1]表1!D23</f>
        <v>89</v>
      </c>
      <c r="E25" s="146">
        <f>'表39-1'!E19</f>
        <v>83</v>
      </c>
      <c r="F25" s="147">
        <v>36</v>
      </c>
      <c r="G25" s="147">
        <v>54</v>
      </c>
      <c r="H25" s="147">
        <v>14</v>
      </c>
      <c r="I25" s="147">
        <v>3</v>
      </c>
      <c r="J25" s="147">
        <v>49</v>
      </c>
      <c r="K25" s="147">
        <v>31</v>
      </c>
      <c r="L25" s="147">
        <v>0</v>
      </c>
      <c r="M25" s="148">
        <v>1</v>
      </c>
      <c r="P25" s="74"/>
    </row>
    <row r="26" spans="2:16" ht="19.2" customHeight="1" x14ac:dyDescent="0.2">
      <c r="B26" s="279"/>
      <c r="C26" s="286"/>
      <c r="D26" s="27"/>
      <c r="E26" s="132">
        <f>E25/D25</f>
        <v>0.93258426966292129</v>
      </c>
      <c r="F26" s="133">
        <f>F25/D25</f>
        <v>0.4044943820224719</v>
      </c>
      <c r="G26" s="133">
        <f>G25/D25</f>
        <v>0.6067415730337079</v>
      </c>
      <c r="H26" s="133">
        <f>H25/D25</f>
        <v>0.15730337078651685</v>
      </c>
      <c r="I26" s="133">
        <f>I25/D25</f>
        <v>3.3707865168539325E-2</v>
      </c>
      <c r="J26" s="133">
        <f>J25/D25</f>
        <v>0.550561797752809</v>
      </c>
      <c r="K26" s="133">
        <f>K25/D25</f>
        <v>0.34831460674157305</v>
      </c>
      <c r="L26" s="133">
        <f>L25/D25</f>
        <v>0</v>
      </c>
      <c r="M26" s="134">
        <f>M25/D25</f>
        <v>1.1235955056179775E-2</v>
      </c>
      <c r="O26" s="69"/>
      <c r="P26" s="74"/>
    </row>
    <row r="27" spans="2:16" ht="19.2" customHeight="1" x14ac:dyDescent="0.2">
      <c r="B27" s="279"/>
      <c r="C27" s="282"/>
      <c r="D27" s="149"/>
      <c r="E27" s="143"/>
      <c r="F27" s="144">
        <f>F25/E25</f>
        <v>0.43373493975903615</v>
      </c>
      <c r="G27" s="144">
        <f>G25/E25</f>
        <v>0.6506024096385542</v>
      </c>
      <c r="H27" s="144">
        <f>H25/E25</f>
        <v>0.16867469879518071</v>
      </c>
      <c r="I27" s="144">
        <f>I25/E25</f>
        <v>3.614457831325301E-2</v>
      </c>
      <c r="J27" s="144">
        <f>J25/E25</f>
        <v>0.59036144578313254</v>
      </c>
      <c r="K27" s="144">
        <f>K25/E25</f>
        <v>0.37349397590361444</v>
      </c>
      <c r="L27" s="144">
        <f>L25/E25</f>
        <v>0</v>
      </c>
      <c r="M27" s="145">
        <f>M25/E25</f>
        <v>1.2048192771084338E-2</v>
      </c>
      <c r="O27" s="69"/>
    </row>
    <row r="28" spans="2:16" ht="19.2" customHeight="1" x14ac:dyDescent="0.2">
      <c r="B28" s="279"/>
      <c r="C28" s="276" t="s">
        <v>249</v>
      </c>
      <c r="D28" s="42">
        <f>[1]表1!D26</f>
        <v>16</v>
      </c>
      <c r="E28" s="146">
        <f>'表39-1'!E21</f>
        <v>14</v>
      </c>
      <c r="F28" s="129">
        <v>9</v>
      </c>
      <c r="G28" s="129">
        <v>9</v>
      </c>
      <c r="H28" s="129">
        <v>3</v>
      </c>
      <c r="I28" s="129">
        <v>1</v>
      </c>
      <c r="J28" s="129">
        <v>3</v>
      </c>
      <c r="K28" s="129">
        <v>8</v>
      </c>
      <c r="L28" s="129">
        <v>0</v>
      </c>
      <c r="M28" s="130">
        <v>2</v>
      </c>
      <c r="P28" s="74"/>
    </row>
    <row r="29" spans="2:16" ht="19.2" customHeight="1" x14ac:dyDescent="0.2">
      <c r="B29" s="279"/>
      <c r="C29" s="286"/>
      <c r="D29" s="27"/>
      <c r="E29" s="132">
        <f>E28/D28</f>
        <v>0.875</v>
      </c>
      <c r="F29" s="133">
        <f>F28/D28</f>
        <v>0.5625</v>
      </c>
      <c r="G29" s="133">
        <f>G28/D28</f>
        <v>0.5625</v>
      </c>
      <c r="H29" s="133">
        <f>H28/D28</f>
        <v>0.1875</v>
      </c>
      <c r="I29" s="133">
        <f>I28/D28</f>
        <v>6.25E-2</v>
      </c>
      <c r="J29" s="133">
        <f>J28/D28</f>
        <v>0.1875</v>
      </c>
      <c r="K29" s="133">
        <f>K28/D28</f>
        <v>0.5</v>
      </c>
      <c r="L29" s="133">
        <f>L28/D28</f>
        <v>0</v>
      </c>
      <c r="M29" s="134">
        <f>M28/D28</f>
        <v>0.125</v>
      </c>
      <c r="O29" s="69"/>
      <c r="P29" s="74"/>
    </row>
    <row r="30" spans="2:16" ht="19.2" customHeight="1" x14ac:dyDescent="0.2">
      <c r="B30" s="279"/>
      <c r="C30" s="282"/>
      <c r="D30" s="149"/>
      <c r="E30" s="143"/>
      <c r="F30" s="144">
        <f>F28/E28</f>
        <v>0.6428571428571429</v>
      </c>
      <c r="G30" s="204">
        <f>G28/E28</f>
        <v>0.6428571428571429</v>
      </c>
      <c r="H30" s="204">
        <f>H28/E28</f>
        <v>0.21428571428571427</v>
      </c>
      <c r="I30" s="144">
        <f>I28/E28</f>
        <v>7.1428571428571425E-2</v>
      </c>
      <c r="J30" s="144">
        <f>J28/E28</f>
        <v>0.21428571428571427</v>
      </c>
      <c r="K30" s="144">
        <f>K28/E28</f>
        <v>0.5714285714285714</v>
      </c>
      <c r="L30" s="144">
        <f>L28/E28</f>
        <v>0</v>
      </c>
      <c r="M30" s="265">
        <v>0</v>
      </c>
      <c r="O30" s="69"/>
    </row>
    <row r="31" spans="2:16" ht="19.2" customHeight="1" x14ac:dyDescent="0.2">
      <c r="B31" s="279"/>
      <c r="C31" s="276" t="s">
        <v>250</v>
      </c>
      <c r="D31" s="42">
        <f>[1]表1!D29</f>
        <v>162</v>
      </c>
      <c r="E31" s="146">
        <f>'表39-1'!E23</f>
        <v>148</v>
      </c>
      <c r="F31" s="147">
        <v>68</v>
      </c>
      <c r="G31" s="147">
        <v>96</v>
      </c>
      <c r="H31" s="147">
        <v>5</v>
      </c>
      <c r="I31" s="147">
        <v>5</v>
      </c>
      <c r="J31" s="147">
        <v>84</v>
      </c>
      <c r="K31" s="147">
        <v>33</v>
      </c>
      <c r="L31" s="147">
        <v>26</v>
      </c>
      <c r="M31" s="148">
        <v>7</v>
      </c>
      <c r="P31" s="74"/>
    </row>
    <row r="32" spans="2:16" ht="19.2" customHeight="1" x14ac:dyDescent="0.2">
      <c r="B32" s="279"/>
      <c r="C32" s="286"/>
      <c r="D32" s="27"/>
      <c r="E32" s="132">
        <f>E31/D31</f>
        <v>0.9135802469135802</v>
      </c>
      <c r="F32" s="133">
        <f>F31/D31</f>
        <v>0.41975308641975306</v>
      </c>
      <c r="G32" s="133">
        <f>G31/D31</f>
        <v>0.59259259259259256</v>
      </c>
      <c r="H32" s="133">
        <f>H31/D31</f>
        <v>3.0864197530864196E-2</v>
      </c>
      <c r="I32" s="133">
        <f>I31/D31</f>
        <v>3.0864197530864196E-2</v>
      </c>
      <c r="J32" s="133">
        <f>J31/D31</f>
        <v>0.51851851851851849</v>
      </c>
      <c r="K32" s="133">
        <f>K31/D31</f>
        <v>0.20370370370370369</v>
      </c>
      <c r="L32" s="133">
        <f>L31/D31</f>
        <v>0.16049382716049382</v>
      </c>
      <c r="M32" s="134">
        <f>M31/D31</f>
        <v>4.3209876543209874E-2</v>
      </c>
      <c r="O32" s="69"/>
      <c r="P32" s="74"/>
    </row>
    <row r="33" spans="2:16" ht="19.2" customHeight="1" thickBot="1" x14ac:dyDescent="0.25">
      <c r="B33" s="297"/>
      <c r="C33" s="277"/>
      <c r="D33" s="150"/>
      <c r="E33" s="151"/>
      <c r="F33" s="152">
        <f>F31/E31</f>
        <v>0.45945945945945948</v>
      </c>
      <c r="G33" s="152">
        <f>G31/E31</f>
        <v>0.64864864864864868</v>
      </c>
      <c r="H33" s="152">
        <f>H31/E31</f>
        <v>3.3783783783783786E-2</v>
      </c>
      <c r="I33" s="209">
        <f>I31/E31</f>
        <v>3.3783783783783786E-2</v>
      </c>
      <c r="J33" s="209">
        <f>J31/E31</f>
        <v>0.56756756756756754</v>
      </c>
      <c r="K33" s="152">
        <f>K31/E31</f>
        <v>0.22297297297297297</v>
      </c>
      <c r="L33" s="152">
        <f>L31/E31</f>
        <v>0.17567567567567569</v>
      </c>
      <c r="M33" s="153">
        <f>M31/E31</f>
        <v>4.72972972972973E-2</v>
      </c>
      <c r="O33" s="69"/>
    </row>
    <row r="34" spans="2:16" ht="19.2" customHeight="1" thickTop="1" x14ac:dyDescent="0.2">
      <c r="B34" s="278" t="s">
        <v>286</v>
      </c>
      <c r="C34" s="281" t="s">
        <v>287</v>
      </c>
      <c r="D34" s="42">
        <f>[1]表1!D32</f>
        <v>87</v>
      </c>
      <c r="E34" s="146">
        <f>'表39-1'!E25</f>
        <v>71</v>
      </c>
      <c r="F34" s="147">
        <v>19</v>
      </c>
      <c r="G34" s="147">
        <v>50</v>
      </c>
      <c r="H34" s="147">
        <v>7</v>
      </c>
      <c r="I34" s="147">
        <v>0</v>
      </c>
      <c r="J34" s="147">
        <v>29</v>
      </c>
      <c r="K34" s="147">
        <v>24</v>
      </c>
      <c r="L34" s="147">
        <v>4</v>
      </c>
      <c r="M34" s="148">
        <v>1</v>
      </c>
      <c r="P34" s="74"/>
    </row>
    <row r="35" spans="2:16" ht="19.2" customHeight="1" x14ac:dyDescent="0.2">
      <c r="B35" s="279"/>
      <c r="C35" s="286"/>
      <c r="D35" s="27"/>
      <c r="E35" s="132">
        <f>E34/D34</f>
        <v>0.81609195402298851</v>
      </c>
      <c r="F35" s="133">
        <f>F34/D34</f>
        <v>0.21839080459770116</v>
      </c>
      <c r="G35" s="133">
        <f>G34/D34</f>
        <v>0.57471264367816088</v>
      </c>
      <c r="H35" s="133">
        <f>H34/D34</f>
        <v>8.0459770114942528E-2</v>
      </c>
      <c r="I35" s="133">
        <f>I34/D34</f>
        <v>0</v>
      </c>
      <c r="J35" s="133">
        <f>J34/D34</f>
        <v>0.33333333333333331</v>
      </c>
      <c r="K35" s="133">
        <f>K34/D34</f>
        <v>0.27586206896551724</v>
      </c>
      <c r="L35" s="133">
        <f>L34/D34</f>
        <v>4.5977011494252873E-2</v>
      </c>
      <c r="M35" s="134">
        <f>M34/D34</f>
        <v>1.1494252873563218E-2</v>
      </c>
      <c r="O35" s="69"/>
      <c r="P35" s="74"/>
    </row>
    <row r="36" spans="2:16" ht="19.2" customHeight="1" x14ac:dyDescent="0.2">
      <c r="B36" s="279"/>
      <c r="C36" s="282"/>
      <c r="D36" s="149"/>
      <c r="E36" s="143"/>
      <c r="F36" s="144">
        <f>F34/E34</f>
        <v>0.26760563380281688</v>
      </c>
      <c r="G36" s="144">
        <f>G34/E34</f>
        <v>0.70422535211267601</v>
      </c>
      <c r="H36" s="144">
        <f>H34/E34</f>
        <v>9.8591549295774641E-2</v>
      </c>
      <c r="I36" s="144">
        <f>I34/E34</f>
        <v>0</v>
      </c>
      <c r="J36" s="144">
        <f>J34/E34</f>
        <v>0.40845070422535212</v>
      </c>
      <c r="K36" s="144">
        <f>K34/E34</f>
        <v>0.3380281690140845</v>
      </c>
      <c r="L36" s="144">
        <f>L34/E34</f>
        <v>5.6338028169014086E-2</v>
      </c>
      <c r="M36" s="145">
        <f>M34/E34</f>
        <v>1.4084507042253521E-2</v>
      </c>
      <c r="O36" s="69"/>
    </row>
    <row r="37" spans="2:16" ht="19.2" customHeight="1" x14ac:dyDescent="0.2">
      <c r="B37" s="279"/>
      <c r="C37" s="276" t="s">
        <v>288</v>
      </c>
      <c r="D37" s="42">
        <f>[1]表1!D35</f>
        <v>181</v>
      </c>
      <c r="E37" s="146">
        <f>'表39-1'!E27</f>
        <v>169</v>
      </c>
      <c r="F37" s="147">
        <v>80</v>
      </c>
      <c r="G37" s="147">
        <v>123</v>
      </c>
      <c r="H37" s="147">
        <v>20</v>
      </c>
      <c r="I37" s="147">
        <v>6</v>
      </c>
      <c r="J37" s="147">
        <v>86</v>
      </c>
      <c r="K37" s="147">
        <v>55</v>
      </c>
      <c r="L37" s="147">
        <v>13</v>
      </c>
      <c r="M37" s="148">
        <v>3</v>
      </c>
      <c r="P37" s="74"/>
    </row>
    <row r="38" spans="2:16" ht="19.2" customHeight="1" x14ac:dyDescent="0.2">
      <c r="B38" s="279"/>
      <c r="C38" s="286"/>
      <c r="D38" s="27"/>
      <c r="E38" s="132">
        <f>E37/D37</f>
        <v>0.93370165745856348</v>
      </c>
      <c r="F38" s="133">
        <f>F37/D37</f>
        <v>0.44198895027624308</v>
      </c>
      <c r="G38" s="133">
        <f>G37/D37</f>
        <v>0.6795580110497238</v>
      </c>
      <c r="H38" s="133">
        <f>H37/D37</f>
        <v>0.11049723756906077</v>
      </c>
      <c r="I38" s="133">
        <f>I37/D37</f>
        <v>3.3149171270718231E-2</v>
      </c>
      <c r="J38" s="133">
        <f>J37/D37</f>
        <v>0.47513812154696133</v>
      </c>
      <c r="K38" s="133">
        <f>K37/D37</f>
        <v>0.30386740331491713</v>
      </c>
      <c r="L38" s="133">
        <f>L37/D37</f>
        <v>7.18232044198895E-2</v>
      </c>
      <c r="M38" s="134">
        <f>M37/D37</f>
        <v>1.6574585635359115E-2</v>
      </c>
      <c r="O38" s="69"/>
      <c r="P38" s="74"/>
    </row>
    <row r="39" spans="2:16" ht="19.2" customHeight="1" x14ac:dyDescent="0.2">
      <c r="B39" s="279"/>
      <c r="C39" s="282"/>
      <c r="D39" s="149"/>
      <c r="E39" s="143"/>
      <c r="F39" s="144">
        <f>F37/E37</f>
        <v>0.47337278106508873</v>
      </c>
      <c r="G39" s="144">
        <f>G37/E37</f>
        <v>0.72781065088757402</v>
      </c>
      <c r="H39" s="144">
        <f>H37/E37</f>
        <v>0.11834319526627218</v>
      </c>
      <c r="I39" s="144">
        <f>I37/E37</f>
        <v>3.5502958579881658E-2</v>
      </c>
      <c r="J39" s="144">
        <f>J37/E37</f>
        <v>0.50887573964497046</v>
      </c>
      <c r="K39" s="144">
        <f>K37/E37</f>
        <v>0.32544378698224852</v>
      </c>
      <c r="L39" s="144">
        <f>L37/E37</f>
        <v>7.6923076923076927E-2</v>
      </c>
      <c r="M39" s="145">
        <f>M37/E37</f>
        <v>1.7751479289940829E-2</v>
      </c>
      <c r="O39" s="69"/>
    </row>
    <row r="40" spans="2:16" ht="19.2" customHeight="1" x14ac:dyDescent="0.2">
      <c r="B40" s="279"/>
      <c r="C40" s="276" t="s">
        <v>289</v>
      </c>
      <c r="D40" s="42">
        <f>[1]表1!D38</f>
        <v>50</v>
      </c>
      <c r="E40" s="146">
        <f>'表39-1'!E29</f>
        <v>48</v>
      </c>
      <c r="F40" s="129">
        <v>27</v>
      </c>
      <c r="G40" s="129">
        <v>29</v>
      </c>
      <c r="H40" s="129">
        <v>4</v>
      </c>
      <c r="I40" s="129">
        <v>2</v>
      </c>
      <c r="J40" s="129">
        <v>25</v>
      </c>
      <c r="K40" s="129">
        <v>15</v>
      </c>
      <c r="L40" s="129">
        <v>4</v>
      </c>
      <c r="M40" s="130">
        <v>1</v>
      </c>
      <c r="P40" s="74"/>
    </row>
    <row r="41" spans="2:16" ht="19.2" customHeight="1" x14ac:dyDescent="0.2">
      <c r="B41" s="279"/>
      <c r="C41" s="286"/>
      <c r="D41" s="27"/>
      <c r="E41" s="132">
        <f>E40/D40</f>
        <v>0.96</v>
      </c>
      <c r="F41" s="133">
        <f>F40/D40</f>
        <v>0.54</v>
      </c>
      <c r="G41" s="133">
        <f>G40/D40</f>
        <v>0.57999999999999996</v>
      </c>
      <c r="H41" s="133">
        <f>H40/D40</f>
        <v>0.08</v>
      </c>
      <c r="I41" s="133">
        <f>I40/D40</f>
        <v>0.04</v>
      </c>
      <c r="J41" s="133">
        <f>J40/D40</f>
        <v>0.5</v>
      </c>
      <c r="K41" s="133">
        <f>K40/D40</f>
        <v>0.3</v>
      </c>
      <c r="L41" s="133">
        <f>L40/D40</f>
        <v>0.08</v>
      </c>
      <c r="M41" s="134">
        <f>M40/D40</f>
        <v>0.02</v>
      </c>
      <c r="O41" s="69"/>
      <c r="P41" s="74"/>
    </row>
    <row r="42" spans="2:16" ht="19.2" customHeight="1" x14ac:dyDescent="0.2">
      <c r="B42" s="279"/>
      <c r="C42" s="282"/>
      <c r="D42" s="149"/>
      <c r="E42" s="143"/>
      <c r="F42" s="144">
        <f>F40/E40</f>
        <v>0.5625</v>
      </c>
      <c r="G42" s="144">
        <f>G40/E40</f>
        <v>0.60416666666666663</v>
      </c>
      <c r="H42" s="144">
        <f>H40/E40</f>
        <v>8.3333333333333329E-2</v>
      </c>
      <c r="I42" s="144">
        <f>I40/E40</f>
        <v>4.1666666666666664E-2</v>
      </c>
      <c r="J42" s="144">
        <f>J40/E40</f>
        <v>0.52083333333333337</v>
      </c>
      <c r="K42" s="144">
        <f>K40/E40</f>
        <v>0.3125</v>
      </c>
      <c r="L42" s="144">
        <f>L40/E40</f>
        <v>8.3333333333333329E-2</v>
      </c>
      <c r="M42" s="145">
        <f>M40/E40</f>
        <v>2.0833333333333332E-2</v>
      </c>
      <c r="O42" s="69"/>
    </row>
    <row r="43" spans="2:16" ht="19.2" customHeight="1" x14ac:dyDescent="0.2">
      <c r="B43" s="279"/>
      <c r="C43" s="276" t="s">
        <v>290</v>
      </c>
      <c r="D43" s="42">
        <f>[1]表1!D41</f>
        <v>40</v>
      </c>
      <c r="E43" s="146">
        <f>'表39-1'!E31</f>
        <v>33</v>
      </c>
      <c r="F43" s="129">
        <v>20</v>
      </c>
      <c r="G43" s="129">
        <v>23</v>
      </c>
      <c r="H43" s="129">
        <v>5</v>
      </c>
      <c r="I43" s="129">
        <v>4</v>
      </c>
      <c r="J43" s="129">
        <v>19</v>
      </c>
      <c r="K43" s="129">
        <v>14</v>
      </c>
      <c r="L43" s="129">
        <v>0</v>
      </c>
      <c r="M43" s="130">
        <v>2</v>
      </c>
      <c r="P43" s="74"/>
    </row>
    <row r="44" spans="2:16" ht="19.2" customHeight="1" x14ac:dyDescent="0.2">
      <c r="B44" s="279"/>
      <c r="C44" s="286"/>
      <c r="D44" s="27"/>
      <c r="E44" s="132">
        <f>E43/D43</f>
        <v>0.82499999999999996</v>
      </c>
      <c r="F44" s="133">
        <f>F43/D43</f>
        <v>0.5</v>
      </c>
      <c r="G44" s="133">
        <f>G43/D43</f>
        <v>0.57499999999999996</v>
      </c>
      <c r="H44" s="133">
        <f>H43/D43</f>
        <v>0.125</v>
      </c>
      <c r="I44" s="133">
        <f>I43/D43</f>
        <v>0.1</v>
      </c>
      <c r="J44" s="133">
        <f>J43/D43</f>
        <v>0.47499999999999998</v>
      </c>
      <c r="K44" s="133">
        <f>K43/D43</f>
        <v>0.35</v>
      </c>
      <c r="L44" s="133">
        <f>L43/D43</f>
        <v>0</v>
      </c>
      <c r="M44" s="134">
        <f>M43/D43</f>
        <v>0.05</v>
      </c>
      <c r="O44" s="69"/>
      <c r="P44" s="74"/>
    </row>
    <row r="45" spans="2:16" ht="19.2" customHeight="1" x14ac:dyDescent="0.2">
      <c r="B45" s="279"/>
      <c r="C45" s="282"/>
      <c r="D45" s="149"/>
      <c r="E45" s="143"/>
      <c r="F45" s="144">
        <f>F43/E43</f>
        <v>0.60606060606060608</v>
      </c>
      <c r="G45" s="144">
        <f>G43/E43</f>
        <v>0.69696969696969702</v>
      </c>
      <c r="H45" s="144">
        <f>H43/E43</f>
        <v>0.15151515151515152</v>
      </c>
      <c r="I45" s="144">
        <f>I43/E43</f>
        <v>0.12121212121212122</v>
      </c>
      <c r="J45" s="144">
        <f>J43/E43</f>
        <v>0.5757575757575758</v>
      </c>
      <c r="K45" s="144">
        <f>K43/E43</f>
        <v>0.42424242424242425</v>
      </c>
      <c r="L45" s="144">
        <f>L43/E43</f>
        <v>0</v>
      </c>
      <c r="M45" s="145">
        <f>M43/E43</f>
        <v>6.0606060606060608E-2</v>
      </c>
      <c r="O45" s="69"/>
    </row>
    <row r="46" spans="2:16" ht="19.2" customHeight="1" x14ac:dyDescent="0.2">
      <c r="B46" s="279"/>
      <c r="C46" s="276" t="s">
        <v>291</v>
      </c>
      <c r="D46" s="42">
        <f>[1]表1!D44</f>
        <v>27</v>
      </c>
      <c r="E46" s="146">
        <f>'表39-1'!E33</f>
        <v>26</v>
      </c>
      <c r="F46" s="129">
        <v>20</v>
      </c>
      <c r="G46" s="129">
        <v>17</v>
      </c>
      <c r="H46" s="129">
        <v>3</v>
      </c>
      <c r="I46" s="129">
        <v>2</v>
      </c>
      <c r="J46" s="129">
        <v>10</v>
      </c>
      <c r="K46" s="129">
        <v>12</v>
      </c>
      <c r="L46" s="129">
        <v>3</v>
      </c>
      <c r="M46" s="130">
        <v>1</v>
      </c>
      <c r="P46" s="74"/>
    </row>
    <row r="47" spans="2:16" ht="19.2" customHeight="1" x14ac:dyDescent="0.2">
      <c r="B47" s="279"/>
      <c r="C47" s="286"/>
      <c r="D47" s="27"/>
      <c r="E47" s="132">
        <f>E46/D46</f>
        <v>0.96296296296296291</v>
      </c>
      <c r="F47" s="133">
        <f>F46/D46</f>
        <v>0.7407407407407407</v>
      </c>
      <c r="G47" s="133">
        <f>G46/D46</f>
        <v>0.62962962962962965</v>
      </c>
      <c r="H47" s="133">
        <f>H46/D46</f>
        <v>0.1111111111111111</v>
      </c>
      <c r="I47" s="133">
        <f>I46/D46</f>
        <v>7.407407407407407E-2</v>
      </c>
      <c r="J47" s="133">
        <f>J46/D46</f>
        <v>0.37037037037037035</v>
      </c>
      <c r="K47" s="133">
        <f>K46/D46</f>
        <v>0.44444444444444442</v>
      </c>
      <c r="L47" s="133">
        <f>L46/D46</f>
        <v>0.1111111111111111</v>
      </c>
      <c r="M47" s="134">
        <f>M46/D46</f>
        <v>3.7037037037037035E-2</v>
      </c>
      <c r="O47" s="69"/>
      <c r="P47" s="74"/>
    </row>
    <row r="48" spans="2:16" ht="19.2" customHeight="1" x14ac:dyDescent="0.2">
      <c r="B48" s="279"/>
      <c r="C48" s="282"/>
      <c r="D48" s="149"/>
      <c r="E48" s="143"/>
      <c r="F48" s="144">
        <f>F46/E46</f>
        <v>0.76923076923076927</v>
      </c>
      <c r="G48" s="144">
        <f>G46/E46</f>
        <v>0.65384615384615385</v>
      </c>
      <c r="H48" s="144">
        <f>H46/E46</f>
        <v>0.11538461538461539</v>
      </c>
      <c r="I48" s="144">
        <f>I46/E46</f>
        <v>7.6923076923076927E-2</v>
      </c>
      <c r="J48" s="144">
        <f>J46/E46</f>
        <v>0.38461538461538464</v>
      </c>
      <c r="K48" s="144">
        <f>K46/E46</f>
        <v>0.46153846153846156</v>
      </c>
      <c r="L48" s="144">
        <f>L46/E46</f>
        <v>0.11538461538461539</v>
      </c>
      <c r="M48" s="145">
        <f>M46/E46</f>
        <v>3.8461538461538464E-2</v>
      </c>
      <c r="O48" s="69"/>
    </row>
    <row r="49" spans="2:16" ht="19.2" customHeight="1" x14ac:dyDescent="0.2">
      <c r="B49" s="279"/>
      <c r="C49" s="276" t="s">
        <v>292</v>
      </c>
      <c r="D49" s="42">
        <f>[1]表1!D47</f>
        <v>40</v>
      </c>
      <c r="E49" s="146">
        <f>'表39-1'!E35</f>
        <v>38</v>
      </c>
      <c r="F49" s="129">
        <v>28</v>
      </c>
      <c r="G49" s="129">
        <v>26</v>
      </c>
      <c r="H49" s="129">
        <v>4</v>
      </c>
      <c r="I49" s="129">
        <v>2</v>
      </c>
      <c r="J49" s="129">
        <v>18</v>
      </c>
      <c r="K49" s="129">
        <v>15</v>
      </c>
      <c r="L49" s="129">
        <v>3</v>
      </c>
      <c r="M49" s="130">
        <v>3</v>
      </c>
      <c r="P49" s="74"/>
    </row>
    <row r="50" spans="2:16" ht="19.2" customHeight="1" x14ac:dyDescent="0.2">
      <c r="B50" s="279"/>
      <c r="C50" s="286"/>
      <c r="D50" s="27"/>
      <c r="E50" s="132">
        <f>E49/D49</f>
        <v>0.95</v>
      </c>
      <c r="F50" s="133">
        <f>F49/D49</f>
        <v>0.7</v>
      </c>
      <c r="G50" s="133">
        <f>G49/D49</f>
        <v>0.65</v>
      </c>
      <c r="H50" s="133">
        <f>H49/D49</f>
        <v>0.1</v>
      </c>
      <c r="I50" s="133">
        <f>I49/D49</f>
        <v>0.05</v>
      </c>
      <c r="J50" s="133">
        <f>J49/D49</f>
        <v>0.45</v>
      </c>
      <c r="K50" s="133">
        <f>K49/D49</f>
        <v>0.375</v>
      </c>
      <c r="L50" s="133">
        <f>L49/D49</f>
        <v>7.4999999999999997E-2</v>
      </c>
      <c r="M50" s="134">
        <v>0</v>
      </c>
      <c r="O50" s="69"/>
      <c r="P50" s="74"/>
    </row>
    <row r="51" spans="2:16" ht="19.2" customHeight="1" thickBot="1" x14ac:dyDescent="0.25">
      <c r="B51" s="279"/>
      <c r="C51" s="277"/>
      <c r="D51" s="150"/>
      <c r="E51" s="151"/>
      <c r="F51" s="209">
        <f>F49/E49</f>
        <v>0.73684210526315785</v>
      </c>
      <c r="G51" s="209">
        <f>G49/E49</f>
        <v>0.68421052631578949</v>
      </c>
      <c r="H51" s="209">
        <f>H49/E49</f>
        <v>0.10526315789473684</v>
      </c>
      <c r="I51" s="209">
        <f>I49/E49</f>
        <v>5.2631578947368418E-2</v>
      </c>
      <c r="J51" s="209">
        <f>J49/E49</f>
        <v>0.47368421052631576</v>
      </c>
      <c r="K51" s="209">
        <f>K49/E49</f>
        <v>0.39473684210526316</v>
      </c>
      <c r="L51" s="209">
        <f>L49/E49</f>
        <v>7.8947368421052627E-2</v>
      </c>
      <c r="M51" s="153">
        <v>0</v>
      </c>
      <c r="O51" s="69"/>
    </row>
    <row r="52" spans="2:16" ht="19.2" customHeight="1" thickTop="1" x14ac:dyDescent="0.2">
      <c r="B52" s="279"/>
      <c r="C52" s="59" t="s">
        <v>293</v>
      </c>
      <c r="D52" s="157">
        <f>D37+D40+D43+D46</f>
        <v>298</v>
      </c>
      <c r="E52" s="146">
        <f t="shared" ref="E52:M52" si="1">E37+E40+E43+E46</f>
        <v>276</v>
      </c>
      <c r="F52" s="147">
        <f t="shared" si="1"/>
        <v>147</v>
      </c>
      <c r="G52" s="147">
        <f t="shared" si="1"/>
        <v>192</v>
      </c>
      <c r="H52" s="147">
        <f t="shared" si="1"/>
        <v>32</v>
      </c>
      <c r="I52" s="147">
        <f t="shared" si="1"/>
        <v>14</v>
      </c>
      <c r="J52" s="147">
        <f t="shared" si="1"/>
        <v>140</v>
      </c>
      <c r="K52" s="147">
        <f t="shared" si="1"/>
        <v>96</v>
      </c>
      <c r="L52" s="147">
        <f t="shared" si="1"/>
        <v>20</v>
      </c>
      <c r="M52" s="148">
        <f t="shared" si="1"/>
        <v>7</v>
      </c>
      <c r="P52" s="74"/>
    </row>
    <row r="53" spans="2:16" ht="19.2" customHeight="1" x14ac:dyDescent="0.2">
      <c r="B53" s="279"/>
      <c r="C53" s="158" t="s">
        <v>294</v>
      </c>
      <c r="D53" s="159"/>
      <c r="E53" s="132">
        <f>E52/D52</f>
        <v>0.9261744966442953</v>
      </c>
      <c r="F53" s="133">
        <f>F52/D52</f>
        <v>0.49328859060402686</v>
      </c>
      <c r="G53" s="133">
        <f>G52/D52</f>
        <v>0.64429530201342278</v>
      </c>
      <c r="H53" s="133">
        <f>H52/D52</f>
        <v>0.10738255033557047</v>
      </c>
      <c r="I53" s="133">
        <f>I52/D52</f>
        <v>4.6979865771812082E-2</v>
      </c>
      <c r="J53" s="133">
        <f>J52/D52</f>
        <v>0.46979865771812079</v>
      </c>
      <c r="K53" s="133">
        <f>K52/D52</f>
        <v>0.32214765100671139</v>
      </c>
      <c r="L53" s="133">
        <f>L52/D52</f>
        <v>6.7114093959731544E-2</v>
      </c>
      <c r="M53" s="134">
        <f>M52/D52</f>
        <v>2.3489932885906041E-2</v>
      </c>
      <c r="O53" s="69"/>
      <c r="P53" s="74"/>
    </row>
    <row r="54" spans="2:16" ht="19.2" customHeight="1" x14ac:dyDescent="0.2">
      <c r="B54" s="279"/>
      <c r="C54" s="58"/>
      <c r="D54" s="160"/>
      <c r="E54" s="143"/>
      <c r="F54" s="144">
        <f>F52/E52</f>
        <v>0.53260869565217395</v>
      </c>
      <c r="G54" s="144">
        <f>G52/E52</f>
        <v>0.69565217391304346</v>
      </c>
      <c r="H54" s="144">
        <f>H52/E52</f>
        <v>0.11594202898550725</v>
      </c>
      <c r="I54" s="144">
        <f>I52/E52</f>
        <v>5.0724637681159424E-2</v>
      </c>
      <c r="J54" s="144">
        <f>J52/E52</f>
        <v>0.50724637681159424</v>
      </c>
      <c r="K54" s="144">
        <f>K52/E52</f>
        <v>0.34782608695652173</v>
      </c>
      <c r="L54" s="144">
        <f>L52/E52</f>
        <v>7.2463768115942032E-2</v>
      </c>
      <c r="M54" s="145">
        <f>M52/E52</f>
        <v>2.5362318840579712E-2</v>
      </c>
      <c r="O54" s="69"/>
    </row>
    <row r="55" spans="2:16" ht="19.2" customHeight="1" x14ac:dyDescent="0.2">
      <c r="B55" s="279"/>
      <c r="C55" s="161" t="s">
        <v>293</v>
      </c>
      <c r="D55" s="185">
        <f>SUM(D40:D49)</f>
        <v>157</v>
      </c>
      <c r="E55" s="128">
        <f t="shared" ref="E55:M55" si="2">E40+E43+E46+E49</f>
        <v>145</v>
      </c>
      <c r="F55" s="129">
        <f t="shared" si="2"/>
        <v>95</v>
      </c>
      <c r="G55" s="129">
        <f t="shared" si="2"/>
        <v>95</v>
      </c>
      <c r="H55" s="129">
        <f t="shared" si="2"/>
        <v>16</v>
      </c>
      <c r="I55" s="129">
        <f t="shared" si="2"/>
        <v>10</v>
      </c>
      <c r="J55" s="129">
        <f t="shared" si="2"/>
        <v>72</v>
      </c>
      <c r="K55" s="129">
        <f t="shared" si="2"/>
        <v>56</v>
      </c>
      <c r="L55" s="129">
        <f t="shared" si="2"/>
        <v>10</v>
      </c>
      <c r="M55" s="130">
        <f t="shared" si="2"/>
        <v>7</v>
      </c>
      <c r="P55" s="74"/>
    </row>
    <row r="56" spans="2:16" ht="19.2" customHeight="1" x14ac:dyDescent="0.2">
      <c r="B56" s="279"/>
      <c r="C56" s="158" t="s">
        <v>295</v>
      </c>
      <c r="D56" s="163"/>
      <c r="E56" s="132">
        <f>E55/D55</f>
        <v>0.92356687898089174</v>
      </c>
      <c r="F56" s="133">
        <f>F55/D55</f>
        <v>0.60509554140127386</v>
      </c>
      <c r="G56" s="133">
        <f>G55/D55</f>
        <v>0.60509554140127386</v>
      </c>
      <c r="H56" s="133">
        <f>H55/D55</f>
        <v>0.10191082802547771</v>
      </c>
      <c r="I56" s="133">
        <f>I55/D55</f>
        <v>6.3694267515923567E-2</v>
      </c>
      <c r="J56" s="133">
        <f>J55/D55</f>
        <v>0.45859872611464969</v>
      </c>
      <c r="K56" s="133">
        <f>K55/D55</f>
        <v>0.35668789808917195</v>
      </c>
      <c r="L56" s="133">
        <f>L55/D55</f>
        <v>6.3694267515923567E-2</v>
      </c>
      <c r="M56" s="134">
        <f>M55/D55</f>
        <v>4.4585987261146494E-2</v>
      </c>
      <c r="O56" s="69"/>
      <c r="P56" s="74"/>
    </row>
    <row r="57" spans="2:16" ht="19.2" customHeight="1" thickBot="1" x14ac:dyDescent="0.25">
      <c r="B57" s="280"/>
      <c r="C57" s="58"/>
      <c r="D57" s="160"/>
      <c r="E57" s="164"/>
      <c r="F57" s="165">
        <f>F55/E55</f>
        <v>0.65517241379310343</v>
      </c>
      <c r="G57" s="165">
        <f>G55/E55</f>
        <v>0.65517241379310343</v>
      </c>
      <c r="H57" s="222">
        <f>H55/E55</f>
        <v>0.1103448275862069</v>
      </c>
      <c r="I57" s="222">
        <f>I55/E55</f>
        <v>6.8965517241379309E-2</v>
      </c>
      <c r="J57" s="222">
        <f>J55/E55</f>
        <v>0.49655172413793103</v>
      </c>
      <c r="K57" s="165">
        <f>K55/E55</f>
        <v>0.38620689655172413</v>
      </c>
      <c r="L57" s="165">
        <f>L55/E55</f>
        <v>6.8965517241379309E-2</v>
      </c>
      <c r="M57" s="166">
        <f>M55/E55</f>
        <v>4.8275862068965517E-2</v>
      </c>
      <c r="O57" s="69"/>
    </row>
    <row r="58" spans="2:16" ht="19.2" customHeight="1" x14ac:dyDescent="0.2">
      <c r="B58" s="65"/>
      <c r="C58" s="342" t="s">
        <v>456</v>
      </c>
      <c r="D58" s="342"/>
      <c r="E58" s="342"/>
      <c r="F58" s="342"/>
      <c r="G58" s="167"/>
      <c r="H58" s="167"/>
      <c r="I58" s="167"/>
      <c r="J58" s="167"/>
      <c r="K58" s="167"/>
      <c r="L58" s="167"/>
      <c r="M58" s="167"/>
      <c r="O58" s="69"/>
    </row>
    <row r="59" spans="2:16" x14ac:dyDescent="0.2">
      <c r="B59" s="168"/>
      <c r="C59" s="169"/>
      <c r="D59" s="170"/>
      <c r="E59" s="171"/>
      <c r="F59" s="172"/>
      <c r="G59" s="172"/>
      <c r="H59" s="172"/>
      <c r="I59" s="172"/>
      <c r="J59" s="172"/>
      <c r="K59" s="172"/>
      <c r="L59" s="172"/>
    </row>
    <row r="60" spans="2:16" x14ac:dyDescent="0.2">
      <c r="B60" s="12"/>
      <c r="C60" s="169"/>
    </row>
    <row r="61" spans="2:16" x14ac:dyDescent="0.2">
      <c r="B61" s="69"/>
      <c r="E61" s="70"/>
      <c r="F61" s="70"/>
      <c r="G61" s="70"/>
      <c r="H61" s="70"/>
      <c r="I61" s="167"/>
      <c r="J61" s="167"/>
      <c r="K61" s="70"/>
      <c r="L61" s="70"/>
      <c r="M61" s="70"/>
    </row>
    <row r="62" spans="2:16" x14ac:dyDescent="0.2">
      <c r="B62" s="69"/>
      <c r="E62" s="70"/>
      <c r="F62" s="70"/>
      <c r="G62" s="70"/>
      <c r="H62" s="70"/>
      <c r="I62" s="70"/>
      <c r="J62" s="70"/>
      <c r="K62" s="70"/>
      <c r="L62" s="70"/>
      <c r="M62" s="70"/>
    </row>
    <row r="63" spans="2:16" ht="9.75" customHeight="1" x14ac:dyDescent="0.2">
      <c r="E63" s="70"/>
      <c r="F63" s="70"/>
      <c r="G63" s="70"/>
      <c r="H63" s="70"/>
      <c r="I63" s="70"/>
      <c r="J63" s="70"/>
      <c r="K63" s="70"/>
      <c r="L63" s="70"/>
      <c r="M63" s="70"/>
    </row>
    <row r="64" spans="2:16" x14ac:dyDescent="0.2">
      <c r="B64" s="12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2:13" x14ac:dyDescent="0.2">
      <c r="B65" s="12"/>
      <c r="C65" s="123"/>
      <c r="D65" s="72"/>
      <c r="E65" s="72"/>
      <c r="F65" s="72"/>
      <c r="G65" s="72"/>
      <c r="H65" s="72"/>
      <c r="I65" s="72"/>
      <c r="J65" s="72"/>
      <c r="K65" s="72"/>
      <c r="L65" s="72"/>
      <c r="M65" s="72"/>
    </row>
    <row r="66" spans="2:13" ht="13.5" customHeight="1" x14ac:dyDescent="0.2">
      <c r="B66" s="12"/>
      <c r="C66" s="123"/>
    </row>
    <row r="67" spans="2:13" ht="13.5" customHeight="1" x14ac:dyDescent="0.2">
      <c r="B67" s="74"/>
      <c r="C67" s="123"/>
      <c r="D67" s="74"/>
      <c r="E67" s="74"/>
      <c r="F67" s="74"/>
      <c r="G67" s="74"/>
      <c r="H67" s="74"/>
      <c r="I67" s="74"/>
      <c r="J67" s="74"/>
      <c r="K67" s="74"/>
      <c r="L67" s="74"/>
      <c r="M67" s="74"/>
    </row>
    <row r="68" spans="2:13" ht="11.25" customHeight="1" x14ac:dyDescent="0.2">
      <c r="C68" s="123"/>
      <c r="D68" s="74"/>
      <c r="E68" s="74"/>
      <c r="F68" s="74"/>
      <c r="G68" s="74"/>
      <c r="H68" s="74"/>
      <c r="I68" s="74"/>
      <c r="J68" s="74"/>
      <c r="K68" s="74"/>
      <c r="L68" s="74"/>
      <c r="M68" s="74"/>
    </row>
    <row r="69" spans="2:13" x14ac:dyDescent="0.2">
      <c r="C69" s="123"/>
      <c r="D69" s="74"/>
      <c r="E69" s="74"/>
      <c r="F69" s="74"/>
      <c r="G69" s="74"/>
      <c r="H69" s="74"/>
      <c r="I69" s="74"/>
      <c r="J69" s="74"/>
      <c r="K69" s="74"/>
      <c r="L69" s="74"/>
      <c r="M69" s="74"/>
    </row>
    <row r="70" spans="2:13" x14ac:dyDescent="0.2">
      <c r="C70" s="123"/>
      <c r="D70" s="74"/>
      <c r="E70" s="74"/>
      <c r="F70" s="74"/>
      <c r="G70" s="74"/>
      <c r="H70" s="74"/>
      <c r="I70" s="74"/>
      <c r="J70" s="74"/>
      <c r="K70" s="74"/>
      <c r="L70" s="74"/>
      <c r="M70" s="74"/>
    </row>
    <row r="71" spans="2:13" x14ac:dyDescent="0.2">
      <c r="C71" s="123"/>
      <c r="D71" s="74"/>
      <c r="E71" s="74"/>
      <c r="F71" s="74"/>
      <c r="G71" s="74"/>
      <c r="H71" s="74"/>
      <c r="I71" s="74"/>
      <c r="J71" s="74"/>
      <c r="K71" s="74"/>
      <c r="L71" s="74"/>
      <c r="M71" s="74"/>
    </row>
    <row r="72" spans="2:13" x14ac:dyDescent="0.2">
      <c r="C72" s="123"/>
      <c r="D72" s="74"/>
      <c r="E72" s="74"/>
      <c r="F72" s="74"/>
      <c r="G72" s="74"/>
      <c r="H72" s="74"/>
      <c r="I72" s="74"/>
      <c r="J72" s="74"/>
      <c r="K72" s="74"/>
      <c r="L72" s="74"/>
      <c r="M72" s="74"/>
    </row>
    <row r="73" spans="2:13" x14ac:dyDescent="0.2">
      <c r="C73" s="123"/>
      <c r="D73" s="123"/>
      <c r="F73" s="69"/>
      <c r="H73" s="69"/>
      <c r="L73" s="69"/>
    </row>
    <row r="74" spans="2:13" x14ac:dyDescent="0.2">
      <c r="C74" s="123"/>
      <c r="D74" s="123"/>
    </row>
    <row r="75" spans="2:13" x14ac:dyDescent="0.2">
      <c r="C75" s="123"/>
      <c r="D75" s="123"/>
    </row>
    <row r="76" spans="2:13" x14ac:dyDescent="0.2">
      <c r="C76" s="123"/>
      <c r="D76" s="123"/>
    </row>
    <row r="77" spans="2:13" x14ac:dyDescent="0.2">
      <c r="C77" s="123"/>
      <c r="D77" s="123"/>
    </row>
    <row r="78" spans="2:13" x14ac:dyDescent="0.2">
      <c r="C78" s="123"/>
      <c r="D78" s="123"/>
    </row>
    <row r="79" spans="2:13" x14ac:dyDescent="0.2">
      <c r="C79" s="123"/>
      <c r="D79" s="123"/>
    </row>
    <row r="80" spans="2:13" x14ac:dyDescent="0.2">
      <c r="C80" s="123"/>
      <c r="D80" s="123"/>
    </row>
    <row r="81" spans="1:4" x14ac:dyDescent="0.2">
      <c r="C81" s="123"/>
      <c r="D81" s="123"/>
    </row>
    <row r="82" spans="1:4" x14ac:dyDescent="0.2">
      <c r="C82" s="123"/>
      <c r="D82" s="123"/>
    </row>
    <row r="83" spans="1:4" x14ac:dyDescent="0.2">
      <c r="C83" s="123"/>
      <c r="D83" s="123"/>
    </row>
    <row r="84" spans="1:4" x14ac:dyDescent="0.2">
      <c r="C84" s="123"/>
      <c r="D84" s="123"/>
    </row>
    <row r="85" spans="1:4" x14ac:dyDescent="0.2">
      <c r="C85" s="123"/>
      <c r="D85" s="123"/>
    </row>
    <row r="86" spans="1:4" x14ac:dyDescent="0.2">
      <c r="C86" s="123"/>
      <c r="D86" s="123"/>
    </row>
    <row r="87" spans="1:4" x14ac:dyDescent="0.2">
      <c r="C87" s="123"/>
      <c r="D87" s="123"/>
    </row>
    <row r="88" spans="1:4" x14ac:dyDescent="0.2">
      <c r="C88" s="123"/>
      <c r="D88" s="123"/>
    </row>
    <row r="89" spans="1:4" x14ac:dyDescent="0.2">
      <c r="C89" s="123"/>
      <c r="D89" s="123"/>
    </row>
    <row r="90" spans="1:4" x14ac:dyDescent="0.2">
      <c r="C90" s="123"/>
      <c r="D90" s="123"/>
    </row>
    <row r="91" spans="1:4" x14ac:dyDescent="0.2">
      <c r="C91" s="123"/>
      <c r="D91" s="123"/>
    </row>
    <row r="92" spans="1:4" x14ac:dyDescent="0.2">
      <c r="C92" s="123"/>
      <c r="D92" s="123"/>
    </row>
    <row r="93" spans="1:4" x14ac:dyDescent="0.2">
      <c r="C93" s="123"/>
      <c r="D93" s="123"/>
    </row>
    <row r="94" spans="1:4" x14ac:dyDescent="0.2">
      <c r="C94" s="123"/>
      <c r="D94" s="123"/>
    </row>
    <row r="95" spans="1:4" x14ac:dyDescent="0.2">
      <c r="C95" s="123"/>
      <c r="D95" s="123"/>
    </row>
    <row r="96" spans="1:4" x14ac:dyDescent="0.2">
      <c r="A96" s="12"/>
      <c r="B96" s="12"/>
      <c r="C96" s="123"/>
      <c r="D96" s="123"/>
    </row>
    <row r="97" spans="1:4" x14ac:dyDescent="0.2">
      <c r="A97" s="12" t="e">
        <f>SUM(#REF!)</f>
        <v>#REF!</v>
      </c>
      <c r="B97" s="12" t="e">
        <f>SUM(#REF!)</f>
        <v>#REF!</v>
      </c>
      <c r="C97" s="123"/>
      <c r="D97" s="123"/>
    </row>
  </sheetData>
  <mergeCells count="27">
    <mergeCell ref="G10:G12"/>
    <mergeCell ref="H10:H12"/>
    <mergeCell ref="B13:C15"/>
    <mergeCell ref="B9:C12"/>
    <mergeCell ref="D9:D12"/>
    <mergeCell ref="E9:E12"/>
    <mergeCell ref="F10:F12"/>
    <mergeCell ref="I10:I12"/>
    <mergeCell ref="J10:J12"/>
    <mergeCell ref="K10:K12"/>
    <mergeCell ref="L10:L12"/>
    <mergeCell ref="M10:M12"/>
    <mergeCell ref="B16:B33"/>
    <mergeCell ref="C16:C18"/>
    <mergeCell ref="C19:C21"/>
    <mergeCell ref="C22:C24"/>
    <mergeCell ref="C25:C27"/>
    <mergeCell ref="C28:C30"/>
    <mergeCell ref="C31:C33"/>
    <mergeCell ref="C58:F58"/>
    <mergeCell ref="B34:B57"/>
    <mergeCell ref="C34:C36"/>
    <mergeCell ref="C37:C39"/>
    <mergeCell ref="C40:C42"/>
    <mergeCell ref="C43:C45"/>
    <mergeCell ref="C46:C48"/>
    <mergeCell ref="C49:C51"/>
  </mergeCells>
  <phoneticPr fontId="3"/>
  <printOptions horizontalCentered="1"/>
  <pageMargins left="0.55118110236220474" right="0.70866141732283472" top="0.33" bottom="0.35433070866141736" header="0.31496062992125984" footer="0.31496062992125984"/>
  <pageSetup paperSize="9" scale="5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C32B-118E-41BD-BDCB-7B0AF95AFBAA}">
  <sheetPr>
    <tabColor rgb="FF00B0F0"/>
    <pageSetUpPr fitToPage="1"/>
  </sheetPr>
  <dimension ref="B2:L52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6" width="19" style="12" customWidth="1"/>
    <col min="7" max="7" width="17.88671875" style="12" customWidth="1"/>
    <col min="8" max="9" width="8.33203125" style="12" customWidth="1"/>
    <col min="10" max="10" width="8.88671875" style="12" customWidth="1"/>
    <col min="11" max="12" width="8.33203125" style="12" customWidth="1"/>
    <col min="13" max="16384" width="9" style="12"/>
  </cols>
  <sheetData>
    <row r="2" spans="2:11" x14ac:dyDescent="0.2">
      <c r="B2" s="12" t="s">
        <v>239</v>
      </c>
    </row>
    <row r="4" spans="2:11" x14ac:dyDescent="0.2">
      <c r="F4" s="13" t="s">
        <v>205</v>
      </c>
    </row>
    <row r="5" spans="2:11" x14ac:dyDescent="0.2">
      <c r="F5" s="13" t="s">
        <v>206</v>
      </c>
    </row>
    <row r="6" spans="2:11" ht="10.5" customHeight="1" x14ac:dyDescent="0.2"/>
    <row r="7" spans="2:11" ht="13.8" thickBot="1" x14ac:dyDescent="0.25">
      <c r="E7" s="12" t="s">
        <v>207</v>
      </c>
      <c r="G7" s="15" t="s">
        <v>208</v>
      </c>
      <c r="K7" s="15"/>
    </row>
    <row r="8" spans="2:11" ht="7.5" customHeight="1" x14ac:dyDescent="0.2">
      <c r="B8" s="75"/>
      <c r="C8" s="76"/>
      <c r="D8" s="312" t="s">
        <v>240</v>
      </c>
      <c r="E8" s="303" t="s">
        <v>241</v>
      </c>
      <c r="F8" s="285" t="s">
        <v>242</v>
      </c>
      <c r="G8" s="287" t="s">
        <v>217</v>
      </c>
    </row>
    <row r="9" spans="2:11" ht="7.5" customHeight="1" x14ac:dyDescent="0.2">
      <c r="B9" s="16"/>
      <c r="C9" s="17"/>
      <c r="D9" s="288"/>
      <c r="E9" s="313"/>
      <c r="F9" s="315"/>
      <c r="G9" s="288"/>
    </row>
    <row r="10" spans="2:11" ht="66.75" customHeight="1" x14ac:dyDescent="0.2">
      <c r="B10" s="18"/>
      <c r="C10" s="19"/>
      <c r="D10" s="289"/>
      <c r="E10" s="314"/>
      <c r="F10" s="316"/>
      <c r="G10" s="289"/>
      <c r="J10" s="20"/>
    </row>
    <row r="11" spans="2:11" ht="20.100000000000001" customHeight="1" x14ac:dyDescent="0.2">
      <c r="B11" s="317" t="s">
        <v>243</v>
      </c>
      <c r="C11" s="318"/>
      <c r="D11" s="21">
        <f t="shared" ref="D11" si="0">D13+D15+D17+D19+D21+D23</f>
        <v>425</v>
      </c>
      <c r="E11" s="22">
        <f>E13+E15+E17+E19+E21+E23</f>
        <v>61</v>
      </c>
      <c r="F11" s="23">
        <f>F13+F15+F17+F19+F21+F23</f>
        <v>357</v>
      </c>
      <c r="G11" s="24">
        <f>G13+G15+G17+G19+G21+G23</f>
        <v>7</v>
      </c>
      <c r="J11" s="74"/>
    </row>
    <row r="12" spans="2:11" ht="20.100000000000001" customHeight="1" thickBot="1" x14ac:dyDescent="0.25">
      <c r="B12" s="319"/>
      <c r="C12" s="320"/>
      <c r="D12" s="27"/>
      <c r="E12" s="28">
        <f>E11/D11</f>
        <v>0.14352941176470588</v>
      </c>
      <c r="F12" s="29">
        <f t="shared" ref="F12" si="1">F11/D11</f>
        <v>0.84</v>
      </c>
      <c r="G12" s="30">
        <f>G11/D11</f>
        <v>1.6470588235294119E-2</v>
      </c>
      <c r="H12" s="69"/>
      <c r="I12" s="69"/>
      <c r="J12" s="74"/>
    </row>
    <row r="13" spans="2:11" ht="20.100000000000001" customHeight="1" thickTop="1" x14ac:dyDescent="0.2">
      <c r="B13" s="278" t="s">
        <v>244</v>
      </c>
      <c r="C13" s="321" t="s">
        <v>245</v>
      </c>
      <c r="D13" s="33">
        <f>'[1]表5-1'!D14</f>
        <v>54</v>
      </c>
      <c r="E13" s="34">
        <v>24</v>
      </c>
      <c r="F13" s="35">
        <v>29</v>
      </c>
      <c r="G13" s="36">
        <f>$D13-E13-F13</f>
        <v>1</v>
      </c>
      <c r="J13" s="74"/>
    </row>
    <row r="14" spans="2:11" ht="20.100000000000001" customHeight="1" x14ac:dyDescent="0.2">
      <c r="B14" s="279"/>
      <c r="C14" s="301"/>
      <c r="D14" s="38"/>
      <c r="E14" s="39">
        <f>E13/D13</f>
        <v>0.44444444444444442</v>
      </c>
      <c r="F14" s="40">
        <f t="shared" ref="F14" si="2">F13/D13</f>
        <v>0.53703703703703709</v>
      </c>
      <c r="G14" s="45">
        <f>G13/D13</f>
        <v>1.8518518518518517E-2</v>
      </c>
      <c r="I14" s="69"/>
      <c r="J14" s="74"/>
    </row>
    <row r="15" spans="2:11" ht="20.100000000000001" customHeight="1" x14ac:dyDescent="0.2">
      <c r="B15" s="279"/>
      <c r="C15" s="300" t="s">
        <v>246</v>
      </c>
      <c r="D15" s="42">
        <f>'[1]表5-1'!D16</f>
        <v>76</v>
      </c>
      <c r="E15" s="22">
        <v>10</v>
      </c>
      <c r="F15" s="23">
        <v>64</v>
      </c>
      <c r="G15" s="24">
        <f>D15-E15-F15</f>
        <v>2</v>
      </c>
      <c r="J15" s="74"/>
    </row>
    <row r="16" spans="2:11" ht="20.100000000000001" customHeight="1" x14ac:dyDescent="0.2">
      <c r="B16" s="279"/>
      <c r="C16" s="301"/>
      <c r="D16" s="44"/>
      <c r="E16" s="39">
        <f>E15/D15</f>
        <v>0.13157894736842105</v>
      </c>
      <c r="F16" s="40">
        <f t="shared" ref="F16" si="3">F15/D15</f>
        <v>0.84210526315789469</v>
      </c>
      <c r="G16" s="45">
        <f>G15/D15</f>
        <v>2.6315789473684209E-2</v>
      </c>
      <c r="I16" s="69"/>
      <c r="J16" s="74"/>
    </row>
    <row r="17" spans="2:10" ht="20.100000000000001" customHeight="1" x14ac:dyDescent="0.2">
      <c r="B17" s="279"/>
      <c r="C17" s="300" t="s">
        <v>247</v>
      </c>
      <c r="D17" s="42">
        <f>'[1]表5-1'!D18</f>
        <v>28</v>
      </c>
      <c r="E17" s="22">
        <v>5</v>
      </c>
      <c r="F17" s="23">
        <v>22</v>
      </c>
      <c r="G17" s="24">
        <f>D17-E17-F17</f>
        <v>1</v>
      </c>
      <c r="J17" s="74"/>
    </row>
    <row r="18" spans="2:10" ht="20.100000000000001" customHeight="1" x14ac:dyDescent="0.2">
      <c r="B18" s="279"/>
      <c r="C18" s="301"/>
      <c r="D18" s="44"/>
      <c r="E18" s="39">
        <f>E17/D17</f>
        <v>0.17857142857142858</v>
      </c>
      <c r="F18" s="40">
        <f t="shared" ref="F18" si="4">F17/D17</f>
        <v>0.7857142857142857</v>
      </c>
      <c r="G18" s="45">
        <f>G17/D17</f>
        <v>3.5714285714285712E-2</v>
      </c>
      <c r="I18" s="69"/>
      <c r="J18" s="74"/>
    </row>
    <row r="19" spans="2:10" ht="20.100000000000001" customHeight="1" x14ac:dyDescent="0.2">
      <c r="B19" s="279"/>
      <c r="C19" s="300" t="s">
        <v>248</v>
      </c>
      <c r="D19" s="42">
        <f>'[1]表5-1'!D20</f>
        <v>89</v>
      </c>
      <c r="E19" s="22">
        <v>8</v>
      </c>
      <c r="F19" s="23">
        <v>81</v>
      </c>
      <c r="G19" s="24">
        <f>D19-E19-F19</f>
        <v>0</v>
      </c>
      <c r="J19" s="74"/>
    </row>
    <row r="20" spans="2:10" ht="20.100000000000001" customHeight="1" x14ac:dyDescent="0.2">
      <c r="B20" s="279"/>
      <c r="C20" s="301"/>
      <c r="D20" s="44"/>
      <c r="E20" s="39">
        <f>E19/D19</f>
        <v>8.98876404494382E-2</v>
      </c>
      <c r="F20" s="40">
        <f t="shared" ref="F20" si="5">F19/D19</f>
        <v>0.9101123595505618</v>
      </c>
      <c r="G20" s="45">
        <f>G19/D19</f>
        <v>0</v>
      </c>
      <c r="I20" s="69"/>
      <c r="J20" s="74"/>
    </row>
    <row r="21" spans="2:10" ht="20.100000000000001" customHeight="1" x14ac:dyDescent="0.2">
      <c r="B21" s="279"/>
      <c r="C21" s="300" t="s">
        <v>249</v>
      </c>
      <c r="D21" s="42">
        <f>'[1]表5-1'!D22</f>
        <v>16</v>
      </c>
      <c r="E21" s="22">
        <v>1</v>
      </c>
      <c r="F21" s="23">
        <v>14</v>
      </c>
      <c r="G21" s="24">
        <f>D21-E21-F21</f>
        <v>1</v>
      </c>
      <c r="J21" s="74"/>
    </row>
    <row r="22" spans="2:10" ht="20.100000000000001" customHeight="1" x14ac:dyDescent="0.2">
      <c r="B22" s="279"/>
      <c r="C22" s="301"/>
      <c r="D22" s="44"/>
      <c r="E22" s="39">
        <f>E21/D21</f>
        <v>6.25E-2</v>
      </c>
      <c r="F22" s="40">
        <f t="shared" ref="F22" si="6">F21/D21</f>
        <v>0.875</v>
      </c>
      <c r="G22" s="45">
        <f>G21/D21</f>
        <v>6.25E-2</v>
      </c>
      <c r="I22" s="69"/>
      <c r="J22" s="74"/>
    </row>
    <row r="23" spans="2:10" ht="20.100000000000001" customHeight="1" x14ac:dyDescent="0.2">
      <c r="B23" s="279"/>
      <c r="C23" s="300" t="s">
        <v>250</v>
      </c>
      <c r="D23" s="42">
        <f>'[1]表5-1'!D24</f>
        <v>162</v>
      </c>
      <c r="E23" s="46">
        <v>13</v>
      </c>
      <c r="F23" s="47">
        <v>147</v>
      </c>
      <c r="G23" s="24">
        <f>D23-E23-F23</f>
        <v>2</v>
      </c>
      <c r="J23" s="74"/>
    </row>
    <row r="24" spans="2:10" ht="20.100000000000001" customHeight="1" thickBot="1" x14ac:dyDescent="0.25">
      <c r="B24" s="279"/>
      <c r="C24" s="301"/>
      <c r="D24" s="38"/>
      <c r="E24" s="49">
        <f>E23/D23</f>
        <v>8.0246913580246909E-2</v>
      </c>
      <c r="F24" s="50">
        <f t="shared" ref="F24" si="7">F23/D23</f>
        <v>0.90740740740740744</v>
      </c>
      <c r="G24" s="77">
        <f>G23/D23</f>
        <v>1.2345679012345678E-2</v>
      </c>
      <c r="I24" s="69"/>
      <c r="J24" s="74"/>
    </row>
    <row r="25" spans="2:10" ht="20.100000000000001" customHeight="1" thickTop="1" x14ac:dyDescent="0.2">
      <c r="B25" s="278" t="s">
        <v>251</v>
      </c>
      <c r="C25" s="308" t="s">
        <v>252</v>
      </c>
      <c r="D25" s="33">
        <f>'[1]表5-1'!D26</f>
        <v>87</v>
      </c>
      <c r="E25" s="34">
        <v>5</v>
      </c>
      <c r="F25" s="35">
        <v>79</v>
      </c>
      <c r="G25" s="48">
        <f>D25-E25-F25</f>
        <v>3</v>
      </c>
      <c r="J25" s="74"/>
    </row>
    <row r="26" spans="2:10" ht="20.100000000000001" customHeight="1" x14ac:dyDescent="0.2">
      <c r="B26" s="279"/>
      <c r="C26" s="309"/>
      <c r="D26" s="44"/>
      <c r="E26" s="39">
        <f>E25/D25</f>
        <v>5.7471264367816091E-2</v>
      </c>
      <c r="F26" s="40">
        <f t="shared" ref="F26" si="8">F25/D25</f>
        <v>0.90804597701149425</v>
      </c>
      <c r="G26" s="45">
        <f>G25/D25</f>
        <v>3.4482758620689655E-2</v>
      </c>
      <c r="I26" s="69"/>
      <c r="J26" s="74"/>
    </row>
    <row r="27" spans="2:10" ht="20.100000000000001" customHeight="1" x14ac:dyDescent="0.2">
      <c r="B27" s="279"/>
      <c r="C27" s="309" t="s">
        <v>253</v>
      </c>
      <c r="D27" s="52">
        <f>'[1]表5-1'!D28</f>
        <v>181</v>
      </c>
      <c r="E27" s="46">
        <v>30</v>
      </c>
      <c r="F27" s="47">
        <v>148</v>
      </c>
      <c r="G27" s="24">
        <f>D27-E27-F27</f>
        <v>3</v>
      </c>
      <c r="J27" s="74"/>
    </row>
    <row r="28" spans="2:10" ht="20.100000000000001" customHeight="1" x14ac:dyDescent="0.2">
      <c r="B28" s="279"/>
      <c r="C28" s="310"/>
      <c r="D28" s="44"/>
      <c r="E28" s="39">
        <f>E27/D27</f>
        <v>0.16574585635359115</v>
      </c>
      <c r="F28" s="40">
        <f t="shared" ref="F28" si="9">F27/D27</f>
        <v>0.81767955801104975</v>
      </c>
      <c r="G28" s="45">
        <f>G27/D27</f>
        <v>1.6574585635359115E-2</v>
      </c>
      <c r="I28" s="69"/>
      <c r="J28" s="74"/>
    </row>
    <row r="29" spans="2:10" ht="20.100000000000001" customHeight="1" x14ac:dyDescent="0.2">
      <c r="B29" s="279"/>
      <c r="C29" s="309" t="s">
        <v>254</v>
      </c>
      <c r="D29" s="38">
        <f>'[1]表5-1'!D30</f>
        <v>50</v>
      </c>
      <c r="E29" s="46">
        <v>6</v>
      </c>
      <c r="F29" s="47">
        <v>44</v>
      </c>
      <c r="G29" s="24">
        <f>D29-E29-F29</f>
        <v>0</v>
      </c>
      <c r="J29" s="74"/>
    </row>
    <row r="30" spans="2:10" ht="20.100000000000001" customHeight="1" x14ac:dyDescent="0.2">
      <c r="B30" s="279"/>
      <c r="C30" s="310"/>
      <c r="D30" s="44"/>
      <c r="E30" s="39">
        <f>E29/D29</f>
        <v>0.12</v>
      </c>
      <c r="F30" s="40">
        <f t="shared" ref="F30" si="10">F29/D29</f>
        <v>0.88</v>
      </c>
      <c r="G30" s="45">
        <f>G29/D29</f>
        <v>0</v>
      </c>
      <c r="I30" s="69"/>
      <c r="J30" s="74"/>
    </row>
    <row r="31" spans="2:10" ht="20.100000000000001" customHeight="1" x14ac:dyDescent="0.2">
      <c r="B31" s="279"/>
      <c r="C31" s="309" t="s">
        <v>255</v>
      </c>
      <c r="D31" s="38">
        <f>'[1]表5-1'!D32</f>
        <v>40</v>
      </c>
      <c r="E31" s="78">
        <v>7</v>
      </c>
      <c r="F31" s="79">
        <v>33</v>
      </c>
      <c r="G31" s="24">
        <f>D31-E31-F31</f>
        <v>0</v>
      </c>
      <c r="J31" s="74"/>
    </row>
    <row r="32" spans="2:10" ht="20.100000000000001" customHeight="1" x14ac:dyDescent="0.2">
      <c r="B32" s="279"/>
      <c r="C32" s="310"/>
      <c r="D32" s="44"/>
      <c r="E32" s="80">
        <f>E31/D31</f>
        <v>0.17499999999999999</v>
      </c>
      <c r="F32" s="81">
        <f t="shared" ref="F32" si="11">F31/D31</f>
        <v>0.82499999999999996</v>
      </c>
      <c r="G32" s="45">
        <f>G31/D31</f>
        <v>0</v>
      </c>
      <c r="I32" s="69"/>
      <c r="J32" s="74"/>
    </row>
    <row r="33" spans="2:12" ht="20.100000000000001" customHeight="1" x14ac:dyDescent="0.2">
      <c r="B33" s="279"/>
      <c r="C33" s="309" t="s">
        <v>232</v>
      </c>
      <c r="D33" s="38">
        <f>'[1]表5-1'!D34</f>
        <v>27</v>
      </c>
      <c r="E33" s="46">
        <v>9</v>
      </c>
      <c r="F33" s="47">
        <v>18</v>
      </c>
      <c r="G33" s="24">
        <f>D33-E33-F33</f>
        <v>0</v>
      </c>
      <c r="J33" s="74"/>
    </row>
    <row r="34" spans="2:12" ht="20.100000000000001" customHeight="1" x14ac:dyDescent="0.2">
      <c r="B34" s="279"/>
      <c r="C34" s="310"/>
      <c r="D34" s="44"/>
      <c r="E34" s="39">
        <f>E33/D33</f>
        <v>0.33333333333333331</v>
      </c>
      <c r="F34" s="40">
        <f t="shared" ref="F34" si="12">F33/D33</f>
        <v>0.66666666666666663</v>
      </c>
      <c r="G34" s="45">
        <f>G33/D33</f>
        <v>0</v>
      </c>
      <c r="I34" s="69"/>
      <c r="J34" s="74"/>
    </row>
    <row r="35" spans="2:12" ht="20.100000000000001" customHeight="1" x14ac:dyDescent="0.2">
      <c r="B35" s="279"/>
      <c r="C35" s="309" t="s">
        <v>256</v>
      </c>
      <c r="D35" s="52">
        <f>'[1]表5-1'!D36</f>
        <v>40</v>
      </c>
      <c r="E35" s="46">
        <v>4</v>
      </c>
      <c r="F35" s="47">
        <v>35</v>
      </c>
      <c r="G35" s="24">
        <f>D35-E35-F35</f>
        <v>1</v>
      </c>
      <c r="J35" s="74"/>
    </row>
    <row r="36" spans="2:12" ht="20.100000000000001" customHeight="1" thickBot="1" x14ac:dyDescent="0.25">
      <c r="B36" s="279"/>
      <c r="C36" s="311"/>
      <c r="D36" s="38"/>
      <c r="E36" s="53">
        <f>E35/D35</f>
        <v>0.1</v>
      </c>
      <c r="F36" s="54">
        <f t="shared" ref="F36" si="13">F35/D35</f>
        <v>0.875</v>
      </c>
      <c r="G36" s="77">
        <f>G35/D35</f>
        <v>2.5000000000000001E-2</v>
      </c>
      <c r="I36" s="69"/>
      <c r="J36" s="74"/>
    </row>
    <row r="37" spans="2:12" ht="20.100000000000001" customHeight="1" thickTop="1" x14ac:dyDescent="0.2">
      <c r="B37" s="279"/>
      <c r="C37" s="82" t="s">
        <v>257</v>
      </c>
      <c r="D37" s="56">
        <f>D27+D29+D31+D33</f>
        <v>298</v>
      </c>
      <c r="E37" s="57">
        <f>E27+E29+E31+E33</f>
        <v>52</v>
      </c>
      <c r="F37" s="35">
        <f>F27+F29+F31+F33</f>
        <v>243</v>
      </c>
      <c r="G37" s="36">
        <f>G27+G29+G31+G33</f>
        <v>3</v>
      </c>
      <c r="J37" s="74"/>
    </row>
    <row r="38" spans="2:12" ht="20.100000000000001" customHeight="1" x14ac:dyDescent="0.2">
      <c r="B38" s="279"/>
      <c r="C38" s="83" t="s">
        <v>235</v>
      </c>
      <c r="D38" s="44"/>
      <c r="E38" s="39">
        <f>E37/D37</f>
        <v>0.17449664429530201</v>
      </c>
      <c r="F38" s="40">
        <f t="shared" ref="F38" si="14">F37/D37</f>
        <v>0.81543624161073824</v>
      </c>
      <c r="G38" s="45">
        <f>G37/D37</f>
        <v>1.0067114093959731E-2</v>
      </c>
      <c r="I38" s="69"/>
      <c r="J38" s="74"/>
    </row>
    <row r="39" spans="2:12" ht="20.100000000000001" customHeight="1" x14ac:dyDescent="0.2">
      <c r="B39" s="279"/>
      <c r="C39" s="82" t="s">
        <v>257</v>
      </c>
      <c r="D39" s="60">
        <f>D29+D31+D33+D35</f>
        <v>157</v>
      </c>
      <c r="E39" s="46">
        <f>E29+E31+E33+E35</f>
        <v>26</v>
      </c>
      <c r="F39" s="47">
        <f>F29+F31+F33+F35</f>
        <v>130</v>
      </c>
      <c r="G39" s="48">
        <f>G29+G31+G33+G35</f>
        <v>1</v>
      </c>
      <c r="J39" s="74"/>
    </row>
    <row r="40" spans="2:12" ht="20.100000000000001" customHeight="1" thickBot="1" x14ac:dyDescent="0.25">
      <c r="B40" s="280"/>
      <c r="C40" s="83" t="s">
        <v>258</v>
      </c>
      <c r="D40" s="44"/>
      <c r="E40" s="61">
        <f>E39/D39</f>
        <v>0.16560509554140126</v>
      </c>
      <c r="F40" s="62">
        <f t="shared" ref="F40" si="15">F39/D39</f>
        <v>0.82802547770700641</v>
      </c>
      <c r="G40" s="63">
        <f>G39/D39</f>
        <v>6.369426751592357E-3</v>
      </c>
      <c r="I40" s="69"/>
      <c r="J40" s="74"/>
    </row>
    <row r="41" spans="2:12" ht="19.5" customHeight="1" x14ac:dyDescent="0.2">
      <c r="C41" s="84"/>
      <c r="D41" s="85"/>
      <c r="E41" s="68"/>
      <c r="F41" s="68"/>
      <c r="G41" s="68"/>
    </row>
    <row r="43" spans="2:12" x14ac:dyDescent="0.2">
      <c r="B43"/>
      <c r="E43" s="70"/>
      <c r="F43" s="70"/>
      <c r="G43" s="70"/>
      <c r="H43" s="70"/>
      <c r="I43" s="70"/>
      <c r="J43" s="70"/>
      <c r="K43" s="70"/>
      <c r="L43" s="70"/>
    </row>
    <row r="44" spans="2:12" x14ac:dyDescent="0.2">
      <c r="B44"/>
      <c r="E44" s="70"/>
      <c r="F44" s="70"/>
      <c r="G44" s="70"/>
      <c r="H44" s="70"/>
      <c r="I44" s="70"/>
      <c r="J44" s="70"/>
      <c r="K44" s="70"/>
      <c r="L44" s="70"/>
    </row>
    <row r="45" spans="2:12" x14ac:dyDescent="0.2">
      <c r="B45"/>
      <c r="D45" s="71"/>
      <c r="E45" s="71"/>
      <c r="F45" s="71"/>
      <c r="G45" s="71"/>
    </row>
    <row r="46" spans="2:12" x14ac:dyDescent="0.2">
      <c r="B46"/>
      <c r="D46" s="72"/>
      <c r="E46" s="72"/>
      <c r="F46" s="72"/>
      <c r="G46" s="72"/>
    </row>
    <row r="47" spans="2:12" x14ac:dyDescent="0.2">
      <c r="B47"/>
    </row>
    <row r="48" spans="2:12" x14ac:dyDescent="0.2">
      <c r="B48" s="73"/>
      <c r="D48" s="74"/>
      <c r="E48" s="74"/>
      <c r="F48" s="74"/>
      <c r="G48" s="74"/>
      <c r="H48" s="71"/>
      <c r="I48" s="71"/>
      <c r="J48" s="71"/>
      <c r="K48" s="71"/>
      <c r="L48" s="71"/>
    </row>
    <row r="49" spans="4:12" x14ac:dyDescent="0.2">
      <c r="D49" s="74"/>
      <c r="E49" s="74"/>
      <c r="F49" s="74"/>
      <c r="G49" s="74"/>
      <c r="H49" s="72"/>
      <c r="I49" s="72"/>
      <c r="J49" s="72"/>
      <c r="K49" s="72"/>
      <c r="L49" s="72"/>
    </row>
    <row r="50" spans="4:12" x14ac:dyDescent="0.2">
      <c r="D50" s="74"/>
      <c r="E50" s="74"/>
      <c r="F50" s="74"/>
      <c r="G50" s="74"/>
    </row>
    <row r="51" spans="4:12" x14ac:dyDescent="0.2">
      <c r="D51" s="74"/>
      <c r="E51" s="74"/>
      <c r="F51" s="74"/>
      <c r="G51" s="74"/>
    </row>
    <row r="52" spans="4:12" x14ac:dyDescent="0.2">
      <c r="D52" s="74"/>
      <c r="E52" s="74"/>
      <c r="F52" s="74"/>
      <c r="G52" s="74"/>
    </row>
  </sheetData>
  <mergeCells count="19">
    <mergeCell ref="D8:D10"/>
    <mergeCell ref="E8:E10"/>
    <mergeCell ref="F8:F10"/>
    <mergeCell ref="G8:G10"/>
    <mergeCell ref="B11:C12"/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B13:B24"/>
    <mergeCell ref="C13:C14"/>
    <mergeCell ref="C15:C16"/>
    <mergeCell ref="C17:C18"/>
    <mergeCell ref="C19:C20"/>
  </mergeCells>
  <phoneticPr fontId="3"/>
  <pageMargins left="0.94488188976377963" right="0.6692913385826772" top="0.78740157480314965" bottom="0.35433070866141736" header="0.19685039370078741" footer="0.19685039370078741"/>
  <pageSetup paperSize="9" scale="91" firstPageNumber="2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AA4ED-EBB1-47A1-9541-D4D937E7BEA6}">
  <sheetPr>
    <tabColor rgb="FF00B0F0"/>
    <pageSetUpPr fitToPage="1"/>
  </sheetPr>
  <dimension ref="B1:O51"/>
  <sheetViews>
    <sheetView view="pageBreakPreview" zoomScale="80" zoomScaleNormal="100" zoomScaleSheetLayoutView="80" workbookViewId="0"/>
  </sheetViews>
  <sheetFormatPr defaultRowHeight="13.2" x14ac:dyDescent="0.2"/>
  <cols>
    <col min="2" max="2" width="5.33203125" customWidth="1"/>
    <col min="3" max="3" width="16.88671875" customWidth="1"/>
    <col min="4" max="4" width="10.33203125" customWidth="1"/>
    <col min="5" max="15" width="18.6640625" customWidth="1"/>
  </cols>
  <sheetData>
    <row r="1" spans="2:15" x14ac:dyDescent="0.2">
      <c r="B1" s="12" t="s">
        <v>457</v>
      </c>
    </row>
    <row r="2" spans="2:15" ht="9.75" customHeight="1" x14ac:dyDescent="0.2"/>
    <row r="3" spans="2:15" x14ac:dyDescent="0.2">
      <c r="N3" s="86" t="s">
        <v>205</v>
      </c>
    </row>
    <row r="4" spans="2:15" x14ac:dyDescent="0.2">
      <c r="N4" s="86" t="s">
        <v>206</v>
      </c>
    </row>
    <row r="5" spans="2:15" ht="8.25" customHeight="1" x14ac:dyDescent="0.2"/>
    <row r="6" spans="2:15" ht="13.8" thickBot="1" x14ac:dyDescent="0.25">
      <c r="O6" s="15" t="s">
        <v>208</v>
      </c>
    </row>
    <row r="7" spans="2:15" x14ac:dyDescent="0.2">
      <c r="B7" s="336"/>
      <c r="C7" s="336"/>
      <c r="D7" s="337" t="s">
        <v>260</v>
      </c>
      <c r="E7" s="338" t="s">
        <v>458</v>
      </c>
      <c r="F7" s="340" t="s">
        <v>459</v>
      </c>
      <c r="G7" s="340" t="s">
        <v>460</v>
      </c>
      <c r="H7" s="340" t="s">
        <v>461</v>
      </c>
      <c r="I7" s="340" t="s">
        <v>462</v>
      </c>
      <c r="J7" s="411" t="s">
        <v>463</v>
      </c>
      <c r="K7" s="412" t="s">
        <v>464</v>
      </c>
      <c r="L7" s="411" t="s">
        <v>465</v>
      </c>
      <c r="M7" s="412" t="s">
        <v>466</v>
      </c>
      <c r="N7" s="340" t="s">
        <v>467</v>
      </c>
      <c r="O7" s="328" t="s">
        <v>266</v>
      </c>
    </row>
    <row r="8" spans="2:15" ht="61.5" customHeight="1" x14ac:dyDescent="0.2">
      <c r="B8" s="336"/>
      <c r="C8" s="336"/>
      <c r="D8" s="337"/>
      <c r="E8" s="339"/>
      <c r="F8" s="341"/>
      <c r="G8" s="341"/>
      <c r="H8" s="341"/>
      <c r="I8" s="341"/>
      <c r="J8" s="374"/>
      <c r="K8" s="413"/>
      <c r="L8" s="374"/>
      <c r="M8" s="413"/>
      <c r="N8" s="341"/>
      <c r="O8" s="329"/>
    </row>
    <row r="9" spans="2:15" ht="21.75" customHeight="1" x14ac:dyDescent="0.2">
      <c r="B9" s="293" t="s">
        <v>267</v>
      </c>
      <c r="C9" s="294"/>
      <c r="D9" s="87">
        <f>SUM(D11:D21)</f>
        <v>425</v>
      </c>
      <c r="E9" s="88">
        <f>E11+E13+E15+E17+E19+E21</f>
        <v>209</v>
      </c>
      <c r="F9" s="87">
        <f t="shared" ref="F9:M9" si="0">F11+F13+F15+F17+F19+F21</f>
        <v>126</v>
      </c>
      <c r="G9" s="87">
        <f t="shared" si="0"/>
        <v>232</v>
      </c>
      <c r="H9" s="87">
        <f t="shared" si="0"/>
        <v>193</v>
      </c>
      <c r="I9" s="87">
        <f>I11+I13+I15+I17+I19+I21</f>
        <v>122</v>
      </c>
      <c r="J9" s="266">
        <f t="shared" si="0"/>
        <v>21</v>
      </c>
      <c r="K9" s="267">
        <f t="shared" si="0"/>
        <v>51</v>
      </c>
      <c r="L9" s="266">
        <f t="shared" si="0"/>
        <v>37</v>
      </c>
      <c r="M9" s="267">
        <f t="shared" si="0"/>
        <v>125</v>
      </c>
      <c r="N9" s="87">
        <f>N11+N13+N15+N17+N19+N21</f>
        <v>63</v>
      </c>
      <c r="O9" s="89">
        <f t="shared" ref="O9" si="1">O11+O13+O15+O17+O19+O21</f>
        <v>21</v>
      </c>
    </row>
    <row r="10" spans="2:15" s="93" customFormat="1" ht="21.75" customHeight="1" thickBot="1" x14ac:dyDescent="0.25">
      <c r="B10" s="330"/>
      <c r="C10" s="331"/>
      <c r="D10" s="90"/>
      <c r="E10" s="91">
        <f>E9/$D$9</f>
        <v>0.49176470588235294</v>
      </c>
      <c r="F10" s="90">
        <f t="shared" ref="F10:G10" si="2">F9/$D$9</f>
        <v>0.2964705882352941</v>
      </c>
      <c r="G10" s="90">
        <f t="shared" si="2"/>
        <v>0.54588235294117649</v>
      </c>
      <c r="H10" s="90">
        <f>H9/$D$9</f>
        <v>0.45411764705882351</v>
      </c>
      <c r="I10" s="90">
        <f>I9/D9</f>
        <v>0.28705882352941176</v>
      </c>
      <c r="J10" s="242">
        <f>J9/D9</f>
        <v>4.9411764705882349E-2</v>
      </c>
      <c r="K10" s="268">
        <f>K9/$D$9</f>
        <v>0.12</v>
      </c>
      <c r="L10" s="98">
        <f>L9/$D$9</f>
        <v>8.7058823529411758E-2</v>
      </c>
      <c r="M10" s="240">
        <f>M9/$D$9</f>
        <v>0.29411764705882354</v>
      </c>
      <c r="N10" s="90">
        <f>N9/D9</f>
        <v>0.14823529411764705</v>
      </c>
      <c r="O10" s="92">
        <f>O9/D9</f>
        <v>4.9411764705882349E-2</v>
      </c>
    </row>
    <row r="11" spans="2:15" ht="21.75" customHeight="1" thickTop="1" x14ac:dyDescent="0.2">
      <c r="B11" s="278" t="s">
        <v>268</v>
      </c>
      <c r="C11" s="332" t="s">
        <v>221</v>
      </c>
      <c r="D11" s="94">
        <f>[1]表1!D14</f>
        <v>54</v>
      </c>
      <c r="E11" s="95">
        <v>26</v>
      </c>
      <c r="F11" s="94">
        <v>9</v>
      </c>
      <c r="G11" s="94">
        <v>39</v>
      </c>
      <c r="H11" s="94">
        <v>16</v>
      </c>
      <c r="I11" s="94">
        <v>22</v>
      </c>
      <c r="J11" s="269">
        <v>3</v>
      </c>
      <c r="K11" s="270">
        <v>5</v>
      </c>
      <c r="L11" s="269">
        <v>2</v>
      </c>
      <c r="M11" s="270">
        <v>12</v>
      </c>
      <c r="N11" s="94">
        <v>5</v>
      </c>
      <c r="O11" s="96">
        <v>3</v>
      </c>
    </row>
    <row r="12" spans="2:15" s="93" customFormat="1" ht="21.75" customHeight="1" x14ac:dyDescent="0.2">
      <c r="B12" s="279"/>
      <c r="C12" s="333"/>
      <c r="D12" s="90"/>
      <c r="E12" s="91">
        <f>E11/D11</f>
        <v>0.48148148148148145</v>
      </c>
      <c r="F12" s="90">
        <f t="shared" ref="F12:G12" si="3">F11/$D$11</f>
        <v>0.16666666666666666</v>
      </c>
      <c r="G12" s="90">
        <f t="shared" si="3"/>
        <v>0.72222222222222221</v>
      </c>
      <c r="H12" s="90">
        <f>H11/$D$11</f>
        <v>0.29629629629629628</v>
      </c>
      <c r="I12" s="90">
        <f>I11/$D$11</f>
        <v>0.40740740740740738</v>
      </c>
      <c r="J12" s="90">
        <f t="shared" ref="J12:N12" si="4">J11/$D$11</f>
        <v>5.5555555555555552E-2</v>
      </c>
      <c r="K12" s="90">
        <f t="shared" si="4"/>
        <v>9.2592592592592587E-2</v>
      </c>
      <c r="L12" s="90">
        <f t="shared" si="4"/>
        <v>3.7037037037037035E-2</v>
      </c>
      <c r="M12" s="90">
        <f t="shared" si="4"/>
        <v>0.22222222222222221</v>
      </c>
      <c r="N12" s="90">
        <f t="shared" si="4"/>
        <v>9.2592592592592587E-2</v>
      </c>
      <c r="O12" s="92">
        <f>O11/$D$11</f>
        <v>5.5555555555555552E-2</v>
      </c>
    </row>
    <row r="13" spans="2:15" ht="21.75" customHeight="1" x14ac:dyDescent="0.2">
      <c r="B13" s="279"/>
      <c r="C13" s="324" t="s">
        <v>222</v>
      </c>
      <c r="D13" s="87">
        <f>[1]表1!D17</f>
        <v>76</v>
      </c>
      <c r="E13" s="88">
        <v>47</v>
      </c>
      <c r="F13" s="87">
        <v>33</v>
      </c>
      <c r="G13" s="87">
        <v>47</v>
      </c>
      <c r="H13" s="87">
        <v>29</v>
      </c>
      <c r="I13" s="87">
        <v>26</v>
      </c>
      <c r="J13" s="266">
        <v>2</v>
      </c>
      <c r="K13" s="267">
        <v>9</v>
      </c>
      <c r="L13" s="266">
        <v>12</v>
      </c>
      <c r="M13" s="267">
        <v>18</v>
      </c>
      <c r="N13" s="87">
        <v>12</v>
      </c>
      <c r="O13" s="89">
        <v>1</v>
      </c>
    </row>
    <row r="14" spans="2:15" s="93" customFormat="1" ht="21.75" customHeight="1" x14ac:dyDescent="0.2">
      <c r="B14" s="279"/>
      <c r="C14" s="324"/>
      <c r="D14" s="97"/>
      <c r="E14" s="91">
        <f>E13/D13</f>
        <v>0.61842105263157898</v>
      </c>
      <c r="F14" s="90">
        <f>F13/$D$13</f>
        <v>0.43421052631578949</v>
      </c>
      <c r="G14" s="90">
        <f t="shared" ref="G14:O14" si="5">G13/$D$13</f>
        <v>0.61842105263157898</v>
      </c>
      <c r="H14" s="90">
        <f>H13/$D$13</f>
        <v>0.38157894736842107</v>
      </c>
      <c r="I14" s="90">
        <f t="shared" si="5"/>
        <v>0.34210526315789475</v>
      </c>
      <c r="J14" s="90">
        <f>J13/$D$13</f>
        <v>2.6315789473684209E-2</v>
      </c>
      <c r="K14" s="90">
        <f t="shared" si="5"/>
        <v>0.11842105263157894</v>
      </c>
      <c r="L14" s="90">
        <f t="shared" si="5"/>
        <v>0.15789473684210525</v>
      </c>
      <c r="M14" s="90">
        <f t="shared" si="5"/>
        <v>0.23684210526315788</v>
      </c>
      <c r="N14" s="90">
        <f t="shared" si="5"/>
        <v>0.15789473684210525</v>
      </c>
      <c r="O14" s="92">
        <f t="shared" si="5"/>
        <v>1.3157894736842105E-2</v>
      </c>
    </row>
    <row r="15" spans="2:15" ht="21.75" customHeight="1" x14ac:dyDescent="0.2">
      <c r="B15" s="279"/>
      <c r="C15" s="276" t="s">
        <v>269</v>
      </c>
      <c r="D15" s="87">
        <f>[1]表1!D20</f>
        <v>28</v>
      </c>
      <c r="E15" s="88">
        <v>17</v>
      </c>
      <c r="F15" s="87">
        <v>10</v>
      </c>
      <c r="G15" s="87">
        <v>13</v>
      </c>
      <c r="H15" s="87">
        <v>13</v>
      </c>
      <c r="I15" s="87">
        <v>3</v>
      </c>
      <c r="J15" s="266">
        <v>2</v>
      </c>
      <c r="K15" s="267">
        <v>5</v>
      </c>
      <c r="L15" s="266">
        <v>2</v>
      </c>
      <c r="M15" s="267">
        <v>10</v>
      </c>
      <c r="N15" s="87">
        <v>4</v>
      </c>
      <c r="O15" s="89">
        <v>0</v>
      </c>
    </row>
    <row r="16" spans="2:15" s="93" customFormat="1" ht="21.75" customHeight="1" x14ac:dyDescent="0.2">
      <c r="B16" s="279"/>
      <c r="C16" s="286"/>
      <c r="D16" s="97"/>
      <c r="E16" s="91">
        <f>E15/D15</f>
        <v>0.6071428571428571</v>
      </c>
      <c r="F16" s="90">
        <f t="shared" ref="F16:N16" si="6">F15/$D$15</f>
        <v>0.35714285714285715</v>
      </c>
      <c r="G16" s="90">
        <f t="shared" si="6"/>
        <v>0.4642857142857143</v>
      </c>
      <c r="H16" s="90">
        <f t="shared" si="6"/>
        <v>0.4642857142857143</v>
      </c>
      <c r="I16" s="90">
        <f t="shared" si="6"/>
        <v>0.10714285714285714</v>
      </c>
      <c r="J16" s="90">
        <f t="shared" si="6"/>
        <v>7.1428571428571425E-2</v>
      </c>
      <c r="K16" s="90">
        <f t="shared" si="6"/>
        <v>0.17857142857142858</v>
      </c>
      <c r="L16" s="90">
        <f t="shared" si="6"/>
        <v>7.1428571428571425E-2</v>
      </c>
      <c r="M16" s="90">
        <f t="shared" si="6"/>
        <v>0.35714285714285715</v>
      </c>
      <c r="N16" s="90">
        <f t="shared" si="6"/>
        <v>0.14285714285714285</v>
      </c>
      <c r="O16" s="92">
        <f>O15/$D$15</f>
        <v>0</v>
      </c>
    </row>
    <row r="17" spans="2:15" ht="21.75" customHeight="1" x14ac:dyDescent="0.2">
      <c r="B17" s="279"/>
      <c r="C17" s="334" t="s">
        <v>224</v>
      </c>
      <c r="D17" s="87">
        <f>[1]表1!D23</f>
        <v>89</v>
      </c>
      <c r="E17" s="88">
        <v>47</v>
      </c>
      <c r="F17" s="87">
        <v>26</v>
      </c>
      <c r="G17" s="87">
        <v>51</v>
      </c>
      <c r="H17" s="87">
        <v>43</v>
      </c>
      <c r="I17" s="87">
        <v>31</v>
      </c>
      <c r="J17" s="266">
        <v>7</v>
      </c>
      <c r="K17" s="267">
        <v>9</v>
      </c>
      <c r="L17" s="266">
        <v>8</v>
      </c>
      <c r="M17" s="267">
        <v>27</v>
      </c>
      <c r="N17" s="87">
        <v>15</v>
      </c>
      <c r="O17" s="89">
        <v>3</v>
      </c>
    </row>
    <row r="18" spans="2:15" s="93" customFormat="1" ht="21.75" customHeight="1" x14ac:dyDescent="0.2">
      <c r="B18" s="279"/>
      <c r="C18" s="334"/>
      <c r="D18" s="97"/>
      <c r="E18" s="91">
        <f>E17/D17</f>
        <v>0.5280898876404494</v>
      </c>
      <c r="F18" s="90">
        <f t="shared" ref="F18:O18" si="7">F17/$D$17</f>
        <v>0.29213483146067415</v>
      </c>
      <c r="G18" s="90">
        <f t="shared" si="7"/>
        <v>0.5730337078651685</v>
      </c>
      <c r="H18" s="90">
        <f t="shared" si="7"/>
        <v>0.48314606741573035</v>
      </c>
      <c r="I18" s="90">
        <f t="shared" si="7"/>
        <v>0.34831460674157305</v>
      </c>
      <c r="J18" s="90">
        <f t="shared" si="7"/>
        <v>7.8651685393258425E-2</v>
      </c>
      <c r="K18" s="90">
        <f t="shared" si="7"/>
        <v>0.10112359550561797</v>
      </c>
      <c r="L18" s="90">
        <f t="shared" si="7"/>
        <v>8.98876404494382E-2</v>
      </c>
      <c r="M18" s="90">
        <f t="shared" si="7"/>
        <v>0.30337078651685395</v>
      </c>
      <c r="N18" s="90">
        <f t="shared" si="7"/>
        <v>0.16853932584269662</v>
      </c>
      <c r="O18" s="92">
        <f t="shared" si="7"/>
        <v>3.3707865168539325E-2</v>
      </c>
    </row>
    <row r="19" spans="2:15" ht="21.75" customHeight="1" x14ac:dyDescent="0.2">
      <c r="B19" s="279"/>
      <c r="C19" s="324" t="s">
        <v>225</v>
      </c>
      <c r="D19" s="87">
        <f>[1]表1!D26</f>
        <v>16</v>
      </c>
      <c r="E19" s="88">
        <v>1</v>
      </c>
      <c r="F19" s="87">
        <v>1</v>
      </c>
      <c r="G19" s="87">
        <v>10</v>
      </c>
      <c r="H19" s="87">
        <v>4</v>
      </c>
      <c r="I19" s="87">
        <v>2</v>
      </c>
      <c r="J19" s="266">
        <v>0</v>
      </c>
      <c r="K19" s="267">
        <v>1</v>
      </c>
      <c r="L19" s="266">
        <v>0</v>
      </c>
      <c r="M19" s="267">
        <v>4</v>
      </c>
      <c r="N19" s="87">
        <v>1</v>
      </c>
      <c r="O19" s="89">
        <v>2</v>
      </c>
    </row>
    <row r="20" spans="2:15" s="93" customFormat="1" ht="21.75" customHeight="1" x14ac:dyDescent="0.2">
      <c r="B20" s="279"/>
      <c r="C20" s="324"/>
      <c r="D20" s="97"/>
      <c r="E20" s="91">
        <f>E19/D19</f>
        <v>6.25E-2</v>
      </c>
      <c r="F20" s="90">
        <f t="shared" ref="F20:O20" si="8">F19/$D$19</f>
        <v>6.25E-2</v>
      </c>
      <c r="G20" s="90">
        <f t="shared" si="8"/>
        <v>0.625</v>
      </c>
      <c r="H20" s="90">
        <f t="shared" si="8"/>
        <v>0.25</v>
      </c>
      <c r="I20" s="90">
        <f t="shared" si="8"/>
        <v>0.125</v>
      </c>
      <c r="J20" s="90">
        <f t="shared" si="8"/>
        <v>0</v>
      </c>
      <c r="K20" s="90">
        <f t="shared" si="8"/>
        <v>6.25E-2</v>
      </c>
      <c r="L20" s="90">
        <f t="shared" si="8"/>
        <v>0</v>
      </c>
      <c r="M20" s="90">
        <f t="shared" si="8"/>
        <v>0.25</v>
      </c>
      <c r="N20" s="90">
        <f t="shared" si="8"/>
        <v>6.25E-2</v>
      </c>
      <c r="O20" s="92">
        <f t="shared" si="8"/>
        <v>0.125</v>
      </c>
    </row>
    <row r="21" spans="2:15" ht="21.75" customHeight="1" x14ac:dyDescent="0.2">
      <c r="B21" s="279"/>
      <c r="C21" s="325" t="s">
        <v>226</v>
      </c>
      <c r="D21" s="87">
        <f>[1]表1!D29</f>
        <v>162</v>
      </c>
      <c r="E21" s="88">
        <v>71</v>
      </c>
      <c r="F21" s="87">
        <v>47</v>
      </c>
      <c r="G21" s="87">
        <v>72</v>
      </c>
      <c r="H21" s="87">
        <v>88</v>
      </c>
      <c r="I21" s="87">
        <v>38</v>
      </c>
      <c r="J21" s="266">
        <v>7</v>
      </c>
      <c r="K21" s="267">
        <v>22</v>
      </c>
      <c r="L21" s="266">
        <v>13</v>
      </c>
      <c r="M21" s="267">
        <v>54</v>
      </c>
      <c r="N21" s="87">
        <v>26</v>
      </c>
      <c r="O21" s="89">
        <v>12</v>
      </c>
    </row>
    <row r="22" spans="2:15" s="93" customFormat="1" ht="21.75" customHeight="1" thickBot="1" x14ac:dyDescent="0.25">
      <c r="B22" s="297"/>
      <c r="C22" s="335"/>
      <c r="D22" s="98"/>
      <c r="E22" s="99">
        <f>E21/D21</f>
        <v>0.43827160493827161</v>
      </c>
      <c r="F22" s="98">
        <f t="shared" ref="F22:O22" si="9">F21/$D$21</f>
        <v>0.29012345679012347</v>
      </c>
      <c r="G22" s="98">
        <f t="shared" si="9"/>
        <v>0.44444444444444442</v>
      </c>
      <c r="H22" s="98">
        <f t="shared" si="9"/>
        <v>0.54320987654320985</v>
      </c>
      <c r="I22" s="98">
        <f t="shared" si="9"/>
        <v>0.23456790123456789</v>
      </c>
      <c r="J22" s="98">
        <f t="shared" si="9"/>
        <v>4.3209876543209874E-2</v>
      </c>
      <c r="K22" s="98">
        <f t="shared" si="9"/>
        <v>0.13580246913580246</v>
      </c>
      <c r="L22" s="98">
        <f t="shared" si="9"/>
        <v>8.0246913580246909E-2</v>
      </c>
      <c r="M22" s="98">
        <f t="shared" si="9"/>
        <v>0.33333333333333331</v>
      </c>
      <c r="N22" s="98">
        <f t="shared" si="9"/>
        <v>0.16049382716049382</v>
      </c>
      <c r="O22" s="100">
        <f t="shared" si="9"/>
        <v>7.407407407407407E-2</v>
      </c>
    </row>
    <row r="23" spans="2:15" ht="21.75" customHeight="1" thickTop="1" x14ac:dyDescent="0.2">
      <c r="B23" s="278" t="s">
        <v>251</v>
      </c>
      <c r="C23" s="322" t="s">
        <v>252</v>
      </c>
      <c r="D23" s="87">
        <f>[1]表1!D32</f>
        <v>87</v>
      </c>
      <c r="E23" s="95">
        <v>45</v>
      </c>
      <c r="F23" s="94">
        <v>23</v>
      </c>
      <c r="G23" s="94">
        <v>51</v>
      </c>
      <c r="H23" s="94">
        <v>36</v>
      </c>
      <c r="I23" s="94">
        <v>26</v>
      </c>
      <c r="J23" s="269">
        <v>5</v>
      </c>
      <c r="K23" s="270">
        <v>6</v>
      </c>
      <c r="L23" s="269">
        <v>9</v>
      </c>
      <c r="M23" s="270">
        <v>19</v>
      </c>
      <c r="N23" s="94">
        <v>11</v>
      </c>
      <c r="O23" s="96">
        <v>3</v>
      </c>
    </row>
    <row r="24" spans="2:15" s="93" customFormat="1" ht="21.75" customHeight="1" x14ac:dyDescent="0.2">
      <c r="B24" s="279"/>
      <c r="C24" s="323"/>
      <c r="D24" s="101"/>
      <c r="E24" s="91">
        <f>E23/D23</f>
        <v>0.51724137931034486</v>
      </c>
      <c r="F24" s="90">
        <f t="shared" ref="F24:O24" si="10">F23/$D$23</f>
        <v>0.26436781609195403</v>
      </c>
      <c r="G24" s="90">
        <f t="shared" si="10"/>
        <v>0.58620689655172409</v>
      </c>
      <c r="H24" s="90">
        <f>H23/$D$23</f>
        <v>0.41379310344827586</v>
      </c>
      <c r="I24" s="90">
        <f t="shared" si="10"/>
        <v>0.2988505747126437</v>
      </c>
      <c r="J24" s="90">
        <f t="shared" si="10"/>
        <v>5.7471264367816091E-2</v>
      </c>
      <c r="K24" s="90">
        <f t="shared" si="10"/>
        <v>6.8965517241379309E-2</v>
      </c>
      <c r="L24" s="90">
        <f t="shared" si="10"/>
        <v>0.10344827586206896</v>
      </c>
      <c r="M24" s="90">
        <f t="shared" si="10"/>
        <v>0.21839080459770116</v>
      </c>
      <c r="N24" s="90">
        <f t="shared" si="10"/>
        <v>0.12643678160919541</v>
      </c>
      <c r="O24" s="92">
        <f t="shared" si="10"/>
        <v>3.4482758620689655E-2</v>
      </c>
    </row>
    <row r="25" spans="2:15" ht="21.75" customHeight="1" x14ac:dyDescent="0.2">
      <c r="B25" s="279"/>
      <c r="C25" s="324" t="s">
        <v>253</v>
      </c>
      <c r="D25" s="87">
        <f>[1]表1!D35</f>
        <v>181</v>
      </c>
      <c r="E25" s="88">
        <v>92</v>
      </c>
      <c r="F25" s="87">
        <v>52</v>
      </c>
      <c r="G25" s="87">
        <v>100</v>
      </c>
      <c r="H25" s="87">
        <v>75</v>
      </c>
      <c r="I25" s="87">
        <v>54</v>
      </c>
      <c r="J25" s="266">
        <v>10</v>
      </c>
      <c r="K25" s="267">
        <v>28</v>
      </c>
      <c r="L25" s="266">
        <v>17</v>
      </c>
      <c r="M25" s="267">
        <v>58</v>
      </c>
      <c r="N25" s="87">
        <v>25</v>
      </c>
      <c r="O25" s="89">
        <v>9</v>
      </c>
    </row>
    <row r="26" spans="2:15" s="93" customFormat="1" ht="21.75" customHeight="1" x14ac:dyDescent="0.2">
      <c r="B26" s="279"/>
      <c r="C26" s="324"/>
      <c r="D26" s="97"/>
      <c r="E26" s="91">
        <f>E25/D25</f>
        <v>0.50828729281767959</v>
      </c>
      <c r="F26" s="90">
        <f t="shared" ref="F26:O26" si="11">F25/$D$25</f>
        <v>0.287292817679558</v>
      </c>
      <c r="G26" s="90">
        <f t="shared" si="11"/>
        <v>0.5524861878453039</v>
      </c>
      <c r="H26" s="90">
        <f t="shared" si="11"/>
        <v>0.4143646408839779</v>
      </c>
      <c r="I26" s="90">
        <f t="shared" si="11"/>
        <v>0.2983425414364641</v>
      </c>
      <c r="J26" s="90">
        <f t="shared" si="11"/>
        <v>5.5248618784530384E-2</v>
      </c>
      <c r="K26" s="90">
        <f t="shared" si="11"/>
        <v>0.15469613259668508</v>
      </c>
      <c r="L26" s="90">
        <f t="shared" si="11"/>
        <v>9.3922651933701654E-2</v>
      </c>
      <c r="M26" s="90">
        <f>M25/$D$25</f>
        <v>0.32044198895027626</v>
      </c>
      <c r="N26" s="90">
        <f t="shared" si="11"/>
        <v>0.13812154696132597</v>
      </c>
      <c r="O26" s="92">
        <f t="shared" si="11"/>
        <v>4.9723756906077346E-2</v>
      </c>
    </row>
    <row r="27" spans="2:15" ht="21.75" customHeight="1" x14ac:dyDescent="0.2">
      <c r="B27" s="279"/>
      <c r="C27" s="324" t="s">
        <v>254</v>
      </c>
      <c r="D27" s="87">
        <f>[1]表1!D38</f>
        <v>50</v>
      </c>
      <c r="E27" s="88">
        <v>26</v>
      </c>
      <c r="F27" s="87">
        <v>14</v>
      </c>
      <c r="G27" s="87">
        <v>24</v>
      </c>
      <c r="H27" s="87">
        <v>24</v>
      </c>
      <c r="I27" s="87">
        <v>14</v>
      </c>
      <c r="J27" s="266">
        <v>0</v>
      </c>
      <c r="K27" s="267">
        <v>5</v>
      </c>
      <c r="L27" s="266">
        <v>4</v>
      </c>
      <c r="M27" s="267">
        <v>14</v>
      </c>
      <c r="N27" s="87">
        <v>7</v>
      </c>
      <c r="O27" s="89">
        <v>1</v>
      </c>
    </row>
    <row r="28" spans="2:15" s="93" customFormat="1" ht="21.75" customHeight="1" x14ac:dyDescent="0.2">
      <c r="B28" s="279"/>
      <c r="C28" s="324"/>
      <c r="D28" s="97"/>
      <c r="E28" s="91">
        <f>E27/D27</f>
        <v>0.52</v>
      </c>
      <c r="F28" s="90">
        <f>F27/$D$27</f>
        <v>0.28000000000000003</v>
      </c>
      <c r="G28" s="90">
        <f t="shared" ref="G28:O28" si="12">G27/$D$27</f>
        <v>0.48</v>
      </c>
      <c r="H28" s="90">
        <f t="shared" si="12"/>
        <v>0.48</v>
      </c>
      <c r="I28" s="90">
        <f t="shared" si="12"/>
        <v>0.28000000000000003</v>
      </c>
      <c r="J28" s="90">
        <f t="shared" si="12"/>
        <v>0</v>
      </c>
      <c r="K28" s="90">
        <f t="shared" si="12"/>
        <v>0.1</v>
      </c>
      <c r="L28" s="90">
        <f t="shared" si="12"/>
        <v>0.08</v>
      </c>
      <c r="M28" s="90">
        <f t="shared" si="12"/>
        <v>0.28000000000000003</v>
      </c>
      <c r="N28" s="90">
        <f t="shared" si="12"/>
        <v>0.14000000000000001</v>
      </c>
      <c r="O28" s="92">
        <f t="shared" si="12"/>
        <v>0.02</v>
      </c>
    </row>
    <row r="29" spans="2:15" ht="21.75" customHeight="1" x14ac:dyDescent="0.2">
      <c r="B29" s="279"/>
      <c r="C29" s="324" t="s">
        <v>255</v>
      </c>
      <c r="D29" s="87">
        <f>[1]表1!D41</f>
        <v>40</v>
      </c>
      <c r="E29" s="88">
        <v>21</v>
      </c>
      <c r="F29" s="87">
        <v>15</v>
      </c>
      <c r="G29" s="87">
        <v>18</v>
      </c>
      <c r="H29" s="87">
        <v>25</v>
      </c>
      <c r="I29" s="87">
        <v>10</v>
      </c>
      <c r="J29" s="266">
        <v>4</v>
      </c>
      <c r="K29" s="267">
        <v>7</v>
      </c>
      <c r="L29" s="266">
        <v>3</v>
      </c>
      <c r="M29" s="267">
        <v>14</v>
      </c>
      <c r="N29" s="87">
        <v>9</v>
      </c>
      <c r="O29" s="89">
        <v>2</v>
      </c>
    </row>
    <row r="30" spans="2:15" s="93" customFormat="1" ht="21.75" customHeight="1" x14ac:dyDescent="0.2">
      <c r="B30" s="279"/>
      <c r="C30" s="324"/>
      <c r="D30" s="97"/>
      <c r="E30" s="91">
        <f>E29/D29</f>
        <v>0.52500000000000002</v>
      </c>
      <c r="F30" s="90">
        <f t="shared" ref="F30:O30" si="13">F29/$D$29</f>
        <v>0.375</v>
      </c>
      <c r="G30" s="90">
        <f t="shared" si="13"/>
        <v>0.45</v>
      </c>
      <c r="H30" s="90">
        <f t="shared" si="13"/>
        <v>0.625</v>
      </c>
      <c r="I30" s="90">
        <f t="shared" si="13"/>
        <v>0.25</v>
      </c>
      <c r="J30" s="90">
        <f t="shared" si="13"/>
        <v>0.1</v>
      </c>
      <c r="K30" s="90">
        <f t="shared" si="13"/>
        <v>0.17499999999999999</v>
      </c>
      <c r="L30" s="90">
        <f t="shared" si="13"/>
        <v>7.4999999999999997E-2</v>
      </c>
      <c r="M30" s="90">
        <f t="shared" si="13"/>
        <v>0.35</v>
      </c>
      <c r="N30" s="90">
        <f t="shared" si="13"/>
        <v>0.22500000000000001</v>
      </c>
      <c r="O30" s="92">
        <f t="shared" si="13"/>
        <v>0.05</v>
      </c>
    </row>
    <row r="31" spans="2:15" ht="21.75" customHeight="1" x14ac:dyDescent="0.2">
      <c r="B31" s="279"/>
      <c r="C31" s="324" t="s">
        <v>232</v>
      </c>
      <c r="D31" s="87">
        <f>[1]表1!D44</f>
        <v>27</v>
      </c>
      <c r="E31" s="88">
        <v>13</v>
      </c>
      <c r="F31" s="87">
        <v>8</v>
      </c>
      <c r="G31" s="87">
        <v>15</v>
      </c>
      <c r="H31" s="87">
        <v>13</v>
      </c>
      <c r="I31" s="87">
        <v>7</v>
      </c>
      <c r="J31" s="266">
        <v>1</v>
      </c>
      <c r="K31" s="267">
        <v>3</v>
      </c>
      <c r="L31" s="266">
        <v>3</v>
      </c>
      <c r="M31" s="267">
        <v>7</v>
      </c>
      <c r="N31" s="87">
        <v>6</v>
      </c>
      <c r="O31" s="89">
        <v>2</v>
      </c>
    </row>
    <row r="32" spans="2:15" s="93" customFormat="1" ht="21.75" customHeight="1" x14ac:dyDescent="0.2">
      <c r="B32" s="279"/>
      <c r="C32" s="324"/>
      <c r="D32" s="97"/>
      <c r="E32" s="91">
        <f>E31/D31</f>
        <v>0.48148148148148145</v>
      </c>
      <c r="F32" s="90">
        <f t="shared" ref="F32:O32" si="14">F31/$D$31</f>
        <v>0.29629629629629628</v>
      </c>
      <c r="G32" s="90">
        <f t="shared" si="14"/>
        <v>0.55555555555555558</v>
      </c>
      <c r="H32" s="90">
        <f t="shared" si="14"/>
        <v>0.48148148148148145</v>
      </c>
      <c r="I32" s="90">
        <f t="shared" si="14"/>
        <v>0.25925925925925924</v>
      </c>
      <c r="J32" s="90">
        <f t="shared" si="14"/>
        <v>3.7037037037037035E-2</v>
      </c>
      <c r="K32" s="90">
        <f t="shared" si="14"/>
        <v>0.1111111111111111</v>
      </c>
      <c r="L32" s="90">
        <f t="shared" si="14"/>
        <v>0.1111111111111111</v>
      </c>
      <c r="M32" s="90">
        <f t="shared" si="14"/>
        <v>0.25925925925925924</v>
      </c>
      <c r="N32" s="90">
        <f t="shared" si="14"/>
        <v>0.22222222222222221</v>
      </c>
      <c r="O32" s="92">
        <f t="shared" si="14"/>
        <v>7.407407407407407E-2</v>
      </c>
    </row>
    <row r="33" spans="2:15" ht="21.75" customHeight="1" x14ac:dyDescent="0.2">
      <c r="B33" s="279"/>
      <c r="C33" s="324" t="s">
        <v>256</v>
      </c>
      <c r="D33" s="87">
        <f>[1]表1!D47</f>
        <v>40</v>
      </c>
      <c r="E33" s="88">
        <v>12</v>
      </c>
      <c r="F33" s="87">
        <v>14</v>
      </c>
      <c r="G33" s="87">
        <v>24</v>
      </c>
      <c r="H33" s="87">
        <v>20</v>
      </c>
      <c r="I33" s="87">
        <v>11</v>
      </c>
      <c r="J33" s="266">
        <v>1</v>
      </c>
      <c r="K33" s="267">
        <v>2</v>
      </c>
      <c r="L33" s="266">
        <v>1</v>
      </c>
      <c r="M33" s="267">
        <v>13</v>
      </c>
      <c r="N33" s="87">
        <v>5</v>
      </c>
      <c r="O33" s="89">
        <v>4</v>
      </c>
    </row>
    <row r="34" spans="2:15" s="93" customFormat="1" ht="21.75" customHeight="1" thickBot="1" x14ac:dyDescent="0.25">
      <c r="B34" s="279"/>
      <c r="C34" s="325"/>
      <c r="D34" s="90"/>
      <c r="E34" s="99">
        <f>E33/D33</f>
        <v>0.3</v>
      </c>
      <c r="F34" s="98">
        <f t="shared" ref="F34:O34" si="15">F33/$D$33</f>
        <v>0.35</v>
      </c>
      <c r="G34" s="98">
        <f t="shared" si="15"/>
        <v>0.6</v>
      </c>
      <c r="H34" s="98">
        <f t="shared" si="15"/>
        <v>0.5</v>
      </c>
      <c r="I34" s="98">
        <f t="shared" si="15"/>
        <v>0.27500000000000002</v>
      </c>
      <c r="J34" s="98">
        <f t="shared" si="15"/>
        <v>2.5000000000000001E-2</v>
      </c>
      <c r="K34" s="98">
        <f t="shared" si="15"/>
        <v>0.05</v>
      </c>
      <c r="L34" s="98">
        <f t="shared" si="15"/>
        <v>2.5000000000000001E-2</v>
      </c>
      <c r="M34" s="98">
        <f t="shared" si="15"/>
        <v>0.32500000000000001</v>
      </c>
      <c r="N34" s="98">
        <f t="shared" si="15"/>
        <v>0.125</v>
      </c>
      <c r="O34" s="100">
        <f t="shared" si="15"/>
        <v>0.1</v>
      </c>
    </row>
    <row r="35" spans="2:15" ht="21.75" customHeight="1" thickTop="1" x14ac:dyDescent="0.2">
      <c r="B35" s="279"/>
      <c r="C35" s="102" t="s">
        <v>257</v>
      </c>
      <c r="D35" s="103">
        <f>D25+D27+D29+D31</f>
        <v>298</v>
      </c>
      <c r="E35" s="104">
        <f>E25+E27+E29+E31</f>
        <v>152</v>
      </c>
      <c r="F35" s="105">
        <f t="shared" ref="F35:O35" si="16">F25+F27+F29+F31</f>
        <v>89</v>
      </c>
      <c r="G35" s="105">
        <f t="shared" si="16"/>
        <v>157</v>
      </c>
      <c r="H35" s="105">
        <f t="shared" si="16"/>
        <v>137</v>
      </c>
      <c r="I35" s="105">
        <f t="shared" si="16"/>
        <v>85</v>
      </c>
      <c r="J35" s="271">
        <f t="shared" si="16"/>
        <v>15</v>
      </c>
      <c r="K35" s="272">
        <f t="shared" si="16"/>
        <v>43</v>
      </c>
      <c r="L35" s="271">
        <f t="shared" si="16"/>
        <v>27</v>
      </c>
      <c r="M35" s="272">
        <f t="shared" si="16"/>
        <v>93</v>
      </c>
      <c r="N35" s="105">
        <f t="shared" si="16"/>
        <v>47</v>
      </c>
      <c r="O35" s="106">
        <f t="shared" si="16"/>
        <v>14</v>
      </c>
    </row>
    <row r="36" spans="2:15" s="93" customFormat="1" ht="21.75" customHeight="1" x14ac:dyDescent="0.2">
      <c r="B36" s="279"/>
      <c r="C36" s="107" t="s">
        <v>235</v>
      </c>
      <c r="D36" s="44"/>
      <c r="E36" s="91">
        <f>E35/D35</f>
        <v>0.51006711409395977</v>
      </c>
      <c r="F36" s="90">
        <f>F35/$D$35</f>
        <v>0.29865771812080538</v>
      </c>
      <c r="G36" s="90">
        <f t="shared" ref="G36:N36" si="17">G35/$D$35</f>
        <v>0.52684563758389258</v>
      </c>
      <c r="H36" s="90">
        <f t="shared" si="17"/>
        <v>0.45973154362416108</v>
      </c>
      <c r="I36" s="90">
        <f t="shared" si="17"/>
        <v>0.28523489932885904</v>
      </c>
      <c r="J36" s="90">
        <f t="shared" si="17"/>
        <v>5.0335570469798654E-2</v>
      </c>
      <c r="K36" s="90">
        <f t="shared" si="17"/>
        <v>0.14429530201342283</v>
      </c>
      <c r="L36" s="90">
        <f t="shared" si="17"/>
        <v>9.0604026845637578E-2</v>
      </c>
      <c r="M36" s="90">
        <f t="shared" si="17"/>
        <v>0.31208053691275167</v>
      </c>
      <c r="N36" s="90">
        <f t="shared" si="17"/>
        <v>0.15771812080536912</v>
      </c>
      <c r="O36" s="92">
        <f>O35/$D$35</f>
        <v>4.6979865771812082E-2</v>
      </c>
    </row>
    <row r="37" spans="2:15" ht="21.75" customHeight="1" x14ac:dyDescent="0.2">
      <c r="B37" s="279"/>
      <c r="C37" s="108" t="s">
        <v>257</v>
      </c>
      <c r="D37" s="109">
        <f>D27+D29+D31+D33</f>
        <v>157</v>
      </c>
      <c r="E37" s="110">
        <f t="shared" ref="E37:O37" si="18">E27+E29+E31+E33</f>
        <v>72</v>
      </c>
      <c r="F37" s="111">
        <f>F27+F29+F31+F33</f>
        <v>51</v>
      </c>
      <c r="G37" s="111">
        <f t="shared" si="18"/>
        <v>81</v>
      </c>
      <c r="H37" s="111">
        <f t="shared" si="18"/>
        <v>82</v>
      </c>
      <c r="I37" s="111">
        <f t="shared" si="18"/>
        <v>42</v>
      </c>
      <c r="J37" s="273">
        <f t="shared" si="18"/>
        <v>6</v>
      </c>
      <c r="K37" s="274">
        <f t="shared" si="18"/>
        <v>17</v>
      </c>
      <c r="L37" s="273">
        <f t="shared" si="18"/>
        <v>11</v>
      </c>
      <c r="M37" s="274">
        <f t="shared" si="18"/>
        <v>48</v>
      </c>
      <c r="N37" s="111">
        <f t="shared" si="18"/>
        <v>27</v>
      </c>
      <c r="O37" s="112">
        <f t="shared" si="18"/>
        <v>9</v>
      </c>
    </row>
    <row r="38" spans="2:15" s="93" customFormat="1" ht="21.75" customHeight="1" thickBot="1" x14ac:dyDescent="0.25">
      <c r="B38" s="280"/>
      <c r="C38" s="113" t="s">
        <v>258</v>
      </c>
      <c r="D38" s="44"/>
      <c r="E38" s="114">
        <f>E37/D37</f>
        <v>0.45859872611464969</v>
      </c>
      <c r="F38" s="115">
        <f>F37/$D$37</f>
        <v>0.32484076433121017</v>
      </c>
      <c r="G38" s="115">
        <f t="shared" ref="G38:O38" si="19">G37/$D$37</f>
        <v>0.51592356687898089</v>
      </c>
      <c r="H38" s="115">
        <f t="shared" si="19"/>
        <v>0.52229299363057324</v>
      </c>
      <c r="I38" s="115">
        <f t="shared" si="19"/>
        <v>0.26751592356687898</v>
      </c>
      <c r="J38" s="115">
        <f t="shared" si="19"/>
        <v>3.8216560509554139E-2</v>
      </c>
      <c r="K38" s="115">
        <f t="shared" si="19"/>
        <v>0.10828025477707007</v>
      </c>
      <c r="L38" s="115">
        <f t="shared" si="19"/>
        <v>7.0063694267515922E-2</v>
      </c>
      <c r="M38" s="115">
        <f t="shared" si="19"/>
        <v>0.30573248407643311</v>
      </c>
      <c r="N38" s="115">
        <f t="shared" si="19"/>
        <v>0.17197452229299362</v>
      </c>
      <c r="O38" s="116">
        <f t="shared" si="19"/>
        <v>5.7324840764331211E-2</v>
      </c>
    </row>
    <row r="39" spans="2:15" x14ac:dyDescent="0.2">
      <c r="B39" s="65"/>
      <c r="C39" s="117" t="s">
        <v>468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</row>
    <row r="40" spans="2:15" x14ac:dyDescent="0.2">
      <c r="B40" s="12"/>
      <c r="C40" s="12"/>
      <c r="D40" s="12"/>
    </row>
    <row r="41" spans="2:15" x14ac:dyDescent="0.2">
      <c r="B41" s="12"/>
      <c r="C41" s="1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</row>
    <row r="42" spans="2:15" x14ac:dyDescent="0.2">
      <c r="B42" s="69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</row>
    <row r="44" spans="2:15" x14ac:dyDescent="0.2">
      <c r="B44" s="12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</row>
    <row r="45" spans="2:15" x14ac:dyDescent="0.2">
      <c r="B45" s="12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</row>
    <row r="46" spans="2:15" x14ac:dyDescent="0.2">
      <c r="B46" s="12"/>
    </row>
    <row r="47" spans="2:15" x14ac:dyDescent="0.2">
      <c r="B47" s="74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</row>
    <row r="48" spans="2:15" x14ac:dyDescent="0.2"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</row>
    <row r="49" spans="4:15" x14ac:dyDescent="0.2"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</row>
    <row r="50" spans="4:15" x14ac:dyDescent="0.2"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</row>
    <row r="51" spans="4:15" x14ac:dyDescent="0.2"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</row>
  </sheetData>
  <mergeCells count="28">
    <mergeCell ref="D7:D8"/>
    <mergeCell ref="E7:E8"/>
    <mergeCell ref="F7:F8"/>
    <mergeCell ref="G7:G8"/>
    <mergeCell ref="H7:H8"/>
    <mergeCell ref="O7:O8"/>
    <mergeCell ref="B9:C10"/>
    <mergeCell ref="B11:B22"/>
    <mergeCell ref="C11:C12"/>
    <mergeCell ref="C13:C14"/>
    <mergeCell ref="C15:C16"/>
    <mergeCell ref="C17:C18"/>
    <mergeCell ref="C19:C20"/>
    <mergeCell ref="C21:C22"/>
    <mergeCell ref="I7:I8"/>
    <mergeCell ref="J7:J8"/>
    <mergeCell ref="K7:K8"/>
    <mergeCell ref="L7:L8"/>
    <mergeCell ref="M7:M8"/>
    <mergeCell ref="N7:N8"/>
    <mergeCell ref="B7:C8"/>
    <mergeCell ref="B23:B38"/>
    <mergeCell ref="C23:C24"/>
    <mergeCell ref="C25:C26"/>
    <mergeCell ref="C27:C28"/>
    <mergeCell ref="C29:C30"/>
    <mergeCell ref="C31:C32"/>
    <mergeCell ref="C33:C34"/>
  </mergeCells>
  <phoneticPr fontId="3"/>
  <pageMargins left="0.77" right="0.25" top="0.61" bottom="0.46" header="0.3" footer="0.3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30FC7-8E71-4C14-A291-41927E6942BB}">
  <sheetPr>
    <tabColor rgb="FF00B0F0"/>
    <pageSetUpPr fitToPage="1"/>
  </sheetPr>
  <dimension ref="B1:J51"/>
  <sheetViews>
    <sheetView view="pageBreakPreview" zoomScale="90" zoomScaleNormal="100" zoomScaleSheetLayoutView="90" workbookViewId="0"/>
  </sheetViews>
  <sheetFormatPr defaultRowHeight="13.2" x14ac:dyDescent="0.2"/>
  <cols>
    <col min="2" max="2" width="5.33203125" customWidth="1"/>
    <col min="3" max="3" width="16.88671875" customWidth="1"/>
    <col min="4" max="4" width="10.33203125" customWidth="1"/>
    <col min="5" max="10" width="18.6640625" customWidth="1"/>
  </cols>
  <sheetData>
    <row r="1" spans="2:10" x14ac:dyDescent="0.2">
      <c r="B1" s="12" t="s">
        <v>259</v>
      </c>
    </row>
    <row r="2" spans="2:10" ht="9.75" customHeight="1" x14ac:dyDescent="0.2"/>
    <row r="3" spans="2:10" x14ac:dyDescent="0.2">
      <c r="I3" s="86" t="s">
        <v>205</v>
      </c>
    </row>
    <row r="4" spans="2:10" x14ac:dyDescent="0.2">
      <c r="I4" s="86" t="s">
        <v>206</v>
      </c>
    </row>
    <row r="5" spans="2:10" ht="8.25" customHeight="1" x14ac:dyDescent="0.2"/>
    <row r="6" spans="2:10" ht="13.8" thickBot="1" x14ac:dyDescent="0.25">
      <c r="J6" s="15" t="s">
        <v>208</v>
      </c>
    </row>
    <row r="7" spans="2:10" x14ac:dyDescent="0.2">
      <c r="B7" s="336"/>
      <c r="C7" s="336"/>
      <c r="D7" s="337" t="s">
        <v>260</v>
      </c>
      <c r="E7" s="338" t="s">
        <v>261</v>
      </c>
      <c r="F7" s="340" t="s">
        <v>262</v>
      </c>
      <c r="G7" s="340" t="s">
        <v>263</v>
      </c>
      <c r="H7" s="340" t="s">
        <v>264</v>
      </c>
      <c r="I7" s="326" t="s">
        <v>265</v>
      </c>
      <c r="J7" s="328" t="s">
        <v>266</v>
      </c>
    </row>
    <row r="8" spans="2:10" ht="61.5" customHeight="1" x14ac:dyDescent="0.2">
      <c r="B8" s="336"/>
      <c r="C8" s="336"/>
      <c r="D8" s="337"/>
      <c r="E8" s="339"/>
      <c r="F8" s="341"/>
      <c r="G8" s="341"/>
      <c r="H8" s="341"/>
      <c r="I8" s="327"/>
      <c r="J8" s="329"/>
    </row>
    <row r="9" spans="2:10" ht="21.75" customHeight="1" x14ac:dyDescent="0.2">
      <c r="B9" s="293" t="s">
        <v>267</v>
      </c>
      <c r="C9" s="294"/>
      <c r="D9" s="87">
        <f>SUM(D11:D21)</f>
        <v>357</v>
      </c>
      <c r="E9" s="88">
        <f>E11+E13+E15+E17+E19+E21</f>
        <v>61</v>
      </c>
      <c r="F9" s="87">
        <f t="shared" ref="F9:J9" si="0">F11+F13+F15+F17+F19+F21</f>
        <v>161</v>
      </c>
      <c r="G9" s="87">
        <f t="shared" si="0"/>
        <v>70</v>
      </c>
      <c r="H9" s="87">
        <f t="shared" si="0"/>
        <v>75</v>
      </c>
      <c r="I9" s="87">
        <f>I11+I13+I15+I17+I19+I21</f>
        <v>79</v>
      </c>
      <c r="J9" s="89">
        <f t="shared" si="0"/>
        <v>19</v>
      </c>
    </row>
    <row r="10" spans="2:10" s="93" customFormat="1" ht="21.75" customHeight="1" thickBot="1" x14ac:dyDescent="0.25">
      <c r="B10" s="330"/>
      <c r="C10" s="331"/>
      <c r="D10" s="90"/>
      <c r="E10" s="91">
        <f>E9/$D$9</f>
        <v>0.17086834733893558</v>
      </c>
      <c r="F10" s="90">
        <f t="shared" ref="F10:G10" si="1">F9/$D$9</f>
        <v>0.45098039215686275</v>
      </c>
      <c r="G10" s="90">
        <f t="shared" si="1"/>
        <v>0.19607843137254902</v>
      </c>
      <c r="H10" s="90">
        <f>H9/$D$9</f>
        <v>0.21008403361344538</v>
      </c>
      <c r="I10" s="90">
        <f>I9/D9</f>
        <v>0.22128851540616246</v>
      </c>
      <c r="J10" s="92">
        <f>J9/D9</f>
        <v>5.3221288515406161E-2</v>
      </c>
    </row>
    <row r="11" spans="2:10" ht="21.75" customHeight="1" thickTop="1" x14ac:dyDescent="0.2">
      <c r="B11" s="278" t="s">
        <v>268</v>
      </c>
      <c r="C11" s="332" t="s">
        <v>221</v>
      </c>
      <c r="D11" s="94">
        <f>'表30-1'!F13</f>
        <v>29</v>
      </c>
      <c r="E11" s="95">
        <v>10</v>
      </c>
      <c r="F11" s="94">
        <v>14</v>
      </c>
      <c r="G11" s="94">
        <v>8</v>
      </c>
      <c r="H11" s="94">
        <v>4</v>
      </c>
      <c r="I11" s="94">
        <v>4</v>
      </c>
      <c r="J11" s="96">
        <v>1</v>
      </c>
    </row>
    <row r="12" spans="2:10" s="93" customFormat="1" ht="21.75" customHeight="1" x14ac:dyDescent="0.2">
      <c r="B12" s="279"/>
      <c r="C12" s="333"/>
      <c r="D12" s="90"/>
      <c r="E12" s="91">
        <f>E11/D11</f>
        <v>0.34482758620689657</v>
      </c>
      <c r="F12" s="90">
        <f t="shared" ref="F12:G12" si="2">F11/$D$11</f>
        <v>0.48275862068965519</v>
      </c>
      <c r="G12" s="90">
        <f t="shared" si="2"/>
        <v>0.27586206896551724</v>
      </c>
      <c r="H12" s="90">
        <f>H11/$D$11</f>
        <v>0.13793103448275862</v>
      </c>
      <c r="I12" s="90">
        <f>I11/D11</f>
        <v>0.13793103448275862</v>
      </c>
      <c r="J12" s="92">
        <f>J11/D11</f>
        <v>3.4482758620689655E-2</v>
      </c>
    </row>
    <row r="13" spans="2:10" ht="21.75" customHeight="1" x14ac:dyDescent="0.2">
      <c r="B13" s="279"/>
      <c r="C13" s="324" t="s">
        <v>222</v>
      </c>
      <c r="D13" s="87">
        <f>'表30-1'!F15</f>
        <v>64</v>
      </c>
      <c r="E13" s="88">
        <v>17</v>
      </c>
      <c r="F13" s="87">
        <v>19</v>
      </c>
      <c r="G13" s="87">
        <v>14</v>
      </c>
      <c r="H13" s="87">
        <v>14</v>
      </c>
      <c r="I13" s="87">
        <v>18</v>
      </c>
      <c r="J13" s="89">
        <v>1</v>
      </c>
    </row>
    <row r="14" spans="2:10" s="93" customFormat="1" ht="21.75" customHeight="1" x14ac:dyDescent="0.2">
      <c r="B14" s="279"/>
      <c r="C14" s="324"/>
      <c r="D14" s="97"/>
      <c r="E14" s="91">
        <f>E13/D13</f>
        <v>0.265625</v>
      </c>
      <c r="F14" s="90">
        <f t="shared" ref="F14:G14" si="3">F13/$D$13</f>
        <v>0.296875</v>
      </c>
      <c r="G14" s="90">
        <f t="shared" si="3"/>
        <v>0.21875</v>
      </c>
      <c r="H14" s="90">
        <f>H13/$D$13</f>
        <v>0.21875</v>
      </c>
      <c r="I14" s="90">
        <f>I13/D13</f>
        <v>0.28125</v>
      </c>
      <c r="J14" s="92">
        <f>J13/D13</f>
        <v>1.5625E-2</v>
      </c>
    </row>
    <row r="15" spans="2:10" ht="21.75" customHeight="1" x14ac:dyDescent="0.2">
      <c r="B15" s="279"/>
      <c r="C15" s="276" t="s">
        <v>269</v>
      </c>
      <c r="D15" s="87">
        <f>'表30-1'!F17</f>
        <v>22</v>
      </c>
      <c r="E15" s="88">
        <v>5</v>
      </c>
      <c r="F15" s="87">
        <v>9</v>
      </c>
      <c r="G15" s="87">
        <v>5</v>
      </c>
      <c r="H15" s="87">
        <v>5</v>
      </c>
      <c r="I15" s="87">
        <v>1</v>
      </c>
      <c r="J15" s="89">
        <v>1</v>
      </c>
    </row>
    <row r="16" spans="2:10" s="93" customFormat="1" ht="21.75" customHeight="1" x14ac:dyDescent="0.2">
      <c r="B16" s="279"/>
      <c r="C16" s="286"/>
      <c r="D16" s="97"/>
      <c r="E16" s="91">
        <f>E15/D15</f>
        <v>0.22727272727272727</v>
      </c>
      <c r="F16" s="90">
        <f t="shared" ref="F16:G16" si="4">F15/$D$15</f>
        <v>0.40909090909090912</v>
      </c>
      <c r="G16" s="90">
        <f t="shared" si="4"/>
        <v>0.22727272727272727</v>
      </c>
      <c r="H16" s="90">
        <f>H15/$D$15</f>
        <v>0.22727272727272727</v>
      </c>
      <c r="I16" s="90">
        <f>I15/D15</f>
        <v>4.5454545454545456E-2</v>
      </c>
      <c r="J16" s="92">
        <f>J15/D15</f>
        <v>4.5454545454545456E-2</v>
      </c>
    </row>
    <row r="17" spans="2:10" ht="21.75" customHeight="1" x14ac:dyDescent="0.2">
      <c r="B17" s="279"/>
      <c r="C17" s="334" t="s">
        <v>224</v>
      </c>
      <c r="D17" s="87">
        <f>'表30-1'!F19</f>
        <v>81</v>
      </c>
      <c r="E17" s="88">
        <v>12</v>
      </c>
      <c r="F17" s="87">
        <v>44</v>
      </c>
      <c r="G17" s="87">
        <v>14</v>
      </c>
      <c r="H17" s="87">
        <v>16</v>
      </c>
      <c r="I17" s="87">
        <v>18</v>
      </c>
      <c r="J17" s="89">
        <v>2</v>
      </c>
    </row>
    <row r="18" spans="2:10" s="93" customFormat="1" ht="21.75" customHeight="1" x14ac:dyDescent="0.2">
      <c r="B18" s="279"/>
      <c r="C18" s="334"/>
      <c r="D18" s="97"/>
      <c r="E18" s="91">
        <f>E17/D17</f>
        <v>0.14814814814814814</v>
      </c>
      <c r="F18" s="90">
        <f t="shared" ref="F18:G18" si="5">F17/$D$17</f>
        <v>0.54320987654320985</v>
      </c>
      <c r="G18" s="90">
        <f t="shared" si="5"/>
        <v>0.1728395061728395</v>
      </c>
      <c r="H18" s="90">
        <f>H17/$D$17</f>
        <v>0.19753086419753085</v>
      </c>
      <c r="I18" s="90">
        <f>I17/D17</f>
        <v>0.22222222222222221</v>
      </c>
      <c r="J18" s="92">
        <f>J17/D17</f>
        <v>2.4691358024691357E-2</v>
      </c>
    </row>
    <row r="19" spans="2:10" ht="21.75" customHeight="1" x14ac:dyDescent="0.2">
      <c r="B19" s="279"/>
      <c r="C19" s="324" t="s">
        <v>225</v>
      </c>
      <c r="D19" s="87">
        <f>'表30-1'!F21</f>
        <v>14</v>
      </c>
      <c r="E19" s="88">
        <v>0</v>
      </c>
      <c r="F19" s="87">
        <v>7</v>
      </c>
      <c r="G19" s="87">
        <v>3</v>
      </c>
      <c r="H19" s="87">
        <v>2</v>
      </c>
      <c r="I19" s="87">
        <v>1</v>
      </c>
      <c r="J19" s="89">
        <v>2</v>
      </c>
    </row>
    <row r="20" spans="2:10" s="93" customFormat="1" ht="21.75" customHeight="1" x14ac:dyDescent="0.2">
      <c r="B20" s="279"/>
      <c r="C20" s="324"/>
      <c r="D20" s="97"/>
      <c r="E20" s="91">
        <f>E19/D19</f>
        <v>0</v>
      </c>
      <c r="F20" s="90">
        <f t="shared" ref="F20:G20" si="6">F19/$D$19</f>
        <v>0.5</v>
      </c>
      <c r="G20" s="90">
        <f t="shared" si="6"/>
        <v>0.21428571428571427</v>
      </c>
      <c r="H20" s="90">
        <f>H19/$D$19</f>
        <v>0.14285714285714285</v>
      </c>
      <c r="I20" s="90">
        <f>I19/D19</f>
        <v>7.1428571428571425E-2</v>
      </c>
      <c r="J20" s="92">
        <f>J19/D19</f>
        <v>0.14285714285714285</v>
      </c>
    </row>
    <row r="21" spans="2:10" ht="21.75" customHeight="1" x14ac:dyDescent="0.2">
      <c r="B21" s="279"/>
      <c r="C21" s="325" t="s">
        <v>226</v>
      </c>
      <c r="D21" s="87">
        <f>'表30-1'!F23</f>
        <v>147</v>
      </c>
      <c r="E21" s="88">
        <v>17</v>
      </c>
      <c r="F21" s="87">
        <v>68</v>
      </c>
      <c r="G21" s="87">
        <v>26</v>
      </c>
      <c r="H21" s="87">
        <v>34</v>
      </c>
      <c r="I21" s="87">
        <v>37</v>
      </c>
      <c r="J21" s="89">
        <v>12</v>
      </c>
    </row>
    <row r="22" spans="2:10" s="93" customFormat="1" ht="21.75" customHeight="1" thickBot="1" x14ac:dyDescent="0.25">
      <c r="B22" s="297"/>
      <c r="C22" s="335"/>
      <c r="D22" s="98"/>
      <c r="E22" s="99">
        <f>E21/D21</f>
        <v>0.11564625850340136</v>
      </c>
      <c r="F22" s="98">
        <f t="shared" ref="F22:G22" si="7">F21/$D$21</f>
        <v>0.46258503401360546</v>
      </c>
      <c r="G22" s="98">
        <f t="shared" si="7"/>
        <v>0.17687074829931973</v>
      </c>
      <c r="H22" s="98">
        <f>H21/$D$21</f>
        <v>0.23129251700680273</v>
      </c>
      <c r="I22" s="98">
        <f>I21/D21</f>
        <v>0.25170068027210885</v>
      </c>
      <c r="J22" s="100">
        <f>J21/D21</f>
        <v>8.1632653061224483E-2</v>
      </c>
    </row>
    <row r="23" spans="2:10" ht="21.75" customHeight="1" thickTop="1" x14ac:dyDescent="0.2">
      <c r="B23" s="278" t="s">
        <v>251</v>
      </c>
      <c r="C23" s="322" t="s">
        <v>252</v>
      </c>
      <c r="D23" s="87">
        <f>'表30-1'!F25</f>
        <v>79</v>
      </c>
      <c r="E23" s="95">
        <v>12</v>
      </c>
      <c r="F23" s="94">
        <v>35</v>
      </c>
      <c r="G23" s="94">
        <v>21</v>
      </c>
      <c r="H23" s="94">
        <v>12</v>
      </c>
      <c r="I23" s="94">
        <v>24</v>
      </c>
      <c r="J23" s="96">
        <v>4</v>
      </c>
    </row>
    <row r="24" spans="2:10" s="93" customFormat="1" ht="21.75" customHeight="1" x14ac:dyDescent="0.2">
      <c r="B24" s="279"/>
      <c r="C24" s="323"/>
      <c r="D24" s="101"/>
      <c r="E24" s="91">
        <f>E23/D23</f>
        <v>0.15189873417721519</v>
      </c>
      <c r="F24" s="90">
        <f t="shared" ref="F24:G24" si="8">F23/$D$23</f>
        <v>0.44303797468354428</v>
      </c>
      <c r="G24" s="90">
        <f t="shared" si="8"/>
        <v>0.26582278481012656</v>
      </c>
      <c r="H24" s="90">
        <f>H23/$D$23</f>
        <v>0.15189873417721519</v>
      </c>
      <c r="I24" s="90">
        <f>I23/D23</f>
        <v>0.30379746835443039</v>
      </c>
      <c r="J24" s="92">
        <f>J23/D23</f>
        <v>5.0632911392405063E-2</v>
      </c>
    </row>
    <row r="25" spans="2:10" ht="21.75" customHeight="1" x14ac:dyDescent="0.2">
      <c r="B25" s="279"/>
      <c r="C25" s="324" t="s">
        <v>253</v>
      </c>
      <c r="D25" s="87">
        <f>'表30-1'!F27</f>
        <v>148</v>
      </c>
      <c r="E25" s="88">
        <v>24</v>
      </c>
      <c r="F25" s="87">
        <v>76</v>
      </c>
      <c r="G25" s="87">
        <v>19</v>
      </c>
      <c r="H25" s="87">
        <v>29</v>
      </c>
      <c r="I25" s="87">
        <v>33</v>
      </c>
      <c r="J25" s="89">
        <v>6</v>
      </c>
    </row>
    <row r="26" spans="2:10" s="93" customFormat="1" ht="21.75" customHeight="1" x14ac:dyDescent="0.2">
      <c r="B26" s="279"/>
      <c r="C26" s="324"/>
      <c r="D26" s="97"/>
      <c r="E26" s="91">
        <f>E25/D25</f>
        <v>0.16216216216216217</v>
      </c>
      <c r="F26" s="90">
        <f t="shared" ref="F26:G26" si="9">F25/$D$25</f>
        <v>0.51351351351351349</v>
      </c>
      <c r="G26" s="90">
        <f t="shared" si="9"/>
        <v>0.12837837837837837</v>
      </c>
      <c r="H26" s="90">
        <f>H25/$D$25</f>
        <v>0.19594594594594594</v>
      </c>
      <c r="I26" s="90">
        <f>I25/D25</f>
        <v>0.22297297297297297</v>
      </c>
      <c r="J26" s="92">
        <f>J25/D25</f>
        <v>4.0540540540540543E-2</v>
      </c>
    </row>
    <row r="27" spans="2:10" ht="21.75" customHeight="1" x14ac:dyDescent="0.2">
      <c r="B27" s="279"/>
      <c r="C27" s="324" t="s">
        <v>254</v>
      </c>
      <c r="D27" s="87">
        <f>'表30-1'!F29</f>
        <v>44</v>
      </c>
      <c r="E27" s="88">
        <v>6</v>
      </c>
      <c r="F27" s="87">
        <v>23</v>
      </c>
      <c r="G27" s="87">
        <v>8</v>
      </c>
      <c r="H27" s="87">
        <v>11</v>
      </c>
      <c r="I27" s="87">
        <v>10</v>
      </c>
      <c r="J27" s="89">
        <v>1</v>
      </c>
    </row>
    <row r="28" spans="2:10" s="93" customFormat="1" ht="21.75" customHeight="1" x14ac:dyDescent="0.2">
      <c r="B28" s="279"/>
      <c r="C28" s="324"/>
      <c r="D28" s="97"/>
      <c r="E28" s="91">
        <f>E27/D27</f>
        <v>0.13636363636363635</v>
      </c>
      <c r="F28" s="90">
        <f t="shared" ref="F28:G28" si="10">F27/$D$27</f>
        <v>0.52272727272727271</v>
      </c>
      <c r="G28" s="90">
        <f t="shared" si="10"/>
        <v>0.18181818181818182</v>
      </c>
      <c r="H28" s="90">
        <f>H27/$D$27</f>
        <v>0.25</v>
      </c>
      <c r="I28" s="90">
        <f>I27/D27</f>
        <v>0.22727272727272727</v>
      </c>
      <c r="J28" s="92">
        <f>J27/D27</f>
        <v>2.2727272727272728E-2</v>
      </c>
    </row>
    <row r="29" spans="2:10" ht="21.75" customHeight="1" x14ac:dyDescent="0.2">
      <c r="B29" s="279"/>
      <c r="C29" s="324" t="s">
        <v>255</v>
      </c>
      <c r="D29" s="87">
        <f>'表30-1'!F31</f>
        <v>33</v>
      </c>
      <c r="E29" s="88">
        <v>8</v>
      </c>
      <c r="F29" s="87">
        <v>9</v>
      </c>
      <c r="G29" s="87">
        <v>6</v>
      </c>
      <c r="H29" s="87">
        <v>12</v>
      </c>
      <c r="I29" s="87">
        <v>8</v>
      </c>
      <c r="J29" s="89">
        <v>2</v>
      </c>
    </row>
    <row r="30" spans="2:10" s="93" customFormat="1" ht="21.75" customHeight="1" x14ac:dyDescent="0.2">
      <c r="B30" s="279"/>
      <c r="C30" s="324"/>
      <c r="D30" s="97"/>
      <c r="E30" s="91">
        <f>E29/D29</f>
        <v>0.24242424242424243</v>
      </c>
      <c r="F30" s="90">
        <f t="shared" ref="F30:G30" si="11">F29/$D$29</f>
        <v>0.27272727272727271</v>
      </c>
      <c r="G30" s="90">
        <f t="shared" si="11"/>
        <v>0.18181818181818182</v>
      </c>
      <c r="H30" s="90">
        <f>H29/$D$29</f>
        <v>0.36363636363636365</v>
      </c>
      <c r="I30" s="90">
        <f>I29/D29</f>
        <v>0.24242424242424243</v>
      </c>
      <c r="J30" s="92">
        <f>J29/D29</f>
        <v>6.0606060606060608E-2</v>
      </c>
    </row>
    <row r="31" spans="2:10" ht="21.75" customHeight="1" x14ac:dyDescent="0.2">
      <c r="B31" s="279"/>
      <c r="C31" s="324" t="s">
        <v>232</v>
      </c>
      <c r="D31" s="87">
        <f>'表30-1'!F33</f>
        <v>18</v>
      </c>
      <c r="E31" s="88">
        <v>2</v>
      </c>
      <c r="F31" s="87">
        <v>9</v>
      </c>
      <c r="G31" s="87">
        <v>6</v>
      </c>
      <c r="H31" s="87">
        <v>2</v>
      </c>
      <c r="I31" s="87">
        <v>2</v>
      </c>
      <c r="J31" s="89">
        <v>1</v>
      </c>
    </row>
    <row r="32" spans="2:10" s="93" customFormat="1" ht="21.75" customHeight="1" x14ac:dyDescent="0.2">
      <c r="B32" s="279"/>
      <c r="C32" s="324"/>
      <c r="D32" s="97"/>
      <c r="E32" s="91">
        <f>E31/D31</f>
        <v>0.1111111111111111</v>
      </c>
      <c r="F32" s="90">
        <f t="shared" ref="F32:G32" si="12">F31/$D$31</f>
        <v>0.5</v>
      </c>
      <c r="G32" s="90">
        <f t="shared" si="12"/>
        <v>0.33333333333333331</v>
      </c>
      <c r="H32" s="90">
        <f>H31/$D$31</f>
        <v>0.1111111111111111</v>
      </c>
      <c r="I32" s="90">
        <f>I31/D31</f>
        <v>0.1111111111111111</v>
      </c>
      <c r="J32" s="92">
        <f>J31/D31</f>
        <v>5.5555555555555552E-2</v>
      </c>
    </row>
    <row r="33" spans="2:10" ht="21.75" customHeight="1" x14ac:dyDescent="0.2">
      <c r="B33" s="279"/>
      <c r="C33" s="324" t="s">
        <v>256</v>
      </c>
      <c r="D33" s="87">
        <f>'表30-1'!F35</f>
        <v>35</v>
      </c>
      <c r="E33" s="88">
        <v>9</v>
      </c>
      <c r="F33" s="87">
        <v>9</v>
      </c>
      <c r="G33" s="87">
        <v>10</v>
      </c>
      <c r="H33" s="87">
        <v>9</v>
      </c>
      <c r="I33" s="87">
        <v>2</v>
      </c>
      <c r="J33" s="89">
        <v>5</v>
      </c>
    </row>
    <row r="34" spans="2:10" s="93" customFormat="1" ht="21.75" customHeight="1" thickBot="1" x14ac:dyDescent="0.25">
      <c r="B34" s="279"/>
      <c r="C34" s="325"/>
      <c r="D34" s="90"/>
      <c r="E34" s="99">
        <f>E33/D33</f>
        <v>0.25714285714285712</v>
      </c>
      <c r="F34" s="98">
        <f t="shared" ref="F34:G34" si="13">F33/$D$33</f>
        <v>0.25714285714285712</v>
      </c>
      <c r="G34" s="98">
        <f t="shared" si="13"/>
        <v>0.2857142857142857</v>
      </c>
      <c r="H34" s="98">
        <f>H33/$D$33</f>
        <v>0.25714285714285712</v>
      </c>
      <c r="I34" s="98">
        <f>I33/D33</f>
        <v>5.7142857142857141E-2</v>
      </c>
      <c r="J34" s="100">
        <f>J33/D33</f>
        <v>0.14285714285714285</v>
      </c>
    </row>
    <row r="35" spans="2:10" ht="21.75" customHeight="1" thickTop="1" x14ac:dyDescent="0.2">
      <c r="B35" s="279"/>
      <c r="C35" s="102" t="s">
        <v>257</v>
      </c>
      <c r="D35" s="103">
        <f>D25+D27+D29+D31</f>
        <v>243</v>
      </c>
      <c r="E35" s="104">
        <f>E25+E27+E29+E31</f>
        <v>40</v>
      </c>
      <c r="F35" s="105">
        <f t="shared" ref="F35:J35" si="14">F25+F27+F29+F31</f>
        <v>117</v>
      </c>
      <c r="G35" s="105">
        <f t="shared" si="14"/>
        <v>39</v>
      </c>
      <c r="H35" s="105">
        <f t="shared" si="14"/>
        <v>54</v>
      </c>
      <c r="I35" s="105">
        <f t="shared" si="14"/>
        <v>53</v>
      </c>
      <c r="J35" s="106">
        <f t="shared" si="14"/>
        <v>10</v>
      </c>
    </row>
    <row r="36" spans="2:10" s="93" customFormat="1" ht="21.75" customHeight="1" x14ac:dyDescent="0.2">
      <c r="B36" s="279"/>
      <c r="C36" s="107" t="s">
        <v>235</v>
      </c>
      <c r="D36" s="44"/>
      <c r="E36" s="91">
        <f>E35/D35</f>
        <v>0.16460905349794239</v>
      </c>
      <c r="F36" s="90">
        <f t="shared" ref="F36:G36" si="15">F35/$D$35</f>
        <v>0.48148148148148145</v>
      </c>
      <c r="G36" s="90">
        <f t="shared" si="15"/>
        <v>0.16049382716049382</v>
      </c>
      <c r="H36" s="90">
        <f>H35/$D$35</f>
        <v>0.22222222222222221</v>
      </c>
      <c r="I36" s="90">
        <f>I35/D35</f>
        <v>0.21810699588477367</v>
      </c>
      <c r="J36" s="92">
        <f>J35/D35</f>
        <v>4.1152263374485597E-2</v>
      </c>
    </row>
    <row r="37" spans="2:10" ht="21.75" customHeight="1" x14ac:dyDescent="0.2">
      <c r="B37" s="279"/>
      <c r="C37" s="108" t="s">
        <v>257</v>
      </c>
      <c r="D37" s="109">
        <f>D27+D29+D31+D33</f>
        <v>130</v>
      </c>
      <c r="E37" s="110">
        <f t="shared" ref="E37:J37" si="16">E27+E29+E31+E33</f>
        <v>25</v>
      </c>
      <c r="F37" s="111">
        <f t="shared" si="16"/>
        <v>50</v>
      </c>
      <c r="G37" s="111">
        <f t="shared" si="16"/>
        <v>30</v>
      </c>
      <c r="H37" s="111">
        <f t="shared" si="16"/>
        <v>34</v>
      </c>
      <c r="I37" s="111">
        <f t="shared" si="16"/>
        <v>22</v>
      </c>
      <c r="J37" s="112">
        <f t="shared" si="16"/>
        <v>9</v>
      </c>
    </row>
    <row r="38" spans="2:10" s="93" customFormat="1" ht="21.75" customHeight="1" thickBot="1" x14ac:dyDescent="0.25">
      <c r="B38" s="280"/>
      <c r="C38" s="113" t="s">
        <v>258</v>
      </c>
      <c r="D38" s="44"/>
      <c r="E38" s="114">
        <f>E37/D37</f>
        <v>0.19230769230769232</v>
      </c>
      <c r="F38" s="115">
        <f t="shared" ref="F38:G38" si="17">F37/$D$37</f>
        <v>0.38461538461538464</v>
      </c>
      <c r="G38" s="115">
        <f t="shared" si="17"/>
        <v>0.23076923076923078</v>
      </c>
      <c r="H38" s="115">
        <f>H37/$D$37</f>
        <v>0.26153846153846155</v>
      </c>
      <c r="I38" s="115">
        <f>I37/D37</f>
        <v>0.16923076923076924</v>
      </c>
      <c r="J38" s="116">
        <f>J37/D37</f>
        <v>6.9230769230769235E-2</v>
      </c>
    </row>
    <row r="39" spans="2:10" x14ac:dyDescent="0.2">
      <c r="B39" s="65"/>
      <c r="C39" s="117" t="s">
        <v>270</v>
      </c>
      <c r="D39" s="118"/>
      <c r="E39" s="118"/>
      <c r="F39" s="118"/>
      <c r="G39" s="118"/>
      <c r="H39" s="118"/>
      <c r="I39" s="118"/>
      <c r="J39" s="118"/>
    </row>
    <row r="40" spans="2:10" x14ac:dyDescent="0.2">
      <c r="B40" s="12"/>
      <c r="C40" s="12"/>
      <c r="D40" s="12"/>
    </row>
    <row r="41" spans="2:10" x14ac:dyDescent="0.2">
      <c r="B41" s="12"/>
      <c r="C41" s="12"/>
      <c r="D41" s="72"/>
      <c r="E41" s="72"/>
      <c r="F41" s="72"/>
      <c r="G41" s="72"/>
      <c r="H41" s="72"/>
      <c r="I41" s="72"/>
      <c r="J41" s="72"/>
    </row>
    <row r="42" spans="2:10" x14ac:dyDescent="0.2">
      <c r="B42" s="69"/>
      <c r="E42" s="93"/>
      <c r="F42" s="93"/>
      <c r="G42" s="93"/>
      <c r="H42" s="93"/>
      <c r="I42" s="93"/>
      <c r="J42" s="93"/>
    </row>
    <row r="44" spans="2:10" x14ac:dyDescent="0.2">
      <c r="B44" s="12"/>
      <c r="D44" s="119"/>
      <c r="E44" s="119"/>
      <c r="F44" s="119"/>
      <c r="G44" s="119"/>
      <c r="H44" s="119"/>
      <c r="I44" s="119"/>
      <c r="J44" s="119"/>
    </row>
    <row r="45" spans="2:10" x14ac:dyDescent="0.2">
      <c r="B45" s="12"/>
      <c r="D45" s="119"/>
      <c r="E45" s="119"/>
      <c r="F45" s="119"/>
      <c r="G45" s="119"/>
      <c r="H45" s="119"/>
      <c r="I45" s="119"/>
      <c r="J45" s="119"/>
    </row>
    <row r="46" spans="2:10" x14ac:dyDescent="0.2">
      <c r="B46" s="12"/>
    </row>
    <row r="47" spans="2:10" x14ac:dyDescent="0.2">
      <c r="B47" s="74"/>
      <c r="D47" s="120"/>
      <c r="E47" s="120"/>
      <c r="F47" s="120"/>
      <c r="G47" s="120"/>
      <c r="H47" s="120"/>
      <c r="I47" s="120"/>
      <c r="J47" s="120"/>
    </row>
    <row r="48" spans="2:10" x14ac:dyDescent="0.2">
      <c r="D48" s="120"/>
      <c r="E48" s="120"/>
      <c r="F48" s="120"/>
      <c r="G48" s="120"/>
      <c r="H48" s="120"/>
      <c r="I48" s="120"/>
      <c r="J48" s="120"/>
    </row>
    <row r="49" spans="4:10" x14ac:dyDescent="0.2">
      <c r="D49" s="120"/>
      <c r="E49" s="120"/>
      <c r="F49" s="120"/>
      <c r="G49" s="120"/>
      <c r="H49" s="120"/>
      <c r="I49" s="120"/>
      <c r="J49" s="120"/>
    </row>
    <row r="50" spans="4:10" x14ac:dyDescent="0.2">
      <c r="D50" s="120"/>
      <c r="E50" s="120"/>
      <c r="F50" s="120"/>
      <c r="G50" s="120"/>
      <c r="H50" s="120"/>
      <c r="I50" s="120"/>
      <c r="J50" s="120"/>
    </row>
    <row r="51" spans="4:10" x14ac:dyDescent="0.2">
      <c r="D51" s="120"/>
      <c r="E51" s="120"/>
      <c r="F51" s="120"/>
      <c r="G51" s="120"/>
      <c r="H51" s="120"/>
      <c r="I51" s="120"/>
      <c r="J51" s="120"/>
    </row>
  </sheetData>
  <mergeCells count="23">
    <mergeCell ref="I7:I8"/>
    <mergeCell ref="J7:J8"/>
    <mergeCell ref="B9:C10"/>
    <mergeCell ref="B11:B22"/>
    <mergeCell ref="C11:C12"/>
    <mergeCell ref="C13:C14"/>
    <mergeCell ref="C15:C16"/>
    <mergeCell ref="C17:C18"/>
    <mergeCell ref="C19:C20"/>
    <mergeCell ref="C21:C22"/>
    <mergeCell ref="B7:C8"/>
    <mergeCell ref="D7:D8"/>
    <mergeCell ref="E7:E8"/>
    <mergeCell ref="F7:F8"/>
    <mergeCell ref="G7:G8"/>
    <mergeCell ref="H7:H8"/>
    <mergeCell ref="B23:B38"/>
    <mergeCell ref="C23:C24"/>
    <mergeCell ref="C25:C26"/>
    <mergeCell ref="C27:C28"/>
    <mergeCell ref="C29:C30"/>
    <mergeCell ref="C31:C32"/>
    <mergeCell ref="C33:C34"/>
  </mergeCells>
  <phoneticPr fontId="3"/>
  <pageMargins left="0.77" right="0.25" top="0.61" bottom="0.46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D3C9-D59F-4F3B-A17A-E3978F88D4FB}">
  <sheetPr>
    <tabColor rgb="FF00B0F0"/>
    <pageSetUpPr fitToPage="1"/>
  </sheetPr>
  <dimension ref="B2:M54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7" width="19" style="12" customWidth="1"/>
    <col min="8" max="8" width="17.88671875" style="12" customWidth="1"/>
    <col min="9" max="10" width="8.33203125" style="12" customWidth="1"/>
    <col min="11" max="11" width="8.88671875" style="12" customWidth="1"/>
    <col min="12" max="13" width="8.33203125" style="12" customWidth="1"/>
    <col min="14" max="16384" width="9" style="12"/>
  </cols>
  <sheetData>
    <row r="2" spans="2:12" x14ac:dyDescent="0.2">
      <c r="B2" s="12" t="s">
        <v>271</v>
      </c>
    </row>
    <row r="4" spans="2:12" x14ac:dyDescent="0.2">
      <c r="C4" s="13" t="s">
        <v>272</v>
      </c>
    </row>
    <row r="6" spans="2:12" x14ac:dyDescent="0.2">
      <c r="G6" s="13" t="s">
        <v>205</v>
      </c>
    </row>
    <row r="7" spans="2:12" x14ac:dyDescent="0.2">
      <c r="G7" s="13" t="s">
        <v>206</v>
      </c>
    </row>
    <row r="8" spans="2:12" ht="10.5" customHeight="1" x14ac:dyDescent="0.2"/>
    <row r="9" spans="2:12" ht="13.8" thickBot="1" x14ac:dyDescent="0.25">
      <c r="E9" s="12" t="s">
        <v>207</v>
      </c>
      <c r="H9" s="15" t="s">
        <v>208</v>
      </c>
      <c r="L9" s="15"/>
    </row>
    <row r="10" spans="2:12" ht="7.5" customHeight="1" x14ac:dyDescent="0.2">
      <c r="B10" s="75"/>
      <c r="C10" s="76"/>
      <c r="D10" s="312" t="s">
        <v>240</v>
      </c>
      <c r="E10" s="303" t="s">
        <v>273</v>
      </c>
      <c r="F10" s="285" t="s">
        <v>274</v>
      </c>
      <c r="G10" s="285" t="s">
        <v>275</v>
      </c>
      <c r="H10" s="287" t="s">
        <v>217</v>
      </c>
    </row>
    <row r="11" spans="2:12" ht="7.5" customHeight="1" x14ac:dyDescent="0.2">
      <c r="B11" s="16"/>
      <c r="C11" s="17"/>
      <c r="D11" s="288"/>
      <c r="E11" s="313"/>
      <c r="F11" s="315"/>
      <c r="G11" s="315"/>
      <c r="H11" s="288"/>
    </row>
    <row r="12" spans="2:12" ht="66.75" customHeight="1" x14ac:dyDescent="0.2">
      <c r="B12" s="18"/>
      <c r="C12" s="19"/>
      <c r="D12" s="289"/>
      <c r="E12" s="314"/>
      <c r="F12" s="316"/>
      <c r="G12" s="316"/>
      <c r="H12" s="289"/>
      <c r="K12" s="20"/>
    </row>
    <row r="13" spans="2:12" ht="20.100000000000001" customHeight="1" x14ac:dyDescent="0.2">
      <c r="B13" s="317" t="s">
        <v>243</v>
      </c>
      <c r="C13" s="318"/>
      <c r="D13" s="21">
        <f t="shared" ref="D13" si="0">D15+D17+D19+D21+D23+D25</f>
        <v>425</v>
      </c>
      <c r="E13" s="22">
        <f>E15+E17+E19+E21+E23+E25</f>
        <v>39</v>
      </c>
      <c r="F13" s="23">
        <f>F15+F17+F19+F21+F23+F25</f>
        <v>95</v>
      </c>
      <c r="G13" s="23">
        <f>G15+G17+G19+G21+G23+G25</f>
        <v>274</v>
      </c>
      <c r="H13" s="24">
        <f>H15+H17+H19+H21+H23+H25</f>
        <v>17</v>
      </c>
      <c r="K13" s="74"/>
    </row>
    <row r="14" spans="2:12" ht="20.100000000000001" customHeight="1" thickBot="1" x14ac:dyDescent="0.25">
      <c r="B14" s="319"/>
      <c r="C14" s="320"/>
      <c r="D14" s="27"/>
      <c r="E14" s="28">
        <f>E13/D13</f>
        <v>9.1764705882352943E-2</v>
      </c>
      <c r="F14" s="29">
        <f>F13/$D$13</f>
        <v>0.22352941176470589</v>
      </c>
      <c r="G14" s="29">
        <f>G13/$D$13</f>
        <v>0.64470588235294113</v>
      </c>
      <c r="H14" s="30">
        <f>H13/D13</f>
        <v>0.04</v>
      </c>
      <c r="I14" s="69"/>
      <c r="J14" s="69"/>
      <c r="K14" s="74"/>
    </row>
    <row r="15" spans="2:12" ht="20.100000000000001" customHeight="1" thickTop="1" x14ac:dyDescent="0.2">
      <c r="B15" s="278" t="s">
        <v>244</v>
      </c>
      <c r="C15" s="321" t="s">
        <v>245</v>
      </c>
      <c r="D15" s="33">
        <f>'[1]表5-1'!D14</f>
        <v>54</v>
      </c>
      <c r="E15" s="34">
        <v>3</v>
      </c>
      <c r="F15" s="35">
        <v>13</v>
      </c>
      <c r="G15" s="35">
        <v>35</v>
      </c>
      <c r="H15" s="36">
        <v>3</v>
      </c>
      <c r="K15" s="74"/>
    </row>
    <row r="16" spans="2:12" ht="20.100000000000001" customHeight="1" x14ac:dyDescent="0.2">
      <c r="B16" s="279"/>
      <c r="C16" s="301"/>
      <c r="D16" s="38"/>
      <c r="E16" s="39">
        <f>E15/D15</f>
        <v>5.5555555555555552E-2</v>
      </c>
      <c r="F16" s="40">
        <f>F15/$D$15</f>
        <v>0.24074074074074073</v>
      </c>
      <c r="G16" s="40">
        <f>G15/$D$15</f>
        <v>0.64814814814814814</v>
      </c>
      <c r="H16" s="45">
        <f>H15/D15</f>
        <v>5.5555555555555552E-2</v>
      </c>
      <c r="J16" s="69"/>
      <c r="K16" s="74"/>
    </row>
    <row r="17" spans="2:11" ht="20.100000000000001" customHeight="1" x14ac:dyDescent="0.2">
      <c r="B17" s="279"/>
      <c r="C17" s="300" t="s">
        <v>246</v>
      </c>
      <c r="D17" s="42">
        <f>'[1]表5-1'!D16</f>
        <v>76</v>
      </c>
      <c r="E17" s="22">
        <v>6</v>
      </c>
      <c r="F17" s="23">
        <v>18</v>
      </c>
      <c r="G17" s="23">
        <v>48</v>
      </c>
      <c r="H17" s="24">
        <v>4</v>
      </c>
      <c r="K17" s="74"/>
    </row>
    <row r="18" spans="2:11" ht="20.100000000000001" customHeight="1" x14ac:dyDescent="0.2">
      <c r="B18" s="279"/>
      <c r="C18" s="301"/>
      <c r="D18" s="44"/>
      <c r="E18" s="39">
        <f>E17/D17</f>
        <v>7.8947368421052627E-2</v>
      </c>
      <c r="F18" s="40">
        <f>F17/$D$17</f>
        <v>0.23684210526315788</v>
      </c>
      <c r="G18" s="40">
        <f>G17/$D$17</f>
        <v>0.63157894736842102</v>
      </c>
      <c r="H18" s="45">
        <f>H17/D17</f>
        <v>5.2631578947368418E-2</v>
      </c>
      <c r="J18" s="69"/>
      <c r="K18" s="74"/>
    </row>
    <row r="19" spans="2:11" ht="20.100000000000001" customHeight="1" x14ac:dyDescent="0.2">
      <c r="B19" s="279"/>
      <c r="C19" s="300" t="s">
        <v>247</v>
      </c>
      <c r="D19" s="42">
        <f>'[1]表5-1'!D18</f>
        <v>28</v>
      </c>
      <c r="E19" s="22">
        <v>1</v>
      </c>
      <c r="F19" s="23">
        <v>2</v>
      </c>
      <c r="G19" s="23">
        <v>24</v>
      </c>
      <c r="H19" s="24">
        <v>1</v>
      </c>
      <c r="K19" s="74"/>
    </row>
    <row r="20" spans="2:11" ht="20.100000000000001" customHeight="1" x14ac:dyDescent="0.2">
      <c r="B20" s="279"/>
      <c r="C20" s="301"/>
      <c r="D20" s="44"/>
      <c r="E20" s="39">
        <f>E19/D19</f>
        <v>3.5714285714285712E-2</v>
      </c>
      <c r="F20" s="40">
        <f>F19/$D$19</f>
        <v>7.1428571428571425E-2</v>
      </c>
      <c r="G20" s="40">
        <f>G19/$D$19</f>
        <v>0.8571428571428571</v>
      </c>
      <c r="H20" s="45">
        <f>H19/D19</f>
        <v>3.5714285714285712E-2</v>
      </c>
      <c r="J20" s="69"/>
      <c r="K20" s="74"/>
    </row>
    <row r="21" spans="2:11" ht="20.100000000000001" customHeight="1" x14ac:dyDescent="0.2">
      <c r="B21" s="279"/>
      <c r="C21" s="300" t="s">
        <v>248</v>
      </c>
      <c r="D21" s="42">
        <f>'[1]表5-1'!D20</f>
        <v>89</v>
      </c>
      <c r="E21" s="22">
        <v>9</v>
      </c>
      <c r="F21" s="23">
        <v>14</v>
      </c>
      <c r="G21" s="23">
        <v>64</v>
      </c>
      <c r="H21" s="24">
        <v>2</v>
      </c>
      <c r="K21" s="74"/>
    </row>
    <row r="22" spans="2:11" ht="20.100000000000001" customHeight="1" x14ac:dyDescent="0.2">
      <c r="B22" s="279"/>
      <c r="C22" s="301"/>
      <c r="D22" s="44"/>
      <c r="E22" s="39">
        <f>E21/D21</f>
        <v>0.10112359550561797</v>
      </c>
      <c r="F22" s="40">
        <f>F21/$D$21</f>
        <v>0.15730337078651685</v>
      </c>
      <c r="G22" s="40">
        <f>G21/$D$21</f>
        <v>0.7191011235955056</v>
      </c>
      <c r="H22" s="45">
        <f>H21/D21</f>
        <v>2.247191011235955E-2</v>
      </c>
      <c r="J22" s="69"/>
      <c r="K22" s="74"/>
    </row>
    <row r="23" spans="2:11" ht="20.100000000000001" customHeight="1" x14ac:dyDescent="0.2">
      <c r="B23" s="279"/>
      <c r="C23" s="300" t="s">
        <v>249</v>
      </c>
      <c r="D23" s="42">
        <f>'[1]表5-1'!D22</f>
        <v>16</v>
      </c>
      <c r="E23" s="22">
        <v>2</v>
      </c>
      <c r="F23" s="23">
        <v>5</v>
      </c>
      <c r="G23" s="23">
        <v>8</v>
      </c>
      <c r="H23" s="24">
        <v>1</v>
      </c>
      <c r="K23" s="74"/>
    </row>
    <row r="24" spans="2:11" ht="20.100000000000001" customHeight="1" x14ac:dyDescent="0.2">
      <c r="B24" s="279"/>
      <c r="C24" s="301"/>
      <c r="D24" s="44"/>
      <c r="E24" s="39">
        <f>E23/D23</f>
        <v>0.125</v>
      </c>
      <c r="F24" s="40">
        <f>F23/$D$23</f>
        <v>0.3125</v>
      </c>
      <c r="G24" s="40">
        <f>G23/$D$23</f>
        <v>0.5</v>
      </c>
      <c r="H24" s="45">
        <f>H23/D23</f>
        <v>6.25E-2</v>
      </c>
      <c r="J24" s="69"/>
      <c r="K24" s="74"/>
    </row>
    <row r="25" spans="2:11" ht="20.100000000000001" customHeight="1" x14ac:dyDescent="0.2">
      <c r="B25" s="279"/>
      <c r="C25" s="300" t="s">
        <v>250</v>
      </c>
      <c r="D25" s="42">
        <f>'[1]表5-1'!D24</f>
        <v>162</v>
      </c>
      <c r="E25" s="46">
        <v>18</v>
      </c>
      <c r="F25" s="47">
        <v>43</v>
      </c>
      <c r="G25" s="47">
        <v>95</v>
      </c>
      <c r="H25" s="24">
        <v>6</v>
      </c>
      <c r="K25" s="74"/>
    </row>
    <row r="26" spans="2:11" ht="20.100000000000001" customHeight="1" thickBot="1" x14ac:dyDescent="0.25">
      <c r="B26" s="279"/>
      <c r="C26" s="301"/>
      <c r="D26" s="38"/>
      <c r="E26" s="49">
        <f>E25/D25</f>
        <v>0.1111111111111111</v>
      </c>
      <c r="F26" s="50">
        <f>F25/$D$25</f>
        <v>0.26543209876543211</v>
      </c>
      <c r="G26" s="50">
        <f>G25/$D$25</f>
        <v>0.5864197530864198</v>
      </c>
      <c r="H26" s="77">
        <f>H25/D25</f>
        <v>3.7037037037037035E-2</v>
      </c>
      <c r="J26" s="69"/>
      <c r="K26" s="74"/>
    </row>
    <row r="27" spans="2:11" ht="20.100000000000001" customHeight="1" thickTop="1" x14ac:dyDescent="0.2">
      <c r="B27" s="278" t="s">
        <v>251</v>
      </c>
      <c r="C27" s="308" t="s">
        <v>252</v>
      </c>
      <c r="D27" s="33">
        <f>'[1]表5-1'!D26</f>
        <v>87</v>
      </c>
      <c r="E27" s="34">
        <v>5</v>
      </c>
      <c r="F27" s="35">
        <v>17</v>
      </c>
      <c r="G27" s="35">
        <v>60</v>
      </c>
      <c r="H27" s="48">
        <v>5</v>
      </c>
      <c r="K27" s="74"/>
    </row>
    <row r="28" spans="2:11" ht="20.100000000000001" customHeight="1" x14ac:dyDescent="0.2">
      <c r="B28" s="279"/>
      <c r="C28" s="309"/>
      <c r="D28" s="44"/>
      <c r="E28" s="39">
        <f>E27/D27</f>
        <v>5.7471264367816091E-2</v>
      </c>
      <c r="F28" s="40">
        <f>F27/$D$27</f>
        <v>0.19540229885057472</v>
      </c>
      <c r="G28" s="40">
        <f>G27/$D$27</f>
        <v>0.68965517241379315</v>
      </c>
      <c r="H28" s="45">
        <f>H27/D27</f>
        <v>5.7471264367816091E-2</v>
      </c>
      <c r="J28" s="69"/>
      <c r="K28" s="74"/>
    </row>
    <row r="29" spans="2:11" ht="20.100000000000001" customHeight="1" x14ac:dyDescent="0.2">
      <c r="B29" s="279"/>
      <c r="C29" s="309" t="s">
        <v>253</v>
      </c>
      <c r="D29" s="52">
        <f>'[1]表5-1'!D28</f>
        <v>181</v>
      </c>
      <c r="E29" s="46">
        <v>9</v>
      </c>
      <c r="F29" s="47">
        <v>38</v>
      </c>
      <c r="G29" s="47">
        <v>125</v>
      </c>
      <c r="H29" s="24">
        <v>9</v>
      </c>
      <c r="K29" s="74"/>
    </row>
    <row r="30" spans="2:11" ht="20.100000000000001" customHeight="1" x14ac:dyDescent="0.2">
      <c r="B30" s="279"/>
      <c r="C30" s="310"/>
      <c r="D30" s="44"/>
      <c r="E30" s="39">
        <f>E29/D29</f>
        <v>4.9723756906077346E-2</v>
      </c>
      <c r="F30" s="40">
        <f>F29/$D$29</f>
        <v>0.20994475138121546</v>
      </c>
      <c r="G30" s="40">
        <f>G29/$D$29</f>
        <v>0.69060773480662985</v>
      </c>
      <c r="H30" s="45">
        <f>H29/D29</f>
        <v>4.9723756906077346E-2</v>
      </c>
      <c r="J30" s="69"/>
      <c r="K30" s="74"/>
    </row>
    <row r="31" spans="2:11" ht="20.100000000000001" customHeight="1" x14ac:dyDescent="0.2">
      <c r="B31" s="279"/>
      <c r="C31" s="309" t="s">
        <v>254</v>
      </c>
      <c r="D31" s="38">
        <f>'[1]表5-1'!D30</f>
        <v>50</v>
      </c>
      <c r="E31" s="46">
        <v>5</v>
      </c>
      <c r="F31" s="47">
        <v>15</v>
      </c>
      <c r="G31" s="47">
        <v>28</v>
      </c>
      <c r="H31" s="24">
        <v>2</v>
      </c>
      <c r="K31" s="74"/>
    </row>
    <row r="32" spans="2:11" ht="20.100000000000001" customHeight="1" x14ac:dyDescent="0.2">
      <c r="B32" s="279"/>
      <c r="C32" s="310"/>
      <c r="D32" s="44"/>
      <c r="E32" s="39">
        <f>E31/D31</f>
        <v>0.1</v>
      </c>
      <c r="F32" s="40">
        <f>F31/$D$31</f>
        <v>0.3</v>
      </c>
      <c r="G32" s="40">
        <f>G31/$D$31</f>
        <v>0.56000000000000005</v>
      </c>
      <c r="H32" s="45">
        <f>H31/D31</f>
        <v>0.04</v>
      </c>
      <c r="J32" s="69"/>
      <c r="K32" s="74"/>
    </row>
    <row r="33" spans="2:13" ht="20.100000000000001" customHeight="1" x14ac:dyDescent="0.2">
      <c r="B33" s="279"/>
      <c r="C33" s="309" t="s">
        <v>255</v>
      </c>
      <c r="D33" s="38">
        <f>'[1]表5-1'!D32</f>
        <v>40</v>
      </c>
      <c r="E33" s="46">
        <v>3</v>
      </c>
      <c r="F33" s="47">
        <v>8</v>
      </c>
      <c r="G33" s="47">
        <v>29</v>
      </c>
      <c r="H33" s="24">
        <v>0</v>
      </c>
      <c r="K33" s="74"/>
    </row>
    <row r="34" spans="2:13" ht="20.100000000000001" customHeight="1" x14ac:dyDescent="0.2">
      <c r="B34" s="279"/>
      <c r="C34" s="310"/>
      <c r="D34" s="44"/>
      <c r="E34" s="39">
        <f>E33/D33</f>
        <v>7.4999999999999997E-2</v>
      </c>
      <c r="F34" s="40">
        <f>F33/$D$33</f>
        <v>0.2</v>
      </c>
      <c r="G34" s="40">
        <f>G33/$D$33</f>
        <v>0.72499999999999998</v>
      </c>
      <c r="H34" s="45">
        <f>H33/D33</f>
        <v>0</v>
      </c>
      <c r="J34" s="69"/>
      <c r="K34" s="74"/>
    </row>
    <row r="35" spans="2:13" ht="20.100000000000001" customHeight="1" x14ac:dyDescent="0.2">
      <c r="B35" s="279"/>
      <c r="C35" s="309" t="s">
        <v>232</v>
      </c>
      <c r="D35" s="38">
        <f>'[1]表5-1'!D34</f>
        <v>27</v>
      </c>
      <c r="E35" s="46">
        <v>6</v>
      </c>
      <c r="F35" s="47">
        <v>8</v>
      </c>
      <c r="G35" s="47">
        <v>13</v>
      </c>
      <c r="H35" s="24">
        <v>0</v>
      </c>
      <c r="K35" s="74"/>
    </row>
    <row r="36" spans="2:13" ht="20.100000000000001" customHeight="1" x14ac:dyDescent="0.2">
      <c r="B36" s="279"/>
      <c r="C36" s="310"/>
      <c r="D36" s="44"/>
      <c r="E36" s="39">
        <f>E35/D35</f>
        <v>0.22222222222222221</v>
      </c>
      <c r="F36" s="40">
        <f>F35/$D$35</f>
        <v>0.29629629629629628</v>
      </c>
      <c r="G36" s="40">
        <f>G35/$D$35</f>
        <v>0.48148148148148145</v>
      </c>
      <c r="H36" s="45">
        <f>H35/D35</f>
        <v>0</v>
      </c>
      <c r="J36" s="69"/>
      <c r="K36" s="74"/>
    </row>
    <row r="37" spans="2:13" ht="20.100000000000001" customHeight="1" x14ac:dyDescent="0.2">
      <c r="B37" s="279"/>
      <c r="C37" s="309" t="s">
        <v>256</v>
      </c>
      <c r="D37" s="52">
        <f>'[1]表5-1'!D36</f>
        <v>40</v>
      </c>
      <c r="E37" s="46">
        <v>11</v>
      </c>
      <c r="F37" s="47">
        <v>9</v>
      </c>
      <c r="G37" s="47">
        <v>19</v>
      </c>
      <c r="H37" s="24">
        <v>1</v>
      </c>
      <c r="K37" s="74"/>
    </row>
    <row r="38" spans="2:13" ht="20.100000000000001" customHeight="1" thickBot="1" x14ac:dyDescent="0.25">
      <c r="B38" s="279"/>
      <c r="C38" s="311"/>
      <c r="D38" s="38"/>
      <c r="E38" s="53">
        <f>E37/D37</f>
        <v>0.27500000000000002</v>
      </c>
      <c r="F38" s="54">
        <f>F37/$D$37</f>
        <v>0.22500000000000001</v>
      </c>
      <c r="G38" s="54">
        <f>G37/$D$37</f>
        <v>0.47499999999999998</v>
      </c>
      <c r="H38" s="77">
        <f>H37/D37</f>
        <v>2.5000000000000001E-2</v>
      </c>
      <c r="J38" s="69"/>
      <c r="K38" s="74"/>
    </row>
    <row r="39" spans="2:13" ht="20.100000000000001" customHeight="1" thickTop="1" x14ac:dyDescent="0.2">
      <c r="B39" s="279"/>
      <c r="C39" s="82" t="s">
        <v>257</v>
      </c>
      <c r="D39" s="56">
        <f>D29+D31+D33+D35</f>
        <v>298</v>
      </c>
      <c r="E39" s="57">
        <f>E29+E31+E33+E35</f>
        <v>23</v>
      </c>
      <c r="F39" s="35">
        <f>F29+F31+F33+F35</f>
        <v>69</v>
      </c>
      <c r="G39" s="35">
        <f>G29+G31+G33+G35</f>
        <v>195</v>
      </c>
      <c r="H39" s="36">
        <f>H29+H31+H33+H35</f>
        <v>11</v>
      </c>
      <c r="K39" s="74"/>
    </row>
    <row r="40" spans="2:13" ht="20.100000000000001" customHeight="1" x14ac:dyDescent="0.2">
      <c r="B40" s="279"/>
      <c r="C40" s="83" t="s">
        <v>235</v>
      </c>
      <c r="D40" s="44"/>
      <c r="E40" s="39">
        <f>E39/D39</f>
        <v>7.7181208053691275E-2</v>
      </c>
      <c r="F40" s="40">
        <f>F39/$D$39</f>
        <v>0.23154362416107382</v>
      </c>
      <c r="G40" s="40">
        <f>G39/$D$39</f>
        <v>0.65436241610738255</v>
      </c>
      <c r="H40" s="45">
        <f>H39/D39</f>
        <v>3.6912751677852351E-2</v>
      </c>
      <c r="J40" s="69"/>
      <c r="K40" s="74"/>
    </row>
    <row r="41" spans="2:13" ht="20.100000000000001" customHeight="1" x14ac:dyDescent="0.2">
      <c r="B41" s="279"/>
      <c r="C41" s="82" t="s">
        <v>257</v>
      </c>
      <c r="D41" s="60">
        <f>D31+D33+D35+D37</f>
        <v>157</v>
      </c>
      <c r="E41" s="46">
        <f>E31+E33+E35+E37</f>
        <v>25</v>
      </c>
      <c r="F41" s="47">
        <f>F31+F33+F35+F37</f>
        <v>40</v>
      </c>
      <c r="G41" s="47">
        <f>G31+G33+G35+G37</f>
        <v>89</v>
      </c>
      <c r="H41" s="48">
        <f>H31+H33+H35+H37</f>
        <v>3</v>
      </c>
      <c r="K41" s="74"/>
    </row>
    <row r="42" spans="2:13" ht="20.100000000000001" customHeight="1" thickBot="1" x14ac:dyDescent="0.25">
      <c r="B42" s="280"/>
      <c r="C42" s="83" t="s">
        <v>258</v>
      </c>
      <c r="D42" s="44"/>
      <c r="E42" s="61">
        <f>E41/D41</f>
        <v>0.15923566878980891</v>
      </c>
      <c r="F42" s="62">
        <f>F41/$D$41</f>
        <v>0.25477707006369427</v>
      </c>
      <c r="G42" s="62">
        <f>G41/$D$41</f>
        <v>0.56687898089171973</v>
      </c>
      <c r="H42" s="63">
        <f>H41/D41</f>
        <v>1.9108280254777069E-2</v>
      </c>
      <c r="J42" s="69"/>
      <c r="K42" s="74"/>
    </row>
    <row r="43" spans="2:13" ht="19.5" customHeight="1" x14ac:dyDescent="0.2">
      <c r="C43" s="84"/>
      <c r="D43" s="85"/>
      <c r="E43" s="68"/>
      <c r="F43" s="68"/>
      <c r="G43" s="68"/>
      <c r="H43" s="68"/>
    </row>
    <row r="45" spans="2:13" x14ac:dyDescent="0.2">
      <c r="B45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/>
      <c r="D47" s="71"/>
      <c r="E47" s="71"/>
      <c r="F47" s="71"/>
      <c r="G47" s="71"/>
      <c r="H47" s="71"/>
    </row>
    <row r="48" spans="2:13" x14ac:dyDescent="0.2">
      <c r="B48"/>
      <c r="D48" s="72"/>
      <c r="E48" s="72"/>
      <c r="F48" s="72"/>
      <c r="G48" s="72"/>
      <c r="H48" s="72"/>
    </row>
    <row r="49" spans="2:13" x14ac:dyDescent="0.2">
      <c r="B49"/>
    </row>
    <row r="50" spans="2:13" x14ac:dyDescent="0.2">
      <c r="B50" s="73"/>
      <c r="D50" s="74"/>
      <c r="E50" s="74"/>
      <c r="F50" s="74"/>
      <c r="G50" s="74"/>
      <c r="H50" s="74"/>
      <c r="I50" s="71"/>
      <c r="J50" s="71"/>
      <c r="K50" s="71"/>
      <c r="L50" s="71"/>
      <c r="M50" s="71"/>
    </row>
    <row r="51" spans="2:13" x14ac:dyDescent="0.2">
      <c r="D51" s="74"/>
      <c r="E51" s="74"/>
      <c r="F51" s="74"/>
      <c r="G51" s="74"/>
      <c r="H51" s="74"/>
      <c r="I51" s="72"/>
      <c r="J51" s="72"/>
      <c r="K51" s="72"/>
      <c r="L51" s="72"/>
      <c r="M51" s="72"/>
    </row>
    <row r="52" spans="2:13" x14ac:dyDescent="0.2">
      <c r="D52" s="74"/>
      <c r="E52" s="74"/>
      <c r="F52" s="74"/>
      <c r="G52" s="74"/>
      <c r="H52" s="74"/>
    </row>
    <row r="53" spans="2:13" x14ac:dyDescent="0.2">
      <c r="D53" s="74"/>
      <c r="E53" s="74"/>
      <c r="F53" s="74"/>
      <c r="G53" s="74"/>
      <c r="H53" s="74"/>
    </row>
    <row r="54" spans="2:13" x14ac:dyDescent="0.2">
      <c r="D54" s="74"/>
      <c r="E54" s="74"/>
      <c r="F54" s="74"/>
      <c r="G54" s="74"/>
      <c r="H54" s="74"/>
    </row>
  </sheetData>
  <mergeCells count="20">
    <mergeCell ref="B13:C14"/>
    <mergeCell ref="D10:D12"/>
    <mergeCell ref="E10:E12"/>
    <mergeCell ref="F10:F12"/>
    <mergeCell ref="G10:G12"/>
    <mergeCell ref="H10:H12"/>
    <mergeCell ref="B15:B26"/>
    <mergeCell ref="C15:C16"/>
    <mergeCell ref="C17:C18"/>
    <mergeCell ref="C19:C20"/>
    <mergeCell ref="C21:C22"/>
    <mergeCell ref="C23:C24"/>
    <mergeCell ref="C25:C26"/>
    <mergeCell ref="B27:B42"/>
    <mergeCell ref="C27:C28"/>
    <mergeCell ref="C29:C30"/>
    <mergeCell ref="C31:C32"/>
    <mergeCell ref="C33:C34"/>
    <mergeCell ref="C35:C36"/>
    <mergeCell ref="C37:C38"/>
  </mergeCells>
  <phoneticPr fontId="3"/>
  <pageMargins left="0.94488188976377963" right="0.6692913385826772" top="0.78740157480314965" bottom="0.35433070866141736" header="0.19685039370078741" footer="0.19685039370078741"/>
  <pageSetup paperSize="9" scale="76" firstPageNumber="2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80208-D09D-4C1D-8777-43C633A59B6E}">
  <sheetPr>
    <tabColor rgb="FF00B0F0"/>
  </sheetPr>
  <dimension ref="A2:M97"/>
  <sheetViews>
    <sheetView view="pageBreakPreview" zoomScale="70" zoomScaleNormal="100" zoomScaleSheetLayoutView="70" workbookViewId="0"/>
  </sheetViews>
  <sheetFormatPr defaultColWidth="9" defaultRowHeight="13.2" x14ac:dyDescent="0.2"/>
  <cols>
    <col min="1" max="1" width="8.6640625" style="123" customWidth="1"/>
    <col min="2" max="2" width="4.6640625" style="123" customWidth="1"/>
    <col min="3" max="3" width="11.44140625" style="12" customWidth="1"/>
    <col min="4" max="5" width="15.6640625" style="12" customWidth="1"/>
    <col min="6" max="10" width="16.109375" style="12" customWidth="1"/>
    <col min="11" max="16" width="8.6640625" style="12" customWidth="1"/>
    <col min="17" max="36" width="4.6640625" style="12" customWidth="1"/>
    <col min="37" max="16384" width="9" style="12"/>
  </cols>
  <sheetData>
    <row r="2" spans="2:13" ht="17.100000000000001" customHeight="1" x14ac:dyDescent="0.2">
      <c r="B2" s="121" t="s">
        <v>276</v>
      </c>
    </row>
    <row r="3" spans="2:13" ht="18" customHeight="1" x14ac:dyDescent="0.2">
      <c r="B3" s="12"/>
    </row>
    <row r="4" spans="2:13" ht="15" customHeight="1" x14ac:dyDescent="0.2">
      <c r="B4" s="12"/>
      <c r="H4" s="122" t="s">
        <v>205</v>
      </c>
    </row>
    <row r="5" spans="2:13" ht="15" customHeight="1" x14ac:dyDescent="0.2">
      <c r="B5" s="12"/>
      <c r="H5" s="122" t="s">
        <v>206</v>
      </c>
    </row>
    <row r="6" spans="2:13" ht="15" customHeight="1" x14ac:dyDescent="0.2">
      <c r="B6" s="12"/>
      <c r="H6" s="122" t="s">
        <v>277</v>
      </c>
    </row>
    <row r="7" spans="2:13" ht="15" customHeight="1" x14ac:dyDescent="0.2">
      <c r="B7" s="12"/>
      <c r="H7" s="122" t="s">
        <v>278</v>
      </c>
    </row>
    <row r="8" spans="2:13" ht="13.8" thickBot="1" x14ac:dyDescent="0.25">
      <c r="J8" s="15" t="s">
        <v>208</v>
      </c>
    </row>
    <row r="9" spans="2:13" ht="15" customHeight="1" x14ac:dyDescent="0.2">
      <c r="B9" s="336"/>
      <c r="C9" s="336"/>
      <c r="D9" s="312" t="s">
        <v>279</v>
      </c>
      <c r="E9" s="345" t="s">
        <v>280</v>
      </c>
      <c r="F9" s="124"/>
      <c r="G9" s="125"/>
      <c r="H9" s="124"/>
      <c r="I9" s="124"/>
      <c r="J9" s="126"/>
    </row>
    <row r="10" spans="2:13" ht="15" customHeight="1" x14ac:dyDescent="0.2">
      <c r="B10" s="336"/>
      <c r="C10" s="336"/>
      <c r="D10" s="288"/>
      <c r="E10" s="346"/>
      <c r="F10" s="276" t="s">
        <v>281</v>
      </c>
      <c r="G10" s="300" t="s">
        <v>282</v>
      </c>
      <c r="H10" s="276" t="s">
        <v>283</v>
      </c>
      <c r="I10" s="276" t="s">
        <v>284</v>
      </c>
      <c r="J10" s="312" t="s">
        <v>285</v>
      </c>
    </row>
    <row r="11" spans="2:13" ht="10.5" customHeight="1" x14ac:dyDescent="0.2">
      <c r="B11" s="336"/>
      <c r="C11" s="336"/>
      <c r="D11" s="288"/>
      <c r="E11" s="346"/>
      <c r="F11" s="286"/>
      <c r="G11" s="301"/>
      <c r="H11" s="286"/>
      <c r="I11" s="286"/>
      <c r="J11" s="288"/>
    </row>
    <row r="12" spans="2:13" ht="68.25" customHeight="1" x14ac:dyDescent="0.2">
      <c r="B12" s="336"/>
      <c r="C12" s="336"/>
      <c r="D12" s="289"/>
      <c r="E12" s="347"/>
      <c r="F12" s="282"/>
      <c r="G12" s="302"/>
      <c r="H12" s="282"/>
      <c r="I12" s="282"/>
      <c r="J12" s="289"/>
      <c r="M12" s="20"/>
    </row>
    <row r="13" spans="2:13" ht="18.899999999999999" customHeight="1" x14ac:dyDescent="0.2">
      <c r="B13" s="317" t="s">
        <v>243</v>
      </c>
      <c r="C13" s="318"/>
      <c r="D13" s="127">
        <f t="shared" ref="D13:J13" si="0">D16+D19+D22+D25+D28+D31</f>
        <v>425</v>
      </c>
      <c r="E13" s="128">
        <f>E16+E19+E22+E25+E28+E31</f>
        <v>134</v>
      </c>
      <c r="F13" s="129">
        <f>F16+F19+F22+F25+F28+F31</f>
        <v>62</v>
      </c>
      <c r="G13" s="129">
        <f t="shared" si="0"/>
        <v>79</v>
      </c>
      <c r="H13" s="129">
        <f t="shared" si="0"/>
        <v>19</v>
      </c>
      <c r="I13" s="129">
        <f t="shared" si="0"/>
        <v>24</v>
      </c>
      <c r="J13" s="130">
        <f t="shared" si="0"/>
        <v>8</v>
      </c>
      <c r="M13" s="74"/>
    </row>
    <row r="14" spans="2:13" ht="18.899999999999999" customHeight="1" x14ac:dyDescent="0.2">
      <c r="B14" s="319"/>
      <c r="C14" s="320"/>
      <c r="D14" s="131"/>
      <c r="E14" s="132">
        <f>E13/D13</f>
        <v>0.31529411764705884</v>
      </c>
      <c r="F14" s="133">
        <f>F13/D13</f>
        <v>0.14588235294117646</v>
      </c>
      <c r="G14" s="133">
        <f>G13/D13</f>
        <v>0.18588235294117647</v>
      </c>
      <c r="H14" s="133">
        <f>H13/D13</f>
        <v>4.4705882352941179E-2</v>
      </c>
      <c r="I14" s="133">
        <f>I13/D13</f>
        <v>5.647058823529412E-2</v>
      </c>
      <c r="J14" s="134">
        <f>J13/D13</f>
        <v>1.8823529411764704E-2</v>
      </c>
      <c r="L14" s="69"/>
      <c r="M14" s="74"/>
    </row>
    <row r="15" spans="2:13" ht="18.899999999999999" customHeight="1" thickBot="1" x14ac:dyDescent="0.25">
      <c r="B15" s="343"/>
      <c r="C15" s="344"/>
      <c r="D15" s="135"/>
      <c r="E15" s="136"/>
      <c r="F15" s="137">
        <f>F13/$E13</f>
        <v>0.46268656716417911</v>
      </c>
      <c r="G15" s="137">
        <f t="shared" ref="G15:J15" si="1">G13/$E13</f>
        <v>0.58955223880597019</v>
      </c>
      <c r="H15" s="137">
        <f t="shared" si="1"/>
        <v>0.1417910447761194</v>
      </c>
      <c r="I15" s="137">
        <f t="shared" si="1"/>
        <v>0.17910447761194029</v>
      </c>
      <c r="J15" s="138">
        <f t="shared" si="1"/>
        <v>5.9701492537313432E-2</v>
      </c>
      <c r="L15" s="69"/>
    </row>
    <row r="16" spans="2:13" ht="18.899999999999999" customHeight="1" thickTop="1" x14ac:dyDescent="0.2">
      <c r="B16" s="278" t="s">
        <v>268</v>
      </c>
      <c r="C16" s="281" t="s">
        <v>245</v>
      </c>
      <c r="D16" s="33">
        <f>[1]表1!D14</f>
        <v>54</v>
      </c>
      <c r="E16" s="139">
        <f>'表31-1'!E15+'表31-1'!F15</f>
        <v>16</v>
      </c>
      <c r="F16" s="140">
        <v>9</v>
      </c>
      <c r="G16" s="140">
        <v>10</v>
      </c>
      <c r="H16" s="140">
        <v>1</v>
      </c>
      <c r="I16" s="140">
        <v>1</v>
      </c>
      <c r="J16" s="141">
        <v>1</v>
      </c>
      <c r="M16" s="74"/>
    </row>
    <row r="17" spans="2:13" ht="18.899999999999999" customHeight="1" x14ac:dyDescent="0.2">
      <c r="B17" s="279"/>
      <c r="C17" s="286"/>
      <c r="D17" s="27"/>
      <c r="E17" s="132">
        <f>E16/D16</f>
        <v>0.29629629629629628</v>
      </c>
      <c r="F17" s="133">
        <f>F16/D16</f>
        <v>0.16666666666666666</v>
      </c>
      <c r="G17" s="133">
        <f>G16/D16</f>
        <v>0.18518518518518517</v>
      </c>
      <c r="H17" s="133">
        <f>H16/D16</f>
        <v>1.8518518518518517E-2</v>
      </c>
      <c r="I17" s="133">
        <f>I16/D16</f>
        <v>1.8518518518518517E-2</v>
      </c>
      <c r="J17" s="134">
        <f>J16/D16</f>
        <v>1.8518518518518517E-2</v>
      </c>
      <c r="L17" s="69"/>
      <c r="M17" s="74"/>
    </row>
    <row r="18" spans="2:13" ht="18.899999999999999" customHeight="1" x14ac:dyDescent="0.2">
      <c r="B18" s="279"/>
      <c r="C18" s="282"/>
      <c r="D18" s="142"/>
      <c r="E18" s="143"/>
      <c r="F18" s="144">
        <f>F16/$E16</f>
        <v>0.5625</v>
      </c>
      <c r="G18" s="144">
        <f t="shared" ref="G18:J18" si="2">G16/$E16</f>
        <v>0.625</v>
      </c>
      <c r="H18" s="144">
        <f t="shared" si="2"/>
        <v>6.25E-2</v>
      </c>
      <c r="I18" s="144">
        <f t="shared" si="2"/>
        <v>6.25E-2</v>
      </c>
      <c r="J18" s="145">
        <f t="shared" si="2"/>
        <v>6.25E-2</v>
      </c>
      <c r="L18" s="69"/>
    </row>
    <row r="19" spans="2:13" ht="18.899999999999999" customHeight="1" x14ac:dyDescent="0.2">
      <c r="B19" s="279"/>
      <c r="C19" s="276" t="s">
        <v>246</v>
      </c>
      <c r="D19" s="42">
        <f>[1]表1!D17</f>
        <v>76</v>
      </c>
      <c r="E19" s="146">
        <f>'表31-1'!E17+'表31-1'!F17</f>
        <v>24</v>
      </c>
      <c r="F19" s="147">
        <v>14</v>
      </c>
      <c r="G19" s="147">
        <v>14</v>
      </c>
      <c r="H19" s="147">
        <v>6</v>
      </c>
      <c r="I19" s="147">
        <v>1</v>
      </c>
      <c r="J19" s="148">
        <v>0</v>
      </c>
      <c r="M19" s="74"/>
    </row>
    <row r="20" spans="2:13" ht="18.899999999999999" customHeight="1" x14ac:dyDescent="0.2">
      <c r="B20" s="279"/>
      <c r="C20" s="286"/>
      <c r="D20" s="27"/>
      <c r="E20" s="132">
        <f>E19/D19</f>
        <v>0.31578947368421051</v>
      </c>
      <c r="F20" s="133">
        <f>F19/D19</f>
        <v>0.18421052631578946</v>
      </c>
      <c r="G20" s="133">
        <f>G19/D19</f>
        <v>0.18421052631578946</v>
      </c>
      <c r="H20" s="133">
        <f>H19/D19</f>
        <v>7.8947368421052627E-2</v>
      </c>
      <c r="I20" s="133">
        <f>I19/D19</f>
        <v>1.3157894736842105E-2</v>
      </c>
      <c r="J20" s="134">
        <f>J19/D19</f>
        <v>0</v>
      </c>
      <c r="L20" s="69"/>
      <c r="M20" s="74"/>
    </row>
    <row r="21" spans="2:13" ht="18.899999999999999" customHeight="1" x14ac:dyDescent="0.2">
      <c r="B21" s="279"/>
      <c r="C21" s="282"/>
      <c r="D21" s="149"/>
      <c r="E21" s="143"/>
      <c r="F21" s="144">
        <f>F19/$E19</f>
        <v>0.58333333333333337</v>
      </c>
      <c r="G21" s="144">
        <f t="shared" ref="G21:J21" si="3">G19/$E19</f>
        <v>0.58333333333333337</v>
      </c>
      <c r="H21" s="144">
        <f t="shared" si="3"/>
        <v>0.25</v>
      </c>
      <c r="I21" s="144">
        <f t="shared" si="3"/>
        <v>4.1666666666666664E-2</v>
      </c>
      <c r="J21" s="145">
        <f t="shared" si="3"/>
        <v>0</v>
      </c>
      <c r="L21" s="69"/>
    </row>
    <row r="22" spans="2:13" ht="18.899999999999999" customHeight="1" x14ac:dyDescent="0.2">
      <c r="B22" s="279"/>
      <c r="C22" s="276" t="s">
        <v>269</v>
      </c>
      <c r="D22" s="52">
        <f>[1]表1!D20</f>
        <v>28</v>
      </c>
      <c r="E22" s="146">
        <f>'表31-1'!E19+'表31-1'!F19</f>
        <v>3</v>
      </c>
      <c r="F22" s="147">
        <v>2</v>
      </c>
      <c r="G22" s="147">
        <v>2</v>
      </c>
      <c r="H22" s="147">
        <v>0</v>
      </c>
      <c r="I22" s="147">
        <v>0</v>
      </c>
      <c r="J22" s="148">
        <v>0</v>
      </c>
      <c r="M22" s="74"/>
    </row>
    <row r="23" spans="2:13" ht="18.899999999999999" customHeight="1" x14ac:dyDescent="0.2">
      <c r="B23" s="279"/>
      <c r="C23" s="286"/>
      <c r="D23" s="27"/>
      <c r="E23" s="132">
        <f>E22/D22</f>
        <v>0.10714285714285714</v>
      </c>
      <c r="F23" s="133">
        <f>F22/D22</f>
        <v>7.1428571428571425E-2</v>
      </c>
      <c r="G23" s="133">
        <f>G22/D22</f>
        <v>7.1428571428571425E-2</v>
      </c>
      <c r="H23" s="133">
        <f>H22/D22</f>
        <v>0</v>
      </c>
      <c r="I23" s="133">
        <f>I22/D22</f>
        <v>0</v>
      </c>
      <c r="J23" s="134">
        <f>J22/D22</f>
        <v>0</v>
      </c>
      <c r="L23" s="69"/>
      <c r="M23" s="74"/>
    </row>
    <row r="24" spans="2:13" ht="18.899999999999999" customHeight="1" x14ac:dyDescent="0.2">
      <c r="B24" s="279"/>
      <c r="C24" s="282"/>
      <c r="D24" s="149"/>
      <c r="E24" s="143"/>
      <c r="F24" s="144">
        <f>F22/$E22</f>
        <v>0.66666666666666663</v>
      </c>
      <c r="G24" s="144">
        <f t="shared" ref="G24:J24" si="4">G22/$E22</f>
        <v>0.66666666666666663</v>
      </c>
      <c r="H24" s="144">
        <f t="shared" si="4"/>
        <v>0</v>
      </c>
      <c r="I24" s="144">
        <f t="shared" si="4"/>
        <v>0</v>
      </c>
      <c r="J24" s="145">
        <f t="shared" si="4"/>
        <v>0</v>
      </c>
      <c r="L24" s="69"/>
    </row>
    <row r="25" spans="2:13" ht="18.899999999999999" customHeight="1" x14ac:dyDescent="0.2">
      <c r="B25" s="279"/>
      <c r="C25" s="276" t="s">
        <v>248</v>
      </c>
      <c r="D25" s="52">
        <f>[1]表1!D23</f>
        <v>89</v>
      </c>
      <c r="E25" s="146">
        <f>'表31-1'!E21+'表31-1'!F21</f>
        <v>23</v>
      </c>
      <c r="F25" s="147">
        <v>7</v>
      </c>
      <c r="G25" s="147">
        <v>12</v>
      </c>
      <c r="H25" s="147">
        <v>6</v>
      </c>
      <c r="I25" s="147">
        <v>4</v>
      </c>
      <c r="J25" s="148">
        <v>2</v>
      </c>
      <c r="M25" s="74"/>
    </row>
    <row r="26" spans="2:13" ht="18.899999999999999" customHeight="1" x14ac:dyDescent="0.2">
      <c r="B26" s="279"/>
      <c r="C26" s="286"/>
      <c r="D26" s="27"/>
      <c r="E26" s="132">
        <f>E25/D25</f>
        <v>0.25842696629213485</v>
      </c>
      <c r="F26" s="133">
        <f>F25/D25</f>
        <v>7.8651685393258425E-2</v>
      </c>
      <c r="G26" s="133">
        <f>G25/D25</f>
        <v>0.1348314606741573</v>
      </c>
      <c r="H26" s="133">
        <f>H25/D25</f>
        <v>6.741573033707865E-2</v>
      </c>
      <c r="I26" s="133">
        <f>I25/D25</f>
        <v>4.49438202247191E-2</v>
      </c>
      <c r="J26" s="134">
        <f>J25/D25</f>
        <v>2.247191011235955E-2</v>
      </c>
      <c r="L26" s="69"/>
      <c r="M26" s="74"/>
    </row>
    <row r="27" spans="2:13" ht="18.899999999999999" customHeight="1" x14ac:dyDescent="0.2">
      <c r="B27" s="279"/>
      <c r="C27" s="282"/>
      <c r="D27" s="149"/>
      <c r="E27" s="143"/>
      <c r="F27" s="144">
        <f>F25/$E25</f>
        <v>0.30434782608695654</v>
      </c>
      <c r="G27" s="144">
        <f t="shared" ref="G27:J27" si="5">G25/$E25</f>
        <v>0.52173913043478259</v>
      </c>
      <c r="H27" s="144">
        <f t="shared" si="5"/>
        <v>0.2608695652173913</v>
      </c>
      <c r="I27" s="144">
        <f t="shared" si="5"/>
        <v>0.17391304347826086</v>
      </c>
      <c r="J27" s="145">
        <f t="shared" si="5"/>
        <v>8.6956521739130432E-2</v>
      </c>
      <c r="L27" s="69"/>
    </row>
    <row r="28" spans="2:13" ht="18.899999999999999" customHeight="1" x14ac:dyDescent="0.2">
      <c r="B28" s="279"/>
      <c r="C28" s="276" t="s">
        <v>249</v>
      </c>
      <c r="D28" s="52">
        <f>[1]表1!D26</f>
        <v>16</v>
      </c>
      <c r="E28" s="146">
        <f>'表31-1'!E23+'表31-1'!F23</f>
        <v>7</v>
      </c>
      <c r="F28" s="129">
        <v>5</v>
      </c>
      <c r="G28" s="129">
        <v>4</v>
      </c>
      <c r="H28" s="129">
        <v>3</v>
      </c>
      <c r="I28" s="129">
        <v>2</v>
      </c>
      <c r="J28" s="130">
        <v>1</v>
      </c>
      <c r="M28" s="74"/>
    </row>
    <row r="29" spans="2:13" ht="18.899999999999999" customHeight="1" x14ac:dyDescent="0.2">
      <c r="B29" s="279"/>
      <c r="C29" s="286"/>
      <c r="D29" s="27"/>
      <c r="E29" s="132">
        <f>E28/D28</f>
        <v>0.4375</v>
      </c>
      <c r="F29" s="133">
        <f>F28/D28</f>
        <v>0.3125</v>
      </c>
      <c r="G29" s="133">
        <f>G28/D28</f>
        <v>0.25</v>
      </c>
      <c r="H29" s="133">
        <f>H28/D28</f>
        <v>0.1875</v>
      </c>
      <c r="I29" s="133">
        <f>I28/D28</f>
        <v>0.125</v>
      </c>
      <c r="J29" s="134">
        <f>J28/D28</f>
        <v>6.25E-2</v>
      </c>
      <c r="L29" s="69"/>
      <c r="M29" s="74"/>
    </row>
    <row r="30" spans="2:13" ht="18.899999999999999" customHeight="1" x14ac:dyDescent="0.2">
      <c r="B30" s="279"/>
      <c r="C30" s="282"/>
      <c r="D30" s="149"/>
      <c r="E30" s="143"/>
      <c r="F30" s="144">
        <f>IFERROR(F28/$E28,0)</f>
        <v>0.7142857142857143</v>
      </c>
      <c r="G30" s="144">
        <f t="shared" ref="G30:J30" si="6">IFERROR(G28/$E28,0)</f>
        <v>0.5714285714285714</v>
      </c>
      <c r="H30" s="144">
        <f t="shared" si="6"/>
        <v>0.42857142857142855</v>
      </c>
      <c r="I30" s="144">
        <f t="shared" si="6"/>
        <v>0.2857142857142857</v>
      </c>
      <c r="J30" s="144">
        <f t="shared" si="6"/>
        <v>0.14285714285714285</v>
      </c>
      <c r="L30" s="69"/>
    </row>
    <row r="31" spans="2:13" ht="18.899999999999999" customHeight="1" x14ac:dyDescent="0.2">
      <c r="B31" s="279"/>
      <c r="C31" s="276" t="s">
        <v>250</v>
      </c>
      <c r="D31" s="52">
        <f>[1]表1!D29</f>
        <v>162</v>
      </c>
      <c r="E31" s="146">
        <f>'表31-1'!E25+'表31-1'!F25</f>
        <v>61</v>
      </c>
      <c r="F31" s="147">
        <v>25</v>
      </c>
      <c r="G31" s="147">
        <v>37</v>
      </c>
      <c r="H31" s="147">
        <v>3</v>
      </c>
      <c r="I31" s="147">
        <v>16</v>
      </c>
      <c r="J31" s="148">
        <v>4</v>
      </c>
      <c r="M31" s="74"/>
    </row>
    <row r="32" spans="2:13" ht="18.899999999999999" customHeight="1" x14ac:dyDescent="0.2">
      <c r="B32" s="279"/>
      <c r="C32" s="286"/>
      <c r="D32" s="27"/>
      <c r="E32" s="132">
        <f>E31/D31</f>
        <v>0.37654320987654322</v>
      </c>
      <c r="F32" s="133">
        <f>F31/D31</f>
        <v>0.15432098765432098</v>
      </c>
      <c r="G32" s="133">
        <f>G31/D31</f>
        <v>0.22839506172839505</v>
      </c>
      <c r="H32" s="133">
        <f>H31/D31</f>
        <v>1.8518518518518517E-2</v>
      </c>
      <c r="I32" s="133">
        <f>I31/D31</f>
        <v>9.8765432098765427E-2</v>
      </c>
      <c r="J32" s="134">
        <f>J31/D31</f>
        <v>2.4691358024691357E-2</v>
      </c>
      <c r="L32" s="69"/>
      <c r="M32" s="74"/>
    </row>
    <row r="33" spans="2:13" ht="18.899999999999999" customHeight="1" thickBot="1" x14ac:dyDescent="0.25">
      <c r="B33" s="297"/>
      <c r="C33" s="277"/>
      <c r="D33" s="150"/>
      <c r="E33" s="151"/>
      <c r="F33" s="152">
        <f>F31/$E31</f>
        <v>0.4098360655737705</v>
      </c>
      <c r="G33" s="152">
        <f t="shared" ref="G33:J33" si="7">G31/$E31</f>
        <v>0.60655737704918034</v>
      </c>
      <c r="H33" s="152">
        <f t="shared" si="7"/>
        <v>4.9180327868852458E-2</v>
      </c>
      <c r="I33" s="152">
        <f t="shared" si="7"/>
        <v>0.26229508196721313</v>
      </c>
      <c r="J33" s="153">
        <f t="shared" si="7"/>
        <v>6.5573770491803282E-2</v>
      </c>
      <c r="L33" s="69"/>
    </row>
    <row r="34" spans="2:13" ht="18.899999999999999" customHeight="1" thickTop="1" x14ac:dyDescent="0.2">
      <c r="B34" s="278" t="s">
        <v>286</v>
      </c>
      <c r="C34" s="281" t="s">
        <v>287</v>
      </c>
      <c r="D34" s="52">
        <f>[1]表1!D32</f>
        <v>87</v>
      </c>
      <c r="E34" s="154">
        <f>'表31-1'!E27+'表31-1'!F27</f>
        <v>22</v>
      </c>
      <c r="F34" s="147">
        <v>7</v>
      </c>
      <c r="G34" s="147">
        <v>12</v>
      </c>
      <c r="H34" s="147">
        <v>2</v>
      </c>
      <c r="I34" s="147">
        <v>6</v>
      </c>
      <c r="J34" s="148">
        <v>1</v>
      </c>
      <c r="M34" s="74"/>
    </row>
    <row r="35" spans="2:13" ht="18.899999999999999" customHeight="1" x14ac:dyDescent="0.2">
      <c r="B35" s="279"/>
      <c r="C35" s="286"/>
      <c r="D35" s="27"/>
      <c r="E35" s="132">
        <f>E34/D34</f>
        <v>0.25287356321839083</v>
      </c>
      <c r="F35" s="133">
        <f>F34/D34</f>
        <v>8.0459770114942528E-2</v>
      </c>
      <c r="G35" s="133">
        <f>G34/D34</f>
        <v>0.13793103448275862</v>
      </c>
      <c r="H35" s="133">
        <f>H34/D34</f>
        <v>2.2988505747126436E-2</v>
      </c>
      <c r="I35" s="133">
        <f>I34/D34</f>
        <v>6.8965517241379309E-2</v>
      </c>
      <c r="J35" s="134">
        <f>J34/D34</f>
        <v>1.1494252873563218E-2</v>
      </c>
      <c r="L35" s="69"/>
      <c r="M35" s="74"/>
    </row>
    <row r="36" spans="2:13" ht="18.899999999999999" customHeight="1" x14ac:dyDescent="0.2">
      <c r="B36" s="279"/>
      <c r="C36" s="282"/>
      <c r="D36" s="149"/>
      <c r="E36" s="155"/>
      <c r="F36" s="144">
        <f>F34/$E34</f>
        <v>0.31818181818181818</v>
      </c>
      <c r="G36" s="144">
        <f t="shared" ref="G36:J36" si="8">G34/$E34</f>
        <v>0.54545454545454541</v>
      </c>
      <c r="H36" s="144">
        <f t="shared" si="8"/>
        <v>9.0909090909090912E-2</v>
      </c>
      <c r="I36" s="144">
        <f t="shared" si="8"/>
        <v>0.27272727272727271</v>
      </c>
      <c r="J36" s="145">
        <f t="shared" si="8"/>
        <v>4.5454545454545456E-2</v>
      </c>
      <c r="L36" s="69"/>
    </row>
    <row r="37" spans="2:13" ht="18.899999999999999" customHeight="1" x14ac:dyDescent="0.2">
      <c r="B37" s="279"/>
      <c r="C37" s="276" t="s">
        <v>288</v>
      </c>
      <c r="D37" s="52">
        <f>[1]表1!D35</f>
        <v>181</v>
      </c>
      <c r="E37" s="156">
        <f>'表31-1'!E29+'表31-1'!F29</f>
        <v>47</v>
      </c>
      <c r="F37" s="147">
        <v>22</v>
      </c>
      <c r="G37" s="147">
        <v>28</v>
      </c>
      <c r="H37" s="147">
        <v>4</v>
      </c>
      <c r="I37" s="147">
        <v>5</v>
      </c>
      <c r="J37" s="148">
        <v>2</v>
      </c>
      <c r="M37" s="74"/>
    </row>
    <row r="38" spans="2:13" ht="18.899999999999999" customHeight="1" x14ac:dyDescent="0.2">
      <c r="B38" s="279"/>
      <c r="C38" s="286"/>
      <c r="D38" s="27"/>
      <c r="E38" s="132">
        <f>E37/D37</f>
        <v>0.25966850828729282</v>
      </c>
      <c r="F38" s="133">
        <f>F37/D37</f>
        <v>0.12154696132596685</v>
      </c>
      <c r="G38" s="133">
        <f>G37/D37</f>
        <v>0.15469613259668508</v>
      </c>
      <c r="H38" s="133">
        <f>H37/D37</f>
        <v>2.2099447513812154E-2</v>
      </c>
      <c r="I38" s="133">
        <f>I37/D37</f>
        <v>2.7624309392265192E-2</v>
      </c>
      <c r="J38" s="134">
        <f>J37/D37</f>
        <v>1.1049723756906077E-2</v>
      </c>
      <c r="L38" s="69"/>
      <c r="M38" s="74"/>
    </row>
    <row r="39" spans="2:13" ht="18.899999999999999" customHeight="1" x14ac:dyDescent="0.2">
      <c r="B39" s="279"/>
      <c r="C39" s="282"/>
      <c r="D39" s="149"/>
      <c r="E39" s="143"/>
      <c r="F39" s="144">
        <f>F37/$E37</f>
        <v>0.46808510638297873</v>
      </c>
      <c r="G39" s="144">
        <f t="shared" ref="G39:J39" si="9">G37/$E37</f>
        <v>0.5957446808510638</v>
      </c>
      <c r="H39" s="144">
        <f t="shared" si="9"/>
        <v>8.5106382978723402E-2</v>
      </c>
      <c r="I39" s="144">
        <f t="shared" si="9"/>
        <v>0.10638297872340426</v>
      </c>
      <c r="J39" s="145">
        <f t="shared" si="9"/>
        <v>4.2553191489361701E-2</v>
      </c>
      <c r="L39" s="69"/>
    </row>
    <row r="40" spans="2:13" ht="18.899999999999999" customHeight="1" x14ac:dyDescent="0.2">
      <c r="B40" s="279"/>
      <c r="C40" s="276" t="s">
        <v>289</v>
      </c>
      <c r="D40" s="52">
        <f>[1]表1!D38</f>
        <v>50</v>
      </c>
      <c r="E40" s="156">
        <f>'表31-1'!E31+'表31-1'!F31</f>
        <v>20</v>
      </c>
      <c r="F40" s="129">
        <v>9</v>
      </c>
      <c r="G40" s="129">
        <v>11</v>
      </c>
      <c r="H40" s="129">
        <v>2</v>
      </c>
      <c r="I40" s="129">
        <v>3</v>
      </c>
      <c r="J40" s="130">
        <v>3</v>
      </c>
      <c r="M40" s="74"/>
    </row>
    <row r="41" spans="2:13" ht="18.899999999999999" customHeight="1" x14ac:dyDescent="0.2">
      <c r="B41" s="279"/>
      <c r="C41" s="286"/>
      <c r="D41" s="27"/>
      <c r="E41" s="132">
        <f>E40/D40</f>
        <v>0.4</v>
      </c>
      <c r="F41" s="133">
        <f>F40/D40</f>
        <v>0.18</v>
      </c>
      <c r="G41" s="133">
        <f>G40/D40</f>
        <v>0.22</v>
      </c>
      <c r="H41" s="133">
        <f>H40/D40</f>
        <v>0.04</v>
      </c>
      <c r="I41" s="133">
        <f>I40/D40</f>
        <v>0.06</v>
      </c>
      <c r="J41" s="134">
        <f>J40/D40</f>
        <v>0.06</v>
      </c>
      <c r="L41" s="69"/>
      <c r="M41" s="74"/>
    </row>
    <row r="42" spans="2:13" ht="18.899999999999999" customHeight="1" x14ac:dyDescent="0.2">
      <c r="B42" s="279"/>
      <c r="C42" s="282"/>
      <c r="D42" s="149"/>
      <c r="E42" s="143"/>
      <c r="F42" s="144">
        <f>F40/$E40</f>
        <v>0.45</v>
      </c>
      <c r="G42" s="144">
        <f t="shared" ref="G42:J42" si="10">G40/$E40</f>
        <v>0.55000000000000004</v>
      </c>
      <c r="H42" s="144">
        <f t="shared" si="10"/>
        <v>0.1</v>
      </c>
      <c r="I42" s="144">
        <f t="shared" si="10"/>
        <v>0.15</v>
      </c>
      <c r="J42" s="145">
        <f t="shared" si="10"/>
        <v>0.15</v>
      </c>
      <c r="L42" s="69"/>
    </row>
    <row r="43" spans="2:13" ht="18.899999999999999" customHeight="1" x14ac:dyDescent="0.2">
      <c r="B43" s="279"/>
      <c r="C43" s="276" t="s">
        <v>290</v>
      </c>
      <c r="D43" s="52">
        <f>[1]表1!D41</f>
        <v>40</v>
      </c>
      <c r="E43" s="156">
        <f>'表31-1'!E33+'表31-1'!F33</f>
        <v>11</v>
      </c>
      <c r="F43" s="129">
        <v>7</v>
      </c>
      <c r="G43" s="129">
        <v>7</v>
      </c>
      <c r="H43" s="129">
        <v>2</v>
      </c>
      <c r="I43" s="129">
        <v>3</v>
      </c>
      <c r="J43" s="130">
        <v>0</v>
      </c>
      <c r="M43" s="74"/>
    </row>
    <row r="44" spans="2:13" ht="18.899999999999999" customHeight="1" x14ac:dyDescent="0.2">
      <c r="B44" s="279"/>
      <c r="C44" s="286"/>
      <c r="D44" s="27"/>
      <c r="E44" s="132">
        <f>E43/D43</f>
        <v>0.27500000000000002</v>
      </c>
      <c r="F44" s="133">
        <f>F43/D43</f>
        <v>0.17499999999999999</v>
      </c>
      <c r="G44" s="133">
        <f>G43/D43</f>
        <v>0.17499999999999999</v>
      </c>
      <c r="H44" s="133">
        <f>H43/D43</f>
        <v>0.05</v>
      </c>
      <c r="I44" s="133">
        <f>I43/D43</f>
        <v>7.4999999999999997E-2</v>
      </c>
      <c r="J44" s="134">
        <f>J43/D43</f>
        <v>0</v>
      </c>
      <c r="L44" s="69"/>
      <c r="M44" s="74"/>
    </row>
    <row r="45" spans="2:13" ht="18.899999999999999" customHeight="1" x14ac:dyDescent="0.2">
      <c r="B45" s="279"/>
      <c r="C45" s="282"/>
      <c r="D45" s="149"/>
      <c r="E45" s="143"/>
      <c r="F45" s="144">
        <f>F43/$E43</f>
        <v>0.63636363636363635</v>
      </c>
      <c r="G45" s="144">
        <f t="shared" ref="G45:J45" si="11">G43/$E43</f>
        <v>0.63636363636363635</v>
      </c>
      <c r="H45" s="144">
        <f t="shared" si="11"/>
        <v>0.18181818181818182</v>
      </c>
      <c r="I45" s="144">
        <f t="shared" si="11"/>
        <v>0.27272727272727271</v>
      </c>
      <c r="J45" s="145">
        <f t="shared" si="11"/>
        <v>0</v>
      </c>
      <c r="L45" s="69"/>
    </row>
    <row r="46" spans="2:13" ht="18.899999999999999" customHeight="1" x14ac:dyDescent="0.2">
      <c r="B46" s="279"/>
      <c r="C46" s="276" t="s">
        <v>291</v>
      </c>
      <c r="D46" s="52">
        <f>[1]表1!D44</f>
        <v>27</v>
      </c>
      <c r="E46" s="156">
        <f>'表31-1'!E35+'表31-1'!F35</f>
        <v>14</v>
      </c>
      <c r="F46" s="129">
        <v>6</v>
      </c>
      <c r="G46" s="129">
        <v>7</v>
      </c>
      <c r="H46" s="129">
        <v>4</v>
      </c>
      <c r="I46" s="129">
        <v>0</v>
      </c>
      <c r="J46" s="130">
        <v>1</v>
      </c>
      <c r="M46" s="74"/>
    </row>
    <row r="47" spans="2:13" ht="18.899999999999999" customHeight="1" x14ac:dyDescent="0.2">
      <c r="B47" s="279"/>
      <c r="C47" s="286"/>
      <c r="D47" s="27"/>
      <c r="E47" s="132">
        <f>E46/D46</f>
        <v>0.51851851851851849</v>
      </c>
      <c r="F47" s="133">
        <f>F46/D46</f>
        <v>0.22222222222222221</v>
      </c>
      <c r="G47" s="133">
        <f>G46/D46</f>
        <v>0.25925925925925924</v>
      </c>
      <c r="H47" s="133">
        <f>H46/D46</f>
        <v>0.14814814814814814</v>
      </c>
      <c r="I47" s="133">
        <f>I46/D46</f>
        <v>0</v>
      </c>
      <c r="J47" s="134">
        <f>J46/D46</f>
        <v>3.7037037037037035E-2</v>
      </c>
      <c r="L47" s="69"/>
      <c r="M47" s="74"/>
    </row>
    <row r="48" spans="2:13" ht="18.899999999999999" customHeight="1" x14ac:dyDescent="0.2">
      <c r="B48" s="279"/>
      <c r="C48" s="282"/>
      <c r="D48" s="149"/>
      <c r="E48" s="143"/>
      <c r="F48" s="144">
        <f>F46/$E46</f>
        <v>0.42857142857142855</v>
      </c>
      <c r="G48" s="144">
        <f t="shared" ref="G48:J48" si="12">G46/$E46</f>
        <v>0.5</v>
      </c>
      <c r="H48" s="144">
        <f t="shared" si="12"/>
        <v>0.2857142857142857</v>
      </c>
      <c r="I48" s="144">
        <f t="shared" si="12"/>
        <v>0</v>
      </c>
      <c r="J48" s="145">
        <f t="shared" si="12"/>
        <v>7.1428571428571425E-2</v>
      </c>
      <c r="L48" s="69"/>
    </row>
    <row r="49" spans="2:13" ht="18.899999999999999" customHeight="1" x14ac:dyDescent="0.2">
      <c r="B49" s="279"/>
      <c r="C49" s="276" t="s">
        <v>292</v>
      </c>
      <c r="D49" s="52">
        <f>[1]表1!D47</f>
        <v>40</v>
      </c>
      <c r="E49" s="156">
        <f>'表31-1'!E37+'表31-1'!F37</f>
        <v>20</v>
      </c>
      <c r="F49" s="129">
        <v>11</v>
      </c>
      <c r="G49" s="129">
        <v>14</v>
      </c>
      <c r="H49" s="129">
        <v>5</v>
      </c>
      <c r="I49" s="129">
        <v>7</v>
      </c>
      <c r="J49" s="130">
        <v>1</v>
      </c>
      <c r="M49" s="74"/>
    </row>
    <row r="50" spans="2:13" ht="18.899999999999999" customHeight="1" x14ac:dyDescent="0.2">
      <c r="B50" s="279"/>
      <c r="C50" s="286"/>
      <c r="D50" s="27"/>
      <c r="E50" s="132">
        <f>E49/D49</f>
        <v>0.5</v>
      </c>
      <c r="F50" s="133">
        <f>F49/D49</f>
        <v>0.27500000000000002</v>
      </c>
      <c r="G50" s="133">
        <f>G49/D49</f>
        <v>0.35</v>
      </c>
      <c r="H50" s="133">
        <f>H49/D49</f>
        <v>0.125</v>
      </c>
      <c r="I50" s="133">
        <f>I49/D49</f>
        <v>0.17499999999999999</v>
      </c>
      <c r="J50" s="134">
        <f>J49/D49</f>
        <v>2.5000000000000001E-2</v>
      </c>
      <c r="L50" s="69"/>
      <c r="M50" s="74"/>
    </row>
    <row r="51" spans="2:13" ht="18.899999999999999" customHeight="1" thickBot="1" x14ac:dyDescent="0.25">
      <c r="B51" s="279"/>
      <c r="C51" s="277"/>
      <c r="D51" s="150"/>
      <c r="E51" s="151"/>
      <c r="F51" s="152">
        <f>F49/$E49</f>
        <v>0.55000000000000004</v>
      </c>
      <c r="G51" s="152">
        <f t="shared" ref="G51:J51" si="13">G49/$E49</f>
        <v>0.7</v>
      </c>
      <c r="H51" s="152">
        <f t="shared" si="13"/>
        <v>0.25</v>
      </c>
      <c r="I51" s="152">
        <f t="shared" si="13"/>
        <v>0.35</v>
      </c>
      <c r="J51" s="153">
        <f t="shared" si="13"/>
        <v>0.05</v>
      </c>
      <c r="L51" s="69"/>
    </row>
    <row r="52" spans="2:13" ht="18.899999999999999" customHeight="1" thickTop="1" x14ac:dyDescent="0.2">
      <c r="B52" s="279"/>
      <c r="C52" s="59" t="s">
        <v>293</v>
      </c>
      <c r="D52" s="157">
        <f t="shared" ref="D52:J52" si="14">D37+D40+D43+D46</f>
        <v>298</v>
      </c>
      <c r="E52" s="146">
        <f t="shared" si="14"/>
        <v>92</v>
      </c>
      <c r="F52" s="147">
        <f t="shared" si="14"/>
        <v>44</v>
      </c>
      <c r="G52" s="147">
        <f t="shared" si="14"/>
        <v>53</v>
      </c>
      <c r="H52" s="147">
        <f t="shared" si="14"/>
        <v>12</v>
      </c>
      <c r="I52" s="147">
        <f t="shared" si="14"/>
        <v>11</v>
      </c>
      <c r="J52" s="148">
        <f t="shared" si="14"/>
        <v>6</v>
      </c>
      <c r="M52" s="74"/>
    </row>
    <row r="53" spans="2:13" ht="18.899999999999999" customHeight="1" x14ac:dyDescent="0.2">
      <c r="B53" s="279"/>
      <c r="C53" s="158" t="s">
        <v>294</v>
      </c>
      <c r="D53" s="159"/>
      <c r="E53" s="132">
        <f>E52/D52</f>
        <v>0.3087248322147651</v>
      </c>
      <c r="F53" s="133">
        <f>F52/D52</f>
        <v>0.1476510067114094</v>
      </c>
      <c r="G53" s="133">
        <f>G52/D52</f>
        <v>0.17785234899328858</v>
      </c>
      <c r="H53" s="133">
        <f>H52/D52</f>
        <v>4.0268456375838924E-2</v>
      </c>
      <c r="I53" s="133">
        <f>I52/D52</f>
        <v>3.6912751677852351E-2</v>
      </c>
      <c r="J53" s="134">
        <f>J52/D52</f>
        <v>2.0134228187919462E-2</v>
      </c>
      <c r="L53" s="69"/>
      <c r="M53" s="74"/>
    </row>
    <row r="54" spans="2:13" ht="18.899999999999999" customHeight="1" x14ac:dyDescent="0.2">
      <c r="B54" s="279"/>
      <c r="C54" s="58"/>
      <c r="D54" s="160"/>
      <c r="E54" s="143"/>
      <c r="F54" s="144">
        <f>F52/$E52</f>
        <v>0.47826086956521741</v>
      </c>
      <c r="G54" s="144">
        <f t="shared" ref="G54:J54" si="15">G52/$E52</f>
        <v>0.57608695652173914</v>
      </c>
      <c r="H54" s="144">
        <f t="shared" si="15"/>
        <v>0.13043478260869565</v>
      </c>
      <c r="I54" s="144">
        <f t="shared" si="15"/>
        <v>0.11956521739130435</v>
      </c>
      <c r="J54" s="145">
        <f t="shared" si="15"/>
        <v>6.5217391304347824E-2</v>
      </c>
      <c r="L54" s="69"/>
    </row>
    <row r="55" spans="2:13" ht="18.899999999999999" customHeight="1" x14ac:dyDescent="0.2">
      <c r="B55" s="279"/>
      <c r="C55" s="161" t="s">
        <v>293</v>
      </c>
      <c r="D55" s="162">
        <f>SUM(D40:D49)</f>
        <v>157</v>
      </c>
      <c r="E55" s="128">
        <f t="shared" ref="E55:J55" si="16">E40+E43+E46+E49</f>
        <v>65</v>
      </c>
      <c r="F55" s="129">
        <f t="shared" si="16"/>
        <v>33</v>
      </c>
      <c r="G55" s="129">
        <f t="shared" si="16"/>
        <v>39</v>
      </c>
      <c r="H55" s="129">
        <f t="shared" si="16"/>
        <v>13</v>
      </c>
      <c r="I55" s="129">
        <f t="shared" si="16"/>
        <v>13</v>
      </c>
      <c r="J55" s="130">
        <f t="shared" si="16"/>
        <v>5</v>
      </c>
      <c r="M55" s="74"/>
    </row>
    <row r="56" spans="2:13" ht="18.899999999999999" customHeight="1" x14ac:dyDescent="0.2">
      <c r="B56" s="279"/>
      <c r="C56" s="158" t="s">
        <v>295</v>
      </c>
      <c r="D56" s="163"/>
      <c r="E56" s="132">
        <f>E55/D55</f>
        <v>0.4140127388535032</v>
      </c>
      <c r="F56" s="133">
        <f>F55/D55</f>
        <v>0.21019108280254778</v>
      </c>
      <c r="G56" s="133">
        <f>G55/D55</f>
        <v>0.24840764331210191</v>
      </c>
      <c r="H56" s="133">
        <f>H55/D55</f>
        <v>8.2802547770700632E-2</v>
      </c>
      <c r="I56" s="133">
        <f>I55/D55</f>
        <v>8.2802547770700632E-2</v>
      </c>
      <c r="J56" s="134">
        <f>J55/D55</f>
        <v>3.1847133757961783E-2</v>
      </c>
      <c r="L56" s="69"/>
      <c r="M56" s="74"/>
    </row>
    <row r="57" spans="2:13" ht="18.899999999999999" customHeight="1" thickBot="1" x14ac:dyDescent="0.25">
      <c r="B57" s="280"/>
      <c r="C57" s="58"/>
      <c r="D57" s="160"/>
      <c r="E57" s="164"/>
      <c r="F57" s="165">
        <f>F55/$E55</f>
        <v>0.50769230769230766</v>
      </c>
      <c r="G57" s="165">
        <f t="shared" ref="G57:J57" si="17">G55/$E55</f>
        <v>0.6</v>
      </c>
      <c r="H57" s="165">
        <f t="shared" si="17"/>
        <v>0.2</v>
      </c>
      <c r="I57" s="165">
        <f t="shared" si="17"/>
        <v>0.2</v>
      </c>
      <c r="J57" s="166">
        <f t="shared" si="17"/>
        <v>7.6923076923076927E-2</v>
      </c>
      <c r="L57" s="69"/>
    </row>
    <row r="58" spans="2:13" ht="18.899999999999999" customHeight="1" x14ac:dyDescent="0.2">
      <c r="B58" s="65"/>
      <c r="C58" s="342" t="s">
        <v>296</v>
      </c>
      <c r="D58" s="342"/>
      <c r="E58" s="342"/>
      <c r="F58" s="342"/>
      <c r="G58" s="167"/>
      <c r="H58" s="167"/>
      <c r="I58" s="167"/>
      <c r="J58" s="167"/>
      <c r="L58" s="69"/>
    </row>
    <row r="59" spans="2:13" x14ac:dyDescent="0.2">
      <c r="B59" s="168"/>
      <c r="C59" s="169"/>
      <c r="D59" s="170"/>
      <c r="E59" s="171"/>
      <c r="F59" s="172"/>
      <c r="G59" s="172"/>
      <c r="H59" s="172"/>
      <c r="I59" s="172"/>
    </row>
    <row r="60" spans="2:13" x14ac:dyDescent="0.2">
      <c r="B60" s="12"/>
      <c r="C60" s="169"/>
    </row>
    <row r="61" spans="2:13" x14ac:dyDescent="0.2">
      <c r="B61" s="69"/>
      <c r="E61" s="70"/>
      <c r="F61" s="70"/>
      <c r="G61" s="70"/>
      <c r="H61" s="70"/>
      <c r="I61" s="70"/>
      <c r="J61" s="70"/>
    </row>
    <row r="62" spans="2:13" x14ac:dyDescent="0.2">
      <c r="B62" s="69"/>
      <c r="E62" s="70"/>
      <c r="F62" s="70"/>
      <c r="G62" s="70"/>
      <c r="H62" s="70"/>
      <c r="I62" s="70"/>
      <c r="J62" s="70"/>
    </row>
    <row r="63" spans="2:13" ht="9.75" customHeight="1" x14ac:dyDescent="0.2">
      <c r="E63" s="70"/>
      <c r="F63" s="70"/>
      <c r="G63" s="70"/>
      <c r="H63" s="70"/>
      <c r="I63" s="70"/>
      <c r="J63" s="70"/>
    </row>
    <row r="64" spans="2:13" x14ac:dyDescent="0.2">
      <c r="B64" s="12"/>
      <c r="D64" s="71"/>
      <c r="E64" s="71"/>
      <c r="F64" s="71"/>
      <c r="G64" s="71"/>
      <c r="H64" s="71"/>
      <c r="I64" s="71"/>
      <c r="J64" s="71"/>
    </row>
    <row r="65" spans="2:10" x14ac:dyDescent="0.2">
      <c r="B65" s="12"/>
      <c r="C65" s="123"/>
      <c r="D65" s="72"/>
      <c r="E65" s="72"/>
      <c r="F65" s="72"/>
      <c r="G65" s="72"/>
      <c r="H65" s="72"/>
      <c r="I65" s="72"/>
      <c r="J65" s="72"/>
    </row>
    <row r="66" spans="2:10" ht="13.5" customHeight="1" x14ac:dyDescent="0.2">
      <c r="B66" s="12"/>
      <c r="C66" s="123"/>
    </row>
    <row r="67" spans="2:10" ht="13.5" customHeight="1" x14ac:dyDescent="0.2">
      <c r="B67" s="74"/>
      <c r="C67" s="123"/>
      <c r="D67" s="74"/>
      <c r="E67" s="74"/>
      <c r="F67" s="74"/>
      <c r="G67" s="74"/>
      <c r="H67" s="74"/>
      <c r="I67" s="74"/>
      <c r="J67" s="74"/>
    </row>
    <row r="68" spans="2:10" ht="11.25" customHeight="1" x14ac:dyDescent="0.2">
      <c r="C68" s="123"/>
      <c r="D68" s="74"/>
      <c r="E68" s="74"/>
      <c r="F68" s="74"/>
      <c r="G68" s="74"/>
      <c r="H68" s="74"/>
      <c r="I68" s="74"/>
      <c r="J68" s="74"/>
    </row>
    <row r="69" spans="2:10" x14ac:dyDescent="0.2">
      <c r="C69" s="123"/>
      <c r="D69" s="74"/>
      <c r="E69" s="74"/>
      <c r="F69" s="74"/>
      <c r="G69" s="74"/>
      <c r="H69" s="74"/>
      <c r="I69" s="74"/>
      <c r="J69" s="74"/>
    </row>
    <row r="70" spans="2:10" x14ac:dyDescent="0.2">
      <c r="C70" s="123"/>
      <c r="D70" s="74"/>
      <c r="E70" s="74"/>
      <c r="F70" s="74"/>
      <c r="G70" s="74"/>
      <c r="H70" s="74"/>
      <c r="I70" s="74"/>
      <c r="J70" s="74"/>
    </row>
    <row r="71" spans="2:10" x14ac:dyDescent="0.2">
      <c r="C71" s="123"/>
      <c r="D71" s="74"/>
      <c r="E71" s="74"/>
      <c r="F71" s="74"/>
      <c r="G71" s="74"/>
      <c r="H71" s="74"/>
      <c r="I71" s="74"/>
      <c r="J71" s="74"/>
    </row>
    <row r="72" spans="2:10" x14ac:dyDescent="0.2">
      <c r="C72" s="123"/>
      <c r="D72" s="74"/>
      <c r="E72" s="74"/>
      <c r="F72" s="74"/>
      <c r="G72" s="74"/>
      <c r="H72" s="74"/>
      <c r="I72" s="74"/>
      <c r="J72" s="74"/>
    </row>
    <row r="73" spans="2:10" x14ac:dyDescent="0.2">
      <c r="C73" s="123"/>
      <c r="D73" s="123"/>
      <c r="F73" s="69"/>
      <c r="H73" s="69"/>
    </row>
    <row r="74" spans="2:10" x14ac:dyDescent="0.2">
      <c r="C74" s="123"/>
      <c r="D74" s="123"/>
    </row>
    <row r="75" spans="2:10" x14ac:dyDescent="0.2">
      <c r="C75" s="123"/>
      <c r="D75" s="123"/>
    </row>
    <row r="76" spans="2:10" x14ac:dyDescent="0.2">
      <c r="C76" s="123"/>
      <c r="D76" s="123"/>
    </row>
    <row r="77" spans="2:10" x14ac:dyDescent="0.2">
      <c r="C77" s="123"/>
      <c r="D77" s="123"/>
    </row>
    <row r="78" spans="2:10" x14ac:dyDescent="0.2">
      <c r="C78" s="123"/>
      <c r="D78" s="123"/>
    </row>
    <row r="79" spans="2:10" x14ac:dyDescent="0.2">
      <c r="C79" s="123"/>
      <c r="D79" s="123"/>
    </row>
    <row r="80" spans="2:10" x14ac:dyDescent="0.2">
      <c r="C80" s="123"/>
      <c r="D80" s="123"/>
    </row>
    <row r="81" spans="1:4" x14ac:dyDescent="0.2">
      <c r="C81" s="123"/>
      <c r="D81" s="123"/>
    </row>
    <row r="82" spans="1:4" x14ac:dyDescent="0.2">
      <c r="C82" s="123"/>
      <c r="D82" s="123"/>
    </row>
    <row r="83" spans="1:4" x14ac:dyDescent="0.2">
      <c r="C83" s="123"/>
      <c r="D83" s="123"/>
    </row>
    <row r="84" spans="1:4" x14ac:dyDescent="0.2">
      <c r="C84" s="123"/>
      <c r="D84" s="123"/>
    </row>
    <row r="85" spans="1:4" x14ac:dyDescent="0.2">
      <c r="C85" s="123"/>
      <c r="D85" s="123"/>
    </row>
    <row r="86" spans="1:4" x14ac:dyDescent="0.2">
      <c r="C86" s="123"/>
      <c r="D86" s="123"/>
    </row>
    <row r="87" spans="1:4" x14ac:dyDescent="0.2">
      <c r="C87" s="123"/>
      <c r="D87" s="123"/>
    </row>
    <row r="88" spans="1:4" x14ac:dyDescent="0.2">
      <c r="C88" s="123"/>
      <c r="D88" s="123"/>
    </row>
    <row r="89" spans="1:4" x14ac:dyDescent="0.2">
      <c r="C89" s="123"/>
      <c r="D89" s="123"/>
    </row>
    <row r="90" spans="1:4" x14ac:dyDescent="0.2">
      <c r="C90" s="123"/>
      <c r="D90" s="123"/>
    </row>
    <row r="91" spans="1:4" x14ac:dyDescent="0.2">
      <c r="C91" s="123"/>
      <c r="D91" s="123"/>
    </row>
    <row r="92" spans="1:4" x14ac:dyDescent="0.2">
      <c r="C92" s="123"/>
      <c r="D92" s="123"/>
    </row>
    <row r="93" spans="1:4" x14ac:dyDescent="0.2">
      <c r="C93" s="123"/>
      <c r="D93" s="123"/>
    </row>
    <row r="94" spans="1:4" x14ac:dyDescent="0.2">
      <c r="C94" s="123"/>
      <c r="D94" s="123"/>
    </row>
    <row r="95" spans="1:4" x14ac:dyDescent="0.2">
      <c r="C95" s="123"/>
      <c r="D95" s="123"/>
    </row>
    <row r="96" spans="1:4" x14ac:dyDescent="0.2">
      <c r="A96" s="12"/>
      <c r="B96" s="12"/>
      <c r="C96" s="123"/>
      <c r="D96" s="123"/>
    </row>
    <row r="97" spans="1:4" x14ac:dyDescent="0.2">
      <c r="A97" s="12" t="e">
        <f>SUM(#REF!)</f>
        <v>#REF!</v>
      </c>
      <c r="B97" s="12" t="e">
        <f>SUM(#REF!)</f>
        <v>#REF!</v>
      </c>
      <c r="C97" s="123"/>
      <c r="D97" s="123"/>
    </row>
  </sheetData>
  <mergeCells count="24">
    <mergeCell ref="I10:I12"/>
    <mergeCell ref="J10:J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F10:F12"/>
    <mergeCell ref="G10:G12"/>
    <mergeCell ref="H10:H12"/>
    <mergeCell ref="C58:F58"/>
    <mergeCell ref="B34:B57"/>
    <mergeCell ref="C34:C36"/>
    <mergeCell ref="C37:C39"/>
    <mergeCell ref="C40:C42"/>
    <mergeCell ref="C43:C45"/>
    <mergeCell ref="C46:C48"/>
    <mergeCell ref="C49:C51"/>
  </mergeCells>
  <phoneticPr fontId="3"/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992D-2D98-4BF9-8DA5-9520A662E8BA}">
  <sheetPr>
    <tabColor rgb="FF00B0F0"/>
  </sheetPr>
  <dimension ref="A2:P97"/>
  <sheetViews>
    <sheetView view="pageBreakPreview" zoomScale="70" zoomScaleNormal="100" zoomScaleSheetLayoutView="70" workbookViewId="0"/>
  </sheetViews>
  <sheetFormatPr defaultColWidth="9" defaultRowHeight="13.2" outlineLevelCol="1" x14ac:dyDescent="0.2"/>
  <cols>
    <col min="1" max="1" width="8.6640625" style="123" customWidth="1"/>
    <col min="2" max="2" width="4.6640625" style="123" customWidth="1"/>
    <col min="3" max="3" width="11.44140625" style="12" customWidth="1"/>
    <col min="4" max="5" width="11" style="12" customWidth="1"/>
    <col min="6" max="11" width="11" style="12" customWidth="1" outlineLevel="1"/>
    <col min="12" max="13" width="11" style="12" customWidth="1"/>
    <col min="14" max="19" width="8.6640625" style="12" customWidth="1"/>
    <col min="20" max="39" width="4.6640625" style="12" customWidth="1"/>
    <col min="40" max="16384" width="9" style="12"/>
  </cols>
  <sheetData>
    <row r="2" spans="2:16" ht="17.100000000000001" customHeight="1" x14ac:dyDescent="0.2">
      <c r="B2" s="11" t="s">
        <v>297</v>
      </c>
    </row>
    <row r="3" spans="2:16" ht="18" customHeight="1" x14ac:dyDescent="0.2">
      <c r="B3" s="12"/>
    </row>
    <row r="4" spans="2:16" ht="15" customHeight="1" x14ac:dyDescent="0.2">
      <c r="B4" s="12"/>
      <c r="J4" s="122" t="s">
        <v>205</v>
      </c>
      <c r="K4" s="122"/>
    </row>
    <row r="5" spans="2:16" ht="15" customHeight="1" x14ac:dyDescent="0.2">
      <c r="B5" s="12"/>
      <c r="J5" s="122" t="s">
        <v>206</v>
      </c>
      <c r="K5" s="122"/>
    </row>
    <row r="6" spans="2:16" ht="15" customHeight="1" x14ac:dyDescent="0.2">
      <c r="B6" s="12"/>
      <c r="J6" s="122" t="s">
        <v>298</v>
      </c>
      <c r="K6" s="122"/>
    </row>
    <row r="7" spans="2:16" ht="15" customHeight="1" x14ac:dyDescent="0.2">
      <c r="B7" s="12"/>
      <c r="J7" s="122" t="s">
        <v>299</v>
      </c>
      <c r="K7" s="122"/>
    </row>
    <row r="8" spans="2:16" ht="13.8" thickBot="1" x14ac:dyDescent="0.25">
      <c r="M8" s="15" t="s">
        <v>300</v>
      </c>
    </row>
    <row r="9" spans="2:16" ht="15" customHeight="1" x14ac:dyDescent="0.2">
      <c r="B9" s="336"/>
      <c r="C9" s="336"/>
      <c r="D9" s="351" t="s">
        <v>279</v>
      </c>
      <c r="E9" s="354" t="s">
        <v>301</v>
      </c>
      <c r="F9" s="124"/>
      <c r="G9" s="124"/>
      <c r="H9" s="124"/>
      <c r="I9" s="124"/>
      <c r="J9" s="125"/>
      <c r="K9" s="125"/>
      <c r="L9" s="357" t="s">
        <v>302</v>
      </c>
      <c r="M9" s="357" t="s">
        <v>303</v>
      </c>
    </row>
    <row r="10" spans="2:16" ht="15" customHeight="1" x14ac:dyDescent="0.2">
      <c r="B10" s="336"/>
      <c r="C10" s="336"/>
      <c r="D10" s="352"/>
      <c r="E10" s="355"/>
      <c r="F10" s="298" t="s">
        <v>304</v>
      </c>
      <c r="G10" s="298" t="s">
        <v>305</v>
      </c>
      <c r="H10" s="298" t="s">
        <v>306</v>
      </c>
      <c r="I10" s="298" t="s">
        <v>307</v>
      </c>
      <c r="J10" s="298" t="s">
        <v>308</v>
      </c>
      <c r="K10" s="348" t="s">
        <v>266</v>
      </c>
      <c r="L10" s="358"/>
      <c r="M10" s="358"/>
    </row>
    <row r="11" spans="2:16" ht="10.5" customHeight="1" x14ac:dyDescent="0.2">
      <c r="B11" s="336"/>
      <c r="C11" s="336"/>
      <c r="D11" s="352"/>
      <c r="E11" s="355"/>
      <c r="F11" s="360"/>
      <c r="G11" s="360"/>
      <c r="H11" s="360"/>
      <c r="I11" s="360"/>
      <c r="J11" s="360"/>
      <c r="K11" s="349"/>
      <c r="L11" s="358"/>
      <c r="M11" s="358"/>
    </row>
    <row r="12" spans="2:16" ht="68.25" customHeight="1" x14ac:dyDescent="0.2">
      <c r="B12" s="336"/>
      <c r="C12" s="336"/>
      <c r="D12" s="353"/>
      <c r="E12" s="356"/>
      <c r="F12" s="299"/>
      <c r="G12" s="299"/>
      <c r="H12" s="299"/>
      <c r="I12" s="299"/>
      <c r="J12" s="299"/>
      <c r="K12" s="350"/>
      <c r="L12" s="359"/>
      <c r="M12" s="359"/>
      <c r="P12" s="20"/>
    </row>
    <row r="13" spans="2:16" ht="19.2" customHeight="1" x14ac:dyDescent="0.2">
      <c r="B13" s="317" t="s">
        <v>243</v>
      </c>
      <c r="C13" s="318"/>
      <c r="D13" s="127">
        <f t="shared" ref="D13:M13" si="0">D16+D19+D22+D25+D28+D31</f>
        <v>425</v>
      </c>
      <c r="E13" s="128">
        <f t="shared" si="0"/>
        <v>93</v>
      </c>
      <c r="F13" s="129">
        <f t="shared" si="0"/>
        <v>53</v>
      </c>
      <c r="G13" s="129">
        <f t="shared" si="0"/>
        <v>35</v>
      </c>
      <c r="H13" s="129">
        <f t="shared" si="0"/>
        <v>28</v>
      </c>
      <c r="I13" s="129">
        <f t="shared" si="0"/>
        <v>8</v>
      </c>
      <c r="J13" s="129">
        <f t="shared" si="0"/>
        <v>11</v>
      </c>
      <c r="K13" s="75">
        <f t="shared" si="0"/>
        <v>7</v>
      </c>
      <c r="L13" s="173">
        <f t="shared" si="0"/>
        <v>331</v>
      </c>
      <c r="M13" s="173">
        <f t="shared" si="0"/>
        <v>1</v>
      </c>
      <c r="P13" s="74"/>
    </row>
    <row r="14" spans="2:16" ht="19.2" customHeight="1" x14ac:dyDescent="0.2">
      <c r="B14" s="319"/>
      <c r="C14" s="320"/>
      <c r="D14" s="131"/>
      <c r="E14" s="132">
        <f>E13/$D13</f>
        <v>0.21882352941176469</v>
      </c>
      <c r="F14" s="133">
        <f>F13/$D13</f>
        <v>0.12470588235294118</v>
      </c>
      <c r="G14" s="133">
        <f t="shared" ref="G14:K14" si="1">G13/$D13</f>
        <v>8.2352941176470587E-2</v>
      </c>
      <c r="H14" s="133">
        <f t="shared" si="1"/>
        <v>6.5882352941176475E-2</v>
      </c>
      <c r="I14" s="133">
        <f t="shared" si="1"/>
        <v>1.8823529411764704E-2</v>
      </c>
      <c r="J14" s="133">
        <f t="shared" si="1"/>
        <v>2.5882352941176471E-2</v>
      </c>
      <c r="K14" s="174">
        <f t="shared" si="1"/>
        <v>1.6470588235294119E-2</v>
      </c>
      <c r="L14" s="175">
        <f>L13/$D13</f>
        <v>0.77882352941176469</v>
      </c>
      <c r="M14" s="175">
        <f>M13/$D13</f>
        <v>2.352941176470588E-3</v>
      </c>
      <c r="O14" s="69"/>
      <c r="P14" s="74"/>
    </row>
    <row r="15" spans="2:16" ht="19.2" customHeight="1" thickBot="1" x14ac:dyDescent="0.25">
      <c r="B15" s="343"/>
      <c r="C15" s="344"/>
      <c r="D15" s="135"/>
      <c r="E15" s="136"/>
      <c r="F15" s="137">
        <f>F13/$E13</f>
        <v>0.56989247311827962</v>
      </c>
      <c r="G15" s="137">
        <f t="shared" ref="G15:K15" si="2">G13/$E13</f>
        <v>0.37634408602150538</v>
      </c>
      <c r="H15" s="137">
        <f t="shared" si="2"/>
        <v>0.30107526881720431</v>
      </c>
      <c r="I15" s="137">
        <f t="shared" si="2"/>
        <v>8.6021505376344093E-2</v>
      </c>
      <c r="J15" s="137">
        <f t="shared" si="2"/>
        <v>0.11827956989247312</v>
      </c>
      <c r="K15" s="176">
        <f t="shared" si="2"/>
        <v>7.5268817204301078E-2</v>
      </c>
      <c r="L15" s="177"/>
      <c r="M15" s="177"/>
      <c r="O15" s="69"/>
    </row>
    <row r="16" spans="2:16" ht="19.2" customHeight="1" thickTop="1" x14ac:dyDescent="0.2">
      <c r="B16" s="278" t="s">
        <v>268</v>
      </c>
      <c r="C16" s="281" t="s">
        <v>245</v>
      </c>
      <c r="D16" s="33">
        <f>[1]表1!D14</f>
        <v>54</v>
      </c>
      <c r="E16" s="139">
        <v>13</v>
      </c>
      <c r="F16" s="140">
        <v>2</v>
      </c>
      <c r="G16" s="140">
        <v>10</v>
      </c>
      <c r="H16" s="140">
        <v>4</v>
      </c>
      <c r="I16" s="140">
        <v>0</v>
      </c>
      <c r="J16" s="140">
        <v>0</v>
      </c>
      <c r="K16" s="178">
        <v>0</v>
      </c>
      <c r="L16" s="179">
        <v>41</v>
      </c>
      <c r="M16" s="179">
        <v>0</v>
      </c>
      <c r="P16" s="74"/>
    </row>
    <row r="17" spans="2:16" ht="19.2" customHeight="1" x14ac:dyDescent="0.2">
      <c r="B17" s="279"/>
      <c r="C17" s="286"/>
      <c r="D17" s="27"/>
      <c r="E17" s="132">
        <f>E16/$D16</f>
        <v>0.24074074074074073</v>
      </c>
      <c r="F17" s="133">
        <f>F16/$D16</f>
        <v>3.7037037037037035E-2</v>
      </c>
      <c r="G17" s="133">
        <f t="shared" ref="G17:K17" si="3">G16/$D16</f>
        <v>0.18518518518518517</v>
      </c>
      <c r="H17" s="133">
        <f t="shared" si="3"/>
        <v>7.407407407407407E-2</v>
      </c>
      <c r="I17" s="133">
        <f t="shared" si="3"/>
        <v>0</v>
      </c>
      <c r="J17" s="133">
        <f t="shared" si="3"/>
        <v>0</v>
      </c>
      <c r="K17" s="174">
        <f t="shared" si="3"/>
        <v>0</v>
      </c>
      <c r="L17" s="175">
        <f>L16/$D16</f>
        <v>0.7592592592592593</v>
      </c>
      <c r="M17" s="175">
        <f>M16/$D16</f>
        <v>0</v>
      </c>
      <c r="O17" s="69"/>
      <c r="P17" s="74"/>
    </row>
    <row r="18" spans="2:16" ht="19.2" customHeight="1" x14ac:dyDescent="0.2">
      <c r="B18" s="279"/>
      <c r="C18" s="282"/>
      <c r="D18" s="142"/>
      <c r="E18" s="143"/>
      <c r="F18" s="144">
        <f t="shared" ref="F18:K18" si="4">F16/$E16</f>
        <v>0.15384615384615385</v>
      </c>
      <c r="G18" s="144">
        <f t="shared" si="4"/>
        <v>0.76923076923076927</v>
      </c>
      <c r="H18" s="144">
        <f t="shared" si="4"/>
        <v>0.30769230769230771</v>
      </c>
      <c r="I18" s="144">
        <f t="shared" si="4"/>
        <v>0</v>
      </c>
      <c r="J18" s="144">
        <f t="shared" si="4"/>
        <v>0</v>
      </c>
      <c r="K18" s="180">
        <f t="shared" si="4"/>
        <v>0</v>
      </c>
      <c r="L18" s="181"/>
      <c r="M18" s="181"/>
      <c r="O18" s="69"/>
    </row>
    <row r="19" spans="2:16" ht="19.2" customHeight="1" x14ac:dyDescent="0.2">
      <c r="B19" s="279"/>
      <c r="C19" s="276" t="s">
        <v>246</v>
      </c>
      <c r="D19" s="42">
        <f>[1]表1!D17</f>
        <v>76</v>
      </c>
      <c r="E19" s="146">
        <v>28</v>
      </c>
      <c r="F19" s="147">
        <v>14</v>
      </c>
      <c r="G19" s="147">
        <v>13</v>
      </c>
      <c r="H19" s="147">
        <v>6</v>
      </c>
      <c r="I19" s="147">
        <v>0</v>
      </c>
      <c r="J19" s="147">
        <v>8</v>
      </c>
      <c r="K19" s="16">
        <v>1</v>
      </c>
      <c r="L19" s="182">
        <v>47</v>
      </c>
      <c r="M19" s="182">
        <v>1</v>
      </c>
      <c r="P19" s="74"/>
    </row>
    <row r="20" spans="2:16" ht="19.2" customHeight="1" x14ac:dyDescent="0.2">
      <c r="B20" s="279"/>
      <c r="C20" s="286"/>
      <c r="D20" s="27"/>
      <c r="E20" s="132">
        <f>E19/$D19</f>
        <v>0.36842105263157893</v>
      </c>
      <c r="F20" s="133">
        <f>F19/$D19</f>
        <v>0.18421052631578946</v>
      </c>
      <c r="G20" s="133">
        <f t="shared" ref="G20:K20" si="5">G19/$D19</f>
        <v>0.17105263157894737</v>
      </c>
      <c r="H20" s="133">
        <f t="shared" si="5"/>
        <v>7.8947368421052627E-2</v>
      </c>
      <c r="I20" s="133">
        <f t="shared" si="5"/>
        <v>0</v>
      </c>
      <c r="J20" s="133">
        <f t="shared" si="5"/>
        <v>0.10526315789473684</v>
      </c>
      <c r="K20" s="174">
        <f t="shared" si="5"/>
        <v>1.3157894736842105E-2</v>
      </c>
      <c r="L20" s="175">
        <f>L19/$D19</f>
        <v>0.61842105263157898</v>
      </c>
      <c r="M20" s="175">
        <f>M19/$D19</f>
        <v>1.3157894736842105E-2</v>
      </c>
      <c r="O20" s="69"/>
      <c r="P20" s="74"/>
    </row>
    <row r="21" spans="2:16" ht="19.2" customHeight="1" x14ac:dyDescent="0.2">
      <c r="B21" s="279"/>
      <c r="C21" s="282"/>
      <c r="D21" s="149"/>
      <c r="E21" s="143"/>
      <c r="F21" s="144">
        <f>F19/$E19</f>
        <v>0.5</v>
      </c>
      <c r="G21" s="144">
        <f t="shared" ref="G21:K21" si="6">G19/$E19</f>
        <v>0.4642857142857143</v>
      </c>
      <c r="H21" s="144">
        <f t="shared" si="6"/>
        <v>0.21428571428571427</v>
      </c>
      <c r="I21" s="144">
        <f t="shared" si="6"/>
        <v>0</v>
      </c>
      <c r="J21" s="144">
        <f t="shared" si="6"/>
        <v>0.2857142857142857</v>
      </c>
      <c r="K21" s="180">
        <f t="shared" si="6"/>
        <v>3.5714285714285712E-2</v>
      </c>
      <c r="L21" s="181"/>
      <c r="M21" s="181"/>
      <c r="O21" s="69"/>
    </row>
    <row r="22" spans="2:16" ht="19.2" customHeight="1" x14ac:dyDescent="0.2">
      <c r="B22" s="279"/>
      <c r="C22" s="276" t="s">
        <v>269</v>
      </c>
      <c r="D22" s="52">
        <f>[1]表1!D20</f>
        <v>28</v>
      </c>
      <c r="E22" s="146">
        <v>2</v>
      </c>
      <c r="F22" s="147">
        <v>1</v>
      </c>
      <c r="G22" s="147">
        <v>1</v>
      </c>
      <c r="H22" s="147">
        <v>0</v>
      </c>
      <c r="I22" s="147">
        <v>0</v>
      </c>
      <c r="J22" s="147">
        <v>0</v>
      </c>
      <c r="K22" s="16">
        <v>0</v>
      </c>
      <c r="L22" s="182">
        <v>26</v>
      </c>
      <c r="M22" s="182">
        <v>0</v>
      </c>
      <c r="P22" s="74"/>
    </row>
    <row r="23" spans="2:16" ht="19.2" customHeight="1" x14ac:dyDescent="0.2">
      <c r="B23" s="279"/>
      <c r="C23" s="286"/>
      <c r="D23" s="27"/>
      <c r="E23" s="132">
        <f>E22/$D22</f>
        <v>7.1428571428571425E-2</v>
      </c>
      <c r="F23" s="133">
        <f>F22/$D22</f>
        <v>3.5714285714285712E-2</v>
      </c>
      <c r="G23" s="133">
        <f t="shared" ref="G23:K23" si="7">G22/$D22</f>
        <v>3.5714285714285712E-2</v>
      </c>
      <c r="H23" s="133">
        <f t="shared" si="7"/>
        <v>0</v>
      </c>
      <c r="I23" s="133">
        <f t="shared" si="7"/>
        <v>0</v>
      </c>
      <c r="J23" s="133">
        <f t="shared" si="7"/>
        <v>0</v>
      </c>
      <c r="K23" s="174">
        <f t="shared" si="7"/>
        <v>0</v>
      </c>
      <c r="L23" s="175">
        <f>L22/$D22</f>
        <v>0.9285714285714286</v>
      </c>
      <c r="M23" s="175">
        <f>M22/$D22</f>
        <v>0</v>
      </c>
      <c r="O23" s="69"/>
      <c r="P23" s="74"/>
    </row>
    <row r="24" spans="2:16" ht="19.2" customHeight="1" x14ac:dyDescent="0.2">
      <c r="B24" s="279"/>
      <c r="C24" s="282"/>
      <c r="D24" s="149"/>
      <c r="E24" s="143"/>
      <c r="F24" s="144">
        <f>IF(F22,F22/$E22,0)</f>
        <v>0.5</v>
      </c>
      <c r="G24" s="144">
        <f t="shared" ref="G24:J24" si="8">IF(G22,G22/$E22,0)</f>
        <v>0.5</v>
      </c>
      <c r="H24" s="144">
        <f t="shared" si="8"/>
        <v>0</v>
      </c>
      <c r="I24" s="144">
        <f t="shared" si="8"/>
        <v>0</v>
      </c>
      <c r="J24" s="144">
        <f t="shared" si="8"/>
        <v>0</v>
      </c>
      <c r="K24" s="180">
        <f>IF(K22,K22/$E22,0)</f>
        <v>0</v>
      </c>
      <c r="L24" s="181"/>
      <c r="M24" s="181"/>
      <c r="O24" s="69"/>
    </row>
    <row r="25" spans="2:16" ht="19.2" customHeight="1" x14ac:dyDescent="0.2">
      <c r="B25" s="279"/>
      <c r="C25" s="276" t="s">
        <v>248</v>
      </c>
      <c r="D25" s="52">
        <f>[1]表1!D23</f>
        <v>89</v>
      </c>
      <c r="E25" s="146">
        <v>16</v>
      </c>
      <c r="F25" s="147">
        <v>13</v>
      </c>
      <c r="G25" s="147">
        <v>3</v>
      </c>
      <c r="H25" s="147">
        <v>2</v>
      </c>
      <c r="I25" s="147">
        <v>4</v>
      </c>
      <c r="J25" s="147">
        <v>1</v>
      </c>
      <c r="K25" s="16">
        <v>0</v>
      </c>
      <c r="L25" s="182">
        <v>73</v>
      </c>
      <c r="M25" s="182">
        <v>0</v>
      </c>
      <c r="P25" s="74"/>
    </row>
    <row r="26" spans="2:16" ht="19.2" customHeight="1" x14ac:dyDescent="0.2">
      <c r="B26" s="279"/>
      <c r="C26" s="286"/>
      <c r="D26" s="27"/>
      <c r="E26" s="132">
        <f>E25/$D25</f>
        <v>0.1797752808988764</v>
      </c>
      <c r="F26" s="133">
        <f>F25/$D25</f>
        <v>0.14606741573033707</v>
      </c>
      <c r="G26" s="133">
        <f t="shared" ref="G26:K26" si="9">G25/$D25</f>
        <v>3.3707865168539325E-2</v>
      </c>
      <c r="H26" s="133">
        <f t="shared" si="9"/>
        <v>2.247191011235955E-2</v>
      </c>
      <c r="I26" s="133">
        <f t="shared" si="9"/>
        <v>4.49438202247191E-2</v>
      </c>
      <c r="J26" s="133">
        <f t="shared" si="9"/>
        <v>1.1235955056179775E-2</v>
      </c>
      <c r="K26" s="174">
        <f t="shared" si="9"/>
        <v>0</v>
      </c>
      <c r="L26" s="175">
        <f>L25/$D25</f>
        <v>0.8202247191011236</v>
      </c>
      <c r="M26" s="175">
        <f>M25/$D25</f>
        <v>0</v>
      </c>
      <c r="O26" s="69"/>
      <c r="P26" s="74"/>
    </row>
    <row r="27" spans="2:16" ht="19.2" customHeight="1" x14ac:dyDescent="0.2">
      <c r="B27" s="279"/>
      <c r="C27" s="282"/>
      <c r="D27" s="149"/>
      <c r="E27" s="143"/>
      <c r="F27" s="144">
        <f>F25/$E25</f>
        <v>0.8125</v>
      </c>
      <c r="G27" s="144">
        <f t="shared" ref="G27:K27" si="10">G25/$E25</f>
        <v>0.1875</v>
      </c>
      <c r="H27" s="144">
        <f t="shared" si="10"/>
        <v>0.125</v>
      </c>
      <c r="I27" s="144">
        <f t="shared" si="10"/>
        <v>0.25</v>
      </c>
      <c r="J27" s="144">
        <f t="shared" si="10"/>
        <v>6.25E-2</v>
      </c>
      <c r="K27" s="180">
        <f t="shared" si="10"/>
        <v>0</v>
      </c>
      <c r="L27" s="181"/>
      <c r="M27" s="181"/>
      <c r="O27" s="69"/>
    </row>
    <row r="28" spans="2:16" ht="19.2" customHeight="1" x14ac:dyDescent="0.2">
      <c r="B28" s="279"/>
      <c r="C28" s="276" t="s">
        <v>249</v>
      </c>
      <c r="D28" s="52">
        <f>[1]表1!D26</f>
        <v>16</v>
      </c>
      <c r="E28" s="146">
        <v>1</v>
      </c>
      <c r="F28" s="129">
        <v>1</v>
      </c>
      <c r="G28" s="129">
        <v>0</v>
      </c>
      <c r="H28" s="129">
        <v>1</v>
      </c>
      <c r="I28" s="129">
        <v>0</v>
      </c>
      <c r="J28" s="129">
        <v>0</v>
      </c>
      <c r="K28" s="75">
        <v>1</v>
      </c>
      <c r="L28" s="173">
        <v>15</v>
      </c>
      <c r="M28" s="173">
        <v>0</v>
      </c>
      <c r="P28" s="74"/>
    </row>
    <row r="29" spans="2:16" ht="19.2" customHeight="1" x14ac:dyDescent="0.2">
      <c r="B29" s="279"/>
      <c r="C29" s="286"/>
      <c r="D29" s="27"/>
      <c r="E29" s="132">
        <f>E28/$D28</f>
        <v>6.25E-2</v>
      </c>
      <c r="F29" s="133">
        <f>F28/$D28</f>
        <v>6.25E-2</v>
      </c>
      <c r="G29" s="133">
        <f t="shared" ref="G29:K29" si="11">G28/$D28</f>
        <v>0</v>
      </c>
      <c r="H29" s="133">
        <f t="shared" si="11"/>
        <v>6.25E-2</v>
      </c>
      <c r="I29" s="133">
        <f t="shared" si="11"/>
        <v>0</v>
      </c>
      <c r="J29" s="133">
        <f t="shared" si="11"/>
        <v>0</v>
      </c>
      <c r="K29" s="174">
        <f t="shared" si="11"/>
        <v>6.25E-2</v>
      </c>
      <c r="L29" s="175">
        <f>L28/$D28</f>
        <v>0.9375</v>
      </c>
      <c r="M29" s="175">
        <f>M28/$D28</f>
        <v>0</v>
      </c>
      <c r="O29" s="69"/>
      <c r="P29" s="74"/>
    </row>
    <row r="30" spans="2:16" ht="19.2" customHeight="1" x14ac:dyDescent="0.2">
      <c r="B30" s="279"/>
      <c r="C30" s="282"/>
      <c r="D30" s="149"/>
      <c r="E30" s="143"/>
      <c r="F30" s="144">
        <f>F28/$E28</f>
        <v>1</v>
      </c>
      <c r="G30" s="144">
        <f t="shared" ref="G30:K30" si="12">G28/$E28</f>
        <v>0</v>
      </c>
      <c r="H30" s="144">
        <f t="shared" si="12"/>
        <v>1</v>
      </c>
      <c r="I30" s="144">
        <f t="shared" si="12"/>
        <v>0</v>
      </c>
      <c r="J30" s="144">
        <f t="shared" si="12"/>
        <v>0</v>
      </c>
      <c r="K30" s="144">
        <f t="shared" si="12"/>
        <v>1</v>
      </c>
      <c r="L30" s="181"/>
      <c r="M30" s="181"/>
      <c r="O30" s="69"/>
    </row>
    <row r="31" spans="2:16" ht="19.2" customHeight="1" x14ac:dyDescent="0.2">
      <c r="B31" s="279"/>
      <c r="C31" s="276" t="s">
        <v>250</v>
      </c>
      <c r="D31" s="52">
        <f>[1]表1!D29</f>
        <v>162</v>
      </c>
      <c r="E31" s="146">
        <v>33</v>
      </c>
      <c r="F31" s="147">
        <v>22</v>
      </c>
      <c r="G31" s="147">
        <v>8</v>
      </c>
      <c r="H31" s="147">
        <v>15</v>
      </c>
      <c r="I31" s="147">
        <v>4</v>
      </c>
      <c r="J31" s="147">
        <v>2</v>
      </c>
      <c r="K31" s="16">
        <v>5</v>
      </c>
      <c r="L31" s="182">
        <v>129</v>
      </c>
      <c r="M31" s="182">
        <v>0</v>
      </c>
      <c r="P31" s="74"/>
    </row>
    <row r="32" spans="2:16" ht="19.2" customHeight="1" x14ac:dyDescent="0.2">
      <c r="B32" s="279"/>
      <c r="C32" s="286"/>
      <c r="D32" s="27"/>
      <c r="E32" s="132">
        <f>E31/$D31</f>
        <v>0.20370370370370369</v>
      </c>
      <c r="F32" s="133">
        <f>F31/$D31</f>
        <v>0.13580246913580246</v>
      </c>
      <c r="G32" s="133">
        <f t="shared" ref="G32:K32" si="13">G31/$D31</f>
        <v>4.9382716049382713E-2</v>
      </c>
      <c r="H32" s="133">
        <f t="shared" si="13"/>
        <v>9.2592592592592587E-2</v>
      </c>
      <c r="I32" s="133">
        <f t="shared" si="13"/>
        <v>2.4691358024691357E-2</v>
      </c>
      <c r="J32" s="133">
        <f t="shared" si="13"/>
        <v>1.2345679012345678E-2</v>
      </c>
      <c r="K32" s="174">
        <f t="shared" si="13"/>
        <v>3.0864197530864196E-2</v>
      </c>
      <c r="L32" s="175">
        <f>L31/$D31</f>
        <v>0.79629629629629628</v>
      </c>
      <c r="M32" s="175">
        <f>M31/$D31</f>
        <v>0</v>
      </c>
      <c r="O32" s="69"/>
      <c r="P32" s="74"/>
    </row>
    <row r="33" spans="2:16" ht="19.2" customHeight="1" thickBot="1" x14ac:dyDescent="0.25">
      <c r="B33" s="297"/>
      <c r="C33" s="277"/>
      <c r="D33" s="150"/>
      <c r="E33" s="151"/>
      <c r="F33" s="152">
        <f>F31/$E31</f>
        <v>0.66666666666666663</v>
      </c>
      <c r="G33" s="152">
        <f t="shared" ref="G33:K33" si="14">G31/$E31</f>
        <v>0.24242424242424243</v>
      </c>
      <c r="H33" s="152">
        <f t="shared" si="14"/>
        <v>0.45454545454545453</v>
      </c>
      <c r="I33" s="152">
        <f t="shared" si="14"/>
        <v>0.12121212121212122</v>
      </c>
      <c r="J33" s="152">
        <f t="shared" si="14"/>
        <v>6.0606060606060608E-2</v>
      </c>
      <c r="K33" s="183">
        <f t="shared" si="14"/>
        <v>0.15151515151515152</v>
      </c>
      <c r="L33" s="184"/>
      <c r="M33" s="184"/>
      <c r="O33" s="69"/>
    </row>
    <row r="34" spans="2:16" ht="19.2" customHeight="1" thickTop="1" x14ac:dyDescent="0.2">
      <c r="B34" s="278" t="s">
        <v>286</v>
      </c>
      <c r="C34" s="281" t="s">
        <v>287</v>
      </c>
      <c r="D34" s="52">
        <f>[1]表1!D32</f>
        <v>87</v>
      </c>
      <c r="E34" s="146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16">
        <v>0</v>
      </c>
      <c r="L34" s="182">
        <v>86</v>
      </c>
      <c r="M34" s="182">
        <v>1</v>
      </c>
      <c r="P34" s="74"/>
    </row>
    <row r="35" spans="2:16" ht="19.2" customHeight="1" x14ac:dyDescent="0.2">
      <c r="B35" s="279"/>
      <c r="C35" s="286"/>
      <c r="D35" s="27"/>
      <c r="E35" s="132">
        <f>E34/$D34</f>
        <v>0</v>
      </c>
      <c r="F35" s="133">
        <f>F34/$D34</f>
        <v>0</v>
      </c>
      <c r="G35" s="133">
        <f t="shared" ref="G35:K35" si="15">G34/$D34</f>
        <v>0</v>
      </c>
      <c r="H35" s="133">
        <f t="shared" si="15"/>
        <v>0</v>
      </c>
      <c r="I35" s="133">
        <f t="shared" si="15"/>
        <v>0</v>
      </c>
      <c r="J35" s="133">
        <f t="shared" si="15"/>
        <v>0</v>
      </c>
      <c r="K35" s="174">
        <f t="shared" si="15"/>
        <v>0</v>
      </c>
      <c r="L35" s="175">
        <f>L34/$D34</f>
        <v>0.9885057471264368</v>
      </c>
      <c r="M35" s="175">
        <f>M34/$D34</f>
        <v>1.1494252873563218E-2</v>
      </c>
      <c r="O35" s="69"/>
      <c r="P35" s="74"/>
    </row>
    <row r="36" spans="2:16" ht="19.2" customHeight="1" x14ac:dyDescent="0.2">
      <c r="B36" s="279"/>
      <c r="C36" s="282"/>
      <c r="D36" s="149"/>
      <c r="E36" s="143"/>
      <c r="F36" s="144">
        <f>IFERROR(F34/$E34, 0)</f>
        <v>0</v>
      </c>
      <c r="G36" s="144">
        <f>IFERROR(G34/$E34, 0)</f>
        <v>0</v>
      </c>
      <c r="H36" s="144">
        <f t="shared" ref="H36:I36" si="16">IFERROR(H34/$E34, 0)</f>
        <v>0</v>
      </c>
      <c r="I36" s="144">
        <f t="shared" si="16"/>
        <v>0</v>
      </c>
      <c r="J36" s="144">
        <f>IFERROR(J34/$E34, 0)</f>
        <v>0</v>
      </c>
      <c r="K36" s="180">
        <f>IFERROR(K34/$E34, 0)</f>
        <v>0</v>
      </c>
      <c r="L36" s="181"/>
      <c r="M36" s="181"/>
      <c r="O36" s="69"/>
    </row>
    <row r="37" spans="2:16" ht="19.2" customHeight="1" x14ac:dyDescent="0.2">
      <c r="B37" s="279"/>
      <c r="C37" s="276" t="s">
        <v>288</v>
      </c>
      <c r="D37" s="52">
        <f>[1]表1!D35</f>
        <v>181</v>
      </c>
      <c r="E37" s="146">
        <v>33</v>
      </c>
      <c r="F37" s="147">
        <v>15</v>
      </c>
      <c r="G37" s="147">
        <v>15</v>
      </c>
      <c r="H37" s="147">
        <v>10</v>
      </c>
      <c r="I37" s="147">
        <v>3</v>
      </c>
      <c r="J37" s="147">
        <v>1</v>
      </c>
      <c r="K37" s="16">
        <v>0</v>
      </c>
      <c r="L37" s="182">
        <v>148</v>
      </c>
      <c r="M37" s="182">
        <v>0</v>
      </c>
      <c r="P37" s="74"/>
    </row>
    <row r="38" spans="2:16" ht="19.2" customHeight="1" x14ac:dyDescent="0.2">
      <c r="B38" s="279"/>
      <c r="C38" s="286"/>
      <c r="D38" s="27"/>
      <c r="E38" s="132">
        <f>E37/$D37</f>
        <v>0.18232044198895028</v>
      </c>
      <c r="F38" s="133">
        <f>F37/$D37</f>
        <v>8.2872928176795577E-2</v>
      </c>
      <c r="G38" s="133">
        <f t="shared" ref="G38:K38" si="17">G37/$D37</f>
        <v>8.2872928176795577E-2</v>
      </c>
      <c r="H38" s="133">
        <f t="shared" si="17"/>
        <v>5.5248618784530384E-2</v>
      </c>
      <c r="I38" s="133">
        <f t="shared" si="17"/>
        <v>1.6574585635359115E-2</v>
      </c>
      <c r="J38" s="133">
        <f t="shared" si="17"/>
        <v>5.5248618784530384E-3</v>
      </c>
      <c r="K38" s="174">
        <f t="shared" si="17"/>
        <v>0</v>
      </c>
      <c r="L38" s="175">
        <f>L37/$D37</f>
        <v>0.81767955801104975</v>
      </c>
      <c r="M38" s="175">
        <f>M37/$D37</f>
        <v>0</v>
      </c>
      <c r="O38" s="69"/>
      <c r="P38" s="74"/>
    </row>
    <row r="39" spans="2:16" ht="19.2" customHeight="1" x14ac:dyDescent="0.2">
      <c r="B39" s="279"/>
      <c r="C39" s="282"/>
      <c r="D39" s="149"/>
      <c r="E39" s="143"/>
      <c r="F39" s="144">
        <f>F37/$E37</f>
        <v>0.45454545454545453</v>
      </c>
      <c r="G39" s="144">
        <f t="shared" ref="G39:K39" si="18">G37/$E37</f>
        <v>0.45454545454545453</v>
      </c>
      <c r="H39" s="144">
        <f t="shared" si="18"/>
        <v>0.30303030303030304</v>
      </c>
      <c r="I39" s="144">
        <f t="shared" si="18"/>
        <v>9.0909090909090912E-2</v>
      </c>
      <c r="J39" s="144">
        <f t="shared" si="18"/>
        <v>3.0303030303030304E-2</v>
      </c>
      <c r="K39" s="180">
        <f t="shared" si="18"/>
        <v>0</v>
      </c>
      <c r="L39" s="181"/>
      <c r="M39" s="181"/>
      <c r="O39" s="69"/>
    </row>
    <row r="40" spans="2:16" ht="19.2" customHeight="1" x14ac:dyDescent="0.2">
      <c r="B40" s="279"/>
      <c r="C40" s="276" t="s">
        <v>289</v>
      </c>
      <c r="D40" s="52">
        <f>[1]表1!D38</f>
        <v>50</v>
      </c>
      <c r="E40" s="128">
        <v>16</v>
      </c>
      <c r="F40" s="129">
        <v>8</v>
      </c>
      <c r="G40" s="129">
        <v>8</v>
      </c>
      <c r="H40" s="129">
        <v>6</v>
      </c>
      <c r="I40" s="129">
        <v>1</v>
      </c>
      <c r="J40" s="129">
        <v>0</v>
      </c>
      <c r="K40" s="75">
        <v>0</v>
      </c>
      <c r="L40" s="173">
        <v>34</v>
      </c>
      <c r="M40" s="173">
        <v>0</v>
      </c>
      <c r="P40" s="74"/>
    </row>
    <row r="41" spans="2:16" ht="19.2" customHeight="1" x14ac:dyDescent="0.2">
      <c r="B41" s="279"/>
      <c r="C41" s="286"/>
      <c r="D41" s="27"/>
      <c r="E41" s="132">
        <f>E40/$D40</f>
        <v>0.32</v>
      </c>
      <c r="F41" s="133">
        <f>F40/$D40</f>
        <v>0.16</v>
      </c>
      <c r="G41" s="133">
        <f t="shared" ref="G41:K41" si="19">G40/$D40</f>
        <v>0.16</v>
      </c>
      <c r="H41" s="133">
        <f t="shared" si="19"/>
        <v>0.12</v>
      </c>
      <c r="I41" s="133">
        <f t="shared" si="19"/>
        <v>0.02</v>
      </c>
      <c r="J41" s="133">
        <f t="shared" si="19"/>
        <v>0</v>
      </c>
      <c r="K41" s="174">
        <f t="shared" si="19"/>
        <v>0</v>
      </c>
      <c r="L41" s="175">
        <f>L40/$D40</f>
        <v>0.68</v>
      </c>
      <c r="M41" s="175">
        <f>M40/$D40</f>
        <v>0</v>
      </c>
      <c r="O41" s="69"/>
      <c r="P41" s="74"/>
    </row>
    <row r="42" spans="2:16" ht="19.2" customHeight="1" x14ac:dyDescent="0.2">
      <c r="B42" s="279"/>
      <c r="C42" s="282"/>
      <c r="D42" s="149"/>
      <c r="E42" s="143"/>
      <c r="F42" s="144">
        <f>F40/$E40</f>
        <v>0.5</v>
      </c>
      <c r="G42" s="144">
        <f t="shared" ref="G42:K42" si="20">G40/$E40</f>
        <v>0.5</v>
      </c>
      <c r="H42" s="144">
        <f t="shared" si="20"/>
        <v>0.375</v>
      </c>
      <c r="I42" s="144">
        <f t="shared" si="20"/>
        <v>6.25E-2</v>
      </c>
      <c r="J42" s="144">
        <f t="shared" si="20"/>
        <v>0</v>
      </c>
      <c r="K42" s="180">
        <f t="shared" si="20"/>
        <v>0</v>
      </c>
      <c r="L42" s="181"/>
      <c r="M42" s="181"/>
      <c r="O42" s="69"/>
    </row>
    <row r="43" spans="2:16" ht="19.2" customHeight="1" x14ac:dyDescent="0.2">
      <c r="B43" s="279"/>
      <c r="C43" s="276" t="s">
        <v>290</v>
      </c>
      <c r="D43" s="52">
        <f>[1]表1!D41</f>
        <v>40</v>
      </c>
      <c r="E43" s="128">
        <v>16</v>
      </c>
      <c r="F43" s="129">
        <v>11</v>
      </c>
      <c r="G43" s="129">
        <v>7</v>
      </c>
      <c r="H43" s="129">
        <v>4</v>
      </c>
      <c r="I43" s="129">
        <v>1</v>
      </c>
      <c r="J43" s="129">
        <v>1</v>
      </c>
      <c r="K43" s="75">
        <v>2</v>
      </c>
      <c r="L43" s="173">
        <v>24</v>
      </c>
      <c r="M43" s="173">
        <v>0</v>
      </c>
      <c r="P43" s="74"/>
    </row>
    <row r="44" spans="2:16" ht="19.2" customHeight="1" x14ac:dyDescent="0.2">
      <c r="B44" s="279"/>
      <c r="C44" s="286"/>
      <c r="D44" s="27"/>
      <c r="E44" s="132">
        <f>E43/$D43</f>
        <v>0.4</v>
      </c>
      <c r="F44" s="133">
        <f>F43/$D43</f>
        <v>0.27500000000000002</v>
      </c>
      <c r="G44" s="133">
        <f t="shared" ref="G44:K44" si="21">G43/$D43</f>
        <v>0.17499999999999999</v>
      </c>
      <c r="H44" s="133">
        <f t="shared" si="21"/>
        <v>0.1</v>
      </c>
      <c r="I44" s="133">
        <f t="shared" si="21"/>
        <v>2.5000000000000001E-2</v>
      </c>
      <c r="J44" s="133">
        <f t="shared" si="21"/>
        <v>2.5000000000000001E-2</v>
      </c>
      <c r="K44" s="174">
        <f t="shared" si="21"/>
        <v>0.05</v>
      </c>
      <c r="L44" s="175">
        <f>L43/$D43</f>
        <v>0.6</v>
      </c>
      <c r="M44" s="175">
        <f>M43/$D43</f>
        <v>0</v>
      </c>
      <c r="O44" s="69"/>
      <c r="P44" s="74"/>
    </row>
    <row r="45" spans="2:16" ht="19.2" customHeight="1" x14ac:dyDescent="0.2">
      <c r="B45" s="279"/>
      <c r="C45" s="282"/>
      <c r="D45" s="149"/>
      <c r="E45" s="143"/>
      <c r="F45" s="144">
        <f>F43/$E43</f>
        <v>0.6875</v>
      </c>
      <c r="G45" s="144">
        <f t="shared" ref="G45:K45" si="22">G43/$E43</f>
        <v>0.4375</v>
      </c>
      <c r="H45" s="144">
        <f t="shared" si="22"/>
        <v>0.25</v>
      </c>
      <c r="I45" s="144">
        <f t="shared" si="22"/>
        <v>6.25E-2</v>
      </c>
      <c r="J45" s="144">
        <f t="shared" si="22"/>
        <v>6.25E-2</v>
      </c>
      <c r="K45" s="180">
        <f t="shared" si="22"/>
        <v>0.125</v>
      </c>
      <c r="L45" s="181"/>
      <c r="M45" s="181"/>
      <c r="O45" s="69"/>
    </row>
    <row r="46" spans="2:16" ht="19.2" customHeight="1" x14ac:dyDescent="0.2">
      <c r="B46" s="279"/>
      <c r="C46" s="276" t="s">
        <v>291</v>
      </c>
      <c r="D46" s="52">
        <f>[1]表1!D44</f>
        <v>27</v>
      </c>
      <c r="E46" s="128">
        <v>9</v>
      </c>
      <c r="F46" s="129">
        <v>3</v>
      </c>
      <c r="G46" s="129">
        <v>3</v>
      </c>
      <c r="H46" s="129">
        <v>3</v>
      </c>
      <c r="I46" s="129">
        <v>1</v>
      </c>
      <c r="J46" s="129">
        <v>2</v>
      </c>
      <c r="K46" s="75">
        <v>2</v>
      </c>
      <c r="L46" s="173">
        <v>18</v>
      </c>
      <c r="M46" s="173">
        <v>0</v>
      </c>
      <c r="P46" s="74"/>
    </row>
    <row r="47" spans="2:16" ht="19.2" customHeight="1" x14ac:dyDescent="0.2">
      <c r="B47" s="279"/>
      <c r="C47" s="286"/>
      <c r="D47" s="27"/>
      <c r="E47" s="132">
        <f>E46/$D46</f>
        <v>0.33333333333333331</v>
      </c>
      <c r="F47" s="133">
        <f>F46/$D46</f>
        <v>0.1111111111111111</v>
      </c>
      <c r="G47" s="133">
        <f t="shared" ref="G47:K47" si="23">G46/$D46</f>
        <v>0.1111111111111111</v>
      </c>
      <c r="H47" s="133">
        <f t="shared" si="23"/>
        <v>0.1111111111111111</v>
      </c>
      <c r="I47" s="133">
        <f t="shared" si="23"/>
        <v>3.7037037037037035E-2</v>
      </c>
      <c r="J47" s="133">
        <f t="shared" si="23"/>
        <v>7.407407407407407E-2</v>
      </c>
      <c r="K47" s="174">
        <f t="shared" si="23"/>
        <v>7.407407407407407E-2</v>
      </c>
      <c r="L47" s="175">
        <f>L46/$D46</f>
        <v>0.66666666666666663</v>
      </c>
      <c r="M47" s="175">
        <f>M46/$D46</f>
        <v>0</v>
      </c>
      <c r="O47" s="69"/>
      <c r="P47" s="74"/>
    </row>
    <row r="48" spans="2:16" ht="19.2" customHeight="1" x14ac:dyDescent="0.2">
      <c r="B48" s="279"/>
      <c r="C48" s="282"/>
      <c r="D48" s="149"/>
      <c r="E48" s="143"/>
      <c r="F48" s="144">
        <f>F46/$E46</f>
        <v>0.33333333333333331</v>
      </c>
      <c r="G48" s="144">
        <f t="shared" ref="G48:K48" si="24">G46/$E46</f>
        <v>0.33333333333333331</v>
      </c>
      <c r="H48" s="144">
        <f t="shared" si="24"/>
        <v>0.33333333333333331</v>
      </c>
      <c r="I48" s="144">
        <f t="shared" si="24"/>
        <v>0.1111111111111111</v>
      </c>
      <c r="J48" s="144">
        <f t="shared" si="24"/>
        <v>0.22222222222222221</v>
      </c>
      <c r="K48" s="180">
        <f t="shared" si="24"/>
        <v>0.22222222222222221</v>
      </c>
      <c r="L48" s="181"/>
      <c r="M48" s="181"/>
      <c r="O48" s="69"/>
    </row>
    <row r="49" spans="2:16" ht="19.2" customHeight="1" x14ac:dyDescent="0.2">
      <c r="B49" s="279"/>
      <c r="C49" s="276" t="s">
        <v>292</v>
      </c>
      <c r="D49" s="52">
        <f>[1]表1!D47</f>
        <v>40</v>
      </c>
      <c r="E49" s="128">
        <v>19</v>
      </c>
      <c r="F49" s="129">
        <v>16</v>
      </c>
      <c r="G49" s="129">
        <v>2</v>
      </c>
      <c r="H49" s="129">
        <v>5</v>
      </c>
      <c r="I49" s="129">
        <v>2</v>
      </c>
      <c r="J49" s="129">
        <v>7</v>
      </c>
      <c r="K49" s="75">
        <v>3</v>
      </c>
      <c r="L49" s="173">
        <v>21</v>
      </c>
      <c r="M49" s="173">
        <v>0</v>
      </c>
      <c r="P49" s="74"/>
    </row>
    <row r="50" spans="2:16" ht="19.2" customHeight="1" x14ac:dyDescent="0.2">
      <c r="B50" s="279"/>
      <c r="C50" s="286"/>
      <c r="D50" s="27"/>
      <c r="E50" s="132">
        <f>E49/$D49</f>
        <v>0.47499999999999998</v>
      </c>
      <c r="F50" s="133">
        <f>F49/$D49</f>
        <v>0.4</v>
      </c>
      <c r="G50" s="133">
        <f t="shared" ref="G50:K50" si="25">G49/$D49</f>
        <v>0.05</v>
      </c>
      <c r="H50" s="133">
        <f t="shared" si="25"/>
        <v>0.125</v>
      </c>
      <c r="I50" s="133">
        <f t="shared" si="25"/>
        <v>0.05</v>
      </c>
      <c r="J50" s="133">
        <f t="shared" si="25"/>
        <v>0.17499999999999999</v>
      </c>
      <c r="K50" s="174">
        <f t="shared" si="25"/>
        <v>7.4999999999999997E-2</v>
      </c>
      <c r="L50" s="175">
        <f>L49/$D49</f>
        <v>0.52500000000000002</v>
      </c>
      <c r="M50" s="175">
        <f>M49/$D49</f>
        <v>0</v>
      </c>
      <c r="O50" s="69"/>
      <c r="P50" s="74"/>
    </row>
    <row r="51" spans="2:16" ht="19.2" customHeight="1" thickBot="1" x14ac:dyDescent="0.25">
      <c r="B51" s="279"/>
      <c r="C51" s="277"/>
      <c r="D51" s="150"/>
      <c r="E51" s="151"/>
      <c r="F51" s="152">
        <f>F49/$E49</f>
        <v>0.84210526315789469</v>
      </c>
      <c r="G51" s="152">
        <f t="shared" ref="G51:K51" si="26">G49/$E49</f>
        <v>0.10526315789473684</v>
      </c>
      <c r="H51" s="152">
        <f t="shared" si="26"/>
        <v>0.26315789473684209</v>
      </c>
      <c r="I51" s="152">
        <f t="shared" si="26"/>
        <v>0.10526315789473684</v>
      </c>
      <c r="J51" s="152">
        <f t="shared" si="26"/>
        <v>0.36842105263157893</v>
      </c>
      <c r="K51" s="183">
        <f t="shared" si="26"/>
        <v>0.15789473684210525</v>
      </c>
      <c r="L51" s="184"/>
      <c r="M51" s="184"/>
      <c r="O51" s="69"/>
    </row>
    <row r="52" spans="2:16" ht="19.2" customHeight="1" thickTop="1" x14ac:dyDescent="0.2">
      <c r="B52" s="279"/>
      <c r="C52" s="59" t="s">
        <v>293</v>
      </c>
      <c r="D52" s="157">
        <f t="shared" ref="D52:M52" si="27">D37+D40+D43+D46</f>
        <v>298</v>
      </c>
      <c r="E52" s="146">
        <f t="shared" si="27"/>
        <v>74</v>
      </c>
      <c r="F52" s="147">
        <f t="shared" si="27"/>
        <v>37</v>
      </c>
      <c r="G52" s="147">
        <f t="shared" si="27"/>
        <v>33</v>
      </c>
      <c r="H52" s="147">
        <f t="shared" si="27"/>
        <v>23</v>
      </c>
      <c r="I52" s="147">
        <f t="shared" si="27"/>
        <v>6</v>
      </c>
      <c r="J52" s="147">
        <f t="shared" si="27"/>
        <v>4</v>
      </c>
      <c r="K52" s="16">
        <f t="shared" si="27"/>
        <v>4</v>
      </c>
      <c r="L52" s="182">
        <f t="shared" si="27"/>
        <v>224</v>
      </c>
      <c r="M52" s="182">
        <f t="shared" si="27"/>
        <v>0</v>
      </c>
      <c r="P52" s="74"/>
    </row>
    <row r="53" spans="2:16" ht="19.2" customHeight="1" x14ac:dyDescent="0.2">
      <c r="B53" s="279"/>
      <c r="C53" s="158" t="s">
        <v>294</v>
      </c>
      <c r="D53" s="159"/>
      <c r="E53" s="132">
        <f>E52/$D52</f>
        <v>0.24832214765100671</v>
      </c>
      <c r="F53" s="133">
        <f>F52/$D52</f>
        <v>0.12416107382550336</v>
      </c>
      <c r="G53" s="133">
        <f t="shared" ref="G53:K53" si="28">G52/$D52</f>
        <v>0.11073825503355705</v>
      </c>
      <c r="H53" s="133">
        <f t="shared" si="28"/>
        <v>7.7181208053691275E-2</v>
      </c>
      <c r="I53" s="133">
        <f t="shared" si="28"/>
        <v>2.0134228187919462E-2</v>
      </c>
      <c r="J53" s="133">
        <f t="shared" si="28"/>
        <v>1.3422818791946308E-2</v>
      </c>
      <c r="K53" s="174">
        <f t="shared" si="28"/>
        <v>1.3422818791946308E-2</v>
      </c>
      <c r="L53" s="175">
        <f>L52/$D52</f>
        <v>0.75167785234899331</v>
      </c>
      <c r="M53" s="175">
        <f>M52/$D52</f>
        <v>0</v>
      </c>
      <c r="O53" s="69"/>
      <c r="P53" s="74"/>
    </row>
    <row r="54" spans="2:16" ht="19.2" customHeight="1" x14ac:dyDescent="0.2">
      <c r="B54" s="279"/>
      <c r="C54" s="58"/>
      <c r="D54" s="160"/>
      <c r="E54" s="143"/>
      <c r="F54" s="144">
        <f>F52/$E52</f>
        <v>0.5</v>
      </c>
      <c r="G54" s="144">
        <f t="shared" ref="G54:K54" si="29">G52/$E52</f>
        <v>0.44594594594594594</v>
      </c>
      <c r="H54" s="144">
        <f t="shared" si="29"/>
        <v>0.3108108108108108</v>
      </c>
      <c r="I54" s="144">
        <f t="shared" si="29"/>
        <v>8.1081081081081086E-2</v>
      </c>
      <c r="J54" s="144">
        <f t="shared" si="29"/>
        <v>5.4054054054054057E-2</v>
      </c>
      <c r="K54" s="180">
        <f t="shared" si="29"/>
        <v>5.4054054054054057E-2</v>
      </c>
      <c r="L54" s="181"/>
      <c r="M54" s="181"/>
      <c r="O54" s="69"/>
    </row>
    <row r="55" spans="2:16" ht="19.2" customHeight="1" x14ac:dyDescent="0.2">
      <c r="B55" s="279"/>
      <c r="C55" s="161" t="s">
        <v>293</v>
      </c>
      <c r="D55" s="185">
        <f>SUM(D40:D49)</f>
        <v>157</v>
      </c>
      <c r="E55" s="128">
        <f t="shared" ref="E55:M55" si="30">E40+E43+E46+E49</f>
        <v>60</v>
      </c>
      <c r="F55" s="129">
        <f t="shared" si="30"/>
        <v>38</v>
      </c>
      <c r="G55" s="129">
        <f t="shared" si="30"/>
        <v>20</v>
      </c>
      <c r="H55" s="129">
        <f t="shared" si="30"/>
        <v>18</v>
      </c>
      <c r="I55" s="129">
        <f t="shared" si="30"/>
        <v>5</v>
      </c>
      <c r="J55" s="129">
        <f t="shared" si="30"/>
        <v>10</v>
      </c>
      <c r="K55" s="75">
        <f t="shared" si="30"/>
        <v>7</v>
      </c>
      <c r="L55" s="173">
        <f t="shared" si="30"/>
        <v>97</v>
      </c>
      <c r="M55" s="173">
        <f t="shared" si="30"/>
        <v>0</v>
      </c>
      <c r="P55" s="74"/>
    </row>
    <row r="56" spans="2:16" ht="19.2" customHeight="1" x14ac:dyDescent="0.2">
      <c r="B56" s="279"/>
      <c r="C56" s="158" t="s">
        <v>295</v>
      </c>
      <c r="D56" s="163"/>
      <c r="E56" s="132">
        <f>E55/$D55</f>
        <v>0.38216560509554143</v>
      </c>
      <c r="F56" s="133">
        <f>F55/$D55</f>
        <v>0.24203821656050956</v>
      </c>
      <c r="G56" s="133">
        <f t="shared" ref="G56:K56" si="31">G55/$D55</f>
        <v>0.12738853503184713</v>
      </c>
      <c r="H56" s="133">
        <f t="shared" si="31"/>
        <v>0.11464968152866242</v>
      </c>
      <c r="I56" s="133">
        <f t="shared" si="31"/>
        <v>3.1847133757961783E-2</v>
      </c>
      <c r="J56" s="133">
        <f t="shared" si="31"/>
        <v>6.3694267515923567E-2</v>
      </c>
      <c r="K56" s="174">
        <f t="shared" si="31"/>
        <v>4.4585987261146494E-2</v>
      </c>
      <c r="L56" s="175">
        <f>L55/$D55</f>
        <v>0.61783439490445857</v>
      </c>
      <c r="M56" s="175">
        <f>M55/$D55</f>
        <v>0</v>
      </c>
      <c r="O56" s="69"/>
      <c r="P56" s="74"/>
    </row>
    <row r="57" spans="2:16" ht="19.2" customHeight="1" thickBot="1" x14ac:dyDescent="0.25">
      <c r="B57" s="280"/>
      <c r="C57" s="58"/>
      <c r="D57" s="160"/>
      <c r="E57" s="164"/>
      <c r="F57" s="165">
        <f>F55/$E55</f>
        <v>0.6333333333333333</v>
      </c>
      <c r="G57" s="165">
        <f t="shared" ref="G57:K57" si="32">G55/$E55</f>
        <v>0.33333333333333331</v>
      </c>
      <c r="H57" s="165">
        <f t="shared" si="32"/>
        <v>0.3</v>
      </c>
      <c r="I57" s="165">
        <f t="shared" si="32"/>
        <v>8.3333333333333329E-2</v>
      </c>
      <c r="J57" s="165">
        <f t="shared" si="32"/>
        <v>0.16666666666666666</v>
      </c>
      <c r="K57" s="186">
        <f t="shared" si="32"/>
        <v>0.11666666666666667</v>
      </c>
      <c r="L57" s="187"/>
      <c r="M57" s="187"/>
      <c r="O57" s="69"/>
    </row>
    <row r="58" spans="2:16" ht="19.2" customHeight="1" x14ac:dyDescent="0.2">
      <c r="B58" s="65"/>
      <c r="C58" s="342" t="s">
        <v>309</v>
      </c>
      <c r="D58" s="342"/>
      <c r="E58" s="342"/>
      <c r="F58" s="342"/>
      <c r="G58" s="167"/>
      <c r="H58" s="167"/>
      <c r="I58" s="167"/>
      <c r="J58" s="167"/>
      <c r="K58" s="167"/>
      <c r="L58" s="167"/>
      <c r="M58" s="167"/>
      <c r="O58" s="69"/>
    </row>
    <row r="59" spans="2:16" x14ac:dyDescent="0.2">
      <c r="B59" s="168"/>
      <c r="C59" s="169"/>
      <c r="D59" s="170"/>
      <c r="E59" s="171"/>
      <c r="F59" s="172"/>
      <c r="G59" s="172"/>
      <c r="I59" s="172"/>
      <c r="J59" s="172"/>
      <c r="K59" s="172"/>
      <c r="L59" s="172"/>
      <c r="M59" s="172"/>
    </row>
    <row r="60" spans="2:16" x14ac:dyDescent="0.2">
      <c r="B60" s="12"/>
      <c r="C60" s="169"/>
    </row>
    <row r="61" spans="2:16" x14ac:dyDescent="0.2">
      <c r="B61" s="69"/>
      <c r="E61" s="70"/>
      <c r="F61" s="70"/>
      <c r="G61" s="70"/>
      <c r="H61" s="70"/>
      <c r="I61" s="70"/>
      <c r="J61" s="70"/>
      <c r="K61" s="70"/>
      <c r="L61" s="70"/>
      <c r="M61" s="70"/>
    </row>
    <row r="62" spans="2:16" x14ac:dyDescent="0.2">
      <c r="B62" s="69"/>
      <c r="E62" s="70"/>
      <c r="F62" s="70"/>
      <c r="G62" s="70"/>
      <c r="H62" s="70"/>
      <c r="I62" s="70"/>
      <c r="J62" s="70"/>
      <c r="K62" s="70"/>
      <c r="L62" s="70"/>
      <c r="M62" s="70"/>
    </row>
    <row r="63" spans="2:16" ht="9.75" customHeight="1" x14ac:dyDescent="0.2">
      <c r="E63" s="70"/>
      <c r="F63" s="70"/>
      <c r="G63" s="70"/>
      <c r="H63" s="70"/>
      <c r="I63" s="70"/>
      <c r="J63" s="70"/>
      <c r="K63" s="70"/>
      <c r="L63" s="70"/>
      <c r="M63" s="70"/>
    </row>
    <row r="64" spans="2:16" x14ac:dyDescent="0.2">
      <c r="B64" s="12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2:13" x14ac:dyDescent="0.2">
      <c r="B65" s="12"/>
      <c r="C65" s="123"/>
      <c r="D65" s="72"/>
      <c r="E65" s="72"/>
      <c r="F65" s="72"/>
      <c r="G65" s="72"/>
      <c r="H65" s="72"/>
      <c r="I65" s="72"/>
      <c r="J65" s="72"/>
      <c r="K65" s="72"/>
      <c r="L65" s="72"/>
      <c r="M65" s="72"/>
    </row>
    <row r="66" spans="2:13" ht="13.5" customHeight="1" x14ac:dyDescent="0.2">
      <c r="B66" s="12"/>
      <c r="C66" s="123"/>
    </row>
    <row r="67" spans="2:13" ht="13.5" customHeight="1" x14ac:dyDescent="0.2">
      <c r="B67" s="74"/>
      <c r="C67" s="123"/>
      <c r="D67" s="74"/>
      <c r="E67" s="74"/>
      <c r="F67" s="74"/>
      <c r="G67" s="74"/>
      <c r="H67" s="74"/>
      <c r="I67" s="74"/>
      <c r="J67" s="74"/>
      <c r="K67" s="74"/>
      <c r="L67" s="74"/>
      <c r="M67" s="74"/>
    </row>
    <row r="68" spans="2:13" ht="11.25" customHeight="1" x14ac:dyDescent="0.2">
      <c r="C68" s="123"/>
      <c r="D68" s="74"/>
      <c r="E68" s="74"/>
      <c r="F68" s="74"/>
      <c r="G68" s="74"/>
      <c r="H68" s="74"/>
      <c r="I68" s="74"/>
      <c r="J68" s="74"/>
      <c r="K68" s="74"/>
      <c r="L68" s="74"/>
      <c r="M68" s="74"/>
    </row>
    <row r="69" spans="2:13" x14ac:dyDescent="0.2">
      <c r="C69" s="123"/>
      <c r="D69" s="74"/>
      <c r="E69" s="74"/>
      <c r="F69" s="74"/>
      <c r="G69" s="74"/>
      <c r="H69" s="74"/>
      <c r="I69" s="74"/>
      <c r="J69" s="74"/>
      <c r="K69" s="74"/>
      <c r="L69" s="74"/>
      <c r="M69" s="74"/>
    </row>
    <row r="70" spans="2:13" x14ac:dyDescent="0.2">
      <c r="C70" s="123"/>
      <c r="D70" s="74"/>
      <c r="E70" s="74"/>
      <c r="F70" s="74"/>
      <c r="G70" s="74"/>
      <c r="H70" s="74"/>
      <c r="I70" s="74"/>
      <c r="J70" s="74"/>
      <c r="K70" s="74"/>
      <c r="L70" s="74"/>
      <c r="M70" s="74"/>
    </row>
    <row r="71" spans="2:13" x14ac:dyDescent="0.2">
      <c r="C71" s="123"/>
      <c r="D71" s="74"/>
      <c r="E71" s="74"/>
      <c r="F71" s="74"/>
      <c r="G71" s="74"/>
      <c r="H71" s="74"/>
      <c r="I71" s="74"/>
      <c r="J71" s="74"/>
      <c r="K71" s="74"/>
      <c r="L71" s="74"/>
      <c r="M71" s="74"/>
    </row>
    <row r="72" spans="2:13" x14ac:dyDescent="0.2">
      <c r="C72" s="123"/>
      <c r="D72" s="74"/>
      <c r="E72" s="74"/>
      <c r="F72" s="74"/>
      <c r="G72" s="74"/>
      <c r="H72" s="74"/>
      <c r="I72" s="74"/>
      <c r="J72" s="74"/>
      <c r="K72" s="74"/>
      <c r="L72" s="74"/>
      <c r="M72" s="74"/>
    </row>
    <row r="73" spans="2:13" x14ac:dyDescent="0.2">
      <c r="C73" s="123"/>
      <c r="D73" s="123"/>
      <c r="F73" s="69"/>
      <c r="L73" s="69"/>
    </row>
    <row r="74" spans="2:13" x14ac:dyDescent="0.2">
      <c r="C74" s="123"/>
      <c r="D74" s="123"/>
    </row>
    <row r="75" spans="2:13" x14ac:dyDescent="0.2">
      <c r="C75" s="123"/>
      <c r="D75" s="123"/>
    </row>
    <row r="76" spans="2:13" x14ac:dyDescent="0.2">
      <c r="C76" s="123"/>
      <c r="D76" s="123"/>
    </row>
    <row r="77" spans="2:13" x14ac:dyDescent="0.2">
      <c r="C77" s="123"/>
      <c r="D77" s="123"/>
    </row>
    <row r="78" spans="2:13" x14ac:dyDescent="0.2">
      <c r="C78" s="123"/>
      <c r="D78" s="123"/>
    </row>
    <row r="79" spans="2:13" x14ac:dyDescent="0.2">
      <c r="C79" s="123"/>
      <c r="D79" s="123"/>
    </row>
    <row r="80" spans="2:13" x14ac:dyDescent="0.2">
      <c r="C80" s="123"/>
      <c r="D80" s="123"/>
    </row>
    <row r="81" spans="1:4" x14ac:dyDescent="0.2">
      <c r="C81" s="123"/>
      <c r="D81" s="123"/>
    </row>
    <row r="82" spans="1:4" x14ac:dyDescent="0.2">
      <c r="C82" s="123"/>
      <c r="D82" s="123"/>
    </row>
    <row r="83" spans="1:4" x14ac:dyDescent="0.2">
      <c r="C83" s="123"/>
      <c r="D83" s="123"/>
    </row>
    <row r="84" spans="1:4" x14ac:dyDescent="0.2">
      <c r="C84" s="123"/>
      <c r="D84" s="123"/>
    </row>
    <row r="85" spans="1:4" x14ac:dyDescent="0.2">
      <c r="C85" s="123"/>
      <c r="D85" s="123"/>
    </row>
    <row r="86" spans="1:4" x14ac:dyDescent="0.2">
      <c r="C86" s="123"/>
      <c r="D86" s="123"/>
    </row>
    <row r="87" spans="1:4" x14ac:dyDescent="0.2">
      <c r="C87" s="123"/>
      <c r="D87" s="123"/>
    </row>
    <row r="88" spans="1:4" x14ac:dyDescent="0.2">
      <c r="C88" s="123"/>
      <c r="D88" s="123"/>
    </row>
    <row r="89" spans="1:4" x14ac:dyDescent="0.2">
      <c r="C89" s="123"/>
      <c r="D89" s="123"/>
    </row>
    <row r="90" spans="1:4" x14ac:dyDescent="0.2">
      <c r="C90" s="123"/>
      <c r="D90" s="123"/>
    </row>
    <row r="91" spans="1:4" x14ac:dyDescent="0.2">
      <c r="C91" s="123"/>
      <c r="D91" s="123"/>
    </row>
    <row r="92" spans="1:4" x14ac:dyDescent="0.2">
      <c r="C92" s="123"/>
      <c r="D92" s="123"/>
    </row>
    <row r="93" spans="1:4" x14ac:dyDescent="0.2">
      <c r="C93" s="123"/>
      <c r="D93" s="123"/>
    </row>
    <row r="94" spans="1:4" x14ac:dyDescent="0.2">
      <c r="C94" s="123"/>
      <c r="D94" s="123"/>
    </row>
    <row r="95" spans="1:4" x14ac:dyDescent="0.2">
      <c r="C95" s="123"/>
      <c r="D95" s="123"/>
    </row>
    <row r="96" spans="1:4" x14ac:dyDescent="0.2">
      <c r="A96" s="12"/>
      <c r="B96" s="12"/>
      <c r="C96" s="123"/>
      <c r="D96" s="123"/>
    </row>
    <row r="97" spans="1:4" x14ac:dyDescent="0.2">
      <c r="A97" s="12" t="e">
        <f>SUM(#REF!)</f>
        <v>#REF!</v>
      </c>
      <c r="B97" s="12" t="e">
        <f>SUM(#REF!)</f>
        <v>#REF!</v>
      </c>
      <c r="C97" s="123"/>
      <c r="D97" s="123"/>
    </row>
  </sheetData>
  <mergeCells count="27">
    <mergeCell ref="L9:L12"/>
    <mergeCell ref="M9:M12"/>
    <mergeCell ref="F10:F12"/>
    <mergeCell ref="G10:G12"/>
    <mergeCell ref="H10:H12"/>
    <mergeCell ref="I10:I12"/>
    <mergeCell ref="J10:J12"/>
    <mergeCell ref="K10:K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C58:F58"/>
    <mergeCell ref="B34:B57"/>
    <mergeCell ref="C34:C36"/>
    <mergeCell ref="C37:C39"/>
    <mergeCell ref="C40:C42"/>
    <mergeCell ref="C43:C45"/>
    <mergeCell ref="C46:C48"/>
    <mergeCell ref="C49:C5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A3E4-9539-438B-B9DF-404F477E570B}">
  <sheetPr>
    <tabColor rgb="FF00B0F0"/>
  </sheetPr>
  <dimension ref="A2:Q97"/>
  <sheetViews>
    <sheetView view="pageBreakPreview" zoomScale="70" zoomScaleNormal="100" zoomScaleSheetLayoutView="70" workbookViewId="0"/>
  </sheetViews>
  <sheetFormatPr defaultColWidth="9" defaultRowHeight="13.2" outlineLevelCol="1" x14ac:dyDescent="0.2"/>
  <cols>
    <col min="1" max="1" width="8.6640625" style="123" customWidth="1"/>
    <col min="2" max="2" width="4.6640625" style="123" customWidth="1"/>
    <col min="3" max="3" width="11.44140625" style="12" customWidth="1"/>
    <col min="4" max="4" width="11" style="12" customWidth="1"/>
    <col min="5" max="5" width="14.44140625" style="12" customWidth="1"/>
    <col min="6" max="8" width="14.44140625" style="12" customWidth="1" outlineLevel="1"/>
    <col min="9" max="9" width="14.33203125" style="12" customWidth="1" outlineLevel="1"/>
    <col min="10" max="12" width="14.44140625" style="12" customWidth="1" outlineLevel="1"/>
    <col min="13" max="14" width="14.44140625" style="12" customWidth="1"/>
    <col min="15" max="20" width="8.6640625" style="12" customWidth="1"/>
    <col min="21" max="40" width="4.6640625" style="12" customWidth="1"/>
    <col min="41" max="16384" width="9" style="12"/>
  </cols>
  <sheetData>
    <row r="2" spans="2:17" ht="17.100000000000001" customHeight="1" x14ac:dyDescent="0.2">
      <c r="B2" s="11" t="s">
        <v>310</v>
      </c>
    </row>
    <row r="3" spans="2:17" ht="18" customHeight="1" x14ac:dyDescent="0.2">
      <c r="B3" s="12"/>
    </row>
    <row r="4" spans="2:17" ht="15" customHeight="1" x14ac:dyDescent="0.2">
      <c r="B4" s="12"/>
      <c r="K4" s="122" t="s">
        <v>205</v>
      </c>
      <c r="L4" s="122"/>
      <c r="M4" s="122"/>
    </row>
    <row r="5" spans="2:17" ht="15" customHeight="1" x14ac:dyDescent="0.2">
      <c r="B5" s="12"/>
      <c r="K5" s="122" t="s">
        <v>206</v>
      </c>
      <c r="L5" s="122"/>
      <c r="M5" s="122"/>
    </row>
    <row r="6" spans="2:17" ht="15" customHeight="1" x14ac:dyDescent="0.2">
      <c r="B6" s="12"/>
      <c r="K6" s="122" t="s">
        <v>311</v>
      </c>
      <c r="L6" s="122"/>
      <c r="M6" s="122"/>
    </row>
    <row r="7" spans="2:17" ht="15" customHeight="1" x14ac:dyDescent="0.2">
      <c r="B7" s="12"/>
      <c r="J7" s="122" t="s">
        <v>312</v>
      </c>
      <c r="K7" s="122"/>
      <c r="L7" s="122"/>
    </row>
    <row r="8" spans="2:17" ht="13.8" thickBot="1" x14ac:dyDescent="0.25">
      <c r="N8" s="15" t="s">
        <v>300</v>
      </c>
    </row>
    <row r="9" spans="2:17" ht="15" customHeight="1" x14ac:dyDescent="0.2">
      <c r="B9" s="336"/>
      <c r="C9" s="336"/>
      <c r="D9" s="351" t="s">
        <v>279</v>
      </c>
      <c r="E9" s="354" t="s">
        <v>313</v>
      </c>
      <c r="F9" s="124"/>
      <c r="G9" s="124"/>
      <c r="H9" s="124"/>
      <c r="I9" s="124"/>
      <c r="J9" s="125"/>
      <c r="K9" s="125"/>
      <c r="L9" s="188"/>
      <c r="M9" s="361" t="s">
        <v>314</v>
      </c>
      <c r="N9" s="357" t="s">
        <v>303</v>
      </c>
    </row>
    <row r="10" spans="2:17" ht="15" customHeight="1" x14ac:dyDescent="0.2">
      <c r="B10" s="336"/>
      <c r="C10" s="336"/>
      <c r="D10" s="352"/>
      <c r="E10" s="355"/>
      <c r="F10" s="298" t="s">
        <v>315</v>
      </c>
      <c r="G10" s="298" t="s">
        <v>316</v>
      </c>
      <c r="H10" s="298" t="s">
        <v>317</v>
      </c>
      <c r="I10" s="298" t="s">
        <v>318</v>
      </c>
      <c r="J10" s="298" t="s">
        <v>319</v>
      </c>
      <c r="K10" s="348" t="s">
        <v>320</v>
      </c>
      <c r="L10" s="329" t="s">
        <v>266</v>
      </c>
      <c r="M10" s="362"/>
      <c r="N10" s="358"/>
    </row>
    <row r="11" spans="2:17" ht="10.5" customHeight="1" x14ac:dyDescent="0.2">
      <c r="B11" s="336"/>
      <c r="C11" s="336"/>
      <c r="D11" s="352"/>
      <c r="E11" s="355"/>
      <c r="F11" s="360"/>
      <c r="G11" s="360"/>
      <c r="H11" s="360"/>
      <c r="I11" s="360"/>
      <c r="J11" s="360"/>
      <c r="K11" s="349"/>
      <c r="L11" s="329"/>
      <c r="M11" s="362"/>
      <c r="N11" s="358"/>
    </row>
    <row r="12" spans="2:17" ht="68.25" customHeight="1" x14ac:dyDescent="0.2">
      <c r="B12" s="336"/>
      <c r="C12" s="336"/>
      <c r="D12" s="353"/>
      <c r="E12" s="356"/>
      <c r="F12" s="299"/>
      <c r="G12" s="299"/>
      <c r="H12" s="299"/>
      <c r="I12" s="299"/>
      <c r="J12" s="299"/>
      <c r="K12" s="350"/>
      <c r="L12" s="329"/>
      <c r="M12" s="363"/>
      <c r="N12" s="359"/>
      <c r="Q12" s="20"/>
    </row>
    <row r="13" spans="2:17" ht="19.2" customHeight="1" x14ac:dyDescent="0.2">
      <c r="B13" s="317" t="s">
        <v>243</v>
      </c>
      <c r="C13" s="318"/>
      <c r="D13" s="127">
        <f t="shared" ref="D13:N13" si="0">D16+D19+D22+D25+D28+D31</f>
        <v>93</v>
      </c>
      <c r="E13" s="128">
        <f t="shared" si="0"/>
        <v>65</v>
      </c>
      <c r="F13" s="129">
        <f t="shared" si="0"/>
        <v>41</v>
      </c>
      <c r="G13" s="129">
        <f t="shared" si="0"/>
        <v>27</v>
      </c>
      <c r="H13" s="129">
        <f t="shared" si="0"/>
        <v>18</v>
      </c>
      <c r="I13" s="129">
        <f t="shared" si="0"/>
        <v>19</v>
      </c>
      <c r="J13" s="129">
        <f t="shared" si="0"/>
        <v>18</v>
      </c>
      <c r="K13" s="75">
        <f t="shared" si="0"/>
        <v>12</v>
      </c>
      <c r="L13" s="130">
        <f t="shared" si="0"/>
        <v>5</v>
      </c>
      <c r="M13" s="189">
        <f t="shared" si="0"/>
        <v>22</v>
      </c>
      <c r="N13" s="173">
        <f t="shared" si="0"/>
        <v>6</v>
      </c>
      <c r="Q13" s="74"/>
    </row>
    <row r="14" spans="2:17" ht="19.2" customHeight="1" x14ac:dyDescent="0.2">
      <c r="B14" s="319"/>
      <c r="C14" s="320"/>
      <c r="D14" s="131"/>
      <c r="E14" s="132">
        <f>E13/$D13</f>
        <v>0.69892473118279574</v>
      </c>
      <c r="F14" s="133">
        <f>F13/$D13</f>
        <v>0.44086021505376344</v>
      </c>
      <c r="G14" s="133">
        <f t="shared" ref="G14:L14" si="1">G13/$D13</f>
        <v>0.29032258064516131</v>
      </c>
      <c r="H14" s="133">
        <f t="shared" si="1"/>
        <v>0.19354838709677419</v>
      </c>
      <c r="I14" s="133">
        <f t="shared" si="1"/>
        <v>0.20430107526881722</v>
      </c>
      <c r="J14" s="133">
        <f t="shared" si="1"/>
        <v>0.19354838709677419</v>
      </c>
      <c r="K14" s="174">
        <f t="shared" si="1"/>
        <v>0.12903225806451613</v>
      </c>
      <c r="L14" s="134">
        <f t="shared" si="1"/>
        <v>5.3763440860215055E-2</v>
      </c>
      <c r="M14" s="190">
        <f>M13/$D13</f>
        <v>0.23655913978494625</v>
      </c>
      <c r="N14" s="175">
        <f>N13/$D13</f>
        <v>6.4516129032258063E-2</v>
      </c>
      <c r="P14" s="69"/>
      <c r="Q14" s="74"/>
    </row>
    <row r="15" spans="2:17" ht="19.2" customHeight="1" thickBot="1" x14ac:dyDescent="0.25">
      <c r="B15" s="343"/>
      <c r="C15" s="344"/>
      <c r="D15" s="135"/>
      <c r="E15" s="136"/>
      <c r="F15" s="137">
        <f>F13/$E13</f>
        <v>0.63076923076923075</v>
      </c>
      <c r="G15" s="137">
        <f t="shared" ref="G15:L15" si="2">G13/$E13</f>
        <v>0.41538461538461541</v>
      </c>
      <c r="H15" s="137">
        <f t="shared" si="2"/>
        <v>0.27692307692307694</v>
      </c>
      <c r="I15" s="137">
        <f t="shared" si="2"/>
        <v>0.29230769230769232</v>
      </c>
      <c r="J15" s="137">
        <f t="shared" si="2"/>
        <v>0.27692307692307694</v>
      </c>
      <c r="K15" s="176">
        <f t="shared" si="2"/>
        <v>0.18461538461538463</v>
      </c>
      <c r="L15" s="138">
        <f t="shared" si="2"/>
        <v>7.6923076923076927E-2</v>
      </c>
      <c r="M15" s="191"/>
      <c r="N15" s="177"/>
      <c r="P15" s="69"/>
    </row>
    <row r="16" spans="2:17" ht="19.2" customHeight="1" thickTop="1" x14ac:dyDescent="0.2">
      <c r="B16" s="278" t="s">
        <v>268</v>
      </c>
      <c r="C16" s="281" t="s">
        <v>245</v>
      </c>
      <c r="D16" s="33">
        <f>'表32-1'!E16</f>
        <v>13</v>
      </c>
      <c r="E16" s="139">
        <v>10</v>
      </c>
      <c r="F16" s="140">
        <v>9</v>
      </c>
      <c r="G16" s="140">
        <v>5</v>
      </c>
      <c r="H16" s="140">
        <v>4</v>
      </c>
      <c r="I16" s="140">
        <v>2</v>
      </c>
      <c r="J16" s="140">
        <v>0</v>
      </c>
      <c r="K16" s="178">
        <v>0</v>
      </c>
      <c r="L16" s="141">
        <v>1</v>
      </c>
      <c r="M16" s="192">
        <v>2</v>
      </c>
      <c r="N16" s="179">
        <v>1</v>
      </c>
      <c r="Q16" s="74"/>
    </row>
    <row r="17" spans="2:17" ht="19.2" customHeight="1" x14ac:dyDescent="0.2">
      <c r="B17" s="279"/>
      <c r="C17" s="286"/>
      <c r="D17" s="27"/>
      <c r="E17" s="132">
        <f>E16/$D16</f>
        <v>0.76923076923076927</v>
      </c>
      <c r="F17" s="133">
        <f>F16/$D16</f>
        <v>0.69230769230769229</v>
      </c>
      <c r="G17" s="133">
        <f t="shared" ref="G17:L17" si="3">G16/$D16</f>
        <v>0.38461538461538464</v>
      </c>
      <c r="H17" s="133">
        <f t="shared" si="3"/>
        <v>0.30769230769230771</v>
      </c>
      <c r="I17" s="133">
        <f t="shared" si="3"/>
        <v>0.15384615384615385</v>
      </c>
      <c r="J17" s="133">
        <f t="shared" si="3"/>
        <v>0</v>
      </c>
      <c r="K17" s="174">
        <f t="shared" si="3"/>
        <v>0</v>
      </c>
      <c r="L17" s="134">
        <f t="shared" si="3"/>
        <v>7.6923076923076927E-2</v>
      </c>
      <c r="M17" s="190">
        <f>M16/$D16</f>
        <v>0.15384615384615385</v>
      </c>
      <c r="N17" s="175">
        <f>N16/$D16</f>
        <v>7.6923076923076927E-2</v>
      </c>
      <c r="P17" s="69"/>
      <c r="Q17" s="74"/>
    </row>
    <row r="18" spans="2:17" ht="19.2" customHeight="1" x14ac:dyDescent="0.2">
      <c r="B18" s="279"/>
      <c r="C18" s="282"/>
      <c r="D18" s="142"/>
      <c r="E18" s="143"/>
      <c r="F18" s="144">
        <f t="shared" ref="F18:L18" si="4">F16/$E16</f>
        <v>0.9</v>
      </c>
      <c r="G18" s="144">
        <f t="shared" si="4"/>
        <v>0.5</v>
      </c>
      <c r="H18" s="144">
        <f t="shared" si="4"/>
        <v>0.4</v>
      </c>
      <c r="I18" s="144">
        <f t="shared" si="4"/>
        <v>0.2</v>
      </c>
      <c r="J18" s="144">
        <f t="shared" si="4"/>
        <v>0</v>
      </c>
      <c r="K18" s="180">
        <f t="shared" si="4"/>
        <v>0</v>
      </c>
      <c r="L18" s="145">
        <f t="shared" si="4"/>
        <v>0.1</v>
      </c>
      <c r="M18" s="193"/>
      <c r="N18" s="181"/>
      <c r="P18" s="69"/>
    </row>
    <row r="19" spans="2:17" ht="19.2" customHeight="1" x14ac:dyDescent="0.2">
      <c r="B19" s="279"/>
      <c r="C19" s="276" t="s">
        <v>246</v>
      </c>
      <c r="D19" s="42">
        <f>'表32-1'!E19</f>
        <v>28</v>
      </c>
      <c r="E19" s="146">
        <v>18</v>
      </c>
      <c r="F19" s="147">
        <v>10</v>
      </c>
      <c r="G19" s="147">
        <v>6</v>
      </c>
      <c r="H19" s="147">
        <v>2</v>
      </c>
      <c r="I19" s="147">
        <v>4</v>
      </c>
      <c r="J19" s="147">
        <v>9</v>
      </c>
      <c r="K19" s="16">
        <v>3</v>
      </c>
      <c r="L19" s="148">
        <v>0</v>
      </c>
      <c r="M19" s="194">
        <v>9</v>
      </c>
      <c r="N19" s="182">
        <v>1</v>
      </c>
      <c r="Q19" s="74"/>
    </row>
    <row r="20" spans="2:17" ht="19.2" customHeight="1" x14ac:dyDescent="0.2">
      <c r="B20" s="279"/>
      <c r="C20" s="286"/>
      <c r="D20" s="27"/>
      <c r="E20" s="132">
        <f>E19/$D19</f>
        <v>0.6428571428571429</v>
      </c>
      <c r="F20" s="133">
        <f>F19/$D19</f>
        <v>0.35714285714285715</v>
      </c>
      <c r="G20" s="133">
        <f t="shared" ref="G20:L20" si="5">G19/$D19</f>
        <v>0.21428571428571427</v>
      </c>
      <c r="H20" s="133">
        <f t="shared" si="5"/>
        <v>7.1428571428571425E-2</v>
      </c>
      <c r="I20" s="133">
        <f t="shared" si="5"/>
        <v>0.14285714285714285</v>
      </c>
      <c r="J20" s="133">
        <f t="shared" si="5"/>
        <v>0.32142857142857145</v>
      </c>
      <c r="K20" s="174">
        <f t="shared" si="5"/>
        <v>0.10714285714285714</v>
      </c>
      <c r="L20" s="134">
        <f t="shared" si="5"/>
        <v>0</v>
      </c>
      <c r="M20" s="190">
        <f>M19/$D19</f>
        <v>0.32142857142857145</v>
      </c>
      <c r="N20" s="175">
        <f>N19/$D19</f>
        <v>3.5714285714285712E-2</v>
      </c>
      <c r="P20" s="69"/>
      <c r="Q20" s="74"/>
    </row>
    <row r="21" spans="2:17" ht="19.2" customHeight="1" x14ac:dyDescent="0.2">
      <c r="B21" s="279"/>
      <c r="C21" s="282"/>
      <c r="D21" s="149"/>
      <c r="E21" s="143"/>
      <c r="F21" s="144">
        <f>F19/$E19</f>
        <v>0.55555555555555558</v>
      </c>
      <c r="G21" s="144">
        <f t="shared" ref="G21:L21" si="6">G19/$E19</f>
        <v>0.33333333333333331</v>
      </c>
      <c r="H21" s="144">
        <f t="shared" si="6"/>
        <v>0.1111111111111111</v>
      </c>
      <c r="I21" s="144">
        <f t="shared" si="6"/>
        <v>0.22222222222222221</v>
      </c>
      <c r="J21" s="144">
        <f t="shared" si="6"/>
        <v>0.5</v>
      </c>
      <c r="K21" s="180">
        <f t="shared" si="6"/>
        <v>0.16666666666666666</v>
      </c>
      <c r="L21" s="145">
        <f t="shared" si="6"/>
        <v>0</v>
      </c>
      <c r="M21" s="193"/>
      <c r="N21" s="181"/>
      <c r="P21" s="69"/>
    </row>
    <row r="22" spans="2:17" ht="19.2" customHeight="1" x14ac:dyDescent="0.2">
      <c r="B22" s="279"/>
      <c r="C22" s="276" t="s">
        <v>269</v>
      </c>
      <c r="D22" s="52">
        <f>'表32-1'!E22</f>
        <v>2</v>
      </c>
      <c r="E22" s="146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6">
        <v>0</v>
      </c>
      <c r="L22" s="148">
        <v>0</v>
      </c>
      <c r="M22" s="194">
        <v>0</v>
      </c>
      <c r="N22" s="182">
        <v>1</v>
      </c>
      <c r="Q22" s="74"/>
    </row>
    <row r="23" spans="2:17" ht="19.2" customHeight="1" x14ac:dyDescent="0.2">
      <c r="B23" s="279"/>
      <c r="C23" s="286"/>
      <c r="D23" s="27"/>
      <c r="E23" s="132">
        <f>E22/$D22</f>
        <v>0.5</v>
      </c>
      <c r="F23" s="133">
        <f>F22/$D22</f>
        <v>0.5</v>
      </c>
      <c r="G23" s="133">
        <f t="shared" ref="G23:L23" si="7">G22/$D22</f>
        <v>0.5</v>
      </c>
      <c r="H23" s="133">
        <f t="shared" si="7"/>
        <v>0.5</v>
      </c>
      <c r="I23" s="133">
        <f t="shared" si="7"/>
        <v>0.5</v>
      </c>
      <c r="J23" s="133">
        <f t="shared" si="7"/>
        <v>0.5</v>
      </c>
      <c r="K23" s="174">
        <f t="shared" si="7"/>
        <v>0</v>
      </c>
      <c r="L23" s="134">
        <f t="shared" si="7"/>
        <v>0</v>
      </c>
      <c r="M23" s="190">
        <f>M22/$D22</f>
        <v>0</v>
      </c>
      <c r="N23" s="175">
        <f>N22/$D22</f>
        <v>0.5</v>
      </c>
      <c r="P23" s="69"/>
      <c r="Q23" s="74"/>
    </row>
    <row r="24" spans="2:17" ht="19.2" customHeight="1" x14ac:dyDescent="0.2">
      <c r="B24" s="279"/>
      <c r="C24" s="282"/>
      <c r="D24" s="149"/>
      <c r="E24" s="143"/>
      <c r="F24" s="144">
        <f>IF(F22,F22/$E22,0)</f>
        <v>1</v>
      </c>
      <c r="G24" s="144">
        <f t="shared" ref="G24:J24" si="8">IF(G22,G22/$E22,0)</f>
        <v>1</v>
      </c>
      <c r="H24" s="144">
        <f t="shared" si="8"/>
        <v>1</v>
      </c>
      <c r="I24" s="144">
        <f t="shared" si="8"/>
        <v>1</v>
      </c>
      <c r="J24" s="144">
        <f t="shared" si="8"/>
        <v>1</v>
      </c>
      <c r="K24" s="180">
        <f>IF(K22,K22/$E22,0)</f>
        <v>0</v>
      </c>
      <c r="L24" s="145">
        <f>IF(L22,L22/$E22,0)</f>
        <v>0</v>
      </c>
      <c r="M24" s="193"/>
      <c r="N24" s="181"/>
      <c r="P24" s="69"/>
    </row>
    <row r="25" spans="2:17" ht="19.2" customHeight="1" x14ac:dyDescent="0.2">
      <c r="B25" s="279"/>
      <c r="C25" s="276" t="s">
        <v>248</v>
      </c>
      <c r="D25" s="52">
        <f>'表32-1'!E25</f>
        <v>16</v>
      </c>
      <c r="E25" s="146">
        <v>10</v>
      </c>
      <c r="F25" s="147">
        <v>7</v>
      </c>
      <c r="G25" s="147">
        <v>4</v>
      </c>
      <c r="H25" s="147">
        <v>3</v>
      </c>
      <c r="I25" s="147">
        <v>2</v>
      </c>
      <c r="J25" s="147">
        <v>1</v>
      </c>
      <c r="K25" s="16">
        <v>0</v>
      </c>
      <c r="L25" s="148">
        <v>0</v>
      </c>
      <c r="M25" s="194">
        <v>4</v>
      </c>
      <c r="N25" s="182">
        <v>2</v>
      </c>
      <c r="Q25" s="74"/>
    </row>
    <row r="26" spans="2:17" ht="19.2" customHeight="1" x14ac:dyDescent="0.2">
      <c r="B26" s="279"/>
      <c r="C26" s="286"/>
      <c r="D26" s="27"/>
      <c r="E26" s="132">
        <f>E25/$D25</f>
        <v>0.625</v>
      </c>
      <c r="F26" s="133">
        <f>F25/$D25</f>
        <v>0.4375</v>
      </c>
      <c r="G26" s="133">
        <f t="shared" ref="G26:L26" si="9">G25/$D25</f>
        <v>0.25</v>
      </c>
      <c r="H26" s="133">
        <f t="shared" si="9"/>
        <v>0.1875</v>
      </c>
      <c r="I26" s="133">
        <f t="shared" si="9"/>
        <v>0.125</v>
      </c>
      <c r="J26" s="133">
        <f t="shared" si="9"/>
        <v>6.25E-2</v>
      </c>
      <c r="K26" s="174">
        <f t="shared" si="9"/>
        <v>0</v>
      </c>
      <c r="L26" s="134">
        <f t="shared" si="9"/>
        <v>0</v>
      </c>
      <c r="M26" s="190">
        <f>M25/$D25</f>
        <v>0.25</v>
      </c>
      <c r="N26" s="175">
        <f>N25/$D25</f>
        <v>0.125</v>
      </c>
      <c r="P26" s="69"/>
      <c r="Q26" s="74"/>
    </row>
    <row r="27" spans="2:17" ht="19.2" customHeight="1" x14ac:dyDescent="0.2">
      <c r="B27" s="279"/>
      <c r="C27" s="282"/>
      <c r="D27" s="149"/>
      <c r="E27" s="143"/>
      <c r="F27" s="144">
        <f>F25/$E25</f>
        <v>0.7</v>
      </c>
      <c r="G27" s="144">
        <f t="shared" ref="G27:L27" si="10">G25/$E25</f>
        <v>0.4</v>
      </c>
      <c r="H27" s="144">
        <f t="shared" si="10"/>
        <v>0.3</v>
      </c>
      <c r="I27" s="144">
        <f t="shared" si="10"/>
        <v>0.2</v>
      </c>
      <c r="J27" s="144">
        <f t="shared" si="10"/>
        <v>0.1</v>
      </c>
      <c r="K27" s="180">
        <f t="shared" si="10"/>
        <v>0</v>
      </c>
      <c r="L27" s="145">
        <f t="shared" si="10"/>
        <v>0</v>
      </c>
      <c r="M27" s="193"/>
      <c r="N27" s="181"/>
      <c r="P27" s="69"/>
    </row>
    <row r="28" spans="2:17" ht="19.2" customHeight="1" x14ac:dyDescent="0.2">
      <c r="B28" s="279"/>
      <c r="C28" s="276" t="s">
        <v>249</v>
      </c>
      <c r="D28" s="52">
        <f>'表32-1'!E28</f>
        <v>1</v>
      </c>
      <c r="E28" s="146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75">
        <v>0</v>
      </c>
      <c r="L28" s="130">
        <v>0</v>
      </c>
      <c r="M28" s="189">
        <v>1</v>
      </c>
      <c r="N28" s="173">
        <v>0</v>
      </c>
      <c r="Q28" s="74"/>
    </row>
    <row r="29" spans="2:17" ht="19.2" customHeight="1" x14ac:dyDescent="0.2">
      <c r="B29" s="279"/>
      <c r="C29" s="286"/>
      <c r="D29" s="27"/>
      <c r="E29" s="132">
        <f>E28/$D28</f>
        <v>0</v>
      </c>
      <c r="F29" s="133">
        <f>F28/$D28</f>
        <v>0</v>
      </c>
      <c r="G29" s="133">
        <f t="shared" ref="G29:L29" si="11">G28/$D28</f>
        <v>0</v>
      </c>
      <c r="H29" s="133">
        <f t="shared" si="11"/>
        <v>0</v>
      </c>
      <c r="I29" s="133">
        <f t="shared" si="11"/>
        <v>0</v>
      </c>
      <c r="J29" s="133">
        <f t="shared" si="11"/>
        <v>0</v>
      </c>
      <c r="K29" s="174">
        <f t="shared" si="11"/>
        <v>0</v>
      </c>
      <c r="L29" s="134">
        <f t="shared" si="11"/>
        <v>0</v>
      </c>
      <c r="M29" s="190">
        <f>M28/$D28</f>
        <v>1</v>
      </c>
      <c r="N29" s="175">
        <f>N28/$D28</f>
        <v>0</v>
      </c>
      <c r="P29" s="69"/>
      <c r="Q29" s="74"/>
    </row>
    <row r="30" spans="2:17" ht="19.2" customHeight="1" x14ac:dyDescent="0.2">
      <c r="B30" s="279"/>
      <c r="C30" s="282"/>
      <c r="D30" s="149"/>
      <c r="E30" s="143"/>
      <c r="F30" s="144">
        <f>IFERROR(F28/$E28,0)</f>
        <v>0</v>
      </c>
      <c r="G30" s="144">
        <f t="shared" ref="G30:L30" si="12">IFERROR(G28/$E28,0)</f>
        <v>0</v>
      </c>
      <c r="H30" s="144">
        <f t="shared" si="12"/>
        <v>0</v>
      </c>
      <c r="I30" s="144">
        <f t="shared" si="12"/>
        <v>0</v>
      </c>
      <c r="J30" s="144">
        <f t="shared" si="12"/>
        <v>0</v>
      </c>
      <c r="K30" s="180">
        <f t="shared" si="12"/>
        <v>0</v>
      </c>
      <c r="L30" s="145">
        <f t="shared" si="12"/>
        <v>0</v>
      </c>
      <c r="M30" s="193"/>
      <c r="N30" s="181"/>
      <c r="P30" s="69"/>
    </row>
    <row r="31" spans="2:17" ht="19.2" customHeight="1" x14ac:dyDescent="0.2">
      <c r="B31" s="279"/>
      <c r="C31" s="276" t="s">
        <v>250</v>
      </c>
      <c r="D31" s="52">
        <f>'表32-1'!E31</f>
        <v>33</v>
      </c>
      <c r="E31" s="146">
        <v>26</v>
      </c>
      <c r="F31" s="147">
        <v>14</v>
      </c>
      <c r="G31" s="147">
        <v>11</v>
      </c>
      <c r="H31" s="147">
        <v>8</v>
      </c>
      <c r="I31" s="147">
        <v>10</v>
      </c>
      <c r="J31" s="147">
        <v>7</v>
      </c>
      <c r="K31" s="16">
        <v>9</v>
      </c>
      <c r="L31" s="148">
        <v>4</v>
      </c>
      <c r="M31" s="194">
        <v>6</v>
      </c>
      <c r="N31" s="182">
        <v>1</v>
      </c>
      <c r="Q31" s="74"/>
    </row>
    <row r="32" spans="2:17" ht="19.2" customHeight="1" x14ac:dyDescent="0.2">
      <c r="B32" s="279"/>
      <c r="C32" s="286"/>
      <c r="D32" s="27"/>
      <c r="E32" s="132">
        <f>E31/$D31</f>
        <v>0.78787878787878785</v>
      </c>
      <c r="F32" s="133">
        <f>F31/$D31</f>
        <v>0.42424242424242425</v>
      </c>
      <c r="G32" s="133">
        <f t="shared" ref="G32:L32" si="13">G31/$D31</f>
        <v>0.33333333333333331</v>
      </c>
      <c r="H32" s="133">
        <f t="shared" si="13"/>
        <v>0.24242424242424243</v>
      </c>
      <c r="I32" s="133">
        <f t="shared" si="13"/>
        <v>0.30303030303030304</v>
      </c>
      <c r="J32" s="133">
        <f t="shared" si="13"/>
        <v>0.21212121212121213</v>
      </c>
      <c r="K32" s="174">
        <f t="shared" si="13"/>
        <v>0.27272727272727271</v>
      </c>
      <c r="L32" s="134">
        <f t="shared" si="13"/>
        <v>0.12121212121212122</v>
      </c>
      <c r="M32" s="190">
        <f>M31/$D31</f>
        <v>0.18181818181818182</v>
      </c>
      <c r="N32" s="175">
        <f>N31/$D31</f>
        <v>3.0303030303030304E-2</v>
      </c>
      <c r="P32" s="69"/>
      <c r="Q32" s="74"/>
    </row>
    <row r="33" spans="2:17" ht="19.2" customHeight="1" thickBot="1" x14ac:dyDescent="0.25">
      <c r="B33" s="297"/>
      <c r="C33" s="277"/>
      <c r="D33" s="150"/>
      <c r="E33" s="151"/>
      <c r="F33" s="152">
        <f>F31/$E31</f>
        <v>0.53846153846153844</v>
      </c>
      <c r="G33" s="152">
        <f t="shared" ref="G33:L33" si="14">G31/$E31</f>
        <v>0.42307692307692307</v>
      </c>
      <c r="H33" s="152">
        <f t="shared" si="14"/>
        <v>0.30769230769230771</v>
      </c>
      <c r="I33" s="152">
        <f t="shared" si="14"/>
        <v>0.38461538461538464</v>
      </c>
      <c r="J33" s="152">
        <f t="shared" si="14"/>
        <v>0.26923076923076922</v>
      </c>
      <c r="K33" s="183">
        <f t="shared" si="14"/>
        <v>0.34615384615384615</v>
      </c>
      <c r="L33" s="153">
        <f t="shared" si="14"/>
        <v>0.15384615384615385</v>
      </c>
      <c r="M33" s="195"/>
      <c r="N33" s="184"/>
      <c r="P33" s="69"/>
    </row>
    <row r="34" spans="2:17" ht="19.2" customHeight="1" thickTop="1" x14ac:dyDescent="0.2">
      <c r="B34" s="278" t="s">
        <v>286</v>
      </c>
      <c r="C34" s="281" t="s">
        <v>287</v>
      </c>
      <c r="D34" s="52">
        <f>'表32-1'!E34</f>
        <v>0</v>
      </c>
      <c r="E34" s="146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16">
        <v>0</v>
      </c>
      <c r="L34" s="148">
        <v>0</v>
      </c>
      <c r="M34" s="194">
        <v>0</v>
      </c>
      <c r="N34" s="182">
        <v>0</v>
      </c>
      <c r="Q34" s="74"/>
    </row>
    <row r="35" spans="2:17" ht="19.2" customHeight="1" x14ac:dyDescent="0.2">
      <c r="B35" s="279"/>
      <c r="C35" s="286"/>
      <c r="D35" s="27"/>
      <c r="E35" s="132">
        <f>IFERROR(E34/$D34, 0)</f>
        <v>0</v>
      </c>
      <c r="F35" s="133">
        <f>IFERROR(F34/$D34, 0)</f>
        <v>0</v>
      </c>
      <c r="G35" s="133">
        <f t="shared" ref="G35:N35" si="15">IFERROR(G34/$D34, 0)</f>
        <v>0</v>
      </c>
      <c r="H35" s="133">
        <f t="shared" si="15"/>
        <v>0</v>
      </c>
      <c r="I35" s="133">
        <f t="shared" si="15"/>
        <v>0</v>
      </c>
      <c r="J35" s="133">
        <f t="shared" si="15"/>
        <v>0</v>
      </c>
      <c r="K35" s="133">
        <f t="shared" si="15"/>
        <v>0</v>
      </c>
      <c r="L35" s="134">
        <f t="shared" si="15"/>
        <v>0</v>
      </c>
      <c r="M35" s="175">
        <f t="shared" si="15"/>
        <v>0</v>
      </c>
      <c r="N35" s="175">
        <f t="shared" si="15"/>
        <v>0</v>
      </c>
      <c r="P35" s="69"/>
      <c r="Q35" s="74"/>
    </row>
    <row r="36" spans="2:17" ht="19.2" customHeight="1" x14ac:dyDescent="0.2">
      <c r="B36" s="279"/>
      <c r="C36" s="282"/>
      <c r="D36" s="149"/>
      <c r="E36" s="143"/>
      <c r="F36" s="144">
        <f>IFERROR(F34/$E34, 0)</f>
        <v>0</v>
      </c>
      <c r="G36" s="144">
        <f t="shared" ref="G36:L36" si="16">IFERROR(G34/$E34, 0)</f>
        <v>0</v>
      </c>
      <c r="H36" s="144">
        <f t="shared" si="16"/>
        <v>0</v>
      </c>
      <c r="I36" s="144">
        <f t="shared" si="16"/>
        <v>0</v>
      </c>
      <c r="J36" s="144">
        <f t="shared" si="16"/>
        <v>0</v>
      </c>
      <c r="K36" s="144">
        <f t="shared" si="16"/>
        <v>0</v>
      </c>
      <c r="L36" s="196">
        <f t="shared" si="16"/>
        <v>0</v>
      </c>
      <c r="M36" s="193"/>
      <c r="N36" s="181"/>
      <c r="P36" s="69"/>
    </row>
    <row r="37" spans="2:17" ht="19.2" customHeight="1" x14ac:dyDescent="0.2">
      <c r="B37" s="279"/>
      <c r="C37" s="276" t="s">
        <v>288</v>
      </c>
      <c r="D37" s="52">
        <f>'表32-1'!E37</f>
        <v>33</v>
      </c>
      <c r="E37" s="146">
        <v>23</v>
      </c>
      <c r="F37" s="147">
        <v>17</v>
      </c>
      <c r="G37" s="147">
        <v>10</v>
      </c>
      <c r="H37" s="147">
        <v>7</v>
      </c>
      <c r="I37" s="147">
        <v>5</v>
      </c>
      <c r="J37" s="147">
        <v>2</v>
      </c>
      <c r="K37" s="16">
        <v>3</v>
      </c>
      <c r="L37" s="148">
        <v>1</v>
      </c>
      <c r="M37" s="194">
        <v>6</v>
      </c>
      <c r="N37" s="182">
        <v>4</v>
      </c>
      <c r="Q37" s="74"/>
    </row>
    <row r="38" spans="2:17" ht="19.2" customHeight="1" x14ac:dyDescent="0.2">
      <c r="B38" s="279"/>
      <c r="C38" s="286"/>
      <c r="D38" s="27"/>
      <c r="E38" s="132">
        <f>E37/$D37</f>
        <v>0.69696969696969702</v>
      </c>
      <c r="F38" s="133">
        <f>F37/$D37</f>
        <v>0.51515151515151514</v>
      </c>
      <c r="G38" s="133">
        <f t="shared" ref="G38:L38" si="17">G37/$D37</f>
        <v>0.30303030303030304</v>
      </c>
      <c r="H38" s="133">
        <f t="shared" si="17"/>
        <v>0.21212121212121213</v>
      </c>
      <c r="I38" s="133">
        <f t="shared" si="17"/>
        <v>0.15151515151515152</v>
      </c>
      <c r="J38" s="133">
        <f t="shared" si="17"/>
        <v>6.0606060606060608E-2</v>
      </c>
      <c r="K38" s="174">
        <f t="shared" si="17"/>
        <v>9.0909090909090912E-2</v>
      </c>
      <c r="L38" s="134">
        <f t="shared" si="17"/>
        <v>3.0303030303030304E-2</v>
      </c>
      <c r="M38" s="190">
        <f>M37/$D37</f>
        <v>0.18181818181818182</v>
      </c>
      <c r="N38" s="175">
        <f>N37/$D37</f>
        <v>0.12121212121212122</v>
      </c>
      <c r="P38" s="69"/>
      <c r="Q38" s="74"/>
    </row>
    <row r="39" spans="2:17" ht="19.2" customHeight="1" x14ac:dyDescent="0.2">
      <c r="B39" s="279"/>
      <c r="C39" s="282"/>
      <c r="D39" s="149"/>
      <c r="E39" s="143"/>
      <c r="F39" s="144">
        <f>F37/$E37</f>
        <v>0.73913043478260865</v>
      </c>
      <c r="G39" s="144">
        <f t="shared" ref="G39:L39" si="18">G37/$E37</f>
        <v>0.43478260869565216</v>
      </c>
      <c r="H39" s="144">
        <f t="shared" si="18"/>
        <v>0.30434782608695654</v>
      </c>
      <c r="I39" s="144">
        <f t="shared" si="18"/>
        <v>0.21739130434782608</v>
      </c>
      <c r="J39" s="144">
        <f t="shared" si="18"/>
        <v>8.6956521739130432E-2</v>
      </c>
      <c r="K39" s="180">
        <f t="shared" si="18"/>
        <v>0.13043478260869565</v>
      </c>
      <c r="L39" s="145">
        <f t="shared" si="18"/>
        <v>4.3478260869565216E-2</v>
      </c>
      <c r="M39" s="193"/>
      <c r="N39" s="181"/>
      <c r="P39" s="69"/>
    </row>
    <row r="40" spans="2:17" ht="19.2" customHeight="1" x14ac:dyDescent="0.2">
      <c r="B40" s="279"/>
      <c r="C40" s="276" t="s">
        <v>289</v>
      </c>
      <c r="D40" s="52">
        <f>'表32-1'!E40</f>
        <v>16</v>
      </c>
      <c r="E40" s="128">
        <v>13</v>
      </c>
      <c r="F40" s="129">
        <v>10</v>
      </c>
      <c r="G40" s="129">
        <v>7</v>
      </c>
      <c r="H40" s="129">
        <v>1</v>
      </c>
      <c r="I40" s="129">
        <v>5</v>
      </c>
      <c r="J40" s="129">
        <v>4</v>
      </c>
      <c r="K40" s="75">
        <v>2</v>
      </c>
      <c r="L40" s="130">
        <v>0</v>
      </c>
      <c r="M40" s="189">
        <v>2</v>
      </c>
      <c r="N40" s="173">
        <v>1</v>
      </c>
      <c r="Q40" s="74"/>
    </row>
    <row r="41" spans="2:17" ht="19.2" customHeight="1" x14ac:dyDescent="0.2">
      <c r="B41" s="279"/>
      <c r="C41" s="286"/>
      <c r="D41" s="27"/>
      <c r="E41" s="132">
        <f>E40/$D40</f>
        <v>0.8125</v>
      </c>
      <c r="F41" s="133">
        <f>F40/$D40</f>
        <v>0.625</v>
      </c>
      <c r="G41" s="133">
        <f t="shared" ref="G41:L41" si="19">G40/$D40</f>
        <v>0.4375</v>
      </c>
      <c r="H41" s="133">
        <f t="shared" si="19"/>
        <v>6.25E-2</v>
      </c>
      <c r="I41" s="133">
        <f t="shared" si="19"/>
        <v>0.3125</v>
      </c>
      <c r="J41" s="133">
        <f t="shared" si="19"/>
        <v>0.25</v>
      </c>
      <c r="K41" s="174">
        <f t="shared" si="19"/>
        <v>0.125</v>
      </c>
      <c r="L41" s="134">
        <f t="shared" si="19"/>
        <v>0</v>
      </c>
      <c r="M41" s="190">
        <f>M40/$D40</f>
        <v>0.125</v>
      </c>
      <c r="N41" s="175">
        <f>N40/$D40</f>
        <v>6.25E-2</v>
      </c>
      <c r="P41" s="69"/>
      <c r="Q41" s="74"/>
    </row>
    <row r="42" spans="2:17" ht="19.2" customHeight="1" x14ac:dyDescent="0.2">
      <c r="B42" s="279"/>
      <c r="C42" s="282"/>
      <c r="D42" s="149"/>
      <c r="E42" s="143"/>
      <c r="F42" s="144">
        <f>F40/$E40</f>
        <v>0.76923076923076927</v>
      </c>
      <c r="G42" s="144">
        <f t="shared" ref="G42:L42" si="20">G40/$E40</f>
        <v>0.53846153846153844</v>
      </c>
      <c r="H42" s="144">
        <f t="shared" si="20"/>
        <v>7.6923076923076927E-2</v>
      </c>
      <c r="I42" s="144">
        <f t="shared" si="20"/>
        <v>0.38461538461538464</v>
      </c>
      <c r="J42" s="144">
        <f t="shared" si="20"/>
        <v>0.30769230769230771</v>
      </c>
      <c r="K42" s="180">
        <f t="shared" si="20"/>
        <v>0.15384615384615385</v>
      </c>
      <c r="L42" s="145">
        <f t="shared" si="20"/>
        <v>0</v>
      </c>
      <c r="M42" s="193"/>
      <c r="N42" s="181"/>
      <c r="P42" s="69"/>
    </row>
    <row r="43" spans="2:17" ht="19.2" customHeight="1" x14ac:dyDescent="0.2">
      <c r="B43" s="279"/>
      <c r="C43" s="276" t="s">
        <v>290</v>
      </c>
      <c r="D43" s="52">
        <f>'表32-1'!E43</f>
        <v>16</v>
      </c>
      <c r="E43" s="128">
        <v>13</v>
      </c>
      <c r="F43" s="129">
        <v>8</v>
      </c>
      <c r="G43" s="129">
        <v>5</v>
      </c>
      <c r="H43" s="129">
        <v>6</v>
      </c>
      <c r="I43" s="129">
        <v>5</v>
      </c>
      <c r="J43" s="129">
        <v>7</v>
      </c>
      <c r="K43" s="75">
        <v>3</v>
      </c>
      <c r="L43" s="130">
        <v>2</v>
      </c>
      <c r="M43" s="189">
        <v>3</v>
      </c>
      <c r="N43" s="173">
        <v>0</v>
      </c>
      <c r="Q43" s="74"/>
    </row>
    <row r="44" spans="2:17" ht="19.2" customHeight="1" x14ac:dyDescent="0.2">
      <c r="B44" s="279"/>
      <c r="C44" s="286"/>
      <c r="D44" s="27"/>
      <c r="E44" s="132">
        <f>E43/$D43</f>
        <v>0.8125</v>
      </c>
      <c r="F44" s="133">
        <f>F43/$D43</f>
        <v>0.5</v>
      </c>
      <c r="G44" s="133">
        <f t="shared" ref="G44:L44" si="21">G43/$D43</f>
        <v>0.3125</v>
      </c>
      <c r="H44" s="133">
        <f t="shared" si="21"/>
        <v>0.375</v>
      </c>
      <c r="I44" s="133">
        <f t="shared" si="21"/>
        <v>0.3125</v>
      </c>
      <c r="J44" s="133">
        <f t="shared" si="21"/>
        <v>0.4375</v>
      </c>
      <c r="K44" s="174">
        <f t="shared" si="21"/>
        <v>0.1875</v>
      </c>
      <c r="L44" s="134">
        <f t="shared" si="21"/>
        <v>0.125</v>
      </c>
      <c r="M44" s="190">
        <f>M43/$D43</f>
        <v>0.1875</v>
      </c>
      <c r="N44" s="175">
        <f>N43/$D43</f>
        <v>0</v>
      </c>
      <c r="P44" s="69"/>
      <c r="Q44" s="74"/>
    </row>
    <row r="45" spans="2:17" ht="19.2" customHeight="1" x14ac:dyDescent="0.2">
      <c r="B45" s="279"/>
      <c r="C45" s="282"/>
      <c r="D45" s="149"/>
      <c r="E45" s="143"/>
      <c r="F45" s="144">
        <f>F43/$E43</f>
        <v>0.61538461538461542</v>
      </c>
      <c r="G45" s="144">
        <f t="shared" ref="G45:L45" si="22">G43/$E43</f>
        <v>0.38461538461538464</v>
      </c>
      <c r="H45" s="144">
        <f t="shared" si="22"/>
        <v>0.46153846153846156</v>
      </c>
      <c r="I45" s="144">
        <f t="shared" si="22"/>
        <v>0.38461538461538464</v>
      </c>
      <c r="J45" s="144">
        <f t="shared" si="22"/>
        <v>0.53846153846153844</v>
      </c>
      <c r="K45" s="180">
        <f t="shared" si="22"/>
        <v>0.23076923076923078</v>
      </c>
      <c r="L45" s="145">
        <f t="shared" si="22"/>
        <v>0.15384615384615385</v>
      </c>
      <c r="M45" s="193"/>
      <c r="N45" s="181"/>
      <c r="P45" s="69"/>
    </row>
    <row r="46" spans="2:17" ht="19.2" customHeight="1" x14ac:dyDescent="0.2">
      <c r="B46" s="279"/>
      <c r="C46" s="276" t="s">
        <v>291</v>
      </c>
      <c r="D46" s="52">
        <f>'表32-1'!E46</f>
        <v>9</v>
      </c>
      <c r="E46" s="128">
        <v>7</v>
      </c>
      <c r="F46" s="129">
        <v>3</v>
      </c>
      <c r="G46" s="129">
        <v>4</v>
      </c>
      <c r="H46" s="129">
        <v>2</v>
      </c>
      <c r="I46" s="129">
        <v>1</v>
      </c>
      <c r="J46" s="129">
        <v>3</v>
      </c>
      <c r="K46" s="75">
        <v>3</v>
      </c>
      <c r="L46" s="130">
        <v>1</v>
      </c>
      <c r="M46" s="189">
        <v>2</v>
      </c>
      <c r="N46" s="173">
        <v>0</v>
      </c>
      <c r="Q46" s="74"/>
    </row>
    <row r="47" spans="2:17" ht="19.2" customHeight="1" x14ac:dyDescent="0.2">
      <c r="B47" s="279"/>
      <c r="C47" s="286"/>
      <c r="D47" s="27"/>
      <c r="E47" s="132">
        <f>E46/$D46</f>
        <v>0.77777777777777779</v>
      </c>
      <c r="F47" s="133">
        <f>F46/$D46</f>
        <v>0.33333333333333331</v>
      </c>
      <c r="G47" s="133">
        <f t="shared" ref="G47:L47" si="23">G46/$D46</f>
        <v>0.44444444444444442</v>
      </c>
      <c r="H47" s="133">
        <f t="shared" si="23"/>
        <v>0.22222222222222221</v>
      </c>
      <c r="I47" s="133">
        <f t="shared" si="23"/>
        <v>0.1111111111111111</v>
      </c>
      <c r="J47" s="133">
        <f t="shared" si="23"/>
        <v>0.33333333333333331</v>
      </c>
      <c r="K47" s="174">
        <f t="shared" si="23"/>
        <v>0.33333333333333331</v>
      </c>
      <c r="L47" s="134">
        <f t="shared" si="23"/>
        <v>0.1111111111111111</v>
      </c>
      <c r="M47" s="190">
        <f>M46/$D46</f>
        <v>0.22222222222222221</v>
      </c>
      <c r="N47" s="175">
        <f>N46/$D46</f>
        <v>0</v>
      </c>
      <c r="P47" s="69"/>
      <c r="Q47" s="74"/>
    </row>
    <row r="48" spans="2:17" ht="19.2" customHeight="1" x14ac:dyDescent="0.2">
      <c r="B48" s="279"/>
      <c r="C48" s="282"/>
      <c r="D48" s="149"/>
      <c r="E48" s="143"/>
      <c r="F48" s="144">
        <f>F46/$E46</f>
        <v>0.42857142857142855</v>
      </c>
      <c r="G48" s="144">
        <f t="shared" ref="G48:L48" si="24">G46/$E46</f>
        <v>0.5714285714285714</v>
      </c>
      <c r="H48" s="144">
        <f t="shared" si="24"/>
        <v>0.2857142857142857</v>
      </c>
      <c r="I48" s="144">
        <f t="shared" si="24"/>
        <v>0.14285714285714285</v>
      </c>
      <c r="J48" s="144">
        <f t="shared" si="24"/>
        <v>0.42857142857142855</v>
      </c>
      <c r="K48" s="180">
        <f t="shared" si="24"/>
        <v>0.42857142857142855</v>
      </c>
      <c r="L48" s="145">
        <f t="shared" si="24"/>
        <v>0.14285714285714285</v>
      </c>
      <c r="M48" s="193"/>
      <c r="N48" s="181"/>
      <c r="P48" s="69"/>
    </row>
    <row r="49" spans="2:17" ht="19.2" customHeight="1" x14ac:dyDescent="0.2">
      <c r="B49" s="279"/>
      <c r="C49" s="276" t="s">
        <v>292</v>
      </c>
      <c r="D49" s="52">
        <f>'表32-1'!E49</f>
        <v>19</v>
      </c>
      <c r="E49" s="128">
        <v>9</v>
      </c>
      <c r="F49" s="129">
        <v>3</v>
      </c>
      <c r="G49" s="129">
        <v>1</v>
      </c>
      <c r="H49" s="129">
        <v>2</v>
      </c>
      <c r="I49" s="129">
        <v>3</v>
      </c>
      <c r="J49" s="129">
        <v>2</v>
      </c>
      <c r="K49" s="75">
        <v>1</v>
      </c>
      <c r="L49" s="130">
        <v>1</v>
      </c>
      <c r="M49" s="189">
        <v>9</v>
      </c>
      <c r="N49" s="173">
        <v>1</v>
      </c>
      <c r="Q49" s="74"/>
    </row>
    <row r="50" spans="2:17" ht="19.2" customHeight="1" x14ac:dyDescent="0.2">
      <c r="B50" s="279"/>
      <c r="C50" s="286"/>
      <c r="D50" s="27"/>
      <c r="E50" s="132">
        <f>E49/$D49</f>
        <v>0.47368421052631576</v>
      </c>
      <c r="F50" s="133">
        <f>F49/$D49</f>
        <v>0.15789473684210525</v>
      </c>
      <c r="G50" s="133">
        <f t="shared" ref="G50:L50" si="25">G49/$D49</f>
        <v>5.2631578947368418E-2</v>
      </c>
      <c r="H50" s="133">
        <f t="shared" si="25"/>
        <v>0.10526315789473684</v>
      </c>
      <c r="I50" s="133">
        <f t="shared" si="25"/>
        <v>0.15789473684210525</v>
      </c>
      <c r="J50" s="133">
        <f t="shared" si="25"/>
        <v>0.10526315789473684</v>
      </c>
      <c r="K50" s="174">
        <f t="shared" si="25"/>
        <v>5.2631578947368418E-2</v>
      </c>
      <c r="L50" s="134">
        <f t="shared" si="25"/>
        <v>5.2631578947368418E-2</v>
      </c>
      <c r="M50" s="190">
        <f>M49/$D49</f>
        <v>0.47368421052631576</v>
      </c>
      <c r="N50" s="175">
        <f>N49/$D49</f>
        <v>5.2631578947368418E-2</v>
      </c>
      <c r="P50" s="69"/>
      <c r="Q50" s="74"/>
    </row>
    <row r="51" spans="2:17" ht="19.2" customHeight="1" thickBot="1" x14ac:dyDescent="0.25">
      <c r="B51" s="279"/>
      <c r="C51" s="277"/>
      <c r="D51" s="150"/>
      <c r="E51" s="151"/>
      <c r="F51" s="152">
        <f>F49/$E49</f>
        <v>0.33333333333333331</v>
      </c>
      <c r="G51" s="152">
        <f t="shared" ref="G51:L51" si="26">G49/$E49</f>
        <v>0.1111111111111111</v>
      </c>
      <c r="H51" s="152">
        <f t="shared" si="26"/>
        <v>0.22222222222222221</v>
      </c>
      <c r="I51" s="152">
        <f t="shared" si="26"/>
        <v>0.33333333333333331</v>
      </c>
      <c r="J51" s="152">
        <f t="shared" si="26"/>
        <v>0.22222222222222221</v>
      </c>
      <c r="K51" s="183">
        <f t="shared" si="26"/>
        <v>0.1111111111111111</v>
      </c>
      <c r="L51" s="153">
        <f t="shared" si="26"/>
        <v>0.1111111111111111</v>
      </c>
      <c r="M51" s="195"/>
      <c r="N51" s="184"/>
      <c r="P51" s="69"/>
    </row>
    <row r="52" spans="2:17" ht="19.2" customHeight="1" thickTop="1" x14ac:dyDescent="0.2">
      <c r="B52" s="279"/>
      <c r="C52" s="59" t="s">
        <v>293</v>
      </c>
      <c r="D52" s="157">
        <f t="shared" ref="D52:N52" si="27">D37+D40+D43+D46</f>
        <v>74</v>
      </c>
      <c r="E52" s="146">
        <f t="shared" si="27"/>
        <v>56</v>
      </c>
      <c r="F52" s="147">
        <f t="shared" si="27"/>
        <v>38</v>
      </c>
      <c r="G52" s="147">
        <f t="shared" si="27"/>
        <v>26</v>
      </c>
      <c r="H52" s="147">
        <f t="shared" si="27"/>
        <v>16</v>
      </c>
      <c r="I52" s="147">
        <f t="shared" si="27"/>
        <v>16</v>
      </c>
      <c r="J52" s="147">
        <f t="shared" si="27"/>
        <v>16</v>
      </c>
      <c r="K52" s="16">
        <f t="shared" si="27"/>
        <v>11</v>
      </c>
      <c r="L52" s="148">
        <f t="shared" si="27"/>
        <v>4</v>
      </c>
      <c r="M52" s="194">
        <f t="shared" si="27"/>
        <v>13</v>
      </c>
      <c r="N52" s="182">
        <f t="shared" si="27"/>
        <v>5</v>
      </c>
      <c r="Q52" s="74"/>
    </row>
    <row r="53" spans="2:17" ht="19.2" customHeight="1" x14ac:dyDescent="0.2">
      <c r="B53" s="279"/>
      <c r="C53" s="158" t="s">
        <v>294</v>
      </c>
      <c r="D53" s="159"/>
      <c r="E53" s="132">
        <f>E52/$D52</f>
        <v>0.7567567567567568</v>
      </c>
      <c r="F53" s="133">
        <f>F52/$D52</f>
        <v>0.51351351351351349</v>
      </c>
      <c r="G53" s="133">
        <f t="shared" ref="G53:L53" si="28">G52/$D52</f>
        <v>0.35135135135135137</v>
      </c>
      <c r="H53" s="133">
        <f t="shared" si="28"/>
        <v>0.21621621621621623</v>
      </c>
      <c r="I53" s="133">
        <f t="shared" si="28"/>
        <v>0.21621621621621623</v>
      </c>
      <c r="J53" s="133">
        <f t="shared" si="28"/>
        <v>0.21621621621621623</v>
      </c>
      <c r="K53" s="174">
        <f t="shared" si="28"/>
        <v>0.14864864864864866</v>
      </c>
      <c r="L53" s="134">
        <f t="shared" si="28"/>
        <v>5.4054054054054057E-2</v>
      </c>
      <c r="M53" s="190">
        <f>M52/$D52</f>
        <v>0.17567567567567569</v>
      </c>
      <c r="N53" s="175">
        <f>N52/$D52</f>
        <v>6.7567567567567571E-2</v>
      </c>
      <c r="P53" s="69"/>
      <c r="Q53" s="74"/>
    </row>
    <row r="54" spans="2:17" ht="19.2" customHeight="1" x14ac:dyDescent="0.2">
      <c r="B54" s="279"/>
      <c r="C54" s="58"/>
      <c r="D54" s="160"/>
      <c r="E54" s="143"/>
      <c r="F54" s="144">
        <f>F52/$E52</f>
        <v>0.6785714285714286</v>
      </c>
      <c r="G54" s="144">
        <f t="shared" ref="G54:L54" si="29">G52/$E52</f>
        <v>0.4642857142857143</v>
      </c>
      <c r="H54" s="144">
        <f t="shared" si="29"/>
        <v>0.2857142857142857</v>
      </c>
      <c r="I54" s="144">
        <f t="shared" si="29"/>
        <v>0.2857142857142857</v>
      </c>
      <c r="J54" s="144">
        <f t="shared" si="29"/>
        <v>0.2857142857142857</v>
      </c>
      <c r="K54" s="180">
        <f t="shared" si="29"/>
        <v>0.19642857142857142</v>
      </c>
      <c r="L54" s="145">
        <f t="shared" si="29"/>
        <v>7.1428571428571425E-2</v>
      </c>
      <c r="M54" s="193"/>
      <c r="N54" s="181"/>
      <c r="P54" s="69"/>
    </row>
    <row r="55" spans="2:17" ht="19.2" customHeight="1" x14ac:dyDescent="0.2">
      <c r="B55" s="279"/>
      <c r="C55" s="161" t="s">
        <v>293</v>
      </c>
      <c r="D55" s="185">
        <f>SUM(D40:D49)</f>
        <v>60</v>
      </c>
      <c r="E55" s="128">
        <f t="shared" ref="E55:N55" si="30">E40+E43+E46+E49</f>
        <v>42</v>
      </c>
      <c r="F55" s="129">
        <f t="shared" si="30"/>
        <v>24</v>
      </c>
      <c r="G55" s="129">
        <f t="shared" si="30"/>
        <v>17</v>
      </c>
      <c r="H55" s="129">
        <f t="shared" si="30"/>
        <v>11</v>
      </c>
      <c r="I55" s="129">
        <f t="shared" si="30"/>
        <v>14</v>
      </c>
      <c r="J55" s="129">
        <f t="shared" si="30"/>
        <v>16</v>
      </c>
      <c r="K55" s="75">
        <f t="shared" si="30"/>
        <v>9</v>
      </c>
      <c r="L55" s="130">
        <f t="shared" si="30"/>
        <v>4</v>
      </c>
      <c r="M55" s="189">
        <f t="shared" si="30"/>
        <v>16</v>
      </c>
      <c r="N55" s="173">
        <f t="shared" si="30"/>
        <v>2</v>
      </c>
      <c r="Q55" s="74"/>
    </row>
    <row r="56" spans="2:17" ht="19.2" customHeight="1" x14ac:dyDescent="0.2">
      <c r="B56" s="279"/>
      <c r="C56" s="158" t="s">
        <v>295</v>
      </c>
      <c r="D56" s="163"/>
      <c r="E56" s="132">
        <f>E55/$D55</f>
        <v>0.7</v>
      </c>
      <c r="F56" s="133">
        <f>F55/$D55</f>
        <v>0.4</v>
      </c>
      <c r="G56" s="133">
        <f t="shared" ref="G56:L56" si="31">G55/$D55</f>
        <v>0.28333333333333333</v>
      </c>
      <c r="H56" s="133">
        <f t="shared" si="31"/>
        <v>0.18333333333333332</v>
      </c>
      <c r="I56" s="133">
        <f t="shared" si="31"/>
        <v>0.23333333333333334</v>
      </c>
      <c r="J56" s="133">
        <f t="shared" si="31"/>
        <v>0.26666666666666666</v>
      </c>
      <c r="K56" s="174">
        <f t="shared" si="31"/>
        <v>0.15</v>
      </c>
      <c r="L56" s="134">
        <f t="shared" si="31"/>
        <v>6.6666666666666666E-2</v>
      </c>
      <c r="M56" s="190">
        <f>M55/$D55</f>
        <v>0.26666666666666666</v>
      </c>
      <c r="N56" s="175">
        <f>N55/$D55</f>
        <v>3.3333333333333333E-2</v>
      </c>
      <c r="P56" s="69"/>
      <c r="Q56" s="74"/>
    </row>
    <row r="57" spans="2:17" ht="19.2" customHeight="1" thickBot="1" x14ac:dyDescent="0.25">
      <c r="B57" s="280"/>
      <c r="C57" s="58"/>
      <c r="D57" s="160"/>
      <c r="E57" s="164"/>
      <c r="F57" s="165">
        <f>F55/$E55</f>
        <v>0.5714285714285714</v>
      </c>
      <c r="G57" s="165">
        <f t="shared" ref="G57:L57" si="32">G55/$E55</f>
        <v>0.40476190476190477</v>
      </c>
      <c r="H57" s="165">
        <f t="shared" si="32"/>
        <v>0.26190476190476192</v>
      </c>
      <c r="I57" s="165">
        <f t="shared" si="32"/>
        <v>0.33333333333333331</v>
      </c>
      <c r="J57" s="165">
        <f t="shared" si="32"/>
        <v>0.38095238095238093</v>
      </c>
      <c r="K57" s="186">
        <f t="shared" si="32"/>
        <v>0.21428571428571427</v>
      </c>
      <c r="L57" s="166">
        <f t="shared" si="32"/>
        <v>9.5238095238095233E-2</v>
      </c>
      <c r="M57" s="197"/>
      <c r="N57" s="187"/>
      <c r="P57" s="69"/>
    </row>
    <row r="58" spans="2:17" ht="19.2" customHeight="1" x14ac:dyDescent="0.2">
      <c r="B58" s="65"/>
      <c r="C58" s="342" t="s">
        <v>321</v>
      </c>
      <c r="D58" s="342"/>
      <c r="E58" s="342"/>
      <c r="F58" s="342"/>
      <c r="G58" s="342"/>
      <c r="H58" s="167"/>
      <c r="I58" s="167"/>
      <c r="J58" s="167"/>
      <c r="K58" s="167"/>
      <c r="L58" s="167"/>
      <c r="M58" s="167"/>
      <c r="N58" s="167"/>
      <c r="P58" s="69"/>
    </row>
    <row r="59" spans="2:17" x14ac:dyDescent="0.2">
      <c r="B59" s="168"/>
      <c r="C59" s="169"/>
      <c r="D59" s="170"/>
      <c r="E59" s="171"/>
      <c r="F59" s="172"/>
      <c r="G59" s="172"/>
      <c r="I59" s="172"/>
      <c r="J59" s="172"/>
      <c r="K59" s="172"/>
      <c r="L59" s="172"/>
      <c r="M59" s="172"/>
      <c r="N59" s="172"/>
    </row>
    <row r="60" spans="2:17" x14ac:dyDescent="0.2">
      <c r="B60" s="12"/>
      <c r="C60" s="169"/>
    </row>
    <row r="61" spans="2:17" x14ac:dyDescent="0.2">
      <c r="B61" s="69"/>
      <c r="E61" s="70"/>
      <c r="F61" s="70"/>
      <c r="G61" s="70"/>
      <c r="H61" s="70"/>
      <c r="I61" s="70"/>
      <c r="J61" s="70"/>
      <c r="K61" s="70"/>
      <c r="L61" s="70"/>
      <c r="M61" s="70"/>
      <c r="N61" s="70"/>
    </row>
    <row r="62" spans="2:17" x14ac:dyDescent="0.2">
      <c r="B62" s="69"/>
      <c r="E62" s="70"/>
      <c r="F62" s="70"/>
      <c r="G62" s="70"/>
      <c r="H62" s="70"/>
      <c r="I62" s="70"/>
      <c r="J62" s="70"/>
      <c r="K62" s="70"/>
      <c r="L62" s="70"/>
      <c r="M62" s="70"/>
      <c r="N62" s="70"/>
    </row>
    <row r="63" spans="2:17" ht="9.75" customHeight="1" x14ac:dyDescent="0.2">
      <c r="E63" s="70"/>
      <c r="F63" s="70"/>
      <c r="G63" s="70"/>
      <c r="H63" s="70"/>
      <c r="I63" s="70"/>
      <c r="J63" s="70"/>
      <c r="K63" s="70"/>
      <c r="L63" s="70"/>
      <c r="M63" s="70"/>
      <c r="N63" s="70"/>
    </row>
    <row r="64" spans="2:17" x14ac:dyDescent="0.2">
      <c r="B64" s="12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</row>
    <row r="65" spans="2:14" x14ac:dyDescent="0.2">
      <c r="B65" s="12"/>
      <c r="C65" s="123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</row>
    <row r="66" spans="2:14" ht="13.5" customHeight="1" x14ac:dyDescent="0.2">
      <c r="B66" s="12"/>
      <c r="C66" s="123"/>
    </row>
    <row r="67" spans="2:14" ht="13.5" customHeight="1" x14ac:dyDescent="0.2">
      <c r="B67" s="74"/>
      <c r="C67" s="123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2:14" ht="11.25" customHeight="1" x14ac:dyDescent="0.2">
      <c r="C68" s="123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</row>
    <row r="69" spans="2:14" x14ac:dyDescent="0.2">
      <c r="C69" s="123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</row>
    <row r="70" spans="2:14" x14ac:dyDescent="0.2">
      <c r="C70" s="123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</row>
    <row r="71" spans="2:14" x14ac:dyDescent="0.2">
      <c r="C71" s="123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</row>
    <row r="72" spans="2:14" x14ac:dyDescent="0.2">
      <c r="C72" s="123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</row>
    <row r="73" spans="2:14" x14ac:dyDescent="0.2">
      <c r="C73" s="123"/>
      <c r="D73" s="123"/>
      <c r="F73" s="69"/>
      <c r="M73" s="69"/>
    </row>
    <row r="74" spans="2:14" x14ac:dyDescent="0.2">
      <c r="C74" s="123"/>
      <c r="D74" s="123"/>
    </row>
    <row r="75" spans="2:14" x14ac:dyDescent="0.2">
      <c r="C75" s="123"/>
      <c r="D75" s="123"/>
    </row>
    <row r="76" spans="2:14" x14ac:dyDescent="0.2">
      <c r="C76" s="123"/>
      <c r="D76" s="123"/>
    </row>
    <row r="77" spans="2:14" x14ac:dyDescent="0.2">
      <c r="C77" s="123"/>
      <c r="D77" s="123"/>
    </row>
    <row r="78" spans="2:14" x14ac:dyDescent="0.2">
      <c r="C78" s="123"/>
      <c r="D78" s="123"/>
    </row>
    <row r="79" spans="2:14" x14ac:dyDescent="0.2">
      <c r="C79" s="123"/>
      <c r="D79" s="123"/>
    </row>
    <row r="80" spans="2:14" x14ac:dyDescent="0.2">
      <c r="C80" s="123"/>
      <c r="D80" s="123"/>
    </row>
    <row r="81" spans="1:4" x14ac:dyDescent="0.2">
      <c r="C81" s="123"/>
      <c r="D81" s="123"/>
    </row>
    <row r="82" spans="1:4" x14ac:dyDescent="0.2">
      <c r="C82" s="123"/>
      <c r="D82" s="123"/>
    </row>
    <row r="83" spans="1:4" x14ac:dyDescent="0.2">
      <c r="C83" s="123"/>
      <c r="D83" s="123"/>
    </row>
    <row r="84" spans="1:4" x14ac:dyDescent="0.2">
      <c r="C84" s="123"/>
      <c r="D84" s="123"/>
    </row>
    <row r="85" spans="1:4" x14ac:dyDescent="0.2">
      <c r="C85" s="123"/>
      <c r="D85" s="123"/>
    </row>
    <row r="86" spans="1:4" x14ac:dyDescent="0.2">
      <c r="C86" s="123"/>
      <c r="D86" s="123"/>
    </row>
    <row r="87" spans="1:4" x14ac:dyDescent="0.2">
      <c r="C87" s="123"/>
      <c r="D87" s="123"/>
    </row>
    <row r="88" spans="1:4" x14ac:dyDescent="0.2">
      <c r="C88" s="123"/>
      <c r="D88" s="123"/>
    </row>
    <row r="89" spans="1:4" x14ac:dyDescent="0.2">
      <c r="C89" s="123"/>
      <c r="D89" s="123"/>
    </row>
    <row r="90" spans="1:4" x14ac:dyDescent="0.2">
      <c r="C90" s="123"/>
      <c r="D90" s="123"/>
    </row>
    <row r="91" spans="1:4" x14ac:dyDescent="0.2">
      <c r="C91" s="123"/>
      <c r="D91" s="123"/>
    </row>
    <row r="92" spans="1:4" x14ac:dyDescent="0.2">
      <c r="C92" s="123"/>
      <c r="D92" s="123"/>
    </row>
    <row r="93" spans="1:4" x14ac:dyDescent="0.2">
      <c r="C93" s="123"/>
      <c r="D93" s="123"/>
    </row>
    <row r="94" spans="1:4" x14ac:dyDescent="0.2">
      <c r="C94" s="123"/>
      <c r="D94" s="123"/>
    </row>
    <row r="95" spans="1:4" x14ac:dyDescent="0.2">
      <c r="C95" s="123"/>
      <c r="D95" s="123"/>
    </row>
    <row r="96" spans="1:4" x14ac:dyDescent="0.2">
      <c r="A96" s="12"/>
      <c r="B96" s="12"/>
      <c r="C96" s="123"/>
      <c r="D96" s="123"/>
    </row>
    <row r="97" spans="1:4" x14ac:dyDescent="0.2">
      <c r="A97" s="12" t="e">
        <f>SUM(#REF!)</f>
        <v>#REF!</v>
      </c>
      <c r="B97" s="12" t="e">
        <f>SUM(#REF!)</f>
        <v>#REF!</v>
      </c>
      <c r="C97" s="123"/>
      <c r="D97" s="123"/>
    </row>
  </sheetData>
  <mergeCells count="28">
    <mergeCell ref="M9:M12"/>
    <mergeCell ref="N9:N12"/>
    <mergeCell ref="F10:F12"/>
    <mergeCell ref="G10:G12"/>
    <mergeCell ref="H10:H12"/>
    <mergeCell ref="I10:I12"/>
    <mergeCell ref="J10:J12"/>
    <mergeCell ref="K10:K12"/>
    <mergeCell ref="L10:L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C58:G58"/>
    <mergeCell ref="B34:B57"/>
    <mergeCell ref="C34:C36"/>
    <mergeCell ref="C37:C39"/>
    <mergeCell ref="C40:C42"/>
    <mergeCell ref="C43:C45"/>
    <mergeCell ref="C46:C48"/>
    <mergeCell ref="C49:C5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9671B-9022-4363-91F6-9B9A59DFEE58}">
  <sheetPr>
    <tabColor rgb="FF00B0F0"/>
  </sheetPr>
  <dimension ref="A2:L81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8.6640625" style="123" customWidth="1"/>
    <col min="2" max="2" width="4.6640625" style="123" customWidth="1"/>
    <col min="3" max="3" width="17.109375" style="12" customWidth="1"/>
    <col min="4" max="9" width="17.88671875" style="12" customWidth="1"/>
    <col min="10" max="10" width="8.6640625" style="12" customWidth="1"/>
    <col min="11" max="11" width="9.77734375" style="12" customWidth="1"/>
    <col min="12" max="12" width="7.21875" style="12" customWidth="1"/>
    <col min="13" max="30" width="4.6640625" style="12" customWidth="1"/>
    <col min="31" max="16384" width="9" style="12"/>
  </cols>
  <sheetData>
    <row r="2" spans="2:12" ht="17.100000000000001" customHeight="1" x14ac:dyDescent="0.2">
      <c r="B2" s="11" t="s">
        <v>322</v>
      </c>
    </row>
    <row r="3" spans="2:12" ht="18" customHeight="1" x14ac:dyDescent="0.2">
      <c r="B3" s="12"/>
    </row>
    <row r="4" spans="2:12" ht="15" customHeight="1" x14ac:dyDescent="0.2">
      <c r="B4" s="12"/>
    </row>
    <row r="5" spans="2:12" ht="15" customHeight="1" x14ac:dyDescent="0.2">
      <c r="B5" s="12"/>
      <c r="H5" s="122" t="s">
        <v>205</v>
      </c>
    </row>
    <row r="6" spans="2:12" ht="15" customHeight="1" x14ac:dyDescent="0.2">
      <c r="B6" s="12"/>
      <c r="H6" s="122" t="s">
        <v>206</v>
      </c>
    </row>
    <row r="7" spans="2:12" ht="15" customHeight="1" x14ac:dyDescent="0.2">
      <c r="B7" s="12"/>
      <c r="E7" s="122"/>
      <c r="F7" s="122"/>
    </row>
    <row r="8" spans="2:12" ht="13.8" thickBot="1" x14ac:dyDescent="0.25">
      <c r="I8" s="15" t="s">
        <v>300</v>
      </c>
    </row>
    <row r="9" spans="2:12" x14ac:dyDescent="0.2">
      <c r="B9" s="336"/>
      <c r="C9" s="369"/>
      <c r="D9" s="351" t="s">
        <v>323</v>
      </c>
      <c r="E9" s="370" t="s">
        <v>324</v>
      </c>
      <c r="F9" s="373" t="s">
        <v>325</v>
      </c>
      <c r="G9" s="373" t="s">
        <v>326</v>
      </c>
      <c r="H9" s="373" t="s">
        <v>327</v>
      </c>
      <c r="I9" s="364" t="s">
        <v>217</v>
      </c>
    </row>
    <row r="10" spans="2:12" x14ac:dyDescent="0.2">
      <c r="B10" s="336"/>
      <c r="C10" s="369"/>
      <c r="D10" s="352"/>
      <c r="E10" s="371"/>
      <c r="F10" s="360"/>
      <c r="G10" s="360"/>
      <c r="H10" s="360"/>
      <c r="I10" s="365"/>
    </row>
    <row r="11" spans="2:12" x14ac:dyDescent="0.2">
      <c r="B11" s="336"/>
      <c r="C11" s="369"/>
      <c r="D11" s="352"/>
      <c r="E11" s="371"/>
      <c r="F11" s="360"/>
      <c r="G11" s="360"/>
      <c r="H11" s="360"/>
      <c r="I11" s="365"/>
    </row>
    <row r="12" spans="2:12" ht="10.5" customHeight="1" x14ac:dyDescent="0.2">
      <c r="B12" s="336"/>
      <c r="C12" s="369"/>
      <c r="D12" s="352"/>
      <c r="E12" s="371"/>
      <c r="F12" s="360"/>
      <c r="G12" s="360"/>
      <c r="H12" s="360"/>
      <c r="I12" s="365"/>
    </row>
    <row r="13" spans="2:12" x14ac:dyDescent="0.2">
      <c r="B13" s="336"/>
      <c r="C13" s="369"/>
      <c r="D13" s="353"/>
      <c r="E13" s="372"/>
      <c r="F13" s="299"/>
      <c r="G13" s="299"/>
      <c r="H13" s="299"/>
      <c r="I13" s="366"/>
      <c r="L13" s="20"/>
    </row>
    <row r="14" spans="2:12" ht="19.2" customHeight="1" x14ac:dyDescent="0.2">
      <c r="B14" s="317" t="s">
        <v>243</v>
      </c>
      <c r="C14" s="367"/>
      <c r="D14" s="130">
        <f t="shared" ref="D14:I14" si="0">D16+D18+D20+D22+D24+D26</f>
        <v>331</v>
      </c>
      <c r="E14" s="198">
        <f t="shared" si="0"/>
        <v>3</v>
      </c>
      <c r="F14" s="199">
        <f t="shared" si="0"/>
        <v>30</v>
      </c>
      <c r="G14" s="129">
        <f t="shared" si="0"/>
        <v>227</v>
      </c>
      <c r="H14" s="129">
        <f t="shared" si="0"/>
        <v>68</v>
      </c>
      <c r="I14" s="130">
        <f t="shared" si="0"/>
        <v>3</v>
      </c>
      <c r="L14" s="74"/>
    </row>
    <row r="15" spans="2:12" ht="19.2" customHeight="1" thickBot="1" x14ac:dyDescent="0.25">
      <c r="B15" s="319"/>
      <c r="C15" s="368"/>
      <c r="D15" s="134"/>
      <c r="E15" s="132">
        <f>E14/D14</f>
        <v>9.0634441087613302E-3</v>
      </c>
      <c r="F15" s="200">
        <f>F14/D14</f>
        <v>9.0634441087613288E-2</v>
      </c>
      <c r="G15" s="133">
        <f>G14/D14</f>
        <v>0.6858006042296072</v>
      </c>
      <c r="H15" s="174">
        <f>H14/D14</f>
        <v>0.20543806646525681</v>
      </c>
      <c r="I15" s="134">
        <f>I14/D14</f>
        <v>9.0634441087613302E-3</v>
      </c>
      <c r="K15" s="201"/>
      <c r="L15" s="74"/>
    </row>
    <row r="16" spans="2:12" ht="19.2" customHeight="1" thickTop="1" x14ac:dyDescent="0.2">
      <c r="B16" s="278" t="s">
        <v>268</v>
      </c>
      <c r="C16" s="321" t="s">
        <v>245</v>
      </c>
      <c r="D16" s="141">
        <f>'表32-1'!L16</f>
        <v>41</v>
      </c>
      <c r="E16" s="139">
        <v>0</v>
      </c>
      <c r="F16" s="202">
        <v>5</v>
      </c>
      <c r="G16" s="140">
        <v>26</v>
      </c>
      <c r="H16" s="178">
        <v>10</v>
      </c>
      <c r="I16" s="141">
        <v>0</v>
      </c>
      <c r="L16" s="74"/>
    </row>
    <row r="17" spans="2:12" ht="19.2" customHeight="1" x14ac:dyDescent="0.2">
      <c r="B17" s="279"/>
      <c r="C17" s="301"/>
      <c r="D17" s="196"/>
      <c r="E17" s="155">
        <f>E16/D16</f>
        <v>0</v>
      </c>
      <c r="F17" s="203">
        <f>F16/D16</f>
        <v>0.12195121951219512</v>
      </c>
      <c r="G17" s="204">
        <f>G16/D16</f>
        <v>0.63414634146341464</v>
      </c>
      <c r="H17" s="205">
        <f>H16/D16</f>
        <v>0.24390243902439024</v>
      </c>
      <c r="I17" s="196">
        <f>I16/D16</f>
        <v>0</v>
      </c>
      <c r="K17" s="201"/>
      <c r="L17" s="74"/>
    </row>
    <row r="18" spans="2:12" ht="19.2" customHeight="1" x14ac:dyDescent="0.2">
      <c r="B18" s="279"/>
      <c r="C18" s="300" t="s">
        <v>246</v>
      </c>
      <c r="D18" s="148">
        <f>'表32-1'!L19</f>
        <v>47</v>
      </c>
      <c r="E18" s="146">
        <v>2</v>
      </c>
      <c r="F18" s="17">
        <v>3</v>
      </c>
      <c r="G18" s="147">
        <v>30</v>
      </c>
      <c r="H18" s="16">
        <v>11</v>
      </c>
      <c r="I18" s="148">
        <v>1</v>
      </c>
      <c r="L18" s="74"/>
    </row>
    <row r="19" spans="2:12" ht="19.2" customHeight="1" x14ac:dyDescent="0.2">
      <c r="B19" s="279"/>
      <c r="C19" s="301"/>
      <c r="D19" s="196"/>
      <c r="E19" s="155">
        <f>E18/D18</f>
        <v>4.2553191489361701E-2</v>
      </c>
      <c r="F19" s="203">
        <f>F18/D18</f>
        <v>6.3829787234042548E-2</v>
      </c>
      <c r="G19" s="204">
        <f>G18/D18</f>
        <v>0.63829787234042556</v>
      </c>
      <c r="H19" s="205">
        <f>H18/D18</f>
        <v>0.23404255319148937</v>
      </c>
      <c r="I19" s="196">
        <f>I18/D18</f>
        <v>2.1276595744680851E-2</v>
      </c>
      <c r="K19" s="201"/>
      <c r="L19" s="74"/>
    </row>
    <row r="20" spans="2:12" ht="19.2" customHeight="1" x14ac:dyDescent="0.2">
      <c r="B20" s="279"/>
      <c r="C20" s="300" t="s">
        <v>269</v>
      </c>
      <c r="D20" s="148">
        <f>'表32-1'!L22</f>
        <v>26</v>
      </c>
      <c r="E20" s="146">
        <v>0</v>
      </c>
      <c r="F20" s="17">
        <v>2</v>
      </c>
      <c r="G20" s="147">
        <v>19</v>
      </c>
      <c r="H20" s="16">
        <v>4</v>
      </c>
      <c r="I20" s="148">
        <v>1</v>
      </c>
      <c r="L20" s="74"/>
    </row>
    <row r="21" spans="2:12" ht="19.2" customHeight="1" x14ac:dyDescent="0.2">
      <c r="B21" s="279"/>
      <c r="C21" s="301"/>
      <c r="D21" s="196"/>
      <c r="E21" s="155">
        <f>E20/D20</f>
        <v>0</v>
      </c>
      <c r="F21" s="203">
        <f>F20/D20</f>
        <v>7.6923076923076927E-2</v>
      </c>
      <c r="G21" s="204">
        <f>G20/D20</f>
        <v>0.73076923076923073</v>
      </c>
      <c r="H21" s="205">
        <f>H20/D20</f>
        <v>0.15384615384615385</v>
      </c>
      <c r="I21" s="196">
        <f>I20/D20</f>
        <v>3.8461538461538464E-2</v>
      </c>
      <c r="K21" s="201"/>
      <c r="L21" s="74"/>
    </row>
    <row r="22" spans="2:12" ht="19.2" customHeight="1" x14ac:dyDescent="0.2">
      <c r="B22" s="279"/>
      <c r="C22" s="300" t="s">
        <v>248</v>
      </c>
      <c r="D22" s="148">
        <f>'表32-1'!L25</f>
        <v>73</v>
      </c>
      <c r="E22" s="146">
        <v>0</v>
      </c>
      <c r="F22" s="17">
        <v>8</v>
      </c>
      <c r="G22" s="147">
        <v>47</v>
      </c>
      <c r="H22" s="16">
        <v>17</v>
      </c>
      <c r="I22" s="148">
        <v>1</v>
      </c>
      <c r="L22" s="74"/>
    </row>
    <row r="23" spans="2:12" ht="19.2" customHeight="1" x14ac:dyDescent="0.2">
      <c r="B23" s="279"/>
      <c r="C23" s="301"/>
      <c r="D23" s="196"/>
      <c r="E23" s="132">
        <f>E22/D22</f>
        <v>0</v>
      </c>
      <c r="F23" s="200">
        <f>F22/D22</f>
        <v>0.1095890410958904</v>
      </c>
      <c r="G23" s="133">
        <f>G22/D22</f>
        <v>0.64383561643835618</v>
      </c>
      <c r="H23" s="174">
        <f>H22/D22</f>
        <v>0.23287671232876711</v>
      </c>
      <c r="I23" s="134">
        <f>I22/D22</f>
        <v>1.3698630136986301E-2</v>
      </c>
      <c r="K23" s="201"/>
      <c r="L23" s="74"/>
    </row>
    <row r="24" spans="2:12" ht="19.2" customHeight="1" x14ac:dyDescent="0.2">
      <c r="B24" s="279"/>
      <c r="C24" s="300" t="s">
        <v>249</v>
      </c>
      <c r="D24" s="148">
        <f>'表32-1'!L28</f>
        <v>15</v>
      </c>
      <c r="E24" s="128">
        <v>0</v>
      </c>
      <c r="F24" s="76">
        <v>0</v>
      </c>
      <c r="G24" s="129">
        <v>11</v>
      </c>
      <c r="H24" s="75">
        <v>4</v>
      </c>
      <c r="I24" s="130">
        <v>0</v>
      </c>
      <c r="L24" s="74"/>
    </row>
    <row r="25" spans="2:12" ht="19.2" customHeight="1" x14ac:dyDescent="0.2">
      <c r="B25" s="279"/>
      <c r="C25" s="301"/>
      <c r="D25" s="196"/>
      <c r="E25" s="155">
        <f>E24/D24</f>
        <v>0</v>
      </c>
      <c r="F25" s="203">
        <f>F24/D24</f>
        <v>0</v>
      </c>
      <c r="G25" s="204">
        <f>G24/D24</f>
        <v>0.73333333333333328</v>
      </c>
      <c r="H25" s="205">
        <f>H24/D24</f>
        <v>0.26666666666666666</v>
      </c>
      <c r="I25" s="196">
        <f>I24/D24</f>
        <v>0</v>
      </c>
      <c r="K25" s="201"/>
      <c r="L25" s="74"/>
    </row>
    <row r="26" spans="2:12" ht="19.2" customHeight="1" x14ac:dyDescent="0.2">
      <c r="B26" s="279"/>
      <c r="C26" s="300" t="s">
        <v>250</v>
      </c>
      <c r="D26" s="130">
        <f>'表32-1'!L31</f>
        <v>129</v>
      </c>
      <c r="E26" s="128">
        <v>1</v>
      </c>
      <c r="F26" s="76">
        <v>12</v>
      </c>
      <c r="G26" s="129">
        <v>94</v>
      </c>
      <c r="H26" s="75">
        <v>22</v>
      </c>
      <c r="I26" s="130">
        <v>0</v>
      </c>
      <c r="L26" s="74"/>
    </row>
    <row r="27" spans="2:12" ht="19.2" customHeight="1" thickBot="1" x14ac:dyDescent="0.25">
      <c r="B27" s="279"/>
      <c r="C27" s="301"/>
      <c r="D27" s="206"/>
      <c r="E27" s="207">
        <f>E26/D26</f>
        <v>7.7519379844961239E-3</v>
      </c>
      <c r="F27" s="208">
        <f>F26/D26</f>
        <v>9.3023255813953487E-2</v>
      </c>
      <c r="G27" s="209">
        <f>G26/D26</f>
        <v>0.72868217054263562</v>
      </c>
      <c r="H27" s="210">
        <f>H26/D26</f>
        <v>0.17054263565891473</v>
      </c>
      <c r="I27" s="206">
        <f>I26/D26</f>
        <v>0</v>
      </c>
      <c r="K27" s="201"/>
      <c r="L27" s="74"/>
    </row>
    <row r="28" spans="2:12" ht="19.2" customHeight="1" thickTop="1" x14ac:dyDescent="0.2">
      <c r="B28" s="278" t="s">
        <v>286</v>
      </c>
      <c r="C28" s="281" t="s">
        <v>287</v>
      </c>
      <c r="D28" s="148">
        <f>'表32-1'!L34</f>
        <v>86</v>
      </c>
      <c r="E28" s="146">
        <v>0</v>
      </c>
      <c r="F28" s="17">
        <v>4</v>
      </c>
      <c r="G28" s="147">
        <v>67</v>
      </c>
      <c r="H28" s="16">
        <v>15</v>
      </c>
      <c r="I28" s="148">
        <v>0</v>
      </c>
      <c r="L28" s="74"/>
    </row>
    <row r="29" spans="2:12" ht="19.2" customHeight="1" x14ac:dyDescent="0.2">
      <c r="B29" s="279"/>
      <c r="C29" s="286"/>
      <c r="D29" s="196"/>
      <c r="E29" s="155">
        <f>E28/D28</f>
        <v>0</v>
      </c>
      <c r="F29" s="203">
        <f>F28/D28</f>
        <v>4.6511627906976744E-2</v>
      </c>
      <c r="G29" s="204">
        <f>G28/D28</f>
        <v>0.77906976744186052</v>
      </c>
      <c r="H29" s="205">
        <f>H28/D28</f>
        <v>0.1744186046511628</v>
      </c>
      <c r="I29" s="196">
        <f>I28/D28</f>
        <v>0</v>
      </c>
      <c r="K29" s="201"/>
      <c r="L29" s="74"/>
    </row>
    <row r="30" spans="2:12" ht="19.2" customHeight="1" x14ac:dyDescent="0.2">
      <c r="B30" s="279"/>
      <c r="C30" s="276" t="s">
        <v>288</v>
      </c>
      <c r="D30" s="148">
        <f>'表32-1'!L37</f>
        <v>148</v>
      </c>
      <c r="E30" s="146">
        <v>2</v>
      </c>
      <c r="F30" s="17">
        <v>19</v>
      </c>
      <c r="G30" s="147">
        <v>95</v>
      </c>
      <c r="H30" s="16">
        <v>29</v>
      </c>
      <c r="I30" s="148">
        <v>3</v>
      </c>
      <c r="L30" s="74"/>
    </row>
    <row r="31" spans="2:12" ht="19.2" customHeight="1" x14ac:dyDescent="0.2">
      <c r="B31" s="279"/>
      <c r="C31" s="286"/>
      <c r="D31" s="196"/>
      <c r="E31" s="155">
        <f>E30/D30</f>
        <v>1.3513513513513514E-2</v>
      </c>
      <c r="F31" s="203">
        <f>F30/D30</f>
        <v>0.12837837837837837</v>
      </c>
      <c r="G31" s="204">
        <f>G30/D30</f>
        <v>0.64189189189189189</v>
      </c>
      <c r="H31" s="205">
        <f>H30/D30</f>
        <v>0.19594594594594594</v>
      </c>
      <c r="I31" s="196">
        <f>I30/D30</f>
        <v>2.0270270270270271E-2</v>
      </c>
      <c r="K31" s="201"/>
      <c r="L31" s="74"/>
    </row>
    <row r="32" spans="2:12" ht="19.2" customHeight="1" x14ac:dyDescent="0.2">
      <c r="B32" s="279"/>
      <c r="C32" s="276" t="s">
        <v>289</v>
      </c>
      <c r="D32" s="211">
        <f>'表32-1'!L40</f>
        <v>34</v>
      </c>
      <c r="E32" s="212">
        <v>0</v>
      </c>
      <c r="F32" s="213">
        <v>2</v>
      </c>
      <c r="G32" s="214">
        <v>25</v>
      </c>
      <c r="H32" s="215">
        <v>7</v>
      </c>
      <c r="I32" s="211">
        <v>0</v>
      </c>
      <c r="L32" s="74"/>
    </row>
    <row r="33" spans="2:12" ht="19.2" customHeight="1" x14ac:dyDescent="0.2">
      <c r="B33" s="279"/>
      <c r="C33" s="286"/>
      <c r="D33" s="196"/>
      <c r="E33" s="155">
        <f>E32/D32</f>
        <v>0</v>
      </c>
      <c r="F33" s="203">
        <f>F32/D32</f>
        <v>5.8823529411764705E-2</v>
      </c>
      <c r="G33" s="204">
        <f>G32/D32</f>
        <v>0.73529411764705888</v>
      </c>
      <c r="H33" s="205">
        <f>H32/D32</f>
        <v>0.20588235294117646</v>
      </c>
      <c r="I33" s="196">
        <f>I32/D32</f>
        <v>0</v>
      </c>
      <c r="K33" s="201"/>
      <c r="L33" s="74"/>
    </row>
    <row r="34" spans="2:12" ht="19.2" customHeight="1" x14ac:dyDescent="0.2">
      <c r="B34" s="279"/>
      <c r="C34" s="276" t="s">
        <v>290</v>
      </c>
      <c r="D34" s="211">
        <f>'表32-1'!L43</f>
        <v>24</v>
      </c>
      <c r="E34" s="212">
        <v>0</v>
      </c>
      <c r="F34" s="213">
        <v>2</v>
      </c>
      <c r="G34" s="214">
        <v>17</v>
      </c>
      <c r="H34" s="215">
        <v>5</v>
      </c>
      <c r="I34" s="211">
        <v>0</v>
      </c>
      <c r="L34" s="74"/>
    </row>
    <row r="35" spans="2:12" ht="19.2" customHeight="1" x14ac:dyDescent="0.2">
      <c r="B35" s="279"/>
      <c r="C35" s="286"/>
      <c r="D35" s="196"/>
      <c r="E35" s="155">
        <f>E34/D34</f>
        <v>0</v>
      </c>
      <c r="F35" s="203">
        <f>F34/D34</f>
        <v>8.3333333333333329E-2</v>
      </c>
      <c r="G35" s="204">
        <f>G34/D34</f>
        <v>0.70833333333333337</v>
      </c>
      <c r="H35" s="205">
        <f>H34/D34</f>
        <v>0.20833333333333334</v>
      </c>
      <c r="I35" s="196">
        <f>I34/D34</f>
        <v>0</v>
      </c>
      <c r="K35" s="201"/>
      <c r="L35" s="74"/>
    </row>
    <row r="36" spans="2:12" ht="19.2" customHeight="1" x14ac:dyDescent="0.2">
      <c r="B36" s="279"/>
      <c r="C36" s="276" t="s">
        <v>291</v>
      </c>
      <c r="D36" s="211">
        <f>'表32-1'!L46</f>
        <v>18</v>
      </c>
      <c r="E36" s="212">
        <v>1</v>
      </c>
      <c r="F36" s="213">
        <v>1</v>
      </c>
      <c r="G36" s="214">
        <v>14</v>
      </c>
      <c r="H36" s="215">
        <v>2</v>
      </c>
      <c r="I36" s="211">
        <v>0</v>
      </c>
      <c r="L36" s="74"/>
    </row>
    <row r="37" spans="2:12" ht="19.2" customHeight="1" x14ac:dyDescent="0.2">
      <c r="B37" s="279"/>
      <c r="C37" s="286"/>
      <c r="D37" s="216"/>
      <c r="E37" s="155">
        <f>E36/D36</f>
        <v>5.5555555555555552E-2</v>
      </c>
      <c r="F37" s="203">
        <f>F36/D36</f>
        <v>5.5555555555555552E-2</v>
      </c>
      <c r="G37" s="204">
        <f>G36/D36</f>
        <v>0.77777777777777779</v>
      </c>
      <c r="H37" s="205">
        <f>H36/D36</f>
        <v>0.1111111111111111</v>
      </c>
      <c r="I37" s="196">
        <f>I36/D36</f>
        <v>0</v>
      </c>
      <c r="K37" s="201"/>
      <c r="L37" s="74"/>
    </row>
    <row r="38" spans="2:12" ht="19.2" customHeight="1" x14ac:dyDescent="0.2">
      <c r="B38" s="279"/>
      <c r="C38" s="276" t="s">
        <v>292</v>
      </c>
      <c r="D38" s="217">
        <f>'表32-1'!L49</f>
        <v>21</v>
      </c>
      <c r="E38" s="212">
        <v>0</v>
      </c>
      <c r="F38" s="213">
        <v>2</v>
      </c>
      <c r="G38" s="214">
        <v>9</v>
      </c>
      <c r="H38" s="215">
        <v>10</v>
      </c>
      <c r="I38" s="211">
        <v>0</v>
      </c>
      <c r="L38" s="74"/>
    </row>
    <row r="39" spans="2:12" ht="19.2" customHeight="1" thickBot="1" x14ac:dyDescent="0.25">
      <c r="B39" s="279"/>
      <c r="C39" s="277"/>
      <c r="D39" s="153"/>
      <c r="E39" s="207">
        <f>E38/D38</f>
        <v>0</v>
      </c>
      <c r="F39" s="208">
        <f>F38/D38</f>
        <v>9.5238095238095233E-2</v>
      </c>
      <c r="G39" s="209">
        <f>G38/D38</f>
        <v>0.42857142857142855</v>
      </c>
      <c r="H39" s="210">
        <f>H38/D38</f>
        <v>0.47619047619047616</v>
      </c>
      <c r="I39" s="206">
        <f>I38/D38</f>
        <v>0</v>
      </c>
      <c r="K39" s="201"/>
      <c r="L39" s="74"/>
    </row>
    <row r="40" spans="2:12" ht="19.2" customHeight="1" thickTop="1" x14ac:dyDescent="0.2">
      <c r="B40" s="279"/>
      <c r="C40" s="59" t="s">
        <v>293</v>
      </c>
      <c r="D40" s="148">
        <f t="shared" ref="D40:I40" si="1">D30+D32+D34+D36</f>
        <v>224</v>
      </c>
      <c r="E40" s="218">
        <f t="shared" si="1"/>
        <v>3</v>
      </c>
      <c r="F40" s="219">
        <f t="shared" si="1"/>
        <v>24</v>
      </c>
      <c r="G40" s="147">
        <f t="shared" si="1"/>
        <v>151</v>
      </c>
      <c r="H40" s="147">
        <f t="shared" si="1"/>
        <v>43</v>
      </c>
      <c r="I40" s="148">
        <f t="shared" si="1"/>
        <v>3</v>
      </c>
      <c r="L40" s="74"/>
    </row>
    <row r="41" spans="2:12" ht="19.2" customHeight="1" x14ac:dyDescent="0.2">
      <c r="B41" s="279"/>
      <c r="C41" s="158" t="s">
        <v>294</v>
      </c>
      <c r="D41" s="134"/>
      <c r="E41" s="132">
        <f>E40/D40</f>
        <v>1.3392857142857142E-2</v>
      </c>
      <c r="F41" s="200">
        <f>F40/D40</f>
        <v>0.10714285714285714</v>
      </c>
      <c r="G41" s="133">
        <f>G40/D40</f>
        <v>0.6741071428571429</v>
      </c>
      <c r="H41" s="174">
        <f>H40/D40</f>
        <v>0.19196428571428573</v>
      </c>
      <c r="I41" s="134">
        <f>I40/D40</f>
        <v>1.3392857142857142E-2</v>
      </c>
      <c r="K41" s="201"/>
      <c r="L41" s="74"/>
    </row>
    <row r="42" spans="2:12" ht="19.2" customHeight="1" x14ac:dyDescent="0.2">
      <c r="B42" s="279"/>
      <c r="C42" s="161" t="s">
        <v>293</v>
      </c>
      <c r="D42" s="130">
        <f t="shared" ref="D42:I42" si="2">D32+D34+D36+D38</f>
        <v>97</v>
      </c>
      <c r="E42" s="198">
        <f t="shared" si="2"/>
        <v>1</v>
      </c>
      <c r="F42" s="199">
        <f t="shared" si="2"/>
        <v>7</v>
      </c>
      <c r="G42" s="129">
        <f t="shared" si="2"/>
        <v>65</v>
      </c>
      <c r="H42" s="129">
        <f t="shared" si="2"/>
        <v>24</v>
      </c>
      <c r="I42" s="130">
        <f t="shared" si="2"/>
        <v>0</v>
      </c>
      <c r="L42" s="74"/>
    </row>
    <row r="43" spans="2:12" ht="19.2" customHeight="1" thickBot="1" x14ac:dyDescent="0.25">
      <c r="B43" s="280"/>
      <c r="C43" s="58" t="s">
        <v>295</v>
      </c>
      <c r="D43" s="196"/>
      <c r="E43" s="220">
        <f>E42/D42</f>
        <v>1.0309278350515464E-2</v>
      </c>
      <c r="F43" s="221">
        <f>F42/D42</f>
        <v>7.2164948453608241E-2</v>
      </c>
      <c r="G43" s="222">
        <f>G42/D42</f>
        <v>0.67010309278350511</v>
      </c>
      <c r="H43" s="223">
        <f>H42/D42</f>
        <v>0.24742268041237114</v>
      </c>
      <c r="I43" s="224">
        <f>I42/D42</f>
        <v>0</v>
      </c>
      <c r="K43" s="201"/>
      <c r="L43" s="74"/>
    </row>
    <row r="44" spans="2:12" ht="19.2" customHeight="1" x14ac:dyDescent="0.2">
      <c r="B44" s="65"/>
      <c r="C44" s="225"/>
      <c r="D44" s="167"/>
      <c r="E44" s="167"/>
      <c r="F44" s="167"/>
      <c r="G44" s="167"/>
      <c r="H44" s="167"/>
      <c r="I44" s="167"/>
    </row>
    <row r="45" spans="2:12" x14ac:dyDescent="0.2">
      <c r="B45" s="168"/>
      <c r="C45" s="169"/>
      <c r="D45" s="171"/>
      <c r="E45" s="172"/>
      <c r="F45" s="172"/>
      <c r="G45" s="172"/>
      <c r="H45" s="172"/>
      <c r="I45" s="172"/>
    </row>
    <row r="46" spans="2:12" x14ac:dyDescent="0.2">
      <c r="B46" s="12"/>
      <c r="C46" s="169"/>
    </row>
    <row r="47" spans="2:12" x14ac:dyDescent="0.2">
      <c r="B47" s="69"/>
      <c r="D47" s="70"/>
      <c r="E47" s="70"/>
      <c r="F47" s="70"/>
      <c r="G47" s="70"/>
      <c r="H47" s="70"/>
      <c r="I47" s="70"/>
    </row>
    <row r="48" spans="2:12" ht="9.75" customHeight="1" x14ac:dyDescent="0.2">
      <c r="D48" s="70"/>
      <c r="E48" s="70"/>
      <c r="F48" s="70"/>
      <c r="G48" s="70"/>
      <c r="H48" s="70"/>
      <c r="I48" s="70"/>
    </row>
    <row r="49" spans="2:9" x14ac:dyDescent="0.2">
      <c r="B49" s="12"/>
      <c r="D49" s="71"/>
      <c r="E49" s="71"/>
      <c r="F49" s="71"/>
      <c r="G49" s="71"/>
      <c r="H49" s="71"/>
      <c r="I49" s="71"/>
    </row>
    <row r="50" spans="2:9" x14ac:dyDescent="0.2">
      <c r="B50" s="12"/>
      <c r="C50" s="123"/>
      <c r="D50" s="72"/>
      <c r="E50" s="72"/>
      <c r="F50" s="72"/>
      <c r="G50" s="72"/>
      <c r="H50" s="72"/>
      <c r="I50" s="72"/>
    </row>
    <row r="51" spans="2:9" ht="13.5" customHeight="1" x14ac:dyDescent="0.2">
      <c r="B51" s="12"/>
      <c r="C51" s="123"/>
    </row>
    <row r="52" spans="2:9" ht="13.5" customHeight="1" x14ac:dyDescent="0.2">
      <c r="B52" s="74"/>
      <c r="C52" s="123"/>
      <c r="D52" s="74"/>
      <c r="E52" s="74"/>
      <c r="F52" s="74"/>
      <c r="G52" s="74"/>
      <c r="H52" s="74"/>
      <c r="I52" s="74"/>
    </row>
    <row r="53" spans="2:9" ht="13.5" customHeight="1" x14ac:dyDescent="0.2">
      <c r="B53" s="74"/>
      <c r="C53" s="123"/>
      <c r="D53" s="74"/>
      <c r="E53" s="74"/>
      <c r="F53" s="74"/>
      <c r="G53" s="74"/>
      <c r="H53" s="74"/>
      <c r="I53" s="74"/>
    </row>
    <row r="54" spans="2:9" x14ac:dyDescent="0.2">
      <c r="C54" s="123"/>
      <c r="D54" s="74"/>
      <c r="E54" s="74"/>
      <c r="F54" s="74"/>
      <c r="G54" s="74"/>
      <c r="H54" s="74"/>
      <c r="I54" s="74"/>
    </row>
    <row r="55" spans="2:9" x14ac:dyDescent="0.2">
      <c r="C55" s="123"/>
      <c r="D55" s="74"/>
      <c r="E55" s="74"/>
      <c r="F55" s="74"/>
      <c r="G55" s="74"/>
      <c r="H55" s="74"/>
      <c r="I55" s="74"/>
    </row>
    <row r="56" spans="2:9" x14ac:dyDescent="0.2">
      <c r="C56" s="123"/>
      <c r="D56" s="74"/>
      <c r="E56" s="74"/>
      <c r="F56" s="74"/>
      <c r="G56" s="74"/>
      <c r="H56" s="74"/>
      <c r="I56" s="74"/>
    </row>
    <row r="57" spans="2:9" x14ac:dyDescent="0.2">
      <c r="C57" s="123"/>
      <c r="E57" s="69"/>
      <c r="F57" s="69"/>
    </row>
    <row r="58" spans="2:9" x14ac:dyDescent="0.2">
      <c r="C58" s="123"/>
    </row>
    <row r="59" spans="2:9" x14ac:dyDescent="0.2">
      <c r="C59" s="123"/>
    </row>
    <row r="60" spans="2:9" x14ac:dyDescent="0.2">
      <c r="C60" s="123"/>
    </row>
    <row r="61" spans="2:9" x14ac:dyDescent="0.2">
      <c r="C61" s="123"/>
    </row>
    <row r="62" spans="2:9" x14ac:dyDescent="0.2">
      <c r="C62" s="123"/>
    </row>
    <row r="63" spans="2:9" x14ac:dyDescent="0.2">
      <c r="C63" s="123"/>
    </row>
    <row r="64" spans="2:9" x14ac:dyDescent="0.2">
      <c r="C64" s="123"/>
    </row>
    <row r="65" spans="1:3" x14ac:dyDescent="0.2">
      <c r="C65" s="123"/>
    </row>
    <row r="66" spans="1:3" x14ac:dyDescent="0.2">
      <c r="C66" s="123"/>
    </row>
    <row r="67" spans="1:3" x14ac:dyDescent="0.2">
      <c r="C67" s="123"/>
    </row>
    <row r="68" spans="1:3" x14ac:dyDescent="0.2">
      <c r="C68" s="123"/>
    </row>
    <row r="69" spans="1:3" x14ac:dyDescent="0.2">
      <c r="C69" s="123"/>
    </row>
    <row r="70" spans="1:3" x14ac:dyDescent="0.2">
      <c r="C70" s="123"/>
    </row>
    <row r="71" spans="1:3" x14ac:dyDescent="0.2">
      <c r="C71" s="123"/>
    </row>
    <row r="72" spans="1:3" x14ac:dyDescent="0.2">
      <c r="C72" s="123"/>
    </row>
    <row r="73" spans="1:3" x14ac:dyDescent="0.2">
      <c r="C73" s="123"/>
    </row>
    <row r="74" spans="1:3" x14ac:dyDescent="0.2">
      <c r="C74" s="123"/>
    </row>
    <row r="75" spans="1:3" x14ac:dyDescent="0.2">
      <c r="C75" s="123"/>
    </row>
    <row r="76" spans="1:3" x14ac:dyDescent="0.2">
      <c r="C76" s="123"/>
    </row>
    <row r="77" spans="1:3" x14ac:dyDescent="0.2">
      <c r="C77" s="123"/>
    </row>
    <row r="78" spans="1:3" x14ac:dyDescent="0.2">
      <c r="C78" s="123"/>
    </row>
    <row r="79" spans="1:3" x14ac:dyDescent="0.2">
      <c r="C79" s="123"/>
    </row>
    <row r="80" spans="1:3" x14ac:dyDescent="0.2">
      <c r="A80" s="12"/>
      <c r="B80" s="12"/>
      <c r="C80" s="123"/>
    </row>
    <row r="81" spans="1:3" x14ac:dyDescent="0.2">
      <c r="A81" s="12" t="e">
        <f>SUM(#REF!)</f>
        <v>#REF!</v>
      </c>
      <c r="B81" s="12" t="e">
        <f>SUM(#REF!)</f>
        <v>#REF!</v>
      </c>
      <c r="C81" s="123"/>
    </row>
  </sheetData>
  <mergeCells count="22">
    <mergeCell ref="I9:I13"/>
    <mergeCell ref="B14:C15"/>
    <mergeCell ref="B16:B27"/>
    <mergeCell ref="C16:C17"/>
    <mergeCell ref="C18:C19"/>
    <mergeCell ref="C20:C21"/>
    <mergeCell ref="C22:C23"/>
    <mergeCell ref="C24:C25"/>
    <mergeCell ref="C26:C27"/>
    <mergeCell ref="B9:C13"/>
    <mergeCell ref="D9:D13"/>
    <mergeCell ref="E9:E13"/>
    <mergeCell ref="F9:F13"/>
    <mergeCell ref="G9:G13"/>
    <mergeCell ref="H9:H13"/>
    <mergeCell ref="B28:B43"/>
    <mergeCell ref="C28:C29"/>
    <mergeCell ref="C30:C31"/>
    <mergeCell ref="C32:C33"/>
    <mergeCell ref="C34:C35"/>
    <mergeCell ref="C36:C37"/>
    <mergeCell ref="C38:C3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30</vt:i4>
      </vt:variant>
    </vt:vector>
  </HeadingPairs>
  <TitlesOfParts>
    <vt:vector size="60" baseType="lpstr">
      <vt:lpstr>目次</vt:lpstr>
      <vt:lpstr>表29</vt:lpstr>
      <vt:lpstr>表30-1</vt:lpstr>
      <vt:lpstr>表30-2</vt:lpstr>
      <vt:lpstr>表31-1</vt:lpstr>
      <vt:lpstr>表31-2</vt:lpstr>
      <vt:lpstr>表32-1</vt:lpstr>
      <vt:lpstr>表32-2</vt:lpstr>
      <vt:lpstr>表32-3</vt:lpstr>
      <vt:lpstr>表32-4</vt:lpstr>
      <vt:lpstr>表33-1</vt:lpstr>
      <vt:lpstr>表33-2</vt:lpstr>
      <vt:lpstr>表33-3</vt:lpstr>
      <vt:lpstr>表34-1</vt:lpstr>
      <vt:lpstr>表34-2</vt:lpstr>
      <vt:lpstr>表34-3</vt:lpstr>
      <vt:lpstr>表34-4</vt:lpstr>
      <vt:lpstr>表35-1</vt:lpstr>
      <vt:lpstr>表35-2</vt:lpstr>
      <vt:lpstr>表35-3</vt:lpstr>
      <vt:lpstr>表36</vt:lpstr>
      <vt:lpstr>表37-1</vt:lpstr>
      <vt:lpstr>表37-2</vt:lpstr>
      <vt:lpstr>表37-3</vt:lpstr>
      <vt:lpstr>表38-1</vt:lpstr>
      <vt:lpstr>表38-2</vt:lpstr>
      <vt:lpstr>表39-1</vt:lpstr>
      <vt:lpstr>表39-2</vt:lpstr>
      <vt:lpstr>表39-3</vt:lpstr>
      <vt:lpstr>表39-4</vt:lpstr>
      <vt:lpstr>表29!Print_Area</vt:lpstr>
      <vt:lpstr>'表30-1'!Print_Area</vt:lpstr>
      <vt:lpstr>'表30-2'!Print_Area</vt:lpstr>
      <vt:lpstr>'表31-1'!Print_Area</vt:lpstr>
      <vt:lpstr>'表31-2'!Print_Area</vt:lpstr>
      <vt:lpstr>'表32-1'!Print_Area</vt:lpstr>
      <vt:lpstr>'表32-2'!Print_Area</vt:lpstr>
      <vt:lpstr>'表32-3'!Print_Area</vt:lpstr>
      <vt:lpstr>'表32-4'!Print_Area</vt:lpstr>
      <vt:lpstr>'表33-1'!Print_Area</vt:lpstr>
      <vt:lpstr>'表33-2'!Print_Area</vt:lpstr>
      <vt:lpstr>'表33-3'!Print_Area</vt:lpstr>
      <vt:lpstr>'表34-1'!Print_Area</vt:lpstr>
      <vt:lpstr>'表34-2'!Print_Area</vt:lpstr>
      <vt:lpstr>'表34-3'!Print_Area</vt:lpstr>
      <vt:lpstr>'表34-4'!Print_Area</vt:lpstr>
      <vt:lpstr>'表35-1'!Print_Area</vt:lpstr>
      <vt:lpstr>'表35-2'!Print_Area</vt:lpstr>
      <vt:lpstr>'表35-3'!Print_Area</vt:lpstr>
      <vt:lpstr>表36!Print_Area</vt:lpstr>
      <vt:lpstr>'表37-1'!Print_Area</vt:lpstr>
      <vt:lpstr>'表37-2'!Print_Area</vt:lpstr>
      <vt:lpstr>'表37-3'!Print_Area</vt:lpstr>
      <vt:lpstr>'表38-1'!Print_Area</vt:lpstr>
      <vt:lpstr>'表38-2'!Print_Area</vt:lpstr>
      <vt:lpstr>'表39-1'!Print_Area</vt:lpstr>
      <vt:lpstr>'表39-2'!Print_Area</vt:lpstr>
      <vt:lpstr>'表39-3'!Print_Area</vt:lpstr>
      <vt:lpstr>'表39-4'!Print_Area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白崎 恭香</dc:creator>
  <cp:lastModifiedBy>白崎 恭香</cp:lastModifiedBy>
  <dcterms:created xsi:type="dcterms:W3CDTF">2026-05-28T05:33:58Z</dcterms:created>
  <dcterms:modified xsi:type="dcterms:W3CDTF">2026-05-28T11:49:17Z</dcterms:modified>
</cp:coreProperties>
</file>