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4-2新型コロナウイルス感染症に係る障害福祉サービス事業所等に対するサービス継続新事業における感染防止対策支援事業/！交付要綱・交付マニュアル/R4.7策定/"/>
    </mc:Choice>
  </mc:AlternateContent>
  <xr:revisionPtr revIDLastSave="934" documentId="11_796058C87B32AAADB88487E93BD22CAD956D41DD" xr6:coauthVersionLast="47" xr6:coauthVersionMax="47" xr10:uidLastSave="{3CAA2A2E-8786-4582-B5B2-9221741EE0B8}"/>
  <bookViews>
    <workbookView xWindow="4935" yWindow="330" windowWidth="22965" windowHeight="15870" tabRatio="859" activeTab="1" xr2:uid="{00000000-000D-0000-FFFF-FFFF00000000}"/>
  </bookViews>
  <sheets>
    <sheet name="（はじめにお読みください）" sheetId="25" r:id="rId1"/>
    <sheet name="総括表" sheetId="20" r:id="rId2"/>
    <sheet name="申請額一覧 " sheetId="24" r:id="rId3"/>
    <sheet name="個票1" sheetId="19" r:id="rId4"/>
  </sheets>
  <definedNames>
    <definedName name="_xlnm.Print_Area" localSheetId="0">'（はじめにお読みください）'!$A$1:$C$15</definedName>
    <definedName name="_xlnm.Print_Area" localSheetId="3">個票1!$A$1:$AM$56</definedName>
    <definedName name="_xlnm.Print_Area" localSheetId="2">'申請額一覧 '!$A$1:$R$23</definedName>
    <definedName name="_xlnm.Print_Area" localSheetId="1">総括表!$A$1:$AB$50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9" i="19" l="1"/>
  <c r="AI25" i="19"/>
  <c r="AI11" i="19"/>
  <c r="AA39" i="19"/>
  <c r="AA25" i="19"/>
  <c r="AA11" i="19"/>
  <c r="R39" i="19"/>
  <c r="R25" i="19"/>
  <c r="R11" i="19"/>
  <c r="AP4" i="19"/>
  <c r="F37" i="19" l="1"/>
  <c r="F51" i="19"/>
  <c r="AP53" i="19"/>
  <c r="AP58" i="19"/>
  <c r="F23" i="19"/>
  <c r="AP39" i="19" l="1"/>
  <c r="AP25" i="19"/>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T147" i="24"/>
  <c r="T85" i="24"/>
  <c r="T124" i="24"/>
  <c r="T6" i="24"/>
  <c r="T107" i="24"/>
  <c r="T87" i="24"/>
  <c r="T77" i="24"/>
  <c r="T96" i="24"/>
  <c r="T116" i="24"/>
  <c r="T93" i="24"/>
  <c r="T19" i="24"/>
  <c r="T55" i="24"/>
  <c r="T24" i="24"/>
  <c r="T104" i="24"/>
  <c r="T145" i="24"/>
  <c r="T43" i="24"/>
  <c r="T153" i="24"/>
  <c r="T141" i="24"/>
  <c r="T62" i="24"/>
  <c r="T36" i="24"/>
  <c r="T140" i="24"/>
  <c r="T95" i="24"/>
  <c r="T146" i="24"/>
  <c r="T15" i="24"/>
  <c r="T46" i="24"/>
  <c r="T99" i="24"/>
  <c r="T86" i="24"/>
  <c r="T73" i="24"/>
  <c r="T57" i="24"/>
  <c r="T75" i="24"/>
  <c r="T111" i="24"/>
  <c r="T72" i="24"/>
  <c r="T37" i="24"/>
  <c r="T5" i="24"/>
  <c r="T129" i="24"/>
  <c r="T74" i="24"/>
  <c r="T9" i="24"/>
  <c r="T143" i="24"/>
  <c r="T90" i="24"/>
  <c r="T84" i="24"/>
  <c r="T22" i="24"/>
  <c r="T97" i="24"/>
  <c r="T130" i="24"/>
  <c r="T45" i="24"/>
  <c r="T91" i="24"/>
  <c r="T81" i="24"/>
  <c r="T38" i="24"/>
  <c r="T137" i="24"/>
  <c r="T152" i="24"/>
  <c r="T12" i="24"/>
  <c r="T108" i="24"/>
  <c r="T13" i="24"/>
  <c r="T109" i="24"/>
  <c r="T114" i="24"/>
  <c r="T126" i="24"/>
  <c r="T28" i="24"/>
  <c r="T29" i="24"/>
  <c r="T53" i="24"/>
  <c r="T139" i="24"/>
  <c r="T102" i="24"/>
  <c r="T148" i="24"/>
  <c r="T54" i="24"/>
  <c r="T49" i="24"/>
  <c r="T39" i="24"/>
  <c r="T110" i="24"/>
  <c r="T133" i="24"/>
  <c r="T82" i="24"/>
  <c r="T21" i="24"/>
  <c r="T61" i="24"/>
  <c r="T18" i="24"/>
  <c r="T149" i="24"/>
  <c r="T25" i="24"/>
  <c r="T125" i="24"/>
  <c r="T51" i="24"/>
  <c r="T20" i="24"/>
  <c r="T118" i="24"/>
  <c r="T40" i="24"/>
  <c r="T105" i="24"/>
  <c r="T60" i="24"/>
  <c r="T8" i="24"/>
  <c r="T76" i="24"/>
  <c r="T67" i="24"/>
  <c r="T94" i="24"/>
  <c r="T128" i="24"/>
  <c r="T34" i="24"/>
  <c r="T120" i="24"/>
  <c r="T151" i="24"/>
  <c r="T66" i="24"/>
  <c r="T98" i="24"/>
  <c r="T69" i="24"/>
  <c r="T68" i="24"/>
  <c r="T88" i="24"/>
  <c r="T7" i="24"/>
  <c r="T47" i="24"/>
  <c r="T17" i="24"/>
  <c r="T131" i="24"/>
  <c r="T70" i="24"/>
  <c r="T64" i="24"/>
  <c r="T132" i="24"/>
  <c r="T144" i="24"/>
  <c r="T32" i="24"/>
  <c r="T65" i="24"/>
  <c r="T44" i="24"/>
  <c r="T31" i="24"/>
  <c r="T117" i="24"/>
  <c r="T134" i="24"/>
  <c r="T89" i="24"/>
  <c r="T101" i="24"/>
  <c r="T123" i="24"/>
  <c r="T10" i="24"/>
  <c r="T106" i="24"/>
  <c r="T121" i="24"/>
  <c r="T127" i="24"/>
  <c r="T92" i="24"/>
  <c r="T100" i="24"/>
  <c r="T27" i="24"/>
  <c r="T119" i="24"/>
  <c r="T79" i="24"/>
  <c r="T16" i="24"/>
  <c r="T113" i="24"/>
  <c r="T35" i="24"/>
  <c r="T48" i="24"/>
  <c r="T136" i="24"/>
  <c r="T59" i="24"/>
  <c r="T103" i="24"/>
  <c r="T50" i="24"/>
  <c r="T33" i="24"/>
  <c r="T138" i="24"/>
  <c r="T14" i="24"/>
  <c r="T30" i="24"/>
  <c r="T80" i="24"/>
  <c r="T42" i="24"/>
  <c r="T142" i="24"/>
  <c r="T78" i="24"/>
  <c r="T26" i="24"/>
  <c r="T135" i="24"/>
  <c r="T71" i="24"/>
  <c r="T4" i="24"/>
  <c r="T115" i="24"/>
  <c r="T112" i="24"/>
  <c r="T83" i="24"/>
  <c r="T23" i="24"/>
  <c r="T56" i="24"/>
  <c r="T11" i="24"/>
  <c r="T58" i="24"/>
  <c r="T150" i="24"/>
  <c r="T52" i="24"/>
  <c r="T63" i="24"/>
  <c r="T41" i="24"/>
  <c r="T122" i="24"/>
  <c r="L11" i="24" l="1"/>
  <c r="K11" i="24"/>
  <c r="P11" i="24"/>
  <c r="M11" i="24"/>
  <c r="J11" i="24"/>
  <c r="Q11" i="24"/>
  <c r="I11" i="24"/>
  <c r="O11" i="24"/>
  <c r="N11" i="24"/>
  <c r="M18" i="24"/>
  <c r="L18" i="24"/>
  <c r="K18" i="24"/>
  <c r="J18" i="24"/>
  <c r="Q18" i="24"/>
  <c r="I18" i="24"/>
  <c r="P18" i="24"/>
  <c r="O18" i="24"/>
  <c r="N18" i="24"/>
  <c r="O16" i="24"/>
  <c r="N16" i="24"/>
  <c r="M16" i="24"/>
  <c r="L16" i="24"/>
  <c r="K16" i="24"/>
  <c r="J16" i="24"/>
  <c r="Q16" i="24"/>
  <c r="I16" i="24"/>
  <c r="P16" i="24"/>
  <c r="N17" i="24"/>
  <c r="M17" i="24"/>
  <c r="L17" i="24"/>
  <c r="K17" i="24"/>
  <c r="J17" i="24"/>
  <c r="Q17" i="24"/>
  <c r="I17" i="24"/>
  <c r="P17" i="24"/>
  <c r="O17" i="24"/>
  <c r="P23" i="24"/>
  <c r="O23" i="24"/>
  <c r="N23" i="24"/>
  <c r="M23" i="24"/>
  <c r="L23" i="24"/>
  <c r="K23" i="24"/>
  <c r="J23" i="24"/>
  <c r="Q23" i="24"/>
  <c r="I23" i="24"/>
  <c r="J21" i="24"/>
  <c r="Q21" i="24"/>
  <c r="I21" i="24"/>
  <c r="P21" i="24"/>
  <c r="O21" i="24"/>
  <c r="N21" i="24"/>
  <c r="M21" i="24"/>
  <c r="L21" i="24"/>
  <c r="K21" i="24"/>
  <c r="P7" i="24"/>
  <c r="O7" i="24"/>
  <c r="I7" i="24"/>
  <c r="N7" i="24"/>
  <c r="M7" i="24"/>
  <c r="L7" i="24"/>
  <c r="K7" i="24"/>
  <c r="J7" i="24"/>
  <c r="Q7" i="24"/>
  <c r="Q22" i="24"/>
  <c r="I22" i="24"/>
  <c r="P22" i="24"/>
  <c r="O22" i="24"/>
  <c r="N22" i="24"/>
  <c r="M22" i="24"/>
  <c r="L22" i="24"/>
  <c r="K22" i="24"/>
  <c r="J22" i="24"/>
  <c r="K4" i="24"/>
  <c r="J4" i="24"/>
  <c r="Q4" i="24"/>
  <c r="I4" i="24"/>
  <c r="P4" i="24"/>
  <c r="O4" i="24"/>
  <c r="N4" i="24"/>
  <c r="M4" i="24"/>
  <c r="L4" i="24"/>
  <c r="N9" i="24"/>
  <c r="M9" i="24"/>
  <c r="J9" i="24"/>
  <c r="L9" i="24"/>
  <c r="K9" i="24"/>
  <c r="O9" i="24"/>
  <c r="Q9" i="24"/>
  <c r="I9" i="24"/>
  <c r="P9" i="24"/>
  <c r="L19" i="24"/>
  <c r="K19" i="24"/>
  <c r="J19" i="24"/>
  <c r="Q19" i="24"/>
  <c r="I19" i="24"/>
  <c r="P19" i="24"/>
  <c r="O19" i="24"/>
  <c r="N19" i="24"/>
  <c r="M19" i="24"/>
  <c r="K12" i="24"/>
  <c r="J12" i="24"/>
  <c r="Q12" i="24"/>
  <c r="I12" i="24"/>
  <c r="O12" i="24"/>
  <c r="P12" i="24"/>
  <c r="N12" i="24"/>
  <c r="M12" i="24"/>
  <c r="L12" i="24"/>
  <c r="M10" i="24"/>
  <c r="L10" i="24"/>
  <c r="K10" i="24"/>
  <c r="J10" i="24"/>
  <c r="Q10" i="24"/>
  <c r="I10" i="24"/>
  <c r="P10" i="24"/>
  <c r="O10" i="24"/>
  <c r="N10" i="24"/>
  <c r="J5" i="24"/>
  <c r="Q5" i="24"/>
  <c r="I5" i="24"/>
  <c r="P5" i="24"/>
  <c r="O5" i="24"/>
  <c r="N5" i="24"/>
  <c r="K5" i="24"/>
  <c r="M5" i="24"/>
  <c r="L5" i="24"/>
  <c r="P15" i="24"/>
  <c r="O15" i="24"/>
  <c r="L15" i="24"/>
  <c r="N15" i="24"/>
  <c r="M15" i="24"/>
  <c r="K15" i="24"/>
  <c r="J15" i="24"/>
  <c r="Q15" i="24"/>
  <c r="I15" i="24"/>
  <c r="K20" i="24"/>
  <c r="J20" i="24"/>
  <c r="Q20" i="24"/>
  <c r="I20" i="24"/>
  <c r="P20" i="24"/>
  <c r="O20" i="24"/>
  <c r="N20" i="24"/>
  <c r="M20" i="24"/>
  <c r="L20" i="24"/>
  <c r="Q14" i="24"/>
  <c r="I14" i="24"/>
  <c r="P14" i="24"/>
  <c r="O14" i="24"/>
  <c r="N14" i="24"/>
  <c r="M14" i="24"/>
  <c r="L14" i="24"/>
  <c r="K14" i="24"/>
  <c r="J14" i="24"/>
  <c r="Q6" i="24"/>
  <c r="I6" i="24"/>
  <c r="P6" i="24"/>
  <c r="M6" i="24"/>
  <c r="O6" i="24"/>
  <c r="N6" i="24"/>
  <c r="J6" i="24"/>
  <c r="L6" i="24"/>
  <c r="K6" i="24"/>
  <c r="O8" i="24"/>
  <c r="N8" i="24"/>
  <c r="M8" i="24"/>
  <c r="L8" i="24"/>
  <c r="K8" i="24"/>
  <c r="P8" i="24"/>
  <c r="J8" i="24"/>
  <c r="Q8" i="24"/>
  <c r="I8" i="24"/>
  <c r="J13" i="24"/>
  <c r="Q13" i="24"/>
  <c r="I13" i="24"/>
  <c r="P13" i="24"/>
  <c r="O13" i="24"/>
  <c r="N13" i="24"/>
  <c r="M13" i="24"/>
  <c r="L13" i="24"/>
  <c r="K13" i="24"/>
  <c r="AP11" i="19"/>
  <c r="AP61" i="19" s="1"/>
  <c r="O28" i="24"/>
  <c r="P28" i="24"/>
  <c r="O60" i="24"/>
  <c r="P60" i="24"/>
  <c r="O108" i="24"/>
  <c r="P108" i="24"/>
  <c r="O124" i="24"/>
  <c r="P124" i="24"/>
  <c r="O148" i="24"/>
  <c r="P148" i="24"/>
  <c r="O44" i="24"/>
  <c r="P44" i="24"/>
  <c r="O84" i="24"/>
  <c r="P84" i="24"/>
  <c r="O116" i="24"/>
  <c r="P116" i="24"/>
  <c r="O132" i="24"/>
  <c r="P132" i="24"/>
  <c r="O140" i="24"/>
  <c r="P140" i="24"/>
  <c r="O68" i="24"/>
  <c r="P68" i="24"/>
  <c r="O52" i="24"/>
  <c r="P52" i="24"/>
  <c r="O76" i="24"/>
  <c r="P76" i="24"/>
  <c r="O36" i="24"/>
  <c r="P36" i="24"/>
  <c r="O92" i="24"/>
  <c r="P92" i="24"/>
  <c r="O100" i="24"/>
  <c r="P100" i="24"/>
  <c r="O53" i="24"/>
  <c r="P53" i="24"/>
  <c r="O109" i="24"/>
  <c r="P109" i="24"/>
  <c r="P30" i="24"/>
  <c r="O30" i="24"/>
  <c r="P38" i="24"/>
  <c r="O38" i="24"/>
  <c r="P46" i="24"/>
  <c r="O46" i="24"/>
  <c r="P54" i="24"/>
  <c r="O54" i="24"/>
  <c r="P62" i="24"/>
  <c r="O62" i="24"/>
  <c r="P70" i="24"/>
  <c r="O70" i="24"/>
  <c r="P78" i="24"/>
  <c r="O78" i="24"/>
  <c r="P86" i="24"/>
  <c r="O86" i="24"/>
  <c r="P94" i="24"/>
  <c r="O94" i="24"/>
  <c r="P102" i="24"/>
  <c r="O102" i="24"/>
  <c r="P110" i="24"/>
  <c r="O110" i="24"/>
  <c r="P118" i="24"/>
  <c r="O118" i="24"/>
  <c r="P126" i="24"/>
  <c r="O126" i="24"/>
  <c r="P134" i="24"/>
  <c r="O134" i="24"/>
  <c r="P142" i="24"/>
  <c r="O142" i="24"/>
  <c r="P150" i="24"/>
  <c r="O150" i="24"/>
  <c r="O69" i="24"/>
  <c r="P69" i="24"/>
  <c r="P117" i="24"/>
  <c r="O117" i="24"/>
  <c r="O31" i="24"/>
  <c r="P31" i="24"/>
  <c r="O39" i="24"/>
  <c r="P39" i="24"/>
  <c r="O47" i="24"/>
  <c r="P47" i="24"/>
  <c r="O55" i="24"/>
  <c r="P55" i="24"/>
  <c r="O63" i="24"/>
  <c r="P63" i="24"/>
  <c r="O71" i="24"/>
  <c r="P71" i="24"/>
  <c r="O79" i="24"/>
  <c r="P79" i="24"/>
  <c r="O87" i="24"/>
  <c r="P87" i="24"/>
  <c r="O95" i="24"/>
  <c r="P95" i="24"/>
  <c r="O103" i="24"/>
  <c r="P103" i="24"/>
  <c r="P111" i="24"/>
  <c r="O111" i="24"/>
  <c r="O119" i="24"/>
  <c r="P119" i="24"/>
  <c r="O127" i="24"/>
  <c r="P127" i="24"/>
  <c r="O135" i="24"/>
  <c r="P135" i="24"/>
  <c r="O143" i="24"/>
  <c r="P143" i="24"/>
  <c r="O151" i="24"/>
  <c r="P151" i="24"/>
  <c r="O77" i="24"/>
  <c r="P77" i="24"/>
  <c r="P141" i="24"/>
  <c r="O141" i="24"/>
  <c r="O24" i="24"/>
  <c r="P24" i="24"/>
  <c r="O32" i="24"/>
  <c r="P32" i="24"/>
  <c r="O40" i="24"/>
  <c r="P40" i="24"/>
  <c r="O48" i="24"/>
  <c r="P48" i="24"/>
  <c r="O56" i="24"/>
  <c r="P56" i="24"/>
  <c r="O64" i="24"/>
  <c r="P64" i="24"/>
  <c r="O72" i="24"/>
  <c r="P72" i="24"/>
  <c r="O80" i="24"/>
  <c r="P80" i="24"/>
  <c r="O88" i="24"/>
  <c r="P88" i="24"/>
  <c r="O96" i="24"/>
  <c r="P96" i="24"/>
  <c r="O104" i="24"/>
  <c r="P104" i="24"/>
  <c r="O112" i="24"/>
  <c r="P112" i="24"/>
  <c r="O120" i="24"/>
  <c r="P120" i="24"/>
  <c r="O128" i="24"/>
  <c r="P128" i="24"/>
  <c r="O136" i="24"/>
  <c r="P136" i="24"/>
  <c r="O144" i="24"/>
  <c r="P144" i="24"/>
  <c r="O152" i="24"/>
  <c r="P152" i="24"/>
  <c r="O37" i="24"/>
  <c r="P37" i="24"/>
  <c r="O85" i="24"/>
  <c r="P85" i="24"/>
  <c r="P149" i="24"/>
  <c r="O149" i="24"/>
  <c r="O33" i="24"/>
  <c r="P33" i="24"/>
  <c r="O41" i="24"/>
  <c r="P41" i="24"/>
  <c r="O49" i="24"/>
  <c r="P49" i="24"/>
  <c r="O57" i="24"/>
  <c r="P57" i="24"/>
  <c r="O65" i="24"/>
  <c r="P65" i="24"/>
  <c r="O73" i="24"/>
  <c r="P73" i="24"/>
  <c r="O81" i="24"/>
  <c r="P81" i="24"/>
  <c r="P89" i="24"/>
  <c r="O89" i="24"/>
  <c r="P97" i="24"/>
  <c r="O97" i="24"/>
  <c r="O105" i="24"/>
  <c r="P105" i="24"/>
  <c r="O113" i="24"/>
  <c r="P113" i="24"/>
  <c r="P121" i="24"/>
  <c r="O121" i="24"/>
  <c r="P129" i="24"/>
  <c r="O129" i="24"/>
  <c r="O137" i="24"/>
  <c r="P137" i="24"/>
  <c r="O145" i="24"/>
  <c r="P145" i="24"/>
  <c r="P153" i="24"/>
  <c r="O153" i="24"/>
  <c r="O45" i="24"/>
  <c r="P45" i="24"/>
  <c r="O93" i="24"/>
  <c r="P93" i="24"/>
  <c r="O125" i="24"/>
  <c r="P125" i="24"/>
  <c r="O25" i="24"/>
  <c r="P25" i="24"/>
  <c r="P26" i="24"/>
  <c r="O26" i="24"/>
  <c r="P34" i="24"/>
  <c r="O34" i="24"/>
  <c r="P42" i="24"/>
  <c r="O42" i="24"/>
  <c r="P50" i="24"/>
  <c r="O50" i="24"/>
  <c r="P58" i="24"/>
  <c r="O58" i="24"/>
  <c r="P66" i="24"/>
  <c r="O66" i="24"/>
  <c r="P74" i="24"/>
  <c r="O74" i="24"/>
  <c r="P82" i="24"/>
  <c r="O82" i="24"/>
  <c r="P90" i="24"/>
  <c r="O90" i="24"/>
  <c r="P98" i="24"/>
  <c r="O98" i="24"/>
  <c r="P106" i="24"/>
  <c r="O106" i="24"/>
  <c r="P114" i="24"/>
  <c r="O114" i="24"/>
  <c r="P122" i="24"/>
  <c r="O122" i="24"/>
  <c r="P130" i="24"/>
  <c r="O130" i="24"/>
  <c r="P138" i="24"/>
  <c r="O138" i="24"/>
  <c r="P146" i="24"/>
  <c r="O146" i="24"/>
  <c r="O29" i="24"/>
  <c r="P29" i="24"/>
  <c r="O61" i="24"/>
  <c r="P61" i="24"/>
  <c r="O101" i="24"/>
  <c r="P101" i="24"/>
  <c r="O133" i="24"/>
  <c r="P133" i="24"/>
  <c r="O27" i="24"/>
  <c r="P27" i="24"/>
  <c r="O35" i="24"/>
  <c r="P35" i="24"/>
  <c r="O43" i="24"/>
  <c r="P43" i="24"/>
  <c r="O51" i="24"/>
  <c r="P51" i="24"/>
  <c r="O59" i="24"/>
  <c r="P59" i="24"/>
  <c r="O67" i="24"/>
  <c r="P67" i="24"/>
  <c r="O75" i="24"/>
  <c r="P75" i="24"/>
  <c r="O83" i="24"/>
  <c r="P83" i="24"/>
  <c r="O91" i="24"/>
  <c r="P91" i="24"/>
  <c r="O99" i="24"/>
  <c r="P99" i="24"/>
  <c r="O107" i="24"/>
  <c r="P107" i="24"/>
  <c r="O115" i="24"/>
  <c r="P115" i="24"/>
  <c r="O123" i="24"/>
  <c r="P123" i="24"/>
  <c r="P131" i="24"/>
  <c r="O131" i="24"/>
  <c r="P139" i="24"/>
  <c r="O139" i="24"/>
  <c r="P147" i="24"/>
  <c r="O147" i="24"/>
  <c r="L28" i="24"/>
  <c r="M28" i="24"/>
  <c r="L60" i="24"/>
  <c r="M60" i="24"/>
  <c r="L108" i="24"/>
  <c r="M108" i="24"/>
  <c r="L124" i="24"/>
  <c r="M124" i="24"/>
  <c r="L148" i="24"/>
  <c r="M148" i="24"/>
  <c r="L44" i="24"/>
  <c r="M44" i="24"/>
  <c r="L84" i="24"/>
  <c r="M84" i="24"/>
  <c r="L116" i="24"/>
  <c r="M116" i="24"/>
  <c r="L132" i="24"/>
  <c r="M132" i="24"/>
  <c r="L140" i="24"/>
  <c r="M140" i="24"/>
  <c r="L68" i="24"/>
  <c r="M68" i="24"/>
  <c r="L52" i="24"/>
  <c r="M52" i="24"/>
  <c r="L76" i="24"/>
  <c r="M76" i="24"/>
  <c r="L36" i="24"/>
  <c r="M36" i="24"/>
  <c r="L92" i="24"/>
  <c r="M92" i="24"/>
  <c r="L100" i="24"/>
  <c r="M100" i="24"/>
  <c r="L53" i="24"/>
  <c r="M53" i="24"/>
  <c r="L109" i="24"/>
  <c r="M109" i="24"/>
  <c r="M30" i="24"/>
  <c r="L30" i="24"/>
  <c r="M38" i="24"/>
  <c r="L38" i="24"/>
  <c r="M46" i="24"/>
  <c r="L46" i="24"/>
  <c r="M54" i="24"/>
  <c r="L54" i="24"/>
  <c r="M62" i="24"/>
  <c r="L62" i="24"/>
  <c r="M70" i="24"/>
  <c r="L70" i="24"/>
  <c r="M78" i="24"/>
  <c r="L78" i="24"/>
  <c r="M86" i="24"/>
  <c r="L86" i="24"/>
  <c r="M94" i="24"/>
  <c r="L94" i="24"/>
  <c r="M102" i="24"/>
  <c r="L102" i="24"/>
  <c r="M110" i="24"/>
  <c r="L110" i="24"/>
  <c r="M118" i="24"/>
  <c r="L118" i="24"/>
  <c r="M126" i="24"/>
  <c r="L126" i="24"/>
  <c r="M134" i="24"/>
  <c r="L134" i="24"/>
  <c r="M142" i="24"/>
  <c r="L142" i="24"/>
  <c r="M150" i="24"/>
  <c r="L150" i="24"/>
  <c r="L69" i="24"/>
  <c r="M69" i="24"/>
  <c r="L117" i="24"/>
  <c r="M117" i="24"/>
  <c r="L31" i="24"/>
  <c r="M31" i="24"/>
  <c r="L39" i="24"/>
  <c r="M39" i="24"/>
  <c r="L47" i="24"/>
  <c r="M47" i="24"/>
  <c r="L55" i="24"/>
  <c r="M55" i="24"/>
  <c r="L63" i="24"/>
  <c r="M63" i="24"/>
  <c r="L71" i="24"/>
  <c r="M71" i="24"/>
  <c r="L79" i="24"/>
  <c r="M79" i="24"/>
  <c r="L87" i="24"/>
  <c r="M87" i="24"/>
  <c r="L95" i="24"/>
  <c r="M95" i="24"/>
  <c r="L103" i="24"/>
  <c r="M103" i="24"/>
  <c r="L111" i="24"/>
  <c r="M111" i="24"/>
  <c r="M119" i="24"/>
  <c r="L119" i="24"/>
  <c r="M127" i="24"/>
  <c r="L127" i="24"/>
  <c r="M135" i="24"/>
  <c r="L135" i="24"/>
  <c r="M143" i="24"/>
  <c r="L143" i="24"/>
  <c r="M151" i="24"/>
  <c r="L151" i="24"/>
  <c r="L77" i="24"/>
  <c r="M77" i="24"/>
  <c r="L141" i="24"/>
  <c r="M141" i="24"/>
  <c r="L24" i="24"/>
  <c r="M24" i="24"/>
  <c r="L32" i="24"/>
  <c r="M32" i="24"/>
  <c r="L40" i="24"/>
  <c r="M40" i="24"/>
  <c r="L48" i="24"/>
  <c r="M48" i="24"/>
  <c r="L56" i="24"/>
  <c r="M56" i="24"/>
  <c r="L64" i="24"/>
  <c r="M64" i="24"/>
  <c r="L72" i="24"/>
  <c r="M72" i="24"/>
  <c r="L80" i="24"/>
  <c r="M80" i="24"/>
  <c r="L88" i="24"/>
  <c r="M88" i="24"/>
  <c r="L96" i="24"/>
  <c r="M96" i="24"/>
  <c r="L104" i="24"/>
  <c r="M104" i="24"/>
  <c r="L112" i="24"/>
  <c r="M112" i="24"/>
  <c r="L120" i="24"/>
  <c r="M120" i="24"/>
  <c r="L128" i="24"/>
  <c r="M128" i="24"/>
  <c r="L136" i="24"/>
  <c r="M136" i="24"/>
  <c r="L144" i="24"/>
  <c r="M144" i="24"/>
  <c r="L152" i="24"/>
  <c r="M152" i="24"/>
  <c r="L37" i="24"/>
  <c r="M37" i="24"/>
  <c r="L85" i="24"/>
  <c r="M85" i="24"/>
  <c r="L149" i="24"/>
  <c r="M149" i="24"/>
  <c r="L33" i="24"/>
  <c r="M33" i="24"/>
  <c r="L41" i="24"/>
  <c r="M41" i="24"/>
  <c r="L49" i="24"/>
  <c r="M49" i="24"/>
  <c r="L57" i="24"/>
  <c r="M57" i="24"/>
  <c r="L65" i="24"/>
  <c r="M65" i="24"/>
  <c r="L73" i="24"/>
  <c r="M73" i="24"/>
  <c r="L81" i="24"/>
  <c r="M81" i="24"/>
  <c r="L89" i="24"/>
  <c r="M89" i="24"/>
  <c r="L97" i="24"/>
  <c r="M97" i="24"/>
  <c r="M105" i="24"/>
  <c r="L105" i="24"/>
  <c r="L113" i="24"/>
  <c r="M113" i="24"/>
  <c r="L121" i="24"/>
  <c r="M121" i="24"/>
  <c r="M129" i="24"/>
  <c r="L129" i="24"/>
  <c r="M137" i="24"/>
  <c r="L137" i="24"/>
  <c r="M145" i="24"/>
  <c r="L145" i="24"/>
  <c r="M153" i="24"/>
  <c r="L153" i="24"/>
  <c r="L45" i="24"/>
  <c r="M45" i="24"/>
  <c r="L93" i="24"/>
  <c r="M93" i="24"/>
  <c r="L125" i="24"/>
  <c r="M125" i="24"/>
  <c r="L25" i="24"/>
  <c r="M25" i="24"/>
  <c r="M26" i="24"/>
  <c r="L26" i="24"/>
  <c r="M34" i="24"/>
  <c r="L34" i="24"/>
  <c r="M42" i="24"/>
  <c r="L42" i="24"/>
  <c r="M50" i="24"/>
  <c r="L50" i="24"/>
  <c r="M58" i="24"/>
  <c r="L58" i="24"/>
  <c r="M66" i="24"/>
  <c r="L66" i="24"/>
  <c r="M74" i="24"/>
  <c r="L74" i="24"/>
  <c r="M82" i="24"/>
  <c r="L82" i="24"/>
  <c r="M90" i="24"/>
  <c r="L90" i="24"/>
  <c r="M98" i="24"/>
  <c r="L98" i="24"/>
  <c r="M106" i="24"/>
  <c r="L106" i="24"/>
  <c r="M114" i="24"/>
  <c r="L114" i="24"/>
  <c r="M122" i="24"/>
  <c r="L122" i="24"/>
  <c r="M130" i="24"/>
  <c r="L130" i="24"/>
  <c r="M138" i="24"/>
  <c r="L138" i="24"/>
  <c r="M146" i="24"/>
  <c r="L146" i="24"/>
  <c r="L29" i="24"/>
  <c r="M29" i="24"/>
  <c r="L61" i="24"/>
  <c r="M61" i="24"/>
  <c r="L101" i="24"/>
  <c r="M101" i="24"/>
  <c r="M133" i="24"/>
  <c r="L133" i="24"/>
  <c r="M27" i="24"/>
  <c r="L27" i="24"/>
  <c r="L35" i="24"/>
  <c r="M35" i="24"/>
  <c r="L43" i="24"/>
  <c r="M43" i="24"/>
  <c r="M51" i="24"/>
  <c r="L51" i="24"/>
  <c r="L59" i="24"/>
  <c r="M59" i="24"/>
  <c r="M67" i="24"/>
  <c r="L67" i="24"/>
  <c r="M75" i="24"/>
  <c r="L75" i="24"/>
  <c r="M83" i="24"/>
  <c r="L83" i="24"/>
  <c r="M91" i="24"/>
  <c r="L91" i="24"/>
  <c r="M99" i="24"/>
  <c r="L99" i="24"/>
  <c r="M107" i="24"/>
  <c r="L107" i="24"/>
  <c r="L115" i="24"/>
  <c r="M115" i="24"/>
  <c r="L123" i="24"/>
  <c r="M123" i="24"/>
  <c r="L131" i="24"/>
  <c r="M131" i="24"/>
  <c r="L139" i="24"/>
  <c r="M139" i="24"/>
  <c r="L147" i="24"/>
  <c r="M147" i="24"/>
  <c r="I28" i="24"/>
  <c r="J28" i="24"/>
  <c r="I60" i="24"/>
  <c r="J60" i="24"/>
  <c r="I108" i="24"/>
  <c r="J108" i="24"/>
  <c r="I124" i="24"/>
  <c r="J124" i="24"/>
  <c r="I148" i="24"/>
  <c r="J148" i="24"/>
  <c r="I44" i="24"/>
  <c r="J44" i="24"/>
  <c r="I84" i="24"/>
  <c r="J84" i="24"/>
  <c r="I116" i="24"/>
  <c r="J116" i="24"/>
  <c r="I132" i="24"/>
  <c r="J132" i="24"/>
  <c r="I140" i="24"/>
  <c r="J140" i="24"/>
  <c r="I68" i="24"/>
  <c r="J68" i="24"/>
  <c r="I52" i="24"/>
  <c r="J52" i="24"/>
  <c r="I76" i="24"/>
  <c r="J76" i="24"/>
  <c r="I36" i="24"/>
  <c r="J36" i="24"/>
  <c r="I92" i="24"/>
  <c r="J92" i="24"/>
  <c r="I100" i="24"/>
  <c r="J100" i="24"/>
  <c r="J53" i="24"/>
  <c r="I53" i="24"/>
  <c r="J109" i="24"/>
  <c r="I109" i="24"/>
  <c r="I30" i="24"/>
  <c r="J30" i="24"/>
  <c r="I38" i="24"/>
  <c r="J38" i="24"/>
  <c r="I46" i="24"/>
  <c r="J46" i="24"/>
  <c r="I54" i="24"/>
  <c r="J54" i="24"/>
  <c r="I62" i="24"/>
  <c r="J62" i="24"/>
  <c r="I70" i="24"/>
  <c r="J70" i="24"/>
  <c r="I78" i="24"/>
  <c r="J78" i="24"/>
  <c r="I86" i="24"/>
  <c r="J86" i="24"/>
  <c r="I94" i="24"/>
  <c r="J94" i="24"/>
  <c r="I102" i="24"/>
  <c r="J102" i="24"/>
  <c r="I110" i="24"/>
  <c r="J110" i="24"/>
  <c r="I118" i="24"/>
  <c r="J118" i="24"/>
  <c r="I126" i="24"/>
  <c r="J126" i="24"/>
  <c r="I134" i="24"/>
  <c r="J134" i="24"/>
  <c r="I142" i="24"/>
  <c r="J142" i="24"/>
  <c r="I150" i="24"/>
  <c r="J150" i="24"/>
  <c r="J69" i="24"/>
  <c r="I69" i="24"/>
  <c r="J117" i="24"/>
  <c r="I117" i="24"/>
  <c r="I31" i="24"/>
  <c r="J31" i="24"/>
  <c r="J39" i="24"/>
  <c r="I39" i="24"/>
  <c r="I47" i="24"/>
  <c r="J47" i="24"/>
  <c r="I55" i="24"/>
  <c r="J55" i="24"/>
  <c r="J63" i="24"/>
  <c r="I63" i="24"/>
  <c r="I71" i="24"/>
  <c r="J71" i="24"/>
  <c r="I79" i="24"/>
  <c r="J79" i="24"/>
  <c r="I87" i="24"/>
  <c r="J87" i="24"/>
  <c r="I95" i="24"/>
  <c r="J95" i="24"/>
  <c r="I103" i="24"/>
  <c r="J103" i="24"/>
  <c r="I111" i="24"/>
  <c r="J111" i="24"/>
  <c r="J119" i="24"/>
  <c r="I119" i="24"/>
  <c r="I127" i="24"/>
  <c r="J127" i="24"/>
  <c r="I135" i="24"/>
  <c r="J135" i="24"/>
  <c r="I143" i="24"/>
  <c r="J143" i="24"/>
  <c r="I151" i="24"/>
  <c r="J151" i="24"/>
  <c r="J77" i="24"/>
  <c r="I77" i="24"/>
  <c r="J141" i="24"/>
  <c r="I141" i="24"/>
  <c r="I24" i="24"/>
  <c r="J24" i="24"/>
  <c r="I32" i="24"/>
  <c r="J32" i="24"/>
  <c r="I40" i="24"/>
  <c r="J40" i="24"/>
  <c r="I48" i="24"/>
  <c r="J48" i="24"/>
  <c r="I56" i="24"/>
  <c r="J56" i="24"/>
  <c r="I64" i="24"/>
  <c r="J64" i="24"/>
  <c r="I72" i="24"/>
  <c r="J72" i="24"/>
  <c r="I80" i="24"/>
  <c r="J80" i="24"/>
  <c r="I88" i="24"/>
  <c r="J88" i="24"/>
  <c r="I96" i="24"/>
  <c r="J96" i="24"/>
  <c r="I104" i="24"/>
  <c r="J104" i="24"/>
  <c r="I112" i="24"/>
  <c r="J112" i="24"/>
  <c r="I120" i="24"/>
  <c r="J120" i="24"/>
  <c r="I128" i="24"/>
  <c r="J128" i="24"/>
  <c r="I136" i="24"/>
  <c r="J136" i="24"/>
  <c r="I144" i="24"/>
  <c r="J144" i="24"/>
  <c r="I152" i="24"/>
  <c r="J152" i="24"/>
  <c r="J37" i="24"/>
  <c r="I37" i="24"/>
  <c r="J85" i="24"/>
  <c r="I85" i="24"/>
  <c r="J149" i="24"/>
  <c r="I149" i="24"/>
  <c r="J33" i="24"/>
  <c r="I33" i="24"/>
  <c r="J41" i="24"/>
  <c r="I41" i="24"/>
  <c r="J49" i="24"/>
  <c r="I49" i="24"/>
  <c r="J57" i="24"/>
  <c r="I57" i="24"/>
  <c r="J65" i="24"/>
  <c r="I65" i="24"/>
  <c r="J73" i="24"/>
  <c r="I73" i="24"/>
  <c r="J81" i="24"/>
  <c r="I81" i="24"/>
  <c r="J89" i="24"/>
  <c r="I89" i="24"/>
  <c r="J97" i="24"/>
  <c r="I97" i="24"/>
  <c r="J105" i="24"/>
  <c r="I105" i="24"/>
  <c r="J113" i="24"/>
  <c r="I113" i="24"/>
  <c r="J121" i="24"/>
  <c r="I121" i="24"/>
  <c r="J129" i="24"/>
  <c r="I129" i="24"/>
  <c r="J137" i="24"/>
  <c r="I137" i="24"/>
  <c r="J145" i="24"/>
  <c r="I145" i="24"/>
  <c r="J153" i="24"/>
  <c r="I153" i="24"/>
  <c r="J45" i="24"/>
  <c r="I45" i="24"/>
  <c r="J93" i="24"/>
  <c r="I93" i="24"/>
  <c r="J125" i="24"/>
  <c r="I125" i="24"/>
  <c r="J25" i="24"/>
  <c r="I25" i="24"/>
  <c r="I26" i="24"/>
  <c r="J26" i="24"/>
  <c r="I34" i="24"/>
  <c r="J34" i="24"/>
  <c r="I42" i="24"/>
  <c r="J42" i="24"/>
  <c r="I50" i="24"/>
  <c r="J50" i="24"/>
  <c r="I58" i="24"/>
  <c r="J58" i="24"/>
  <c r="I66" i="24"/>
  <c r="J66" i="24"/>
  <c r="I74" i="24"/>
  <c r="J74" i="24"/>
  <c r="I82" i="24"/>
  <c r="J82" i="24"/>
  <c r="I90" i="24"/>
  <c r="J90" i="24"/>
  <c r="I98" i="24"/>
  <c r="J98" i="24"/>
  <c r="I106" i="24"/>
  <c r="J106" i="24"/>
  <c r="I114" i="24"/>
  <c r="J114" i="24"/>
  <c r="I122" i="24"/>
  <c r="J122" i="24"/>
  <c r="I130" i="24"/>
  <c r="J130" i="24"/>
  <c r="I138" i="24"/>
  <c r="J138" i="24"/>
  <c r="I146" i="24"/>
  <c r="J146" i="24"/>
  <c r="J29" i="24"/>
  <c r="I29" i="24"/>
  <c r="J61" i="24"/>
  <c r="I61" i="24"/>
  <c r="J101" i="24"/>
  <c r="I101" i="24"/>
  <c r="J133" i="24"/>
  <c r="I133" i="24"/>
  <c r="I27" i="24"/>
  <c r="J27" i="24"/>
  <c r="I35" i="24"/>
  <c r="J35" i="24"/>
  <c r="I43" i="24"/>
  <c r="J43" i="24"/>
  <c r="J51" i="24"/>
  <c r="I51" i="24"/>
  <c r="I59" i="24"/>
  <c r="J59" i="24"/>
  <c r="I67" i="24"/>
  <c r="J67" i="24"/>
  <c r="I75" i="24"/>
  <c r="J75" i="24"/>
  <c r="J83" i="24"/>
  <c r="I83" i="24"/>
  <c r="I91" i="24"/>
  <c r="J91" i="24"/>
  <c r="J99" i="24"/>
  <c r="I99" i="24"/>
  <c r="I107" i="24"/>
  <c r="J107" i="24"/>
  <c r="I115" i="24"/>
  <c r="J115" i="24"/>
  <c r="I123" i="24"/>
  <c r="J123" i="24"/>
  <c r="I131" i="24"/>
  <c r="J131" i="24"/>
  <c r="J139" i="24"/>
  <c r="I139" i="24"/>
  <c r="I147" i="24"/>
  <c r="J147" i="24"/>
  <c r="N28" i="24"/>
  <c r="N60" i="24"/>
  <c r="N108" i="24"/>
  <c r="N124" i="24"/>
  <c r="N148" i="24"/>
  <c r="N44" i="24"/>
  <c r="N84" i="24"/>
  <c r="N116" i="24"/>
  <c r="N132" i="24"/>
  <c r="N140" i="24"/>
  <c r="N68" i="24"/>
  <c r="N52" i="24"/>
  <c r="N76" i="24"/>
  <c r="N36" i="24"/>
  <c r="N92" i="24"/>
  <c r="N100" i="24"/>
  <c r="N53" i="24"/>
  <c r="N109" i="24"/>
  <c r="N30" i="24"/>
  <c r="N38" i="24"/>
  <c r="N46" i="24"/>
  <c r="N54" i="24"/>
  <c r="N62" i="24"/>
  <c r="N70" i="24"/>
  <c r="N78" i="24"/>
  <c r="N86" i="24"/>
  <c r="N94" i="24"/>
  <c r="N102" i="24"/>
  <c r="N110" i="24"/>
  <c r="N118" i="24"/>
  <c r="N126" i="24"/>
  <c r="N134" i="24"/>
  <c r="N142" i="24"/>
  <c r="N150" i="24"/>
  <c r="N69" i="24"/>
  <c r="N117" i="24"/>
  <c r="N31" i="24"/>
  <c r="N39" i="24"/>
  <c r="N47" i="24"/>
  <c r="N55" i="24"/>
  <c r="N63" i="24"/>
  <c r="N71" i="24"/>
  <c r="N79" i="24"/>
  <c r="N87" i="24"/>
  <c r="N95" i="24"/>
  <c r="N103" i="24"/>
  <c r="N111" i="24"/>
  <c r="N119" i="24"/>
  <c r="N127" i="24"/>
  <c r="N135" i="24"/>
  <c r="N143" i="24"/>
  <c r="N151" i="24"/>
  <c r="N77" i="24"/>
  <c r="N141" i="24"/>
  <c r="N24" i="24"/>
  <c r="N32" i="24"/>
  <c r="N40" i="24"/>
  <c r="N48" i="24"/>
  <c r="N56" i="24"/>
  <c r="N64" i="24"/>
  <c r="N72" i="24"/>
  <c r="N80" i="24"/>
  <c r="N88" i="24"/>
  <c r="N96" i="24"/>
  <c r="N104" i="24"/>
  <c r="N112" i="24"/>
  <c r="N120" i="24"/>
  <c r="N128" i="24"/>
  <c r="N136" i="24"/>
  <c r="N144" i="24"/>
  <c r="N152" i="24"/>
  <c r="N37" i="24"/>
  <c r="N85" i="24"/>
  <c r="N149" i="24"/>
  <c r="N33" i="24"/>
  <c r="N41" i="24"/>
  <c r="N49" i="24"/>
  <c r="N57" i="24"/>
  <c r="N65" i="24"/>
  <c r="N73" i="24"/>
  <c r="N81" i="24"/>
  <c r="N89" i="24"/>
  <c r="N97" i="24"/>
  <c r="N105" i="24"/>
  <c r="N113" i="24"/>
  <c r="N121" i="24"/>
  <c r="N129" i="24"/>
  <c r="N137" i="24"/>
  <c r="N145" i="24"/>
  <c r="N153" i="24"/>
  <c r="N45" i="24"/>
  <c r="N93" i="24"/>
  <c r="N125" i="24"/>
  <c r="N25" i="24"/>
  <c r="N26" i="24"/>
  <c r="N34" i="24"/>
  <c r="N42" i="24"/>
  <c r="N50" i="24"/>
  <c r="N58" i="24"/>
  <c r="N66" i="24"/>
  <c r="N74" i="24"/>
  <c r="N82" i="24"/>
  <c r="N90" i="24"/>
  <c r="N98" i="24"/>
  <c r="N106" i="24"/>
  <c r="N114" i="24"/>
  <c r="N122" i="24"/>
  <c r="N130" i="24"/>
  <c r="N138" i="24"/>
  <c r="N146" i="24"/>
  <c r="N29" i="24"/>
  <c r="N61" i="24"/>
  <c r="N101" i="24"/>
  <c r="N133" i="24"/>
  <c r="N27" i="24"/>
  <c r="N35" i="24"/>
  <c r="N43" i="24"/>
  <c r="N51" i="24"/>
  <c r="N59" i="24"/>
  <c r="N67" i="24"/>
  <c r="N75" i="24"/>
  <c r="N83" i="24"/>
  <c r="N91" i="24"/>
  <c r="N99" i="24"/>
  <c r="N107" i="24"/>
  <c r="N115" i="24"/>
  <c r="N123" i="24"/>
  <c r="N131" i="24"/>
  <c r="N139" i="24"/>
  <c r="N147" i="24"/>
  <c r="Q28" i="24"/>
  <c r="Q60" i="24"/>
  <c r="Q108" i="24"/>
  <c r="Q124" i="24"/>
  <c r="Q148" i="24"/>
  <c r="Q44" i="24"/>
  <c r="Q84" i="24"/>
  <c r="Q116" i="24"/>
  <c r="Q132" i="24"/>
  <c r="Q140" i="24"/>
  <c r="Q68" i="24"/>
  <c r="Q52" i="24"/>
  <c r="Q76" i="24"/>
  <c r="Q36" i="24"/>
  <c r="Q92" i="24"/>
  <c r="Q100" i="24"/>
  <c r="Q53" i="24"/>
  <c r="Q109" i="24"/>
  <c r="Q30" i="24"/>
  <c r="Q38" i="24"/>
  <c r="Q46" i="24"/>
  <c r="Q54" i="24"/>
  <c r="Q62" i="24"/>
  <c r="Q70" i="24"/>
  <c r="Q78" i="24"/>
  <c r="Q86" i="24"/>
  <c r="Q94" i="24"/>
  <c r="Q102" i="24"/>
  <c r="Q110" i="24"/>
  <c r="Q118" i="24"/>
  <c r="Q126" i="24"/>
  <c r="Q134" i="24"/>
  <c r="Q142" i="24"/>
  <c r="Q150" i="24"/>
  <c r="C5" i="24"/>
  <c r="Q69" i="24"/>
  <c r="Q117" i="24"/>
  <c r="Q31" i="24"/>
  <c r="Q39" i="24"/>
  <c r="Q47" i="24"/>
  <c r="Q55" i="24"/>
  <c r="Q63" i="24"/>
  <c r="Q71" i="24"/>
  <c r="Q79" i="24"/>
  <c r="Q87" i="24"/>
  <c r="Q95" i="24"/>
  <c r="Q103" i="24"/>
  <c r="Q111" i="24"/>
  <c r="Q119" i="24"/>
  <c r="Q127" i="24"/>
  <c r="Q135" i="24"/>
  <c r="Q143" i="24"/>
  <c r="Q151" i="24"/>
  <c r="Q77" i="24"/>
  <c r="Q141" i="24"/>
  <c r="Q24" i="24"/>
  <c r="Q32" i="24"/>
  <c r="Q40" i="24"/>
  <c r="Q48" i="24"/>
  <c r="Q56" i="24"/>
  <c r="Q64" i="24"/>
  <c r="Q72" i="24"/>
  <c r="Q80" i="24"/>
  <c r="Q88" i="24"/>
  <c r="Q96" i="24"/>
  <c r="Q104" i="24"/>
  <c r="Q112" i="24"/>
  <c r="Q120" i="24"/>
  <c r="Q128" i="24"/>
  <c r="Q136" i="24"/>
  <c r="Q144" i="24"/>
  <c r="Q152" i="24"/>
  <c r="Q37" i="24"/>
  <c r="Q85" i="24"/>
  <c r="Q149" i="24"/>
  <c r="Q33" i="24"/>
  <c r="Q41" i="24"/>
  <c r="Q49" i="24"/>
  <c r="Q57" i="24"/>
  <c r="Q65" i="24"/>
  <c r="Q73" i="24"/>
  <c r="Q81" i="24"/>
  <c r="Q89" i="24"/>
  <c r="Q97" i="24"/>
  <c r="Q105" i="24"/>
  <c r="Q113" i="24"/>
  <c r="Q121" i="24"/>
  <c r="Q129" i="24"/>
  <c r="Q137" i="24"/>
  <c r="Q145" i="24"/>
  <c r="Q153" i="24"/>
  <c r="Q45" i="24"/>
  <c r="Q93" i="24"/>
  <c r="Q125" i="24"/>
  <c r="Q25" i="24"/>
  <c r="Q26" i="24"/>
  <c r="Q34" i="24"/>
  <c r="Q42" i="24"/>
  <c r="Q50" i="24"/>
  <c r="Q58" i="24"/>
  <c r="Q66" i="24"/>
  <c r="Q74" i="24"/>
  <c r="Q82" i="24"/>
  <c r="Q90" i="24"/>
  <c r="Q98" i="24"/>
  <c r="Q106" i="24"/>
  <c r="Q114" i="24"/>
  <c r="Q122" i="24"/>
  <c r="Q130" i="24"/>
  <c r="Q138" i="24"/>
  <c r="Q146" i="24"/>
  <c r="Q29" i="24"/>
  <c r="Q61" i="24"/>
  <c r="Q101" i="24"/>
  <c r="Q133" i="24"/>
  <c r="Q27" i="24"/>
  <c r="Q35" i="24"/>
  <c r="Q43" i="24"/>
  <c r="Q51" i="24"/>
  <c r="Q59" i="24"/>
  <c r="Q67" i="24"/>
  <c r="Q75" i="24"/>
  <c r="Q83" i="24"/>
  <c r="Q91" i="24"/>
  <c r="Q99" i="24"/>
  <c r="Q107" i="24"/>
  <c r="Q115" i="24"/>
  <c r="Q123" i="24"/>
  <c r="Q131" i="24"/>
  <c r="Q139" i="24"/>
  <c r="Q147" i="24"/>
  <c r="H90" i="24"/>
  <c r="H56" i="24"/>
  <c r="H34" i="24"/>
  <c r="H127" i="24"/>
  <c r="H11" i="24"/>
  <c r="H51" i="24"/>
  <c r="H92" i="24"/>
  <c r="H98" i="24"/>
  <c r="H27" i="24"/>
  <c r="H106" i="24"/>
  <c r="H54" i="24"/>
  <c r="H22" i="24"/>
  <c r="H41" i="24"/>
  <c r="H126" i="24"/>
  <c r="H44" i="24"/>
  <c r="H83" i="24"/>
  <c r="H52" i="24"/>
  <c r="H84" i="24"/>
  <c r="H49" i="24"/>
  <c r="H24" i="24"/>
  <c r="H130" i="24"/>
  <c r="H144" i="24"/>
  <c r="H131" i="24"/>
  <c r="H72" i="24"/>
  <c r="H18" i="24"/>
  <c r="H135" i="24"/>
  <c r="H10" i="24"/>
  <c r="H113" i="24"/>
  <c r="H143" i="24"/>
  <c r="H13" i="24"/>
  <c r="H8" i="24"/>
  <c r="H67" i="24"/>
  <c r="H71" i="24"/>
  <c r="H48" i="24"/>
  <c r="H142" i="24"/>
  <c r="H138" i="24"/>
  <c r="H60" i="24"/>
  <c r="H93" i="24"/>
  <c r="H25" i="24"/>
  <c r="H20" i="24"/>
  <c r="H68" i="24"/>
  <c r="H57" i="24"/>
  <c r="H102" i="24"/>
  <c r="H70" i="24"/>
  <c r="H145" i="24"/>
  <c r="H109" i="24"/>
  <c r="H14" i="24"/>
  <c r="H21" i="24"/>
  <c r="H53" i="24"/>
  <c r="H118" i="24"/>
  <c r="H140" i="24"/>
  <c r="H77" i="24"/>
  <c r="H137" i="24"/>
  <c r="H115" i="24"/>
  <c r="H133" i="24"/>
  <c r="H79" i="24"/>
  <c r="H45" i="24"/>
  <c r="H86" i="24"/>
  <c r="H12" i="24"/>
  <c r="H124" i="24"/>
  <c r="H120" i="24"/>
  <c r="H101" i="24"/>
  <c r="H123" i="24"/>
  <c r="H110" i="24"/>
  <c r="H6" i="24"/>
  <c r="H87" i="24"/>
  <c r="H85" i="24"/>
  <c r="H97" i="24"/>
  <c r="H132" i="24"/>
  <c r="H61" i="24"/>
  <c r="H58" i="24"/>
  <c r="H19" i="24"/>
  <c r="H128" i="24"/>
  <c r="H36" i="24"/>
  <c r="H149" i="24"/>
  <c r="H23" i="24"/>
  <c r="H43" i="24"/>
  <c r="H139" i="24"/>
  <c r="H32" i="24"/>
  <c r="H35" i="24"/>
  <c r="H95" i="24"/>
  <c r="H69" i="24"/>
  <c r="H89" i="24"/>
  <c r="H99" i="24"/>
  <c r="H150" i="24"/>
  <c r="H146" i="24"/>
  <c r="H129" i="24"/>
  <c r="H38" i="24"/>
  <c r="H7" i="24"/>
  <c r="H50" i="24"/>
  <c r="H64" i="24"/>
  <c r="H117" i="24"/>
  <c r="H9" i="24"/>
  <c r="H100" i="24"/>
  <c r="H114" i="24"/>
  <c r="H29" i="24"/>
  <c r="H153" i="24"/>
  <c r="H73" i="24"/>
  <c r="H134" i="24"/>
  <c r="H136" i="24"/>
  <c r="H33" i="24"/>
  <c r="H116" i="24"/>
  <c r="H152" i="24"/>
  <c r="H78" i="24"/>
  <c r="H88" i="24"/>
  <c r="H112" i="24"/>
  <c r="H96" i="24"/>
  <c r="H30" i="24"/>
  <c r="H15" i="24"/>
  <c r="H31" i="24"/>
  <c r="H105" i="24"/>
  <c r="H125" i="24"/>
  <c r="H108" i="24"/>
  <c r="H141" i="24"/>
  <c r="H76" i="24"/>
  <c r="H82" i="24"/>
  <c r="H75" i="24"/>
  <c r="H59" i="24"/>
  <c r="H62" i="24"/>
  <c r="H66" i="24"/>
  <c r="H63" i="24"/>
  <c r="H151" i="24"/>
  <c r="H147" i="24"/>
  <c r="H91" i="24"/>
  <c r="H47" i="24"/>
  <c r="H94" i="24"/>
  <c r="H122" i="24"/>
  <c r="H37" i="24"/>
  <c r="H28" i="24"/>
  <c r="H40" i="24"/>
  <c r="H65" i="24"/>
  <c r="H119" i="24"/>
  <c r="H74" i="24"/>
  <c r="H121" i="24"/>
  <c r="H111" i="24"/>
  <c r="H42" i="24"/>
  <c r="H17" i="24"/>
  <c r="H46" i="24"/>
  <c r="H81" i="24"/>
  <c r="H107" i="24"/>
  <c r="H80" i="24"/>
  <c r="H104" i="24"/>
  <c r="H16" i="24"/>
  <c r="H148" i="24"/>
  <c r="H39" i="24"/>
  <c r="H55" i="24"/>
  <c r="H103" i="24"/>
  <c r="H26" i="24"/>
  <c r="E10" i="24"/>
  <c r="K27" i="24"/>
  <c r="C27" i="24"/>
  <c r="E27" i="24"/>
  <c r="G27" i="24"/>
  <c r="F27" i="24"/>
  <c r="D27" i="24"/>
  <c r="F18" i="24"/>
  <c r="C18" i="24"/>
  <c r="E18" i="24"/>
  <c r="G18" i="24"/>
  <c r="D18" i="24"/>
  <c r="C19" i="24"/>
  <c r="E19" i="24"/>
  <c r="G19" i="24"/>
  <c r="F19" i="24"/>
  <c r="D19" i="24"/>
  <c r="F10" i="24"/>
  <c r="C10" i="24"/>
  <c r="G10" i="24"/>
  <c r="D10" i="24"/>
  <c r="F26" i="24"/>
  <c r="K26" i="24"/>
  <c r="C26" i="24"/>
  <c r="E26" i="24"/>
  <c r="D26" i="24"/>
  <c r="G26" i="24"/>
  <c r="C11" i="24"/>
  <c r="E11" i="24"/>
  <c r="G11" i="24"/>
  <c r="F11" i="24"/>
  <c r="D11" i="24"/>
  <c r="E12" i="24"/>
  <c r="D12" i="24"/>
  <c r="G12" i="24"/>
  <c r="F12" i="24"/>
  <c r="C12" i="24"/>
  <c r="K72" i="24"/>
  <c r="C72" i="24"/>
  <c r="G72" i="24"/>
  <c r="D72" i="24"/>
  <c r="F72" i="24"/>
  <c r="E72" i="24"/>
  <c r="G130" i="24"/>
  <c r="F130" i="24"/>
  <c r="D130" i="24"/>
  <c r="K130" i="24"/>
  <c r="C130" i="24"/>
  <c r="E130" i="24"/>
  <c r="F17" i="24"/>
  <c r="E17" i="24"/>
  <c r="G17" i="24"/>
  <c r="C17" i="24"/>
  <c r="D17" i="24"/>
  <c r="D24" i="24"/>
  <c r="F24" i="24"/>
  <c r="K24" i="24"/>
  <c r="G24" i="24"/>
  <c r="E24" i="24"/>
  <c r="C24" i="24"/>
  <c r="K33" i="24"/>
  <c r="C33" i="24"/>
  <c r="G33" i="24"/>
  <c r="F33" i="24"/>
  <c r="E33" i="24"/>
  <c r="D33" i="24"/>
  <c r="E70" i="24"/>
  <c r="F70" i="24"/>
  <c r="K70" i="24"/>
  <c r="C70" i="24"/>
  <c r="G70" i="24"/>
  <c r="D70" i="24"/>
  <c r="E131" i="24"/>
  <c r="D131" i="24"/>
  <c r="K131" i="24"/>
  <c r="C131" i="24"/>
  <c r="G131" i="24"/>
  <c r="F131" i="24"/>
  <c r="E147" i="24"/>
  <c r="D147" i="24"/>
  <c r="K147" i="24"/>
  <c r="C147" i="24"/>
  <c r="G147" i="24"/>
  <c r="F147" i="24"/>
  <c r="E28" i="24"/>
  <c r="D28" i="24"/>
  <c r="K28" i="24"/>
  <c r="G28" i="24"/>
  <c r="F28" i="24"/>
  <c r="C28" i="24"/>
  <c r="G34" i="24"/>
  <c r="E34" i="24"/>
  <c r="D34" i="24"/>
  <c r="C34" i="24"/>
  <c r="K34" i="24"/>
  <c r="F34" i="24"/>
  <c r="D38" i="24"/>
  <c r="F38" i="24"/>
  <c r="E38" i="24"/>
  <c r="K38" i="24"/>
  <c r="G38" i="24"/>
  <c r="C38" i="24"/>
  <c r="G68" i="24"/>
  <c r="K68" i="24"/>
  <c r="C68" i="24"/>
  <c r="F68" i="24"/>
  <c r="D68" i="24"/>
  <c r="E68" i="24"/>
  <c r="G7" i="24"/>
  <c r="D7" i="24"/>
  <c r="F7" i="24"/>
  <c r="C7" i="24"/>
  <c r="E7" i="24"/>
  <c r="E21" i="24"/>
  <c r="C21" i="24"/>
  <c r="F21" i="24"/>
  <c r="D21" i="24"/>
  <c r="G21" i="24"/>
  <c r="G23" i="24"/>
  <c r="D23" i="24"/>
  <c r="F23" i="24"/>
  <c r="E23" i="24"/>
  <c r="C23" i="24"/>
  <c r="G30" i="24"/>
  <c r="F30" i="24"/>
  <c r="D30" i="24"/>
  <c r="K30" i="24"/>
  <c r="C30" i="24"/>
  <c r="E30" i="24"/>
  <c r="F55" i="24"/>
  <c r="D55" i="24"/>
  <c r="G55" i="24"/>
  <c r="E55" i="24"/>
  <c r="K55" i="24"/>
  <c r="C55" i="24"/>
  <c r="D77" i="24"/>
  <c r="E77" i="24"/>
  <c r="K77" i="24"/>
  <c r="F77" i="24"/>
  <c r="C77" i="24"/>
  <c r="G77" i="24"/>
  <c r="K97" i="24"/>
  <c r="C97" i="24"/>
  <c r="F97" i="24"/>
  <c r="G97" i="24"/>
  <c r="E97" i="24"/>
  <c r="D97" i="24"/>
  <c r="E20" i="24"/>
  <c r="D20" i="24"/>
  <c r="C20" i="24"/>
  <c r="G20" i="24"/>
  <c r="F20" i="24"/>
  <c r="G31" i="24"/>
  <c r="D31" i="24"/>
  <c r="K31" i="24"/>
  <c r="C31" i="24"/>
  <c r="F31" i="24"/>
  <c r="E31" i="24"/>
  <c r="D94" i="24"/>
  <c r="G94" i="24"/>
  <c r="C94" i="24"/>
  <c r="K94" i="24"/>
  <c r="E94" i="24"/>
  <c r="F94" i="24"/>
  <c r="F132" i="24"/>
  <c r="E132" i="24"/>
  <c r="D132" i="24"/>
  <c r="C132" i="24"/>
  <c r="G132" i="24"/>
  <c r="K132" i="24"/>
  <c r="K137" i="24"/>
  <c r="C137" i="24"/>
  <c r="G137" i="24"/>
  <c r="F137" i="24"/>
  <c r="D137" i="24"/>
  <c r="E137" i="24"/>
  <c r="F9" i="24"/>
  <c r="E9" i="24"/>
  <c r="G9" i="24"/>
  <c r="D9" i="24"/>
  <c r="C9" i="24"/>
  <c r="D16" i="24"/>
  <c r="F16" i="24"/>
  <c r="E16" i="24"/>
  <c r="C16" i="24"/>
  <c r="G16" i="24"/>
  <c r="F25" i="24"/>
  <c r="E25" i="24"/>
  <c r="K25" i="24"/>
  <c r="C25" i="24"/>
  <c r="G25" i="24"/>
  <c r="D25" i="24"/>
  <c r="E29" i="24"/>
  <c r="D29" i="24"/>
  <c r="K29" i="24"/>
  <c r="C29" i="24"/>
  <c r="G29" i="24"/>
  <c r="F29" i="24"/>
  <c r="E54" i="24"/>
  <c r="F54" i="24"/>
  <c r="D54" i="24"/>
  <c r="C54" i="24"/>
  <c r="K54" i="24"/>
  <c r="G54" i="24"/>
  <c r="K64" i="24"/>
  <c r="C64" i="24"/>
  <c r="G64" i="24"/>
  <c r="D64" i="24"/>
  <c r="F64" i="24"/>
  <c r="E64" i="24"/>
  <c r="E35" i="24"/>
  <c r="G35" i="24"/>
  <c r="F35" i="24"/>
  <c r="C35" i="24"/>
  <c r="K35" i="24"/>
  <c r="D35" i="24"/>
  <c r="G39" i="24"/>
  <c r="F39" i="24"/>
  <c r="D39" i="24"/>
  <c r="C39" i="24"/>
  <c r="E39" i="24"/>
  <c r="K39" i="24"/>
  <c r="K41" i="24"/>
  <c r="C41" i="24"/>
  <c r="D41" i="24"/>
  <c r="G41" i="24"/>
  <c r="E41" i="24"/>
  <c r="F41" i="24"/>
  <c r="K42" i="24"/>
  <c r="G42" i="24"/>
  <c r="F42" i="24"/>
  <c r="D42" i="24"/>
  <c r="E42" i="24"/>
  <c r="C42" i="24"/>
  <c r="G44" i="24"/>
  <c r="F44" i="24"/>
  <c r="D44" i="24"/>
  <c r="C44" i="24"/>
  <c r="K44" i="24"/>
  <c r="E44" i="24"/>
  <c r="D57" i="24"/>
  <c r="G57" i="24"/>
  <c r="C57" i="24"/>
  <c r="K57" i="24"/>
  <c r="F57" i="24"/>
  <c r="E57" i="24"/>
  <c r="G84" i="24"/>
  <c r="K84" i="24"/>
  <c r="C84" i="24"/>
  <c r="F84" i="24"/>
  <c r="E84" i="24"/>
  <c r="D84" i="24"/>
  <c r="F90" i="24"/>
  <c r="K90" i="24"/>
  <c r="C90" i="24"/>
  <c r="G90" i="24"/>
  <c r="E90" i="24"/>
  <c r="D90" i="24"/>
  <c r="E13" i="24"/>
  <c r="C13" i="24"/>
  <c r="G13" i="24"/>
  <c r="F13" i="24"/>
  <c r="D13" i="24"/>
  <c r="G15" i="24"/>
  <c r="D15" i="24"/>
  <c r="F15" i="24"/>
  <c r="C15" i="24"/>
  <c r="E15" i="24"/>
  <c r="F51" i="24"/>
  <c r="K51" i="24"/>
  <c r="G51" i="24"/>
  <c r="D51" i="24"/>
  <c r="C51" i="24"/>
  <c r="E51" i="24"/>
  <c r="G60" i="24"/>
  <c r="K60" i="24"/>
  <c r="C60" i="24"/>
  <c r="E60" i="24"/>
  <c r="F60" i="24"/>
  <c r="D60" i="24"/>
  <c r="E78" i="24"/>
  <c r="D78" i="24"/>
  <c r="K78" i="24"/>
  <c r="G78" i="24"/>
  <c r="C78" i="24"/>
  <c r="F78" i="24"/>
  <c r="F120" i="24"/>
  <c r="E120" i="24"/>
  <c r="D120" i="24"/>
  <c r="G120" i="24"/>
  <c r="K120" i="24"/>
  <c r="C120" i="24"/>
  <c r="G151" i="24"/>
  <c r="E151" i="24"/>
  <c r="D151" i="24"/>
  <c r="K151" i="24"/>
  <c r="F151" i="24"/>
  <c r="C151" i="24"/>
  <c r="G52" i="24"/>
  <c r="K52" i="24"/>
  <c r="C52" i="24"/>
  <c r="F52" i="24"/>
  <c r="E52" i="24"/>
  <c r="D52" i="24"/>
  <c r="D8" i="24"/>
  <c r="F8" i="24"/>
  <c r="G8" i="24"/>
  <c r="E8" i="24"/>
  <c r="C8" i="24"/>
  <c r="G103" i="24"/>
  <c r="E103" i="24"/>
  <c r="D103" i="24"/>
  <c r="C103" i="24"/>
  <c r="K103" i="24"/>
  <c r="F103" i="24"/>
  <c r="D118" i="24"/>
  <c r="K118" i="24"/>
  <c r="C118" i="24"/>
  <c r="G118" i="24"/>
  <c r="F118" i="24"/>
  <c r="E118" i="24"/>
  <c r="G6" i="24"/>
  <c r="F6" i="24"/>
  <c r="E6" i="24"/>
  <c r="D6" i="24"/>
  <c r="C6" i="24"/>
  <c r="G22" i="24"/>
  <c r="F22" i="24"/>
  <c r="E22" i="24"/>
  <c r="D22" i="24"/>
  <c r="C22" i="24"/>
  <c r="D32" i="24"/>
  <c r="K32" i="24"/>
  <c r="G32" i="24"/>
  <c r="F32" i="24"/>
  <c r="E32" i="24"/>
  <c r="C32" i="24"/>
  <c r="G37" i="24"/>
  <c r="K37" i="24"/>
  <c r="F37" i="24"/>
  <c r="C37" i="24"/>
  <c r="E37" i="24"/>
  <c r="D37" i="24"/>
  <c r="F40" i="24"/>
  <c r="E40" i="24"/>
  <c r="D40" i="24"/>
  <c r="K40" i="24"/>
  <c r="C40" i="24"/>
  <c r="G40" i="24"/>
  <c r="E43" i="24"/>
  <c r="F43" i="24"/>
  <c r="D43" i="24"/>
  <c r="K43" i="24"/>
  <c r="G43" i="24"/>
  <c r="C43" i="24"/>
  <c r="F47" i="24"/>
  <c r="G47" i="24"/>
  <c r="E47" i="24"/>
  <c r="C47" i="24"/>
  <c r="K47" i="24"/>
  <c r="D47" i="24"/>
  <c r="K56" i="24"/>
  <c r="C56" i="24"/>
  <c r="G56" i="24"/>
  <c r="D56" i="24"/>
  <c r="E56" i="24"/>
  <c r="F56" i="24"/>
  <c r="E58" i="24"/>
  <c r="G58" i="24"/>
  <c r="C58" i="24"/>
  <c r="K58" i="24"/>
  <c r="F58" i="24"/>
  <c r="D58" i="24"/>
  <c r="D69" i="24"/>
  <c r="F69" i="24"/>
  <c r="K69" i="24"/>
  <c r="G69" i="24"/>
  <c r="E69" i="24"/>
  <c r="C69" i="24"/>
  <c r="F79" i="24"/>
  <c r="C79" i="24"/>
  <c r="K79" i="24"/>
  <c r="E79" i="24"/>
  <c r="D79" i="24"/>
  <c r="G79" i="24"/>
  <c r="G86" i="24"/>
  <c r="E86" i="24"/>
  <c r="K86" i="24"/>
  <c r="F86" i="24"/>
  <c r="D86" i="24"/>
  <c r="C86" i="24"/>
  <c r="F104" i="24"/>
  <c r="E104" i="24"/>
  <c r="D104" i="24"/>
  <c r="G104" i="24"/>
  <c r="K104" i="24"/>
  <c r="C104" i="24"/>
  <c r="E115" i="24"/>
  <c r="D115" i="24"/>
  <c r="K115" i="24"/>
  <c r="C115" i="24"/>
  <c r="G115" i="24"/>
  <c r="F115" i="24"/>
  <c r="D126" i="24"/>
  <c r="K126" i="24"/>
  <c r="C126" i="24"/>
  <c r="G126" i="24"/>
  <c r="E126" i="24"/>
  <c r="F126" i="24"/>
  <c r="K145" i="24"/>
  <c r="C145" i="24"/>
  <c r="G145" i="24"/>
  <c r="F145" i="24"/>
  <c r="E145" i="24"/>
  <c r="D145" i="24"/>
  <c r="E74" i="24"/>
  <c r="G74" i="24"/>
  <c r="C74" i="24"/>
  <c r="K74" i="24"/>
  <c r="F74" i="24"/>
  <c r="D74" i="24"/>
  <c r="G135" i="24"/>
  <c r="E135" i="24"/>
  <c r="D135" i="24"/>
  <c r="F135" i="24"/>
  <c r="K135" i="24"/>
  <c r="C135" i="24"/>
  <c r="G14" i="24"/>
  <c r="F14" i="24"/>
  <c r="E14" i="24"/>
  <c r="D14" i="24"/>
  <c r="C14" i="24"/>
  <c r="E62" i="24"/>
  <c r="D62" i="24"/>
  <c r="K62" i="24"/>
  <c r="G62" i="24"/>
  <c r="F62" i="24"/>
  <c r="C62" i="24"/>
  <c r="E66" i="24"/>
  <c r="D66" i="24"/>
  <c r="C66" i="24"/>
  <c r="K66" i="24"/>
  <c r="G66" i="24"/>
  <c r="F66" i="24"/>
  <c r="F67" i="24"/>
  <c r="K67" i="24"/>
  <c r="G67" i="24"/>
  <c r="E67" i="24"/>
  <c r="D67" i="24"/>
  <c r="C67" i="24"/>
  <c r="F96" i="24"/>
  <c r="D96" i="24"/>
  <c r="G96" i="24"/>
  <c r="C96" i="24"/>
  <c r="K96" i="24"/>
  <c r="E96" i="24"/>
  <c r="F98" i="24"/>
  <c r="K98" i="24"/>
  <c r="C98" i="24"/>
  <c r="D98" i="24"/>
  <c r="G98" i="24"/>
  <c r="E98" i="24"/>
  <c r="K105" i="24"/>
  <c r="C105" i="24"/>
  <c r="G105" i="24"/>
  <c r="F105" i="24"/>
  <c r="D105" i="24"/>
  <c r="E105" i="24"/>
  <c r="G143" i="24"/>
  <c r="E143" i="24"/>
  <c r="D143" i="24"/>
  <c r="C143" i="24"/>
  <c r="K143" i="24"/>
  <c r="F143" i="24"/>
  <c r="G45" i="24"/>
  <c r="D45" i="24"/>
  <c r="F45" i="24"/>
  <c r="C45" i="24"/>
  <c r="K45" i="24"/>
  <c r="E45" i="24"/>
  <c r="D46" i="24"/>
  <c r="G46" i="24"/>
  <c r="F46" i="24"/>
  <c r="C46" i="24"/>
  <c r="E46" i="24"/>
  <c r="K46" i="24"/>
  <c r="F48" i="24"/>
  <c r="K48" i="24"/>
  <c r="C48" i="24"/>
  <c r="G48" i="24"/>
  <c r="E48" i="24"/>
  <c r="D48" i="24"/>
  <c r="E50" i="24"/>
  <c r="G50" i="24"/>
  <c r="F50" i="24"/>
  <c r="C50" i="24"/>
  <c r="D50" i="24"/>
  <c r="K50" i="24"/>
  <c r="D61" i="24"/>
  <c r="E61" i="24"/>
  <c r="K61" i="24"/>
  <c r="G61" i="24"/>
  <c r="C61" i="24"/>
  <c r="F61" i="24"/>
  <c r="D73" i="24"/>
  <c r="G73" i="24"/>
  <c r="C73" i="24"/>
  <c r="E73" i="24"/>
  <c r="K73" i="24"/>
  <c r="F73" i="24"/>
  <c r="D85" i="24"/>
  <c r="F85" i="24"/>
  <c r="G85" i="24"/>
  <c r="C85" i="24"/>
  <c r="K85" i="24"/>
  <c r="E85" i="24"/>
  <c r="E92" i="24"/>
  <c r="C92" i="24"/>
  <c r="F92" i="24"/>
  <c r="K92" i="24"/>
  <c r="G92" i="24"/>
  <c r="D92" i="24"/>
  <c r="D102" i="24"/>
  <c r="K102" i="24"/>
  <c r="C102" i="24"/>
  <c r="G102" i="24"/>
  <c r="E102" i="24"/>
  <c r="F102" i="24"/>
  <c r="G109" i="24"/>
  <c r="F109" i="24"/>
  <c r="E109" i="24"/>
  <c r="K109" i="24"/>
  <c r="C109" i="24"/>
  <c r="D109" i="24"/>
  <c r="F140" i="24"/>
  <c r="E140" i="24"/>
  <c r="K140" i="24"/>
  <c r="C140" i="24"/>
  <c r="G140" i="24"/>
  <c r="D140" i="24"/>
  <c r="G146" i="24"/>
  <c r="F146" i="24"/>
  <c r="D146" i="24"/>
  <c r="K146" i="24"/>
  <c r="C146" i="24"/>
  <c r="E146" i="24"/>
  <c r="F148" i="24"/>
  <c r="E148" i="24"/>
  <c r="D148" i="24"/>
  <c r="K148" i="24"/>
  <c r="C148" i="24"/>
  <c r="G148" i="24"/>
  <c r="K153" i="24"/>
  <c r="C153" i="24"/>
  <c r="G153" i="24"/>
  <c r="F153" i="24"/>
  <c r="D153" i="24"/>
  <c r="E153" i="24"/>
  <c r="C49" i="24"/>
  <c r="F49" i="24"/>
  <c r="E49" i="24"/>
  <c r="G49" i="24"/>
  <c r="K49" i="24"/>
  <c r="D49" i="24"/>
  <c r="F71" i="24"/>
  <c r="D71" i="24"/>
  <c r="C71" i="24"/>
  <c r="K71" i="24"/>
  <c r="G71" i="24"/>
  <c r="E71" i="24"/>
  <c r="F83" i="24"/>
  <c r="K83" i="24"/>
  <c r="G83" i="24"/>
  <c r="C83" i="24"/>
  <c r="E83" i="24"/>
  <c r="D83" i="24"/>
  <c r="G95" i="24"/>
  <c r="D95" i="24"/>
  <c r="E95" i="24"/>
  <c r="K95" i="24"/>
  <c r="C95" i="24"/>
  <c r="F95" i="24"/>
  <c r="D110" i="24"/>
  <c r="K110" i="24"/>
  <c r="C110" i="24"/>
  <c r="G110" i="24"/>
  <c r="E110" i="24"/>
  <c r="F110" i="24"/>
  <c r="G125" i="24"/>
  <c r="F125" i="24"/>
  <c r="E125" i="24"/>
  <c r="K125" i="24"/>
  <c r="C125" i="24"/>
  <c r="D125" i="24"/>
  <c r="F136" i="24"/>
  <c r="E136" i="24"/>
  <c r="D136" i="24"/>
  <c r="G136" i="24"/>
  <c r="C136" i="24"/>
  <c r="K136" i="24"/>
  <c r="D36" i="24"/>
  <c r="C36" i="24"/>
  <c r="F36" i="24"/>
  <c r="K36" i="24"/>
  <c r="G36" i="24"/>
  <c r="E36" i="24"/>
  <c r="F63" i="24"/>
  <c r="C63" i="24"/>
  <c r="G63" i="24"/>
  <c r="D63" i="24"/>
  <c r="E63" i="24"/>
  <c r="K63" i="24"/>
  <c r="E100" i="24"/>
  <c r="F100" i="24"/>
  <c r="G100" i="24"/>
  <c r="D100" i="24"/>
  <c r="C100" i="24"/>
  <c r="K100" i="24"/>
  <c r="G111" i="24"/>
  <c r="E111" i="24"/>
  <c r="D111" i="24"/>
  <c r="C111" i="24"/>
  <c r="F111" i="24"/>
  <c r="K111" i="24"/>
  <c r="K113" i="24"/>
  <c r="C113" i="24"/>
  <c r="G113" i="24"/>
  <c r="F113" i="24"/>
  <c r="D113" i="24"/>
  <c r="E113" i="24"/>
  <c r="G141" i="24"/>
  <c r="F141" i="24"/>
  <c r="E141" i="24"/>
  <c r="K141" i="24"/>
  <c r="C141" i="24"/>
  <c r="D141" i="24"/>
  <c r="D53" i="24"/>
  <c r="F53" i="24"/>
  <c r="K53" i="24"/>
  <c r="G53" i="24"/>
  <c r="E53" i="24"/>
  <c r="C53" i="24"/>
  <c r="G76" i="24"/>
  <c r="K76" i="24"/>
  <c r="C76" i="24"/>
  <c r="E76" i="24"/>
  <c r="F76" i="24"/>
  <c r="D76" i="24"/>
  <c r="K80" i="24"/>
  <c r="C80" i="24"/>
  <c r="G80" i="24"/>
  <c r="F80" i="24"/>
  <c r="E80" i="24"/>
  <c r="D80" i="24"/>
  <c r="E82" i="24"/>
  <c r="G82" i="24"/>
  <c r="K82" i="24"/>
  <c r="F82" i="24"/>
  <c r="D82" i="24"/>
  <c r="C82" i="24"/>
  <c r="G87" i="24"/>
  <c r="D87" i="24"/>
  <c r="C87" i="24"/>
  <c r="K87" i="24"/>
  <c r="E87" i="24"/>
  <c r="F87" i="24"/>
  <c r="G93" i="24"/>
  <c r="E93" i="24"/>
  <c r="C93" i="24"/>
  <c r="K93" i="24"/>
  <c r="D93" i="24"/>
  <c r="F93" i="24"/>
  <c r="F108" i="24"/>
  <c r="E108" i="24"/>
  <c r="K108" i="24"/>
  <c r="D108" i="24"/>
  <c r="G108" i="24"/>
  <c r="C108" i="24"/>
  <c r="G114" i="24"/>
  <c r="F114" i="24"/>
  <c r="D114" i="24"/>
  <c r="K114" i="24"/>
  <c r="C114" i="24"/>
  <c r="E114" i="24"/>
  <c r="D150" i="24"/>
  <c r="K150" i="24"/>
  <c r="C150" i="24"/>
  <c r="G150" i="24"/>
  <c r="F150" i="24"/>
  <c r="E150" i="24"/>
  <c r="F59" i="24"/>
  <c r="E59" i="24"/>
  <c r="C59" i="24"/>
  <c r="K59" i="24"/>
  <c r="G59" i="24"/>
  <c r="D59" i="24"/>
  <c r="F75" i="24"/>
  <c r="E75" i="24"/>
  <c r="K75" i="24"/>
  <c r="G75" i="24"/>
  <c r="D75" i="24"/>
  <c r="C75" i="24"/>
  <c r="K89" i="24"/>
  <c r="C89" i="24"/>
  <c r="F89" i="24"/>
  <c r="E89" i="24"/>
  <c r="G89" i="24"/>
  <c r="D89" i="24"/>
  <c r="E91" i="24"/>
  <c r="K91" i="24"/>
  <c r="C91" i="24"/>
  <c r="F91" i="24"/>
  <c r="D91" i="24"/>
  <c r="G91" i="24"/>
  <c r="E99" i="24"/>
  <c r="K99" i="24"/>
  <c r="C99" i="24"/>
  <c r="F99" i="24"/>
  <c r="D99" i="24"/>
  <c r="G99" i="24"/>
  <c r="F116" i="24"/>
  <c r="E116" i="24"/>
  <c r="D116" i="24"/>
  <c r="K116" i="24"/>
  <c r="C116" i="24"/>
  <c r="G116" i="24"/>
  <c r="G119" i="24"/>
  <c r="E119" i="24"/>
  <c r="D119" i="24"/>
  <c r="K119" i="24"/>
  <c r="F119" i="24"/>
  <c r="C119" i="24"/>
  <c r="F124" i="24"/>
  <c r="E124" i="24"/>
  <c r="K124" i="24"/>
  <c r="C124" i="24"/>
  <c r="D124" i="24"/>
  <c r="G124" i="24"/>
  <c r="G127" i="24"/>
  <c r="E127" i="24"/>
  <c r="D127" i="24"/>
  <c r="C127" i="24"/>
  <c r="K127" i="24"/>
  <c r="F127" i="24"/>
  <c r="F152" i="24"/>
  <c r="E152" i="24"/>
  <c r="D152" i="24"/>
  <c r="G152" i="24"/>
  <c r="K152" i="24"/>
  <c r="C152" i="24"/>
  <c r="D65" i="24"/>
  <c r="C65" i="24"/>
  <c r="K65" i="24"/>
  <c r="G65" i="24"/>
  <c r="E65" i="24"/>
  <c r="F65" i="24"/>
  <c r="D81" i="24"/>
  <c r="K81" i="24"/>
  <c r="G81" i="24"/>
  <c r="F81" i="24"/>
  <c r="E81" i="24"/>
  <c r="C81" i="24"/>
  <c r="F88" i="24"/>
  <c r="D88" i="24"/>
  <c r="C88" i="24"/>
  <c r="G88" i="24"/>
  <c r="E88" i="24"/>
  <c r="K88" i="24"/>
  <c r="K121" i="24"/>
  <c r="C121" i="24"/>
  <c r="G121" i="24"/>
  <c r="F121" i="24"/>
  <c r="D121" i="24"/>
  <c r="E121" i="24"/>
  <c r="K129" i="24"/>
  <c r="C129" i="24"/>
  <c r="G129" i="24"/>
  <c r="F129" i="24"/>
  <c r="E129" i="24"/>
  <c r="D129" i="24"/>
  <c r="D134" i="24"/>
  <c r="K134" i="24"/>
  <c r="C134" i="24"/>
  <c r="G134" i="24"/>
  <c r="E134" i="24"/>
  <c r="F134" i="24"/>
  <c r="D142" i="24"/>
  <c r="K142" i="24"/>
  <c r="C142" i="24"/>
  <c r="G142" i="24"/>
  <c r="E142" i="24"/>
  <c r="F142" i="24"/>
  <c r="G101" i="24"/>
  <c r="F101" i="24"/>
  <c r="E101" i="24"/>
  <c r="K101" i="24"/>
  <c r="C101" i="24"/>
  <c r="D101" i="24"/>
  <c r="E107" i="24"/>
  <c r="D107" i="24"/>
  <c r="K107" i="24"/>
  <c r="C107" i="24"/>
  <c r="F107" i="24"/>
  <c r="G107" i="24"/>
  <c r="F112" i="24"/>
  <c r="E112" i="24"/>
  <c r="D112" i="24"/>
  <c r="K112" i="24"/>
  <c r="G112" i="24"/>
  <c r="C112" i="24"/>
  <c r="G122" i="24"/>
  <c r="F122" i="24"/>
  <c r="D122" i="24"/>
  <c r="K122" i="24"/>
  <c r="C122" i="24"/>
  <c r="E122" i="24"/>
  <c r="G133" i="24"/>
  <c r="F133" i="24"/>
  <c r="E133" i="24"/>
  <c r="K133" i="24"/>
  <c r="C133" i="24"/>
  <c r="D133" i="24"/>
  <c r="E139" i="24"/>
  <c r="D139" i="24"/>
  <c r="K139" i="24"/>
  <c r="C139" i="24"/>
  <c r="G139" i="24"/>
  <c r="F139" i="24"/>
  <c r="F144" i="24"/>
  <c r="E144" i="24"/>
  <c r="D144" i="24"/>
  <c r="K144" i="24"/>
  <c r="C144" i="24"/>
  <c r="G144" i="24"/>
  <c r="G106" i="24"/>
  <c r="F106" i="24"/>
  <c r="D106" i="24"/>
  <c r="K106" i="24"/>
  <c r="C106" i="24"/>
  <c r="E106" i="24"/>
  <c r="G117" i="24"/>
  <c r="F117" i="24"/>
  <c r="E117" i="24"/>
  <c r="K117" i="24"/>
  <c r="C117" i="24"/>
  <c r="D117" i="24"/>
  <c r="E123" i="24"/>
  <c r="D123" i="24"/>
  <c r="K123" i="24"/>
  <c r="C123" i="24"/>
  <c r="F123" i="24"/>
  <c r="G123" i="24"/>
  <c r="F128" i="24"/>
  <c r="E128" i="24"/>
  <c r="D128" i="24"/>
  <c r="K128" i="24"/>
  <c r="C128" i="24"/>
  <c r="G128" i="24"/>
  <c r="G138" i="24"/>
  <c r="F138" i="24"/>
  <c r="D138" i="24"/>
  <c r="K138" i="24"/>
  <c r="C138" i="24"/>
  <c r="E138" i="24"/>
  <c r="G149" i="24"/>
  <c r="F149" i="24"/>
  <c r="E149" i="24"/>
  <c r="K149" i="24"/>
  <c r="C149" i="24"/>
  <c r="D149" i="24"/>
  <c r="C4" i="24"/>
  <c r="R4" i="24" l="1"/>
  <c r="R152" i="24"/>
  <c r="R101" i="24"/>
  <c r="R144" i="24"/>
  <c r="R71" i="24"/>
  <c r="R133" i="24"/>
  <c r="R116" i="24"/>
  <c r="R99" i="24"/>
  <c r="R36" i="24"/>
  <c r="R102" i="24"/>
  <c r="R129" i="24"/>
  <c r="R127" i="24"/>
  <c r="R89" i="24"/>
  <c r="R53" i="24"/>
  <c r="R96" i="24"/>
  <c r="R8" i="24"/>
  <c r="R120" i="24"/>
  <c r="R25" i="24"/>
  <c r="R122" i="24"/>
  <c r="R134" i="24"/>
  <c r="R59" i="24"/>
  <c r="R148" i="24"/>
  <c r="R117" i="24"/>
  <c r="R63" i="24"/>
  <c r="R83" i="24"/>
  <c r="R32" i="24"/>
  <c r="R6" i="24"/>
  <c r="R151" i="24"/>
  <c r="R7" i="24"/>
  <c r="R142" i="24"/>
  <c r="R108" i="24"/>
  <c r="R85" i="24"/>
  <c r="R104" i="24"/>
  <c r="R9" i="24"/>
  <c r="R119" i="24"/>
  <c r="R114" i="24"/>
  <c r="R141" i="24"/>
  <c r="R100" i="24"/>
  <c r="R50" i="24"/>
  <c r="R98" i="24"/>
  <c r="R66" i="24"/>
  <c r="R74" i="24"/>
  <c r="R58" i="24"/>
  <c r="R40" i="24"/>
  <c r="R37" i="24"/>
  <c r="R22" i="24"/>
  <c r="R118" i="24"/>
  <c r="R51" i="24"/>
  <c r="R84" i="24"/>
  <c r="R132" i="24"/>
  <c r="R94" i="24"/>
  <c r="R130" i="24"/>
  <c r="R88" i="24"/>
  <c r="R87" i="24"/>
  <c r="R136" i="24"/>
  <c r="R110" i="24"/>
  <c r="R146" i="24"/>
  <c r="R131" i="24"/>
  <c r="R106" i="24"/>
  <c r="R67" i="24"/>
  <c r="R20" i="24"/>
  <c r="R17" i="24"/>
  <c r="R137" i="24"/>
  <c r="R140" i="24"/>
  <c r="R125" i="24"/>
  <c r="R60" i="24"/>
  <c r="R45" i="24"/>
  <c r="R105" i="24"/>
  <c r="R103" i="24"/>
  <c r="R93" i="24"/>
  <c r="R46" i="24"/>
  <c r="R49" i="24"/>
  <c r="R34" i="24"/>
  <c r="R28" i="24"/>
  <c r="R115" i="24"/>
  <c r="R69" i="24"/>
  <c r="R47" i="24"/>
  <c r="R78" i="24"/>
  <c r="R42" i="24"/>
  <c r="R57" i="24"/>
  <c r="R123" i="24"/>
  <c r="R107" i="24"/>
  <c r="R121" i="24"/>
  <c r="R65" i="24"/>
  <c r="R82" i="24"/>
  <c r="R80" i="24"/>
  <c r="R113" i="24"/>
  <c r="R153" i="24"/>
  <c r="R135" i="24"/>
  <c r="R56" i="24"/>
  <c r="R44" i="24"/>
  <c r="R111" i="24"/>
  <c r="R92" i="24"/>
  <c r="R43" i="24"/>
  <c r="R52" i="24"/>
  <c r="R39" i="24"/>
  <c r="R16" i="24"/>
  <c r="R23" i="24"/>
  <c r="R38" i="24"/>
  <c r="R73" i="24"/>
  <c r="R61" i="24"/>
  <c r="R14" i="24"/>
  <c r="R54" i="24"/>
  <c r="R55" i="24"/>
  <c r="R147" i="24"/>
  <c r="R24" i="24"/>
  <c r="R12" i="24"/>
  <c r="R139" i="24"/>
  <c r="R143" i="24"/>
  <c r="R145" i="24"/>
  <c r="R41" i="24"/>
  <c r="R35" i="24"/>
  <c r="R77" i="24"/>
  <c r="R70" i="24"/>
  <c r="R33" i="24"/>
  <c r="R72" i="24"/>
  <c r="R128" i="24"/>
  <c r="R112" i="24"/>
  <c r="R48" i="24"/>
  <c r="R90" i="24"/>
  <c r="R26" i="24"/>
  <c r="R27" i="24"/>
  <c r="R124" i="24"/>
  <c r="R13" i="24"/>
  <c r="R64" i="24"/>
  <c r="R138" i="24"/>
  <c r="R81" i="24"/>
  <c r="R91" i="24"/>
  <c r="R150" i="24"/>
  <c r="R30" i="24"/>
  <c r="R79" i="24"/>
  <c r="R15" i="24"/>
  <c r="R29" i="24"/>
  <c r="R97" i="24"/>
  <c r="R11" i="24"/>
  <c r="R149" i="24"/>
  <c r="R76" i="24"/>
  <c r="R95" i="24"/>
  <c r="R109" i="24"/>
  <c r="R126" i="24"/>
  <c r="R68" i="24"/>
  <c r="R19" i="24"/>
  <c r="R75" i="24"/>
  <c r="R62" i="24"/>
  <c r="R86" i="24"/>
  <c r="R31" i="24"/>
  <c r="R21" i="24"/>
  <c r="R10" i="24"/>
  <c r="R18" i="24"/>
  <c r="H5" i="24"/>
  <c r="F5" i="24"/>
  <c r="D5" i="24"/>
  <c r="E5" i="24"/>
  <c r="G5" i="24"/>
  <c r="F4" i="24"/>
  <c r="E4" i="24"/>
  <c r="G4" i="24"/>
  <c r="D4" i="24"/>
  <c r="T47" i="20" l="1"/>
  <c r="T48" i="20"/>
  <c r="T49" i="20"/>
  <c r="T46" i="20"/>
  <c r="T39" i="20"/>
  <c r="T40" i="20"/>
  <c r="T41" i="20"/>
  <c r="T42" i="20"/>
  <c r="T43" i="20"/>
  <c r="T44" i="20"/>
  <c r="T45" i="20"/>
  <c r="T38" i="20"/>
  <c r="T33" i="20"/>
  <c r="T34" i="20"/>
  <c r="T35" i="20"/>
  <c r="T36" i="20"/>
  <c r="T37" i="20"/>
  <c r="T32" i="20"/>
  <c r="T31" i="20"/>
  <c r="T24" i="20"/>
  <c r="T30" i="20"/>
  <c r="T25" i="20"/>
  <c r="T29" i="20"/>
  <c r="T23" i="20"/>
  <c r="T26" i="20"/>
  <c r="T22" i="20"/>
  <c r="T27" i="20"/>
  <c r="T28" i="20"/>
  <c r="T21" i="20"/>
  <c r="X49" i="20"/>
  <c r="X48" i="20"/>
  <c r="X47" i="20"/>
  <c r="X46" i="20"/>
  <c r="X39" i="20"/>
  <c r="X40" i="20"/>
  <c r="X41" i="20"/>
  <c r="X42" i="20"/>
  <c r="X43" i="20"/>
  <c r="X45" i="20"/>
  <c r="X44" i="20"/>
  <c r="X38" i="20"/>
  <c r="X35" i="20"/>
  <c r="X36" i="20"/>
  <c r="X37" i="20"/>
  <c r="X34" i="20"/>
  <c r="X33" i="20"/>
  <c r="X31" i="20"/>
  <c r="X32" i="20"/>
  <c r="X22" i="20"/>
  <c r="X30" i="20"/>
  <c r="X23" i="20"/>
  <c r="X29" i="20"/>
  <c r="X24" i="20"/>
  <c r="X25" i="20"/>
  <c r="X26" i="20"/>
  <c r="X27" i="20"/>
  <c r="X28" i="20"/>
  <c r="R5" i="24"/>
  <c r="T50" i="20" l="1"/>
  <c r="H4" i="24" l="1"/>
  <c r="X21" i="20"/>
  <c r="X5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12" authorId="0" shapeId="0" xr:uid="{B00D8C01-F795-4C32-8112-A3E13BFB8F98}">
      <text>
        <r>
          <rPr>
            <b/>
            <sz val="9"/>
            <color indexed="81"/>
            <rFont val="MS P ゴシック"/>
            <family val="3"/>
            <charset val="128"/>
          </rPr>
          <t xml:space="preserve">・法人が一括で申請すること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T4" authorId="0" shapeId="0" xr:uid="{AD7A4F13-D8B5-4495-9872-482AE5C20104}">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」となっていない場合は、「個票●」シートの誓約事項、口座情報等
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D7825151-AA12-444E-9AC4-C303502F030E}">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I11" authorId="1" shapeId="0" xr:uid="{8DFC00A1-15E1-43F8-8241-C7571325BBA3}">
      <text>
        <r>
          <rPr>
            <b/>
            <sz val="9"/>
            <color indexed="81"/>
            <rFont val="MS P ゴシック"/>
            <family val="3"/>
            <charset val="128"/>
          </rPr>
          <t>1,000円未満の場合は申請できません。</t>
        </r>
      </text>
    </comment>
    <comment ref="F23" authorId="0" shapeId="0" xr:uid="{05A812B5-5358-4826-B159-4DD0147DA598}">
      <text>
        <r>
          <rPr>
            <b/>
            <sz val="9"/>
            <color indexed="10"/>
            <rFont val="MS P ゴシック"/>
            <family val="3"/>
            <charset val="128"/>
          </rPr>
          <t>所要額が、1000円未満の場合、申請額がゼロとなります。
※1,000円未満は申請できません。</t>
        </r>
      </text>
    </comment>
    <comment ref="R25" authorId="1" shapeId="0" xr:uid="{ED758B63-3502-44E2-B4D3-A7535E4ABC1C}">
      <text>
        <r>
          <rPr>
            <b/>
            <sz val="9"/>
            <color indexed="81"/>
            <rFont val="MS P ゴシック"/>
            <family val="3"/>
            <charset val="128"/>
          </rPr>
          <t>｢サービス種別｣を選択することで、基準額が表示されます。</t>
        </r>
      </text>
    </comment>
    <comment ref="AI25" authorId="1" shapeId="0" xr:uid="{433D4EC8-7406-4171-A470-D81E5A704ADE}">
      <text>
        <r>
          <rPr>
            <b/>
            <sz val="9"/>
            <color indexed="81"/>
            <rFont val="MS P ゴシック"/>
            <family val="3"/>
            <charset val="128"/>
          </rPr>
          <t>1,000円未満の場合は申請できません。</t>
        </r>
      </text>
    </comment>
    <comment ref="F37" authorId="0" shapeId="0" xr:uid="{3E50BFAF-834B-4D9C-A3D8-C99A1D1D4071}">
      <text>
        <r>
          <rPr>
            <b/>
            <sz val="9"/>
            <color indexed="10"/>
            <rFont val="MS P ゴシック"/>
            <family val="3"/>
            <charset val="128"/>
          </rPr>
          <t>所要額が、1000円未満の場合、申請額がゼロとなります。
※1,000円未満は申請できません。</t>
        </r>
      </text>
    </comment>
    <comment ref="R39" authorId="1" shapeId="0" xr:uid="{5DD79F3B-1EEE-47BE-A26B-9DE29B1139F0}">
      <text>
        <r>
          <rPr>
            <b/>
            <sz val="9"/>
            <color indexed="81"/>
            <rFont val="MS P ゴシック"/>
            <family val="3"/>
            <charset val="128"/>
          </rPr>
          <t>｢サービス種別｣を選択することで、基準額が表示されます。</t>
        </r>
      </text>
    </comment>
    <comment ref="AI39" authorId="1" shapeId="0" xr:uid="{A34B6DD7-40FB-4AA8-B2B9-7AFB1088C1AD}">
      <text>
        <r>
          <rPr>
            <b/>
            <sz val="9"/>
            <color indexed="81"/>
            <rFont val="MS P ゴシック"/>
            <family val="3"/>
            <charset val="128"/>
          </rPr>
          <t>1,000円未満の場合は申請できません。</t>
        </r>
      </text>
    </comment>
    <comment ref="F51" authorId="0" shapeId="0" xr:uid="{D145F7C2-33A8-4904-B614-8567ACBBF24E}">
      <text>
        <r>
          <rPr>
            <b/>
            <sz val="9"/>
            <color indexed="10"/>
            <rFont val="MS P ゴシック"/>
            <family val="3"/>
            <charset val="128"/>
          </rPr>
          <t>所要額が、1000円未満の場合、申請額がゼロとなります。
※1,000円未満は申請できません。</t>
        </r>
      </text>
    </comment>
    <comment ref="A53" authorId="1" shapeId="0" xr:uid="{FACA2DEE-9457-4669-BECC-10B4D33714AF}">
      <text>
        <r>
          <rPr>
            <b/>
            <sz val="9"/>
            <color indexed="81"/>
            <rFont val="MS P ゴシック"/>
            <family val="3"/>
            <charset val="128"/>
          </rPr>
          <t>全ての項目に○をつけないと申請出来ません。</t>
        </r>
      </text>
    </comment>
    <comment ref="AP53" authorId="1" shapeId="0" xr:uid="{924B2967-A4EB-4438-B515-0EB4A8A21F39}">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61" authorId="1" shapeId="0" xr:uid="{BBA3B781-A94B-49C7-A70A-7B09870D4474}">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<sst xmlns="http://schemas.openxmlformats.org/spreadsheetml/2006/main" count="380" uniqueCount="129">
  <si>
    <t>フリガナ</t>
    <phoneticPr fontId="3"/>
  </si>
  <si>
    <t>日</t>
    <rPh sb="0" eb="1">
      <t>ニチ</t>
    </rPh>
    <phoneticPr fontId="3"/>
  </si>
  <si>
    <t>月</t>
    <rPh sb="0" eb="1">
      <t>ゲツ</t>
    </rPh>
    <phoneticPr fontId="3"/>
  </si>
  <si>
    <t>年</t>
    <rPh sb="0" eb="1">
      <t>ネン</t>
    </rPh>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</si>
  <si>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</si>
  <si>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</si>
  <si>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</si>
  <si>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</si>
  <si>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</si>
  <si>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</si>
  <si>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</si>
  <si>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</si>
  <si>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</si>
  <si>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</si>
  <si>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</si>
  <si>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</si>
  <si>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</si>
  <si>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</si>
  <si>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</si>
  <si>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</si>
  <si>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</si>
  <si>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</si>
  <si>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</si>
  <si>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</si>
  <si>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</si>
  <si>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</si>
  <si>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</si>
  <si>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</si>
  <si>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</si>
  <si>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</si>
  <si>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</si>
  <si>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</si>
  <si>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</si>
  <si>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</si>
  <si>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</si>
  <si>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</si>
  <si>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</si>
  <si>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</si>
  <si>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</si>
  <si>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</si>
  <si>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通所系</t>
    <rPh sb="0" eb="2">
      <t>ツウショ</t>
    </rPh>
    <rPh sb="2" eb="3">
      <t>ケイ</t>
    </rPh>
    <phoneticPr fontId="3"/>
  </si>
  <si>
    <t>/事業所</t>
  </si>
  <si>
    <t>様</t>
    <rPh sb="0" eb="1">
      <t>サマ</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</si>
  <si>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</si>
  <si>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</si>
  <si>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</si>
  <si>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</si>
  <si>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</si>
  <si>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</si>
  <si>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福井県知事</t>
    <rPh sb="0" eb="2">
      <t>フクイ</t>
    </rPh>
    <rPh sb="2" eb="3">
      <t>ケン</t>
    </rPh>
    <rPh sb="3" eb="5">
      <t>チジ</t>
    </rPh>
    <phoneticPr fontId="3"/>
  </si>
  <si>
    <t>申請に関する担当者※</t>
    <rPh sb="0" eb="2">
      <t>シンセイ</t>
    </rPh>
    <rPh sb="3" eb="4">
      <t>カン</t>
    </rPh>
    <rPh sb="6" eb="9">
      <t>タントウシャ</t>
    </rPh>
    <phoneticPr fontId="3"/>
  </si>
  <si>
    <t>障害福祉サービス施設・事業所等における感染防止対策支援事業</t>
    <rPh sb="21" eb="23">
      <t>ボウシ</t>
    </rPh>
    <phoneticPr fontId="3"/>
  </si>
  <si>
    <t>円</t>
  </si>
  <si>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</si>
  <si>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</si>
  <si>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</si>
  <si>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</si>
  <si>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</si>
  <si>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</si>
  <si>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</si>
  <si>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</si>
  <si>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</si>
  <si>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</si>
  <si>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</si>
  <si>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</si>
  <si>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</si>
  <si>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入所・居住系</t>
    <rPh sb="0" eb="2">
      <t>ニュウショ</t>
    </rPh>
    <rPh sb="3" eb="5">
      <t>キョジュウ</t>
    </rPh>
    <rPh sb="5" eb="6">
      <t>ケイ</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</si>
  <si>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</si>
  <si>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</si>
  <si>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</si>
  <si>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</si>
  <si>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</si>
  <si>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</si>
  <si>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</si>
  <si>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</si>
  <si>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</si>
  <si>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相談系</t>
    <rPh sb="0" eb="2">
      <t>ソウダン</t>
    </rPh>
    <rPh sb="2" eb="3">
      <t>ケイ</t>
    </rPh>
    <phoneticPr fontId="3"/>
  </si>
  <si>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</si>
  <si>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</si>
  <si>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</si>
  <si>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</si>
  <si>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合　　計</t>
    <rPh sb="0" eb="1">
      <t>ゴウ</t>
    </rPh>
    <rPh sb="3" eb="4">
      <t>ケイ</t>
    </rPh>
    <phoneticPr fontId="3"/>
  </si>
  <si>
    <t>事業所番号</t>
    <rPh sb="0" eb="3">
      <t>ジギョウショ</t>
    </rPh>
    <rPh sb="3" eb="5">
      <t>バンゴウ</t>
    </rPh>
    <phoneticPr fontId="3"/>
  </si>
  <si>
    <t>電話番号</t>
  </si>
  <si>
    <t>住所</t>
  </si>
  <si>
    <t>代表となる法人名</t>
  </si>
  <si>
    <t>審査結果
（都道府県記入）</t>
    <rPh sb="0" eb="2">
      <t>シンサ</t>
    </rPh>
    <rPh sb="2" eb="4">
      <t>ケッカ</t>
    </rPh>
    <rPh sb="6" eb="10">
      <t>トドウフケン</t>
    </rPh>
    <rPh sb="10" eb="12">
      <t>キニュウ</t>
    </rPh>
    <phoneticPr fontId="3"/>
  </si>
  <si>
    <t>円</t>
    <rPh sb="0" eb="1">
      <t>エン</t>
    </rPh>
    <phoneticPr fontId="3"/>
  </si>
  <si>
    <t>品目（マスク等）</t>
    <rPh sb="0" eb="2">
      <t>ヒンモク</t>
    </rPh>
    <rPh sb="6" eb="7">
      <t>トウ</t>
    </rPh>
    <phoneticPr fontId="3"/>
  </si>
  <si>
    <t>数量等</t>
    <rPh sb="0" eb="2">
      <t>スウリョウ</t>
    </rPh>
    <rPh sb="2" eb="3">
      <t>トウ</t>
    </rPh>
    <phoneticPr fontId="3"/>
  </si>
  <si>
    <t>誓　約　事　項</t>
    <rPh sb="0" eb="1">
      <t>チカイ</t>
    </rPh>
    <rPh sb="2" eb="3">
      <t>ヤク</t>
    </rPh>
    <rPh sb="4" eb="5">
      <t>コト</t>
    </rPh>
    <rPh sb="6" eb="7">
      <t>コウ</t>
    </rPh>
    <phoneticPr fontId="3"/>
  </si>
  <si>
    <t>この補助事業と対象経費を重複して、他の助成金を受けていない。</t>
    <rPh sb="19" eb="22">
      <t>ジョセイキン</t>
    </rPh>
    <phoneticPr fontId="3"/>
  </si>
  <si>
    <t>この補助事業に係る収入及び支出等に係る証拠書類を適切に整備保管する。</t>
    <rPh sb="29" eb="31">
      <t>ホカン</t>
    </rPh>
    <phoneticPr fontId="3"/>
  </si>
  <si>
    <t>サービス種別・申請金額等の申請内容に相違ない。</t>
    <phoneticPr fontId="3"/>
  </si>
  <si>
    <t>（サービス種別）</t>
    <rPh sb="5" eb="7">
      <t>シュベツ</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</si>
  <si>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</si>
  <si>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</si>
  <si>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</si>
  <si>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</si>
  <si>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</si>
  <si>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基準単価</t>
    <phoneticPr fontId="3"/>
  </si>
  <si>
    <t>福井県新型コロナウイルス感染防止対策支援事業補助金（障がい分）</t>
    <rPh sb="0" eb="3">
      <t>フクイケン</t>
    </rPh>
    <rPh sb="3" eb="5">
      <t>シンガタ</t>
    </rPh>
    <rPh sb="12" eb="14">
      <t>カンセン</t>
    </rPh>
    <rPh sb="14" eb="16">
      <t>ボウシ</t>
    </rPh>
    <rPh sb="16" eb="18">
      <t>タイサク</t>
    </rPh>
    <rPh sb="18" eb="20">
      <t>シエン</t>
    </rPh>
    <rPh sb="20" eb="22">
      <t>ジギョウ</t>
    </rPh>
    <rPh sb="22" eb="25">
      <t>ホジョキン</t>
    </rPh>
    <rPh sb="26" eb="27">
      <t>ショウ</t>
    </rPh>
    <rPh sb="29" eb="30">
      <t>ブン</t>
    </rPh>
    <phoneticPr fontId="3"/>
  </si>
  <si>
    <t>完成したExcelファイルを都道府県に提出</t>
    <rPh sb="0" eb="2">
      <t>カンセイ</t>
    </rPh>
    <rPh sb="14" eb="18">
      <t>トドウフケン</t>
    </rPh>
    <rPh sb="19" eb="21">
      <t>テイシュツ</t>
    </rPh>
    <phoneticPr fontId="3"/>
  </si>
  <si>
    <t>○</t>
  </si>
  <si>
    <t>療養介護</t>
    <rPh sb="0" eb="2">
      <t>リョウヨウ</t>
    </rPh>
    <rPh sb="2" eb="4">
      <t>カイゴ</t>
    </rPh>
    <phoneticPr fontId="3"/>
  </si>
  <si>
    <t>施設入所支援</t>
    <rPh sb="0" eb="2">
      <t>シセツ</t>
    </rPh>
    <rPh sb="2" eb="4">
      <t>ニュウショ</t>
    </rPh>
    <rPh sb="4" eb="6">
      <t>シエン</t>
    </rPh>
    <phoneticPr fontId="3"/>
  </si>
  <si>
    <t>福祉型障害児入所施設</t>
    <rPh sb="0" eb="3">
      <t>フクシガタ</t>
    </rPh>
    <rPh sb="3" eb="6">
      <t>ショウガイジ</t>
    </rPh>
    <rPh sb="6" eb="8">
      <t>ニュウショ</t>
    </rPh>
    <rPh sb="7" eb="8">
      <t>セニュウ</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</si>
  <si>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</si>
  <si>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＜積算内訳／（１）①，②，③，④＞</t>
    <phoneticPr fontId="3"/>
  </si>
  <si>
    <t>＜積算内訳／（１）⑤＞</t>
    <phoneticPr fontId="3"/>
  </si>
  <si>
    <t>＜積算内訳／（２）＞</t>
    <phoneticPr fontId="3"/>
  </si>
  <si>
    <t>申請額計</t>
    <rPh sb="0" eb="3">
      <t>シンセイガク</t>
    </rPh>
    <rPh sb="3" eb="4">
      <t>ケイ</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</si>
  <si>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</si>
  <si>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基準単価
（１）①②③④</t>
    <rPh sb="0" eb="2">
      <t>キジュン</t>
    </rPh>
    <rPh sb="2" eb="4">
      <t>タンカ</t>
    </rPh>
    <phoneticPr fontId="3"/>
  </si>
  <si>
    <t>基準単価
（１）⑤</t>
    <rPh sb="0" eb="2">
      <t>キジュン</t>
    </rPh>
    <rPh sb="2" eb="4">
      <t>タンカ</t>
    </rPh>
    <phoneticPr fontId="3"/>
  </si>
  <si>
    <t>基準単価
（２）</t>
    <rPh sb="0" eb="2">
      <t>キジュン</t>
    </rPh>
    <rPh sb="2" eb="4">
      <t>タンカ</t>
    </rPh>
    <phoneticPr fontId="3"/>
  </si>
  <si>
    <t>（単位:円）</t>
    <phoneticPr fontId="3"/>
  </si>
  <si>
    <t>(様式３）事業所・施設別個票</t>
    <rPh sb="1" eb="3">
      <t>ヨウシキ</t>
    </rPh>
    <rPh sb="5" eb="8">
      <t>ジギョウショ</t>
    </rPh>
    <rPh sb="9" eb="11">
      <t>シセツ</t>
    </rPh>
    <rPh sb="11" eb="12">
      <t>ベツ</t>
    </rPh>
    <rPh sb="12" eb="14">
      <t>コヒョウ</t>
    </rPh>
    <phoneticPr fontId="3"/>
  </si>
  <si>
    <t>対象経費</t>
    <rPh sb="0" eb="4">
      <t>タイショウケイヒ</t>
    </rPh>
    <phoneticPr fontId="3"/>
  </si>
  <si>
    <t>補助対象基本額</t>
    <rPh sb="0" eb="7">
      <t>ホジョタイショウキホンガク</t>
    </rPh>
    <phoneticPr fontId="3"/>
  </si>
  <si>
    <t>※定員は療養介護、施設入所支援、障害児入所施設のみ記載</t>
    <rPh sb="1" eb="3">
      <t>テイイン</t>
    </rPh>
    <rPh sb="4" eb="6">
      <t>リョウヨウ</t>
    </rPh>
    <rPh sb="6" eb="8">
      <t>カイゴ</t>
    </rPh>
    <rPh sb="9" eb="11">
      <t>シセツ</t>
    </rPh>
    <rPh sb="11" eb="13">
      <t>ニュウショ</t>
    </rPh>
    <rPh sb="13" eb="15">
      <t>シエン</t>
    </rPh>
    <rPh sb="16" eb="19">
      <t>ショウガイジ</t>
    </rPh>
    <rPh sb="19" eb="21">
      <t>ニュウショ</t>
    </rPh>
    <rPh sb="21" eb="23">
      <t>シセツ</t>
    </rPh>
    <rPh sb="25" eb="27">
      <t>キサイ</t>
    </rPh>
    <phoneticPr fontId="3"/>
  </si>
  <si>
    <t>対象経費
（１）①②③④</t>
    <rPh sb="0" eb="4">
      <t>タイショウケイヒ</t>
    </rPh>
    <phoneticPr fontId="3"/>
  </si>
  <si>
    <t>補助対象基本額
（１）①②③④</t>
    <rPh sb="0" eb="7">
      <t>ホジョタイショウキホンガク</t>
    </rPh>
    <phoneticPr fontId="3"/>
  </si>
  <si>
    <t>対象経費
（１）⑤</t>
    <rPh sb="0" eb="4">
      <t>タイショウケイヒ</t>
    </rPh>
    <phoneticPr fontId="3"/>
  </si>
  <si>
    <t>補助対象基本額
（１）⑤</t>
    <rPh sb="0" eb="7">
      <t>ホジョタイショウキホンガク</t>
    </rPh>
    <phoneticPr fontId="3"/>
  </si>
  <si>
    <t>対象経費
（２）</t>
    <rPh sb="0" eb="4">
      <t>タイショウケイヒ</t>
    </rPh>
    <phoneticPr fontId="3"/>
  </si>
  <si>
    <t>補助対象基本額
（２）</t>
    <rPh sb="0" eb="7">
      <t>ホジョタイショウキホンガク</t>
    </rPh>
    <phoneticPr fontId="3"/>
  </si>
  <si>
    <t>社会福祉施設におけるサービス継続支援事業費補助金（障がい分）変更交付申請書</t>
    <rPh sb="0" eb="2">
      <t>シャカイ</t>
    </rPh>
    <rPh sb="2" eb="4">
      <t>フクシ</t>
    </rPh>
    <rPh sb="4" eb="6">
      <t>シセツ</t>
    </rPh>
    <rPh sb="14" eb="16">
      <t>ケイゾク</t>
    </rPh>
    <rPh sb="16" eb="18">
      <t>シエン</t>
    </rPh>
    <rPh sb="18" eb="21">
      <t>ジギョウヒ</t>
    </rPh>
    <rPh sb="21" eb="24">
      <t>ホジョキン</t>
    </rPh>
    <rPh sb="25" eb="26">
      <t>ショウ</t>
    </rPh>
    <rPh sb="28" eb="29">
      <t>ブン</t>
    </rPh>
    <rPh sb="30" eb="32">
      <t>ヘンコウ</t>
    </rPh>
    <rPh sb="32" eb="34">
      <t>コウフ</t>
    </rPh>
    <rPh sb="34" eb="37">
      <t>シンセイショ</t>
    </rPh>
    <phoneticPr fontId="3"/>
  </si>
  <si>
    <t>別記第２号様式</t>
    <rPh sb="0" eb="3">
      <t>ベッキダイ</t>
    </rPh>
    <rPh sb="4" eb="5">
      <t>ゴウ</t>
    </rPh>
    <rPh sb="5" eb="7">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</si>
</sst>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b/>
      <sz val="11"/>
      <color rgb="FFFF0000"/>
      <name val="ＭＳ 明朝"/>
      <family val="1"/>
      <charset val="128"/>
    </font>
    <font>
      <b/>
      <sz val="12"/>
      <name val="ＭＳ 明朝"/>
      <family val="1"/>
      <charset val="128"/>
    </font>
    <font>
      <sz val="9"/>
      <color theme="4"/>
      <name val="ＭＳ 明朝"/>
      <family val="1"/>
      <charset val="128"/>
    </font>
    <font>
      <sz val="9"/>
      <color rgb="FF0070C0"/>
      <name val="ＭＳ 明朝"/>
      <family val="1"/>
      <charset val="128"/>
    </font>
    <font>
      <sz val="1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sz val="9"/>
      <color indexed="81"/>
      <name val="MS P ゴシック"/>
      <family val="3"/>
      <charset val="128"/>
    </font>
    <font>
      <b/>
      <sz val="18"/>
      <color theme="1"/>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b/>
      <sz val="9"/>
      <color indexed="81"/>
      <name val="MS P ゴシック"/>
      <family val="2"/>
    </font>
    <font>
      <sz val="9"/>
      <name val="ＭＳ 明朝"/>
      <family val="1"/>
      <charset val="128"/>
    </font>
    <font>
      <sz val="8"/>
      <name val="ＭＳ Ｐ明朝"/>
      <family val="1"/>
      <charset val="128"/>
    </font>
    <font>
      <b/>
      <sz val="18"/>
      <color rgb="FFFF0000"/>
      <name val="ＭＳ Ｐ明朝"/>
      <family val="1"/>
      <charset val="128"/>
    </font>
    <font>
      <b/>
      <sz val="10"/>
      <name val="ＭＳ Ｐ明朝"/>
      <family val="1"/>
      <charset val="128"/>
    </font>
    <font>
      <sz val="6"/>
      <name val="ＭＳ Ｐ明朝"/>
      <family val="1"/>
      <charset val="128"/>
    </font>
    <font>
      <b/>
      <sz val="9"/>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hair">
        <color indexed="64"/>
      </right>
      <top/>
      <bottom style="medium">
        <color indexed="64"/>
      </bottom>
      <diagonal/>
    </border>
    <border>
      <left/>
      <right/>
      <top style="medium">
        <color indexed="64"/>
      </top>
      <bottom/>
      <diagonal/>
    </border>
    <border>
      <left style="hair">
        <color indexed="64"/>
      </left>
      <right/>
      <top style="hair">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299">
    <xf numFmtId="0" fontId="0" fillId="0" borderId="0" xfId="0">
      <alignment vertical="center"/>
    </xf>
    <xf numFmtId="0" fontId="6" fillId="0" borderId="0" xfId="0" applyFont="1" applyAlignment="1">
      <alignment horizontal="left" vertical="top"/>
    </xf>
    <xf numFmtId="0" fontId="6" fillId="0" borderId="25" xfId="0" applyFont="1" applyBorder="1" applyAlignment="1">
      <alignment horizontal="center" vertical="top"/>
    </xf>
    <xf numFmtId="0" fontId="10" fillId="0" borderId="0" xfId="0" applyFont="1">
      <alignment vertical="center"/>
    </xf>
    <xf numFmtId="0" fontId="7" fillId="3" borderId="28" xfId="0" applyFont="1" applyFill="1" applyBorder="1" applyAlignment="1">
      <alignment horizontal="center" vertical="center"/>
    </xf>
    <xf numFmtId="178" fontId="10" fillId="0" borderId="25"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5"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0" fontId="7"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4" fillId="0" borderId="0" xfId="0" applyFont="1">
      <alignment vertical="center"/>
    </xf>
    <xf numFmtId="0" fontId="15" fillId="0" borderId="0" xfId="0" applyFont="1" applyAlignment="1">
      <alignment horizontal="left" vertical="top"/>
    </xf>
    <xf numFmtId="0" fontId="15" fillId="0" borderId="0" xfId="0" applyFont="1">
      <alignment vertical="center"/>
    </xf>
    <xf numFmtId="0" fontId="15" fillId="0" borderId="2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5" xfId="0" applyFont="1" applyFill="1" applyBorder="1" applyAlignment="1">
      <alignment horizontal="center" vertical="center"/>
    </xf>
    <xf numFmtId="0" fontId="5" fillId="0" borderId="0" xfId="0" applyFont="1">
      <alignment vertical="center"/>
    </xf>
    <xf numFmtId="0" fontId="16" fillId="0" borderId="0" xfId="0" applyFont="1" applyAlignment="1">
      <alignment horizontal="left" vertical="top"/>
    </xf>
    <xf numFmtId="0" fontId="17" fillId="0" borderId="0" xfId="0" applyFont="1">
      <alignment vertical="center"/>
    </xf>
    <xf numFmtId="0" fontId="15" fillId="0" borderId="25" xfId="0" applyFont="1" applyBorder="1" applyAlignment="1">
      <alignment horizontal="left" vertical="center" wrapText="1"/>
    </xf>
    <xf numFmtId="0" fontId="11" fillId="0" borderId="25" xfId="0" applyFont="1" applyBorder="1" applyAlignment="1">
      <alignment horizontal="left" vertical="center" wrapText="1"/>
    </xf>
    <xf numFmtId="0" fontId="15" fillId="0" borderId="18" xfId="0" applyFont="1" applyBorder="1" applyAlignment="1">
      <alignment horizontal="left" vertical="center" wrapText="1"/>
    </xf>
    <xf numFmtId="0" fontId="15" fillId="0" borderId="18" xfId="0" applyFont="1" applyBorder="1" applyAlignment="1">
      <alignment vertical="center" wrapText="1"/>
    </xf>
    <xf numFmtId="0" fontId="11" fillId="0" borderId="5" xfId="0" applyFont="1" applyBorder="1" applyAlignment="1">
      <alignment horizontal="center" vertical="center"/>
    </xf>
    <xf numFmtId="0" fontId="11" fillId="0" borderId="0" xfId="0" applyFont="1" applyAlignment="1">
      <alignment horizontal="center" vertical="center" textRotation="255"/>
    </xf>
    <xf numFmtId="0" fontId="20" fillId="0" borderId="39" xfId="0" applyFont="1" applyBorder="1" applyAlignment="1">
      <alignment horizontal="center" vertical="center" textRotation="255"/>
    </xf>
    <xf numFmtId="0" fontId="20" fillId="0" borderId="22" xfId="0" applyFont="1" applyBorder="1">
      <alignment vertical="center"/>
    </xf>
    <xf numFmtId="0" fontId="20" fillId="0" borderId="23" xfId="0" applyFont="1" applyBorder="1">
      <alignment vertical="center"/>
    </xf>
    <xf numFmtId="176" fontId="12" fillId="0" borderId="43" xfId="0" applyNumberFormat="1" applyFont="1" applyBorder="1">
      <alignment vertical="center"/>
    </xf>
    <xf numFmtId="176" fontId="12" fillId="0" borderId="0" xfId="0" applyNumberFormat="1" applyFont="1">
      <alignment vertical="center"/>
    </xf>
    <xf numFmtId="0" fontId="20" fillId="0" borderId="45" xfId="0" applyFont="1" applyBorder="1">
      <alignment vertical="center"/>
    </xf>
    <xf numFmtId="0" fontId="12" fillId="0" borderId="43" xfId="0" applyFont="1" applyBorder="1">
      <alignment vertical="center"/>
    </xf>
    <xf numFmtId="0" fontId="20" fillId="0" borderId="44" xfId="0" applyFont="1" applyBorder="1" applyAlignment="1">
      <alignment horizontal="center" vertical="center"/>
    </xf>
    <xf numFmtId="176" fontId="12" fillId="0" borderId="37" xfId="0" applyNumberFormat="1" applyFont="1" applyBorder="1">
      <alignment vertical="center"/>
    </xf>
    <xf numFmtId="0" fontId="20" fillId="0" borderId="50" xfId="0" applyFont="1" applyBorder="1" applyAlignment="1">
      <alignment horizontal="center" vertical="center"/>
    </xf>
    <xf numFmtId="0" fontId="20" fillId="0" borderId="24" xfId="0" applyFont="1" applyBorder="1">
      <alignment vertical="center"/>
    </xf>
    <xf numFmtId="0" fontId="12" fillId="0" borderId="0" xfId="0" applyFont="1" applyAlignment="1">
      <alignment horizontal="center" vertical="center"/>
    </xf>
    <xf numFmtId="176" fontId="11" fillId="0" borderId="0" xfId="0" applyNumberFormat="1" applyFont="1">
      <alignment vertical="center"/>
    </xf>
    <xf numFmtId="0" fontId="20" fillId="0" borderId="51" xfId="0" applyFont="1" applyBorder="1" applyAlignment="1">
      <alignment horizontal="center" vertical="center"/>
    </xf>
    <xf numFmtId="0" fontId="21" fillId="0" borderId="0" xfId="0" applyFont="1">
      <alignment vertical="center"/>
    </xf>
    <xf numFmtId="0" fontId="22" fillId="0" borderId="0" xfId="0" applyFont="1" applyAlignment="1">
      <alignment horizontal="center" vertical="center"/>
    </xf>
    <xf numFmtId="176" fontId="21" fillId="0" borderId="0" xfId="0" applyNumberFormat="1" applyFont="1">
      <alignment vertical="center"/>
    </xf>
    <xf numFmtId="176" fontId="22" fillId="0" borderId="0" xfId="0" applyNumberFormat="1" applyFont="1">
      <alignment vertical="center"/>
    </xf>
    <xf numFmtId="0" fontId="22" fillId="0" borderId="0" xfId="0" applyFont="1">
      <alignment vertical="center"/>
    </xf>
    <xf numFmtId="0" fontId="20" fillId="0" borderId="52" xfId="0" applyFont="1" applyBorder="1">
      <alignment vertical="center"/>
    </xf>
    <xf numFmtId="0" fontId="20" fillId="0" borderId="53" xfId="0" applyFont="1" applyBorder="1">
      <alignment vertical="center"/>
    </xf>
    <xf numFmtId="176" fontId="12" fillId="0" borderId="57" xfId="0" applyNumberFormat="1" applyFont="1" applyBorder="1">
      <alignment vertical="center"/>
    </xf>
    <xf numFmtId="0" fontId="23" fillId="0" borderId="0" xfId="0" applyFont="1" applyAlignment="1">
      <alignment horizontal="left" vertical="center"/>
    </xf>
    <xf numFmtId="0" fontId="23" fillId="0" borderId="0" xfId="0" applyFont="1">
      <alignment vertical="center"/>
    </xf>
    <xf numFmtId="0" fontId="10" fillId="0" borderId="0" xfId="0" applyFont="1" applyAlignment="1">
      <alignment horizontal="right" vertical="center"/>
    </xf>
    <xf numFmtId="0" fontId="25" fillId="0" borderId="0" xfId="0" applyFont="1" applyAlignment="1">
      <alignment horizontal="center" vertical="center"/>
    </xf>
    <xf numFmtId="0" fontId="13" fillId="0" borderId="0" xfId="0" applyFont="1" applyAlignment="1">
      <alignment horizontal="left" vertical="center"/>
    </xf>
    <xf numFmtId="0" fontId="26" fillId="3" borderId="25" xfId="0" applyFont="1" applyFill="1" applyBorder="1" applyAlignment="1">
      <alignment horizontal="center" vertical="center" wrapText="1"/>
    </xf>
    <xf numFmtId="0" fontId="27" fillId="0" borderId="25" xfId="0" applyFont="1" applyBorder="1" applyAlignment="1">
      <alignment vertical="center" shrinkToFit="1"/>
    </xf>
    <xf numFmtId="178" fontId="28" fillId="0" borderId="3" xfId="4" applyNumberFormat="1" applyFont="1" applyFill="1" applyBorder="1" applyAlignment="1" applyProtection="1">
      <alignment horizontal="center" vertical="center" shrinkToFit="1"/>
      <protection locked="0"/>
    </xf>
    <xf numFmtId="0" fontId="9"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5" xfId="0" applyFont="1" applyBorder="1" applyProtection="1">
      <alignment vertical="center"/>
      <protection locked="0"/>
    </xf>
    <xf numFmtId="0" fontId="7" fillId="0" borderId="0" xfId="0" applyFont="1" applyAlignment="1">
      <alignment horizontal="left" vertical="center"/>
    </xf>
    <xf numFmtId="0" fontId="7" fillId="0" borderId="0" xfId="0" applyFont="1" applyProtection="1">
      <alignment vertical="center"/>
      <protection locked="0"/>
    </xf>
    <xf numFmtId="0" fontId="33" fillId="0" borderId="0" xfId="0" applyFont="1" applyAlignment="1">
      <alignment horizontal="left" vertical="center"/>
    </xf>
    <xf numFmtId="49" fontId="9" fillId="0" borderId="0" xfId="0" applyNumberFormat="1" applyFont="1" applyAlignment="1">
      <alignment horizontal="center" vertical="center" wrapText="1"/>
    </xf>
    <xf numFmtId="38" fontId="10" fillId="0" borderId="0" xfId="4" applyFont="1" applyFill="1" applyBorder="1" applyAlignment="1">
      <alignment horizontal="right" vertical="center" shrinkToFit="1"/>
    </xf>
    <xf numFmtId="0" fontId="10" fillId="0" borderId="0" xfId="0" applyFont="1" applyAlignment="1">
      <alignment horizontal="center" vertical="center"/>
    </xf>
    <xf numFmtId="0" fontId="33" fillId="0" borderId="0" xfId="0" applyFont="1" applyAlignment="1">
      <alignment horizontal="center" vertical="center"/>
    </xf>
    <xf numFmtId="0" fontId="26" fillId="4" borderId="25" xfId="0" applyFont="1" applyFill="1" applyBorder="1" applyAlignment="1" applyProtection="1">
      <alignment horizontal="center" vertical="center"/>
      <protection locked="0"/>
    </xf>
    <xf numFmtId="0" fontId="28" fillId="0" borderId="11" xfId="0" applyFont="1" applyBorder="1">
      <alignment vertical="center"/>
    </xf>
    <xf numFmtId="0" fontId="26" fillId="0" borderId="8" xfId="0" applyFont="1" applyBorder="1">
      <alignment vertical="center"/>
    </xf>
    <xf numFmtId="0" fontId="26" fillId="0" borderId="12" xfId="0" applyFont="1" applyBorder="1">
      <alignment vertical="center"/>
    </xf>
    <xf numFmtId="0" fontId="9"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28" fillId="0" borderId="0" xfId="0" applyFont="1">
      <alignment vertical="center"/>
    </xf>
    <xf numFmtId="0" fontId="35" fillId="0" borderId="0" xfId="0" applyFont="1" applyAlignment="1">
      <alignment vertical="center" wrapText="1"/>
    </xf>
    <xf numFmtId="0" fontId="26" fillId="0" borderId="0" xfId="0" applyFont="1" applyAlignment="1">
      <alignment horizontal="center" vertical="center"/>
    </xf>
    <xf numFmtId="0" fontId="35" fillId="2" borderId="0" xfId="0" applyFont="1" applyFill="1" applyAlignment="1">
      <alignment vertical="center" wrapText="1"/>
    </xf>
    <xf numFmtId="0" fontId="8" fillId="0" borderId="0" xfId="0" applyFont="1">
      <alignment vertical="center"/>
    </xf>
    <xf numFmtId="0" fontId="8" fillId="0" borderId="0" xfId="0" applyFont="1" applyAlignment="1">
      <alignment horizontal="center" vertical="center"/>
    </xf>
    <xf numFmtId="38" fontId="8" fillId="0" borderId="0" xfId="0" applyNumberFormat="1" applyFont="1">
      <alignment vertical="center"/>
    </xf>
    <xf numFmtId="176" fontId="8" fillId="0" borderId="0" xfId="0" applyNumberFormat="1" applyFont="1">
      <alignment vertical="center"/>
    </xf>
    <xf numFmtId="0" fontId="34" fillId="5" borderId="1" xfId="0" applyFont="1" applyFill="1" applyBorder="1" applyAlignment="1">
      <alignment vertical="center"/>
    </xf>
    <xf numFmtId="0" fontId="26" fillId="4" borderId="25" xfId="0" applyFont="1" applyFill="1" applyBorder="1" applyAlignment="1" applyProtection="1">
      <alignment horizontal="center" vertical="center"/>
    </xf>
    <xf numFmtId="0" fontId="12" fillId="0" borderId="0" xfId="0" applyFont="1" applyAlignment="1">
      <alignment horizontal="center" vertical="center"/>
    </xf>
    <xf numFmtId="176" fontId="11" fillId="0" borderId="0" xfId="0" applyNumberFormat="1" applyFont="1">
      <alignment vertical="center"/>
    </xf>
    <xf numFmtId="0" fontId="11" fillId="0" borderId="0" xfId="0" applyFont="1">
      <alignment vertical="center"/>
    </xf>
    <xf numFmtId="0" fontId="10" fillId="0" borderId="0" xfId="0" applyFont="1" applyAlignment="1">
      <alignment vertical="center"/>
    </xf>
    <xf numFmtId="0" fontId="11" fillId="0" borderId="0" xfId="0" applyFont="1">
      <alignment vertical="center"/>
    </xf>
    <xf numFmtId="0" fontId="33" fillId="0" borderId="0" xfId="0" applyFont="1" applyAlignment="1">
      <alignment horizontal="left" vertical="center"/>
    </xf>
    <xf numFmtId="0" fontId="7" fillId="3"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178" fontId="10" fillId="0" borderId="25" xfId="0" applyNumberFormat="1" applyFont="1" applyBorder="1" applyAlignment="1">
      <alignment horizontal="left" vertical="center" shrinkToFit="1"/>
    </xf>
    <xf numFmtId="0" fontId="7" fillId="3" borderId="1" xfId="0" applyFont="1" applyFill="1" applyBorder="1" applyAlignment="1">
      <alignment horizontal="center" vertical="center" wrapText="1"/>
    </xf>
    <xf numFmtId="178" fontId="10" fillId="0" borderId="1"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20" fillId="0" borderId="71" xfId="0" applyFont="1" applyBorder="1" applyAlignment="1">
      <alignment horizontal="center" vertical="center"/>
    </xf>
    <xf numFmtId="0" fontId="20" fillId="0" borderId="73" xfId="0" applyFont="1" applyBorder="1" applyAlignment="1">
      <alignment horizontal="center" vertical="center" textRotation="255"/>
    </xf>
    <xf numFmtId="0" fontId="20" fillId="0" borderId="41" xfId="0" applyFont="1" applyBorder="1">
      <alignment vertical="center"/>
    </xf>
    <xf numFmtId="0" fontId="20" fillId="0" borderId="42" xfId="0" applyFont="1" applyBorder="1">
      <alignment vertical="center"/>
    </xf>
    <xf numFmtId="176" fontId="12" fillId="0" borderId="74" xfId="0" applyNumberFormat="1" applyFont="1" applyBorder="1">
      <alignment vertical="center"/>
    </xf>
    <xf numFmtId="0" fontId="20" fillId="0" borderId="75" xfId="0" applyFont="1" applyBorder="1" applyAlignment="1">
      <alignment horizontal="center" vertical="center"/>
    </xf>
    <xf numFmtId="0" fontId="20" fillId="0" borderId="47" xfId="0" applyFont="1" applyBorder="1">
      <alignment vertical="center"/>
    </xf>
    <xf numFmtId="176" fontId="12" fillId="0" borderId="76" xfId="0" applyNumberFormat="1" applyFont="1" applyBorder="1">
      <alignment vertical="center"/>
    </xf>
    <xf numFmtId="0" fontId="20" fillId="0" borderId="77" xfId="0" applyFont="1" applyBorder="1" applyAlignment="1">
      <alignment vertical="center" textRotation="255" shrinkToFit="1"/>
    </xf>
    <xf numFmtId="0" fontId="20" fillId="0" borderId="34" xfId="0" applyFont="1" applyBorder="1">
      <alignment vertical="center"/>
    </xf>
    <xf numFmtId="0" fontId="20" fillId="0" borderId="78" xfId="0" applyFont="1" applyBorder="1" applyAlignment="1">
      <alignment horizontal="center" vertical="center"/>
    </xf>
    <xf numFmtId="0" fontId="20" fillId="0" borderId="79" xfId="0" applyFont="1" applyBorder="1">
      <alignment vertical="center"/>
    </xf>
    <xf numFmtId="0" fontId="20" fillId="0" borderId="55" xfId="0" applyFont="1" applyBorder="1">
      <alignment vertical="center"/>
    </xf>
    <xf numFmtId="0" fontId="20" fillId="0" borderId="73" xfId="0" applyFont="1" applyBorder="1" applyAlignment="1">
      <alignment horizontal="center" vertical="center"/>
    </xf>
    <xf numFmtId="0" fontId="20" fillId="0" borderId="80" xfId="0" applyFont="1" applyBorder="1">
      <alignment vertical="center"/>
    </xf>
    <xf numFmtId="0" fontId="20" fillId="0" borderId="81" xfId="0" applyFont="1" applyBorder="1">
      <alignment vertical="center"/>
    </xf>
    <xf numFmtId="178" fontId="10" fillId="0" borderId="25" xfId="4" applyNumberFormat="1" applyFont="1" applyFill="1" applyBorder="1" applyAlignment="1">
      <alignment horizontal="right" vertical="center" shrinkToFit="1"/>
    </xf>
    <xf numFmtId="0" fontId="20" fillId="0" borderId="49"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69" xfId="0" applyFont="1" applyBorder="1" applyAlignment="1">
      <alignment horizontal="center" vertical="center" textRotation="255"/>
    </xf>
    <xf numFmtId="0" fontId="20" fillId="0" borderId="49" xfId="0" applyFont="1" applyBorder="1" applyAlignment="1">
      <alignment horizontal="center" vertical="center" textRotation="255" shrinkToFit="1"/>
    </xf>
    <xf numFmtId="0" fontId="20" fillId="0" borderId="38" xfId="0" applyFont="1" applyBorder="1" applyAlignment="1">
      <alignment horizontal="center" vertical="center" textRotation="255" shrinkToFit="1"/>
    </xf>
    <xf numFmtId="0" fontId="20" fillId="0" borderId="69" xfId="0" applyFont="1" applyBorder="1" applyAlignment="1">
      <alignment horizontal="center" vertical="center" textRotation="255" shrinkToFit="1"/>
    </xf>
    <xf numFmtId="38" fontId="11" fillId="0" borderId="21" xfId="4" applyFont="1" applyBorder="1" applyAlignment="1">
      <alignment horizontal="right" vertical="center"/>
    </xf>
    <xf numFmtId="38" fontId="11" fillId="0" borderId="22" xfId="4" applyFont="1" applyBorder="1" applyAlignment="1">
      <alignment horizontal="right" vertical="center"/>
    </xf>
    <xf numFmtId="0" fontId="11" fillId="0" borderId="21" xfId="0" applyFont="1" applyBorder="1">
      <alignment vertical="center"/>
    </xf>
    <xf numFmtId="0" fontId="11" fillId="0" borderId="22" xfId="0" applyFont="1" applyBorder="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38" fontId="11" fillId="0" borderId="46" xfId="4" applyFont="1" applyBorder="1" applyAlignment="1">
      <alignment horizontal="right" vertical="center"/>
    </xf>
    <xf numFmtId="38" fontId="11" fillId="0" borderId="47" xfId="4" applyFont="1" applyBorder="1" applyAlignment="1">
      <alignment horizontal="right" vertical="center"/>
    </xf>
    <xf numFmtId="38" fontId="11" fillId="0" borderId="40" xfId="4" applyFont="1" applyBorder="1" applyAlignment="1">
      <alignment vertical="center"/>
    </xf>
    <xf numFmtId="38" fontId="11" fillId="0" borderId="41" xfId="4" applyFont="1" applyBorder="1" applyAlignment="1">
      <alignment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40" xfId="0" applyFont="1" applyBorder="1">
      <alignment vertical="center"/>
    </xf>
    <xf numFmtId="0" fontId="11" fillId="0" borderId="41" xfId="0" applyFont="1" applyBorder="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38" fontId="11" fillId="0" borderId="40" xfId="4" applyFont="1" applyBorder="1" applyAlignment="1">
      <alignment horizontal="right" vertical="center"/>
    </xf>
    <xf numFmtId="38" fontId="11" fillId="0" borderId="41" xfId="4" applyFont="1" applyBorder="1" applyAlignment="1">
      <alignment horizontal="right" vertical="center"/>
    </xf>
    <xf numFmtId="0" fontId="20" fillId="0" borderId="0" xfId="0" applyFont="1" applyAlignment="1">
      <alignment horizontal="center" vertical="center"/>
    </xf>
    <xf numFmtId="0" fontId="11" fillId="4" borderId="0" xfId="0" applyFont="1" applyFill="1" applyAlignment="1" applyProtection="1">
      <alignment horizontal="center" vertical="center"/>
      <protection locked="0"/>
    </xf>
    <xf numFmtId="38" fontId="11" fillId="0" borderId="46" xfId="4" applyFont="1" applyBorder="1" applyAlignment="1">
      <alignment vertical="center"/>
    </xf>
    <xf numFmtId="38" fontId="11" fillId="0" borderId="47" xfId="4" applyFont="1" applyBorder="1" applyAlignment="1">
      <alignment vertical="center"/>
    </xf>
    <xf numFmtId="0" fontId="11" fillId="4" borderId="0" xfId="0" applyFont="1" applyFill="1" applyAlignment="1" applyProtection="1">
      <alignment horizontal="right" vertical="center"/>
    </xf>
    <xf numFmtId="0" fontId="11" fillId="0" borderId="36" xfId="0" applyFont="1" applyBorder="1">
      <alignment vertical="center"/>
    </xf>
    <xf numFmtId="0" fontId="11" fillId="0" borderId="34" xfId="0" applyFont="1" applyBorder="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2" fillId="0" borderId="0" xfId="0" applyFont="1" applyAlignment="1">
      <alignment horizontal="center" vertical="center"/>
    </xf>
    <xf numFmtId="176" fontId="11" fillId="0" borderId="0" xfId="0" applyNumberFormat="1" applyFont="1">
      <alignment vertical="center"/>
    </xf>
    <xf numFmtId="0" fontId="11" fillId="0" borderId="0" xfId="0" applyFont="1">
      <alignment vertical="center"/>
    </xf>
    <xf numFmtId="0" fontId="11" fillId="0" borderId="46" xfId="0" applyFont="1" applyBorder="1">
      <alignment vertical="center"/>
    </xf>
    <xf numFmtId="0" fontId="11" fillId="0" borderId="47" xfId="0" applyFont="1" applyBorder="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4" borderId="29"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30"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2" xfId="0" applyFont="1" applyBorder="1" applyAlignment="1">
      <alignment horizontal="center" vertical="center"/>
    </xf>
    <xf numFmtId="49" fontId="11" fillId="4" borderId="14" xfId="0" applyNumberFormat="1" applyFont="1" applyFill="1" applyBorder="1" applyAlignment="1" applyProtection="1">
      <alignment horizontal="center" vertical="center" shrinkToFit="1"/>
      <protection locked="0"/>
    </xf>
    <xf numFmtId="0" fontId="11" fillId="4" borderId="30"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4" fillId="0" borderId="36"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Alignment="1">
      <alignment horizontal="center" vertical="center" shrinkToFit="1"/>
    </xf>
    <xf numFmtId="0" fontId="14" fillId="0" borderId="0" xfId="0" applyFont="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38" fontId="11" fillId="0" borderId="36" xfId="4" applyFont="1" applyBorder="1" applyAlignment="1">
      <alignment vertical="center"/>
    </xf>
    <xf numFmtId="38" fontId="11" fillId="0" borderId="34" xfId="4" applyFont="1" applyBorder="1" applyAlignment="1">
      <alignment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72" xfId="0" applyFont="1" applyBorder="1" applyAlignment="1">
      <alignment horizontal="right" vertical="center"/>
    </xf>
    <xf numFmtId="0" fontId="11" fillId="0" borderId="55" xfId="0" applyFont="1" applyBorder="1" applyAlignment="1">
      <alignment horizontal="righ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38" fontId="11" fillId="0" borderId="72" xfId="4" applyFont="1" applyBorder="1" applyAlignment="1">
      <alignment horizontal="right" vertical="center"/>
    </xf>
    <xf numFmtId="38" fontId="11" fillId="0" borderId="55" xfId="4" applyFont="1" applyBorder="1" applyAlignment="1">
      <alignment horizontal="right" vertical="center"/>
    </xf>
    <xf numFmtId="0" fontId="11" fillId="0" borderId="46" xfId="0" applyFont="1" applyBorder="1" applyAlignment="1">
      <alignment horizontal="right" vertical="center"/>
    </xf>
    <xf numFmtId="0" fontId="11" fillId="0" borderId="47"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1" xfId="0" applyFont="1" applyBorder="1">
      <alignment vertical="center"/>
    </xf>
    <xf numFmtId="0" fontId="11" fillId="0" borderId="8" xfId="0" applyFont="1" applyBorder="1">
      <alignment vertical="center"/>
    </xf>
    <xf numFmtId="0" fontId="11" fillId="0" borderId="12" xfId="0" applyFont="1" applyBorder="1">
      <alignment vertical="center"/>
    </xf>
    <xf numFmtId="49" fontId="11" fillId="4" borderId="5" xfId="0" applyNumberFormat="1" applyFont="1" applyFill="1" applyBorder="1" applyAlignment="1" applyProtection="1">
      <alignment horizontal="lef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33" fillId="0" borderId="0" xfId="0" applyFont="1" applyAlignment="1">
      <alignment horizontal="center" vertical="center"/>
    </xf>
    <xf numFmtId="0" fontId="8" fillId="4" borderId="26" xfId="0" applyFont="1" applyFill="1" applyBorder="1" applyAlignment="1" applyProtection="1">
      <alignment vertical="center" shrinkToFit="1"/>
      <protection locked="0"/>
    </xf>
    <xf numFmtId="0" fontId="8" fillId="4" borderId="25" xfId="0" applyFont="1" applyFill="1" applyBorder="1" applyAlignment="1" applyProtection="1">
      <alignment vertical="center" shrinkToFit="1"/>
      <protection locked="0"/>
    </xf>
    <xf numFmtId="177" fontId="8" fillId="4" borderId="25" xfId="4" applyNumberFormat="1" applyFont="1" applyFill="1" applyBorder="1" applyAlignment="1" applyProtection="1">
      <alignment vertical="center" shrinkToFit="1"/>
      <protection locked="0"/>
    </xf>
    <xf numFmtId="0" fontId="8" fillId="4" borderId="25"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0" fontId="8" fillId="4" borderId="60"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177" fontId="8" fillId="4" borderId="20" xfId="4" applyNumberFormat="1" applyFont="1" applyFill="1" applyBorder="1" applyAlignment="1" applyProtection="1">
      <alignment vertical="center" shrinkToFit="1"/>
      <protection locked="0"/>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78" fontId="12" fillId="0" borderId="4" xfId="0" applyNumberFormat="1" applyFont="1" applyBorder="1" applyAlignment="1">
      <alignment horizontal="center" vertical="center" shrinkToFit="1"/>
    </xf>
    <xf numFmtId="178" fontId="12" fillId="0" borderId="5" xfId="0" applyNumberFormat="1" applyFont="1" applyBorder="1" applyAlignment="1">
      <alignment horizontal="center"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176" fontId="12" fillId="0" borderId="4" xfId="0" applyNumberFormat="1" applyFont="1" applyBorder="1" applyAlignment="1">
      <alignment vertical="center" shrinkToFit="1"/>
    </xf>
    <xf numFmtId="176" fontId="12" fillId="0" borderId="5" xfId="0" applyNumberFormat="1" applyFont="1" applyBorder="1" applyAlignment="1">
      <alignment vertical="center" shrinkToFit="1"/>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33" fillId="0" borderId="0" xfId="0" applyFont="1" applyAlignment="1">
      <alignment horizontal="left"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9" fillId="0" borderId="63" xfId="0" applyNumberFormat="1" applyFont="1" applyBorder="1" applyAlignment="1">
      <alignment horizontal="center" vertical="center" wrapText="1"/>
    </xf>
    <xf numFmtId="49" fontId="9" fillId="0" borderId="64" xfId="0" applyNumberFormat="1" applyFont="1" applyBorder="1" applyAlignment="1">
      <alignment horizontal="center" vertical="center" wrapText="1"/>
    </xf>
    <xf numFmtId="38" fontId="10" fillId="0" borderId="65" xfId="4" applyFont="1" applyFill="1" applyBorder="1" applyAlignment="1">
      <alignment horizontal="right" vertical="center" shrinkToFit="1"/>
    </xf>
    <xf numFmtId="38" fontId="10" fillId="0" borderId="64" xfId="4" applyFont="1" applyFill="1" applyBorder="1" applyAlignment="1">
      <alignment horizontal="right" vertical="center" shrinkToFit="1"/>
    </xf>
    <xf numFmtId="38" fontId="10" fillId="0" borderId="66" xfId="4" applyFont="1" applyFill="1" applyBorder="1" applyAlignment="1">
      <alignment horizontal="right" vertical="center" shrinkToFit="1"/>
    </xf>
    <xf numFmtId="0" fontId="10" fillId="0" borderId="67" xfId="0" applyFont="1" applyBorder="1" applyAlignment="1">
      <alignment horizontal="center" vertical="center"/>
    </xf>
    <xf numFmtId="0" fontId="10" fillId="0" borderId="68" xfId="0" applyFont="1" applyBorder="1" applyAlignment="1">
      <alignment horizontal="center"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3">
    <dxf>
      <font>
        <color theme="0"/>
      </font>
    </dxf>
    <dxf>
      <font>
        <color theme="0"/>
      </font>
    </dxf>
    <dxf>
      <font>
        <color theme="0"/>
      </font>
    </dxf>
  </dxf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18"/>
  <sheetViews>
    <sheetView view="pageBreakPreview" zoomScale="85" zoomScaleNormal="100" zoomScaleSheetLayoutView="85" workbookViewId="0">
      <selection activeCell="C13" sqref="C13"/>
    </sheetView>
  </sheetViews>
  <sheetFormatPr defaultColWidth="9" defaultRowHeight="13.5"/>
  <cols>
    <col min="1" max="1" width="7.875" style="27" customWidth="1"/>
    <col min="2" max="3" width="38.25" style="26" customWidth="1"/>
    <col min="4" max="4" width="4.125" style="27" customWidth="1"/>
    <col min="5" max="16384" width="9" style="27"/>
  </cols>
  <sheetData>
    <row r="2" spans="1:3" ht="17.25">
      <c r="A2" s="34" t="s">
        <v>39</v>
      </c>
      <c r="B2" s="1"/>
      <c r="C2" s="35"/>
    </row>
    <row r="3" spans="1:3" ht="10.5" customHeight="1">
      <c r="A3" s="34"/>
      <c r="B3" s="1"/>
    </row>
    <row r="4" spans="1:3" ht="14.25">
      <c r="A4" s="36" t="s">
        <v>101</v>
      </c>
      <c r="B4" s="1"/>
    </row>
    <row r="5" spans="1:3" ht="14.25">
      <c r="A5" s="36"/>
      <c r="B5" s="1"/>
    </row>
    <row r="6" spans="1:3" ht="14.25">
      <c r="B6" s="1"/>
    </row>
    <row r="7" spans="1:3" ht="14.25">
      <c r="A7" s="28" t="s">
        <v>36</v>
      </c>
      <c r="B7" s="2" t="s">
        <v>37</v>
      </c>
      <c r="C7" s="2" t="s">
        <v>35</v>
      </c>
    </row>
    <row r="8" spans="1:3" ht="47.45" customHeight="1">
      <c r="A8" s="28">
        <v>1</v>
      </c>
      <c r="B8" s="37" t="s">
        <v>43</v>
      </c>
      <c r="C8" s="37"/>
    </row>
    <row r="9" spans="1:3" ht="62.45" customHeight="1">
      <c r="A9" s="28">
        <v>2</v>
      </c>
      <c r="B9" s="37"/>
      <c r="C9" s="37" t="s">
        <v>44</v>
      </c>
    </row>
    <row r="10" spans="1:3" ht="66" customHeight="1">
      <c r="A10" s="28">
        <v>3</v>
      </c>
      <c r="B10" s="38" t="s">
        <v>45</v>
      </c>
      <c r="C10" s="37"/>
    </row>
    <row r="11" spans="1:3" ht="71.099999999999994" customHeight="1">
      <c r="A11" s="28">
        <v>4</v>
      </c>
      <c r="B11" s="37" t="s">
        <v>46</v>
      </c>
      <c r="C11" s="37"/>
    </row>
    <row r="12" spans="1:3" ht="38.1" customHeight="1">
      <c r="A12" s="28">
        <v>5</v>
      </c>
      <c r="B12" s="37" t="s">
        <v>38</v>
      </c>
      <c r="C12" s="37"/>
    </row>
    <row r="13" spans="1:3" ht="120.6" customHeight="1">
      <c r="A13" s="28">
        <v>6</v>
      </c>
      <c r="B13" s="39" t="s">
        <v>47</v>
      </c>
      <c r="C13" s="40"/>
    </row>
    <row r="14" spans="1:3" ht="81.95" customHeight="1">
      <c r="A14" s="28">
        <v>7</v>
      </c>
      <c r="B14" s="37" t="s">
        <v>48</v>
      </c>
      <c r="C14" s="37"/>
    </row>
    <row r="15" spans="1:3" ht="41.25" customHeight="1">
      <c r="A15" s="28">
        <v>8</v>
      </c>
      <c r="B15" s="37" t="s">
        <v>102</v>
      </c>
      <c r="C15" s="37"/>
    </row>
    <row r="16" spans="1:3" ht="54" customHeight="1"/>
    <row r="17" ht="22.5" customHeight="1"/>
    <row r="18" ht="15.75" customHeight="1"/>
  </sheetData>
  <sheetProtection algorithmName="SHA-512" hashValue="VcBRJdici7YFt9yMsFwzrZ1ffGIiSQDUyk8stpL+mZuoOUbVHm28tbW+Kj1OwR5SRletIaxpwQkonynkRuSC7Q==" saltValue="BMBNSc9N9BydzkT5qdZ4Yw==" spinCount="100000" sheet="1" objects="1" scenarios="1" selectLockedCells="1" selectUnlockedCell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54"/>
  <sheetViews>
    <sheetView tabSelected="1" view="pageBreakPreview" zoomScale="115" zoomScaleNormal="120" zoomScaleSheetLayoutView="115" workbookViewId="0">
      <selection activeCell="T6" sqref="T6:U6"/>
    </sheetView>
  </sheetViews>
  <sheetFormatPr defaultColWidth="2.125" defaultRowHeight="12"/>
  <cols>
    <col min="1" max="1" width="3.375" style="11" customWidth="1"/>
    <col min="2" max="2" width="3.875" style="11" customWidth="1"/>
    <col min="3" max="19" width="3.375" style="11" customWidth="1"/>
    <col min="20" max="20" width="3.875" style="11" customWidth="1"/>
    <col min="21" max="21" width="7.625" style="11" customWidth="1"/>
    <col min="22" max="16384" width="2.125" style="11"/>
  </cols>
  <sheetData>
    <row r="1" spans="1:38" ht="13.5" customHeight="1">
      <c r="A1" s="10" t="s">
        <v>128</v>
      </c>
      <c r="C1" s="30"/>
      <c r="D1" s="30"/>
    </row>
    <row r="2" spans="1:38" ht="8.25" customHeight="1">
      <c r="A2" s="10"/>
      <c r="C2" s="30"/>
      <c r="D2" s="30"/>
    </row>
    <row r="3" spans="1:38" ht="18" customHeight="1">
      <c r="A3" s="158" t="s">
        <v>127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row>
    <row r="4" spans="1:38" ht="18"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row>
    <row r="5" spans="1:38" ht="8.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c r="C6" s="30"/>
      <c r="D6" s="30"/>
      <c r="S6" s="12" t="s">
        <v>34</v>
      </c>
      <c r="T6" s="159"/>
      <c r="U6" s="159"/>
      <c r="V6" s="30" t="s">
        <v>3</v>
      </c>
      <c r="W6" s="159"/>
      <c r="X6" s="159"/>
      <c r="Y6" s="30" t="s">
        <v>2</v>
      </c>
      <c r="Z6" s="159"/>
      <c r="AA6" s="159"/>
      <c r="AB6" s="30" t="s">
        <v>1</v>
      </c>
    </row>
    <row r="7" spans="1:38" ht="18" customHeight="1">
      <c r="A7" s="162" t="s">
        <v>49</v>
      </c>
      <c r="B7" s="162"/>
      <c r="C7" s="162"/>
      <c r="D7" s="162"/>
      <c r="E7" s="162"/>
      <c r="F7" s="162"/>
      <c r="G7" s="162"/>
      <c r="I7" s="11" t="s">
        <v>42</v>
      </c>
    </row>
    <row r="8" spans="1:38" ht="8.25" customHeight="1">
      <c r="C8" s="30"/>
      <c r="D8" s="30"/>
    </row>
    <row r="9" spans="1:38">
      <c r="A9" s="11" t="s">
        <v>13</v>
      </c>
      <c r="C9" s="30"/>
      <c r="D9" s="30"/>
    </row>
    <row r="10" spans="1:38" ht="11.25" customHeight="1">
      <c r="C10" s="30"/>
      <c r="D10" s="30"/>
    </row>
    <row r="11" spans="1:38" ht="13.5" customHeight="1">
      <c r="A11" s="165" t="s">
        <v>22</v>
      </c>
      <c r="B11" s="177" t="s">
        <v>0</v>
      </c>
      <c r="C11" s="178"/>
      <c r="D11" s="178"/>
      <c r="E11" s="179"/>
      <c r="F11" s="180"/>
      <c r="G11" s="180"/>
      <c r="H11" s="180"/>
      <c r="I11" s="180"/>
      <c r="J11" s="180"/>
      <c r="K11" s="180"/>
      <c r="L11" s="180"/>
      <c r="M11" s="180"/>
      <c r="N11" s="180"/>
      <c r="O11" s="180"/>
      <c r="P11" s="180"/>
      <c r="Q11" s="180"/>
      <c r="R11" s="180"/>
      <c r="S11" s="180"/>
      <c r="T11" s="180"/>
      <c r="U11" s="180"/>
      <c r="V11" s="180"/>
      <c r="W11" s="180"/>
      <c r="X11" s="180"/>
      <c r="Y11" s="180"/>
      <c r="Z11" s="180"/>
      <c r="AA11" s="180"/>
      <c r="AB11" s="181"/>
    </row>
    <row r="12" spans="1:38" ht="24" customHeight="1">
      <c r="A12" s="166"/>
      <c r="B12" s="182" t="s">
        <v>4</v>
      </c>
      <c r="C12" s="183"/>
      <c r="D12" s="183"/>
      <c r="E12" s="184"/>
      <c r="F12" s="185"/>
      <c r="G12" s="185"/>
      <c r="H12" s="185"/>
      <c r="I12" s="185"/>
      <c r="J12" s="185"/>
      <c r="K12" s="185"/>
      <c r="L12" s="185"/>
      <c r="M12" s="185"/>
      <c r="N12" s="185"/>
      <c r="O12" s="185"/>
      <c r="P12" s="185"/>
      <c r="Q12" s="185"/>
      <c r="R12" s="185"/>
      <c r="S12" s="185"/>
      <c r="T12" s="185"/>
      <c r="U12" s="185"/>
      <c r="V12" s="185"/>
      <c r="W12" s="185"/>
      <c r="X12" s="185"/>
      <c r="Y12" s="185"/>
      <c r="Z12" s="185"/>
      <c r="AA12" s="185"/>
      <c r="AB12" s="186"/>
    </row>
    <row r="13" spans="1:38" ht="13.5" customHeight="1">
      <c r="A13" s="166"/>
      <c r="B13" s="187" t="s">
        <v>23</v>
      </c>
      <c r="C13" s="188"/>
      <c r="D13" s="189"/>
      <c r="E13" s="15" t="s">
        <v>5</v>
      </c>
      <c r="F13" s="15"/>
      <c r="G13" s="15"/>
      <c r="H13" s="193"/>
      <c r="I13" s="193"/>
      <c r="J13" s="15" t="s">
        <v>6</v>
      </c>
      <c r="K13" s="193"/>
      <c r="L13" s="193"/>
      <c r="M13" s="193"/>
      <c r="N13" s="15" t="s">
        <v>7</v>
      </c>
      <c r="O13" s="15"/>
      <c r="P13" s="15"/>
      <c r="Q13" s="15"/>
      <c r="R13" s="15"/>
      <c r="S13" s="15"/>
      <c r="T13" s="15"/>
      <c r="U13" s="15"/>
      <c r="V13" s="15"/>
      <c r="W13" s="15"/>
      <c r="X13" s="15"/>
      <c r="Y13" s="15"/>
      <c r="Z13" s="15"/>
      <c r="AA13" s="15"/>
      <c r="AB13" s="16"/>
    </row>
    <row r="14" spans="1:38" ht="24" customHeight="1">
      <c r="A14" s="166"/>
      <c r="B14" s="190"/>
      <c r="C14" s="191"/>
      <c r="D14" s="192"/>
      <c r="E14" s="194"/>
      <c r="F14" s="195"/>
      <c r="G14" s="195"/>
      <c r="H14" s="195"/>
      <c r="I14" s="195"/>
      <c r="J14" s="195"/>
      <c r="K14" s="195"/>
      <c r="L14" s="195"/>
      <c r="M14" s="195"/>
      <c r="N14" s="195"/>
      <c r="O14" s="195"/>
      <c r="P14" s="195"/>
      <c r="Q14" s="195"/>
      <c r="R14" s="195"/>
      <c r="S14" s="195"/>
      <c r="T14" s="195"/>
      <c r="U14" s="195"/>
      <c r="V14" s="195"/>
      <c r="W14" s="195"/>
      <c r="X14" s="195"/>
      <c r="Y14" s="195"/>
      <c r="Z14" s="195"/>
      <c r="AA14" s="195"/>
      <c r="AB14" s="196"/>
    </row>
    <row r="15" spans="1:38" ht="24" customHeight="1">
      <c r="A15" s="166"/>
      <c r="B15" s="22" t="s">
        <v>8</v>
      </c>
      <c r="C15" s="23"/>
      <c r="D15" s="23"/>
      <c r="E15" s="23"/>
      <c r="F15" s="23"/>
      <c r="G15" s="23"/>
      <c r="H15" s="23"/>
      <c r="I15" s="24"/>
      <c r="J15" s="197" t="s">
        <v>9</v>
      </c>
      <c r="K15" s="198"/>
      <c r="L15" s="199"/>
      <c r="M15" s="200"/>
      <c r="N15" s="201"/>
      <c r="O15" s="201"/>
      <c r="P15" s="201"/>
      <c r="Q15" s="202"/>
      <c r="R15" s="197" t="s">
        <v>24</v>
      </c>
      <c r="S15" s="198"/>
      <c r="T15" s="198"/>
      <c r="U15" s="198"/>
      <c r="V15" s="199"/>
      <c r="W15" s="203"/>
      <c r="X15" s="204"/>
      <c r="Y15" s="204"/>
      <c r="Z15" s="204"/>
      <c r="AA15" s="204"/>
      <c r="AB15" s="205"/>
    </row>
    <row r="16" spans="1:38" ht="24" customHeight="1">
      <c r="A16" s="166"/>
      <c r="B16" s="22" t="s">
        <v>10</v>
      </c>
      <c r="C16" s="23"/>
      <c r="D16" s="23"/>
      <c r="E16" s="23"/>
      <c r="F16" s="23"/>
      <c r="G16" s="23"/>
      <c r="H16" s="23"/>
      <c r="I16" s="24"/>
      <c r="J16" s="197" t="s">
        <v>11</v>
      </c>
      <c r="K16" s="198"/>
      <c r="L16" s="199"/>
      <c r="M16" s="203"/>
      <c r="N16" s="204"/>
      <c r="O16" s="204"/>
      <c r="P16" s="204"/>
      <c r="Q16" s="205"/>
      <c r="R16" s="197" t="s">
        <v>12</v>
      </c>
      <c r="S16" s="198"/>
      <c r="T16" s="198"/>
      <c r="U16" s="198"/>
      <c r="V16" s="199"/>
      <c r="W16" s="203"/>
      <c r="X16" s="204"/>
      <c r="Y16" s="204"/>
      <c r="Z16" s="204"/>
      <c r="AA16" s="204"/>
      <c r="AB16" s="205"/>
    </row>
    <row r="17" spans="1:38" ht="24" customHeight="1">
      <c r="A17" s="167"/>
      <c r="B17" s="22" t="s">
        <v>50</v>
      </c>
      <c r="C17" s="23"/>
      <c r="D17" s="23"/>
      <c r="E17" s="23"/>
      <c r="F17" s="23"/>
      <c r="G17" s="23"/>
      <c r="H17" s="23"/>
      <c r="I17" s="24"/>
      <c r="J17" s="197" t="s">
        <v>11</v>
      </c>
      <c r="K17" s="198"/>
      <c r="L17" s="199"/>
      <c r="M17" s="203"/>
      <c r="N17" s="204"/>
      <c r="O17" s="204"/>
      <c r="P17" s="204"/>
      <c r="Q17" s="205"/>
      <c r="R17" s="197" t="s">
        <v>12</v>
      </c>
      <c r="S17" s="198"/>
      <c r="T17" s="198"/>
      <c r="U17" s="198"/>
      <c r="V17" s="199"/>
      <c r="W17" s="203"/>
      <c r="X17" s="204"/>
      <c r="Y17" s="204"/>
      <c r="Z17" s="204"/>
      <c r="AA17" s="204"/>
      <c r="AB17" s="205"/>
    </row>
    <row r="18" spans="1:38" ht="12" customHeight="1">
      <c r="A18" s="42"/>
      <c r="C18" s="30"/>
      <c r="D18" s="30"/>
    </row>
    <row r="19" spans="1:38" ht="18" customHeight="1" thickBot="1">
      <c r="A19" s="11" t="s">
        <v>21</v>
      </c>
      <c r="G19" s="25"/>
    </row>
    <row r="20" spans="1:38" ht="21.75" customHeight="1" thickBot="1">
      <c r="A20" s="206" t="s">
        <v>51</v>
      </c>
      <c r="B20" s="207"/>
      <c r="C20" s="207"/>
      <c r="D20" s="207"/>
      <c r="E20" s="207"/>
      <c r="F20" s="207"/>
      <c r="G20" s="207"/>
      <c r="H20" s="207"/>
      <c r="I20" s="207"/>
      <c r="J20" s="207"/>
      <c r="K20" s="207"/>
      <c r="L20" s="207"/>
      <c r="M20" s="207"/>
      <c r="N20" s="207"/>
      <c r="O20" s="207"/>
      <c r="P20" s="207"/>
      <c r="Q20" s="207"/>
      <c r="R20" s="207"/>
      <c r="S20" s="208"/>
      <c r="T20" s="209" t="s">
        <v>25</v>
      </c>
      <c r="U20" s="210"/>
      <c r="V20" s="210"/>
      <c r="W20" s="211"/>
      <c r="X20" s="212" t="s">
        <v>14</v>
      </c>
      <c r="Y20" s="212"/>
      <c r="Z20" s="212"/>
      <c r="AA20" s="212"/>
      <c r="AB20" s="213"/>
      <c r="AC20" s="214"/>
      <c r="AD20" s="214"/>
      <c r="AE20" s="214"/>
      <c r="AF20" s="214"/>
      <c r="AG20" s="215"/>
      <c r="AH20" s="215"/>
      <c r="AI20" s="215"/>
      <c r="AJ20" s="215"/>
      <c r="AK20" s="215"/>
      <c r="AL20" s="215"/>
    </row>
    <row r="21" spans="1:38" ht="17.25" customHeight="1">
      <c r="A21" s="132" t="s">
        <v>40</v>
      </c>
      <c r="B21" s="116">
        <v>1</v>
      </c>
      <c r="C21" s="117" t="s">
        <v>104</v>
      </c>
      <c r="D21" s="117"/>
      <c r="E21" s="117"/>
      <c r="F21" s="117"/>
      <c r="G21" s="117"/>
      <c r="H21" s="117"/>
      <c r="I21" s="117"/>
      <c r="J21" s="117"/>
      <c r="K21" s="117"/>
      <c r="L21" s="117"/>
      <c r="M21" s="117"/>
      <c r="N21" s="117"/>
      <c r="O21" s="117"/>
      <c r="P21" s="117"/>
      <c r="Q21" s="117"/>
      <c r="R21" s="117"/>
      <c r="S21" s="118"/>
      <c r="T21" s="152">
        <f ca="1">COUNTIFS('申請額一覧 '!$E$4:$E$153,C21,'申請額一覧 '!$R$4:$R$153,"&gt;0")</f>
        <v>0</v>
      </c>
      <c r="U21" s="153"/>
      <c r="V21" s="154" t="s">
        <v>15</v>
      </c>
      <c r="W21" s="155"/>
      <c r="X21" s="148">
        <f ca="1">SUMIF('申請額一覧 '!$E$4:$E$153,C21,'申請額一覧 '!$R$4:$R$153)</f>
        <v>0</v>
      </c>
      <c r="Y21" s="149"/>
      <c r="Z21" s="149"/>
      <c r="AA21" s="149"/>
      <c r="AB21" s="119" t="s">
        <v>52</v>
      </c>
      <c r="AC21" s="172"/>
      <c r="AD21" s="172"/>
      <c r="AE21" s="170"/>
      <c r="AF21" s="170"/>
      <c r="AG21" s="171"/>
      <c r="AH21" s="171"/>
      <c r="AI21" s="171"/>
      <c r="AJ21" s="171"/>
      <c r="AK21" s="47"/>
      <c r="AL21" s="10"/>
    </row>
    <row r="22" spans="1:38" ht="17.25" customHeight="1">
      <c r="A22" s="133"/>
      <c r="B22" s="43">
        <v>2</v>
      </c>
      <c r="C22" s="48" t="s">
        <v>53</v>
      </c>
      <c r="D22" s="44"/>
      <c r="E22" s="44"/>
      <c r="F22" s="44"/>
      <c r="G22" s="44"/>
      <c r="H22" s="44"/>
      <c r="I22" s="44"/>
      <c r="J22" s="44"/>
      <c r="K22" s="44"/>
      <c r="L22" s="44"/>
      <c r="M22" s="44"/>
      <c r="N22" s="44"/>
      <c r="O22" s="44"/>
      <c r="P22" s="44"/>
      <c r="Q22" s="44"/>
      <c r="R22" s="44"/>
      <c r="S22" s="44"/>
      <c r="T22" s="140">
        <f ca="1">COUNTIFS('申請額一覧 '!$E$4:$E$153,C22,'申請額一覧 '!$R$4:$R$153,"&gt;0")</f>
        <v>0</v>
      </c>
      <c r="U22" s="141"/>
      <c r="V22" s="142" t="s">
        <v>15</v>
      </c>
      <c r="W22" s="143"/>
      <c r="X22" s="144">
        <f ca="1">SUMIF('申請額一覧 '!$E$4:$E$153,C22,'申請額一覧 '!$R$4:$R$153)</f>
        <v>0</v>
      </c>
      <c r="Y22" s="145"/>
      <c r="Z22" s="145"/>
      <c r="AA22" s="145"/>
      <c r="AB22" s="49" t="s">
        <v>52</v>
      </c>
      <c r="AC22" s="172"/>
      <c r="AD22" s="172"/>
      <c r="AE22" s="170"/>
      <c r="AF22" s="170"/>
      <c r="AG22" s="171"/>
      <c r="AH22" s="171"/>
      <c r="AI22" s="171"/>
      <c r="AJ22" s="171"/>
      <c r="AK22" s="10"/>
      <c r="AL22" s="10"/>
    </row>
    <row r="23" spans="1:38" ht="17.25" customHeight="1">
      <c r="A23" s="133"/>
      <c r="B23" s="43">
        <v>3</v>
      </c>
      <c r="C23" s="44" t="s">
        <v>54</v>
      </c>
      <c r="D23" s="44"/>
      <c r="E23" s="44"/>
      <c r="F23" s="44"/>
      <c r="G23" s="44"/>
      <c r="H23" s="44"/>
      <c r="I23" s="44"/>
      <c r="J23" s="44"/>
      <c r="K23" s="44"/>
      <c r="L23" s="44"/>
      <c r="M23" s="44"/>
      <c r="N23" s="44"/>
      <c r="O23" s="44"/>
      <c r="P23" s="44"/>
      <c r="Q23" s="44"/>
      <c r="R23" s="44"/>
      <c r="S23" s="44"/>
      <c r="T23" s="140">
        <f ca="1">COUNTIFS('申請額一覧 '!$E$4:$E$153,C23,'申請額一覧 '!$R$4:$R$153,"&gt;0")</f>
        <v>0</v>
      </c>
      <c r="U23" s="141"/>
      <c r="V23" s="142" t="s">
        <v>15</v>
      </c>
      <c r="W23" s="143"/>
      <c r="X23" s="144">
        <f ca="1">SUMIF('申請額一覧 '!$E$4:$E$153,C23,'申請額一覧 '!$R$4:$R$153)</f>
        <v>0</v>
      </c>
      <c r="Y23" s="145"/>
      <c r="Z23" s="145"/>
      <c r="AA23" s="145"/>
      <c r="AB23" s="49" t="s">
        <v>52</v>
      </c>
      <c r="AC23" s="172"/>
      <c r="AD23" s="172"/>
      <c r="AE23" s="170"/>
      <c r="AF23" s="170"/>
      <c r="AG23" s="171"/>
      <c r="AH23" s="171"/>
      <c r="AI23" s="171"/>
      <c r="AJ23" s="171"/>
      <c r="AK23" s="10"/>
      <c r="AL23" s="10"/>
    </row>
    <row r="24" spans="1:38" ht="17.25" customHeight="1">
      <c r="A24" s="133"/>
      <c r="B24" s="43">
        <v>4</v>
      </c>
      <c r="C24" s="44" t="s">
        <v>55</v>
      </c>
      <c r="D24" s="44"/>
      <c r="E24" s="44"/>
      <c r="F24" s="44"/>
      <c r="G24" s="44"/>
      <c r="H24" s="44"/>
      <c r="I24" s="44"/>
      <c r="J24" s="44"/>
      <c r="K24" s="44"/>
      <c r="L24" s="44"/>
      <c r="M24" s="44"/>
      <c r="N24" s="44"/>
      <c r="O24" s="44"/>
      <c r="P24" s="44"/>
      <c r="Q24" s="44"/>
      <c r="R24" s="44"/>
      <c r="S24" s="44"/>
      <c r="T24" s="140">
        <f ca="1">COUNTIFS('申請額一覧 '!$E$4:$E$153,C24,'申請額一覧 '!$R$4:$R$153,"&gt;0")</f>
        <v>0</v>
      </c>
      <c r="U24" s="141"/>
      <c r="V24" s="142" t="s">
        <v>15</v>
      </c>
      <c r="W24" s="143"/>
      <c r="X24" s="144">
        <f ca="1">SUMIF('申請額一覧 '!$E$4:$E$153,C24,'申請額一覧 '!$R$4:$R$153)</f>
        <v>0</v>
      </c>
      <c r="Y24" s="145"/>
      <c r="Z24" s="145"/>
      <c r="AA24" s="145"/>
      <c r="AB24" s="46" t="s">
        <v>52</v>
      </c>
      <c r="AC24" s="172"/>
      <c r="AD24" s="172"/>
      <c r="AE24" s="170"/>
      <c r="AF24" s="170"/>
      <c r="AG24" s="171"/>
      <c r="AH24" s="171"/>
      <c r="AI24" s="171"/>
      <c r="AJ24" s="171"/>
      <c r="AK24" s="47"/>
      <c r="AL24" s="10"/>
    </row>
    <row r="25" spans="1:38" ht="17.25" customHeight="1">
      <c r="A25" s="133"/>
      <c r="B25" s="43">
        <v>5</v>
      </c>
      <c r="C25" s="44" t="s">
        <v>56</v>
      </c>
      <c r="D25" s="44"/>
      <c r="E25" s="44"/>
      <c r="F25" s="44"/>
      <c r="G25" s="44"/>
      <c r="H25" s="44"/>
      <c r="I25" s="44"/>
      <c r="J25" s="44"/>
      <c r="K25" s="44"/>
      <c r="L25" s="44"/>
      <c r="M25" s="44"/>
      <c r="N25" s="44"/>
      <c r="O25" s="44"/>
      <c r="P25" s="44"/>
      <c r="Q25" s="44"/>
      <c r="R25" s="44"/>
      <c r="S25" s="44"/>
      <c r="T25" s="140">
        <f ca="1">COUNTIFS('申請額一覧 '!$E$4:$E$153,C25,'申請額一覧 '!$R$4:$R$153,"&gt;0")</f>
        <v>0</v>
      </c>
      <c r="U25" s="141"/>
      <c r="V25" s="142" t="s">
        <v>15</v>
      </c>
      <c r="W25" s="143"/>
      <c r="X25" s="144">
        <f ca="1">SUMIF('申請額一覧 '!$E$4:$E$153,C25,'申請額一覧 '!$R$4:$R$153)</f>
        <v>0</v>
      </c>
      <c r="Y25" s="145"/>
      <c r="Z25" s="145"/>
      <c r="AA25" s="145"/>
      <c r="AB25" s="46" t="s">
        <v>52</v>
      </c>
      <c r="AC25" s="172"/>
      <c r="AD25" s="172"/>
      <c r="AE25" s="170"/>
      <c r="AF25" s="170"/>
      <c r="AG25" s="171"/>
      <c r="AH25" s="171"/>
      <c r="AI25" s="171"/>
      <c r="AJ25" s="171"/>
      <c r="AK25" s="47"/>
      <c r="AL25" s="10"/>
    </row>
    <row r="26" spans="1:38" ht="17.25" customHeight="1">
      <c r="A26" s="133"/>
      <c r="B26" s="43">
        <v>6</v>
      </c>
      <c r="C26" s="44" t="s">
        <v>57</v>
      </c>
      <c r="D26" s="44"/>
      <c r="E26" s="44"/>
      <c r="F26" s="44"/>
      <c r="G26" s="44"/>
      <c r="H26" s="44"/>
      <c r="I26" s="44"/>
      <c r="J26" s="44"/>
      <c r="K26" s="44"/>
      <c r="L26" s="44"/>
      <c r="M26" s="44"/>
      <c r="N26" s="44"/>
      <c r="O26" s="44"/>
      <c r="P26" s="44"/>
      <c r="Q26" s="44"/>
      <c r="R26" s="44"/>
      <c r="S26" s="45"/>
      <c r="T26" s="140">
        <f ca="1">COUNTIFS('申請額一覧 '!$E$4:$E$153,C26,'申請額一覧 '!$R$4:$R$153,"&gt;0")</f>
        <v>0</v>
      </c>
      <c r="U26" s="141"/>
      <c r="V26" s="142" t="s">
        <v>15</v>
      </c>
      <c r="W26" s="143"/>
      <c r="X26" s="144">
        <f ca="1">SUMIF('申請額一覧 '!$E$4:$E$153,C26,'申請額一覧 '!$R$4:$R$153)</f>
        <v>0</v>
      </c>
      <c r="Y26" s="145"/>
      <c r="Z26" s="145"/>
      <c r="AA26" s="145"/>
      <c r="AB26" s="46" t="s">
        <v>52</v>
      </c>
      <c r="AC26" s="172"/>
      <c r="AD26" s="172"/>
      <c r="AE26" s="170"/>
      <c r="AF26" s="170"/>
      <c r="AG26" s="171"/>
      <c r="AH26" s="171"/>
      <c r="AI26" s="171"/>
      <c r="AJ26" s="171"/>
      <c r="AK26" s="47"/>
      <c r="AL26" s="10"/>
    </row>
    <row r="27" spans="1:38" ht="17.25" customHeight="1">
      <c r="A27" s="133"/>
      <c r="B27" s="43">
        <v>7</v>
      </c>
      <c r="C27" s="48" t="s">
        <v>58</v>
      </c>
      <c r="D27" s="44"/>
      <c r="E27" s="44"/>
      <c r="F27" s="44"/>
      <c r="G27" s="44"/>
      <c r="H27" s="44"/>
      <c r="I27" s="44"/>
      <c r="J27" s="44"/>
      <c r="K27" s="44"/>
      <c r="L27" s="44"/>
      <c r="M27" s="44"/>
      <c r="N27" s="44"/>
      <c r="O27" s="44"/>
      <c r="P27" s="44"/>
      <c r="Q27" s="44"/>
      <c r="R27" s="44"/>
      <c r="S27" s="44"/>
      <c r="T27" s="140">
        <f ca="1">COUNTIFS('申請額一覧 '!$E$4:$E$153,C27,'申請額一覧 '!$R$4:$R$153,"&gt;0")</f>
        <v>0</v>
      </c>
      <c r="U27" s="141"/>
      <c r="V27" s="142" t="s">
        <v>15</v>
      </c>
      <c r="W27" s="143"/>
      <c r="X27" s="144">
        <f ca="1">SUMIF('申請額一覧 '!$E$4:$E$153,C27,'申請額一覧 '!$R$4:$R$153)</f>
        <v>0</v>
      </c>
      <c r="Y27" s="145"/>
      <c r="Z27" s="145"/>
      <c r="AA27" s="145"/>
      <c r="AB27" s="49" t="s">
        <v>52</v>
      </c>
      <c r="AC27" s="172"/>
      <c r="AD27" s="172"/>
      <c r="AE27" s="170"/>
      <c r="AF27" s="170"/>
      <c r="AG27" s="171"/>
      <c r="AH27" s="171"/>
      <c r="AI27" s="171"/>
      <c r="AJ27" s="171"/>
      <c r="AK27" s="10"/>
      <c r="AL27" s="10"/>
    </row>
    <row r="28" spans="1:38" ht="17.25" customHeight="1">
      <c r="A28" s="133"/>
      <c r="B28" s="43">
        <v>8</v>
      </c>
      <c r="C28" s="44" t="s">
        <v>61</v>
      </c>
      <c r="D28" s="44"/>
      <c r="E28" s="44"/>
      <c r="F28" s="44"/>
      <c r="G28" s="44"/>
      <c r="H28" s="44"/>
      <c r="I28" s="44"/>
      <c r="J28" s="44"/>
      <c r="K28" s="44"/>
      <c r="L28" s="44"/>
      <c r="M28" s="44"/>
      <c r="N28" s="44"/>
      <c r="O28" s="44"/>
      <c r="P28" s="44"/>
      <c r="Q28" s="44"/>
      <c r="R28" s="44"/>
      <c r="S28" s="44"/>
      <c r="T28" s="140">
        <f ca="1">COUNTIFS('申請額一覧 '!$E$4:$E$153,C28,'申請額一覧 '!$R$4:$R$153,"&gt;0")</f>
        <v>0</v>
      </c>
      <c r="U28" s="141"/>
      <c r="V28" s="142" t="s">
        <v>15</v>
      </c>
      <c r="W28" s="143"/>
      <c r="X28" s="144">
        <f ca="1">SUMIF('申請額一覧 '!$E$4:$E$153,C28,'申請額一覧 '!$R$4:$R$153)</f>
        <v>0</v>
      </c>
      <c r="Y28" s="145"/>
      <c r="Z28" s="145"/>
      <c r="AA28" s="145"/>
      <c r="AB28" s="46" t="s">
        <v>52</v>
      </c>
      <c r="AC28" s="172"/>
      <c r="AD28" s="172"/>
      <c r="AE28" s="170"/>
      <c r="AF28" s="170"/>
      <c r="AG28" s="171"/>
      <c r="AH28" s="171"/>
      <c r="AI28" s="171"/>
      <c r="AJ28" s="171"/>
      <c r="AK28" s="47"/>
      <c r="AL28" s="10"/>
    </row>
    <row r="29" spans="1:38" ht="17.25" customHeight="1">
      <c r="A29" s="133"/>
      <c r="B29" s="43">
        <v>9</v>
      </c>
      <c r="C29" s="44" t="s">
        <v>62</v>
      </c>
      <c r="D29" s="44"/>
      <c r="E29" s="44"/>
      <c r="F29" s="44"/>
      <c r="G29" s="44"/>
      <c r="H29" s="44"/>
      <c r="I29" s="44"/>
      <c r="J29" s="44"/>
      <c r="K29" s="44"/>
      <c r="L29" s="44"/>
      <c r="M29" s="44"/>
      <c r="N29" s="44"/>
      <c r="O29" s="44"/>
      <c r="P29" s="44"/>
      <c r="Q29" s="44"/>
      <c r="R29" s="44"/>
      <c r="S29" s="44"/>
      <c r="T29" s="140">
        <f ca="1">COUNTIFS('申請額一覧 '!$E$4:$E$153,C29,'申請額一覧 '!$R$4:$R$153,"&gt;0")</f>
        <v>0</v>
      </c>
      <c r="U29" s="141"/>
      <c r="V29" s="142" t="s">
        <v>15</v>
      </c>
      <c r="W29" s="143"/>
      <c r="X29" s="144">
        <f ca="1">SUMIF('申請額一覧 '!$E$4:$E$153,C29,'申請額一覧 '!$R$4:$R$153)</f>
        <v>0</v>
      </c>
      <c r="Y29" s="145"/>
      <c r="Z29" s="145"/>
      <c r="AA29" s="145"/>
      <c r="AB29" s="46" t="s">
        <v>52</v>
      </c>
      <c r="AC29" s="172"/>
      <c r="AD29" s="172"/>
      <c r="AE29" s="170"/>
      <c r="AF29" s="170"/>
      <c r="AG29" s="171"/>
      <c r="AH29" s="171"/>
      <c r="AI29" s="171"/>
      <c r="AJ29" s="171"/>
      <c r="AK29" s="47"/>
      <c r="AL29" s="10"/>
    </row>
    <row r="30" spans="1:38" ht="17.25" customHeight="1" thickBot="1">
      <c r="A30" s="134"/>
      <c r="B30" s="120">
        <v>10</v>
      </c>
      <c r="C30" s="121" t="s">
        <v>63</v>
      </c>
      <c r="D30" s="121"/>
      <c r="E30" s="121"/>
      <c r="F30" s="121"/>
      <c r="G30" s="121"/>
      <c r="H30" s="121"/>
      <c r="I30" s="121"/>
      <c r="J30" s="121"/>
      <c r="K30" s="121"/>
      <c r="L30" s="121"/>
      <c r="M30" s="121"/>
      <c r="N30" s="121"/>
      <c r="O30" s="121"/>
      <c r="P30" s="121"/>
      <c r="Q30" s="121"/>
      <c r="R30" s="121"/>
      <c r="S30" s="121"/>
      <c r="T30" s="173">
        <f ca="1">COUNTIFS('申請額一覧 '!$E$4:$E$153,C30,'申請額一覧 '!$R$4:$R$153,"&gt;0")</f>
        <v>0</v>
      </c>
      <c r="U30" s="174"/>
      <c r="V30" s="175" t="s">
        <v>15</v>
      </c>
      <c r="W30" s="176"/>
      <c r="X30" s="160">
        <f ca="1">SUMIF('申請額一覧 '!$E$4:$E$153,C30,'申請額一覧 '!$R$4:$R$153)</f>
        <v>0</v>
      </c>
      <c r="Y30" s="161"/>
      <c r="Z30" s="161"/>
      <c r="AA30" s="161"/>
      <c r="AB30" s="122" t="s">
        <v>52</v>
      </c>
      <c r="AC30" s="172"/>
      <c r="AD30" s="172"/>
      <c r="AE30" s="170"/>
      <c r="AF30" s="170"/>
      <c r="AG30" s="171"/>
      <c r="AH30" s="171"/>
      <c r="AI30" s="171"/>
      <c r="AJ30" s="171"/>
      <c r="AK30" s="47"/>
      <c r="AL30" s="10"/>
    </row>
    <row r="31" spans="1:38" ht="33.75" customHeight="1" thickBot="1">
      <c r="A31" s="123" t="s">
        <v>64</v>
      </c>
      <c r="B31" s="52">
        <v>11</v>
      </c>
      <c r="C31" s="124" t="s">
        <v>65</v>
      </c>
      <c r="D31" s="124"/>
      <c r="E31" s="124"/>
      <c r="F31" s="124"/>
      <c r="G31" s="124"/>
      <c r="H31" s="124"/>
      <c r="I31" s="124"/>
      <c r="J31" s="124"/>
      <c r="K31" s="124"/>
      <c r="L31" s="124"/>
      <c r="M31" s="124"/>
      <c r="N31" s="124"/>
      <c r="O31" s="124"/>
      <c r="P31" s="124"/>
      <c r="Q31" s="124"/>
      <c r="R31" s="124"/>
      <c r="S31" s="124"/>
      <c r="T31" s="163">
        <f ca="1">COUNTIFS('申請額一覧 '!$E$4:$E$153,C31,'申請額一覧 '!$R$4:$R$153,"&gt;0")</f>
        <v>0</v>
      </c>
      <c r="U31" s="164"/>
      <c r="V31" s="216" t="s">
        <v>15</v>
      </c>
      <c r="W31" s="217"/>
      <c r="X31" s="218">
        <f ca="1">SUMIF('申請額一覧 '!$E$4:$E$153,C31,'申請額一覧 '!$R$4:$R$153)</f>
        <v>0</v>
      </c>
      <c r="Y31" s="219"/>
      <c r="Z31" s="219"/>
      <c r="AA31" s="219"/>
      <c r="AB31" s="51" t="s">
        <v>52</v>
      </c>
      <c r="AC31" s="172"/>
      <c r="AD31" s="172"/>
      <c r="AE31" s="170"/>
      <c r="AF31" s="170"/>
      <c r="AG31" s="171"/>
      <c r="AH31" s="171"/>
      <c r="AI31" s="171"/>
      <c r="AJ31" s="171"/>
      <c r="AK31" s="47"/>
      <c r="AL31" s="10"/>
    </row>
    <row r="32" spans="1:38" ht="17.25" customHeight="1">
      <c r="A32" s="132" t="s">
        <v>66</v>
      </c>
      <c r="B32" s="125">
        <v>12</v>
      </c>
      <c r="C32" s="117" t="s">
        <v>105</v>
      </c>
      <c r="D32" s="117"/>
      <c r="E32" s="117"/>
      <c r="F32" s="117"/>
      <c r="G32" s="117"/>
      <c r="H32" s="117"/>
      <c r="I32" s="117"/>
      <c r="J32" s="117"/>
      <c r="K32" s="117"/>
      <c r="L32" s="117"/>
      <c r="M32" s="117"/>
      <c r="N32" s="117"/>
      <c r="O32" s="117"/>
      <c r="P32" s="117"/>
      <c r="Q32" s="117"/>
      <c r="R32" s="117"/>
      <c r="S32" s="117"/>
      <c r="T32" s="152">
        <f ca="1">COUNTIFS('申請額一覧 '!$E$4:$E$153,C32,'申請額一覧 '!$R$4:$R$153,"&gt;0")</f>
        <v>0</v>
      </c>
      <c r="U32" s="153"/>
      <c r="V32" s="154" t="s">
        <v>15</v>
      </c>
      <c r="W32" s="155"/>
      <c r="X32" s="148">
        <f ca="1">SUMIF('申請額一覧 '!$E$4:$E$153,C32,'申請額一覧 '!$R$4:$R$153)</f>
        <v>0</v>
      </c>
      <c r="Y32" s="149"/>
      <c r="Z32" s="149"/>
      <c r="AA32" s="149"/>
      <c r="AB32" s="119" t="s">
        <v>52</v>
      </c>
      <c r="AE32" s="54"/>
      <c r="AF32" s="54"/>
      <c r="AG32" s="55"/>
      <c r="AH32" s="55"/>
      <c r="AI32" s="55"/>
      <c r="AJ32" s="55"/>
      <c r="AK32" s="47"/>
      <c r="AL32" s="10"/>
    </row>
    <row r="33" spans="1:38" ht="17.25" customHeight="1">
      <c r="A33" s="133"/>
      <c r="B33" s="50">
        <v>13</v>
      </c>
      <c r="C33" s="44" t="s">
        <v>67</v>
      </c>
      <c r="D33" s="44"/>
      <c r="E33" s="44"/>
      <c r="F33" s="44"/>
      <c r="G33" s="44"/>
      <c r="H33" s="44"/>
      <c r="I33" s="44"/>
      <c r="J33" s="44"/>
      <c r="K33" s="44"/>
      <c r="L33" s="44"/>
      <c r="M33" s="44"/>
      <c r="N33" s="44"/>
      <c r="O33" s="44"/>
      <c r="P33" s="44"/>
      <c r="Q33" s="44"/>
      <c r="R33" s="44"/>
      <c r="S33" s="44"/>
      <c r="T33" s="140">
        <f ca="1">COUNTIFS('申請額一覧 '!$E$4:$E$153,C33,'申請額一覧 '!$R$4:$R$153,"&gt;0")</f>
        <v>0</v>
      </c>
      <c r="U33" s="141"/>
      <c r="V33" s="142" t="s">
        <v>15</v>
      </c>
      <c r="W33" s="143"/>
      <c r="X33" s="144">
        <f ca="1">SUMIF('申請額一覧 '!$E$4:$E$153,C33,'申請額一覧 '!$R$4:$R$153)</f>
        <v>0</v>
      </c>
      <c r="Y33" s="145"/>
      <c r="Z33" s="145"/>
      <c r="AA33" s="145"/>
      <c r="AB33" s="46" t="s">
        <v>52</v>
      </c>
      <c r="AC33" s="172"/>
      <c r="AD33" s="172"/>
      <c r="AE33" s="170"/>
      <c r="AF33" s="170"/>
      <c r="AG33" s="171"/>
      <c r="AH33" s="171"/>
      <c r="AI33" s="171"/>
      <c r="AJ33" s="171"/>
      <c r="AK33" s="47"/>
      <c r="AL33" s="10"/>
    </row>
    <row r="34" spans="1:38" ht="17.25" customHeight="1">
      <c r="A34" s="133"/>
      <c r="B34" s="50">
        <v>14</v>
      </c>
      <c r="C34" s="44" t="s">
        <v>68</v>
      </c>
      <c r="D34" s="44"/>
      <c r="E34" s="44"/>
      <c r="F34" s="44"/>
      <c r="G34" s="44"/>
      <c r="H34" s="44"/>
      <c r="I34" s="44"/>
      <c r="J34" s="44"/>
      <c r="K34" s="44"/>
      <c r="L34" s="44"/>
      <c r="M34" s="44"/>
      <c r="N34" s="44"/>
      <c r="O34" s="44"/>
      <c r="P34" s="44"/>
      <c r="Q34" s="44"/>
      <c r="R34" s="44"/>
      <c r="S34" s="44"/>
      <c r="T34" s="140">
        <f ca="1">COUNTIFS('申請額一覧 '!$E$4:$E$153,C34,'申請額一覧 '!$R$4:$R$153,"&gt;0")</f>
        <v>0</v>
      </c>
      <c r="U34" s="141"/>
      <c r="V34" s="142" t="s">
        <v>15</v>
      </c>
      <c r="W34" s="143"/>
      <c r="X34" s="144">
        <f ca="1">SUMIF('申請額一覧 '!$E$4:$E$153,C34,'申請額一覧 '!$R$4:$R$153)</f>
        <v>0</v>
      </c>
      <c r="Y34" s="145"/>
      <c r="Z34" s="145"/>
      <c r="AA34" s="145"/>
      <c r="AB34" s="46" t="s">
        <v>52</v>
      </c>
      <c r="AC34" s="172"/>
      <c r="AD34" s="172"/>
      <c r="AE34" s="170"/>
      <c r="AF34" s="170"/>
      <c r="AG34" s="171"/>
      <c r="AH34" s="171"/>
      <c r="AI34" s="171"/>
      <c r="AJ34" s="171"/>
      <c r="AK34" s="47"/>
      <c r="AL34" s="10"/>
    </row>
    <row r="35" spans="1:38" ht="17.25" customHeight="1">
      <c r="A35" s="133"/>
      <c r="B35" s="50">
        <v>15</v>
      </c>
      <c r="C35" s="44" t="s">
        <v>69</v>
      </c>
      <c r="D35" s="44"/>
      <c r="E35" s="44"/>
      <c r="F35" s="44"/>
      <c r="G35" s="44"/>
      <c r="H35" s="44"/>
      <c r="I35" s="44"/>
      <c r="J35" s="44"/>
      <c r="K35" s="44"/>
      <c r="L35" s="44"/>
      <c r="M35" s="44"/>
      <c r="N35" s="44"/>
      <c r="O35" s="44"/>
      <c r="P35" s="44"/>
      <c r="Q35" s="44"/>
      <c r="R35" s="44"/>
      <c r="S35" s="44"/>
      <c r="T35" s="140">
        <f ca="1">COUNTIFS('申請額一覧 '!$E$4:$E$153,C35,'申請額一覧 '!$R$4:$R$153,"&gt;0")</f>
        <v>0</v>
      </c>
      <c r="U35" s="141"/>
      <c r="V35" s="142" t="s">
        <v>15</v>
      </c>
      <c r="W35" s="143"/>
      <c r="X35" s="144">
        <f ca="1">SUMIF('申請額一覧 '!$E$4:$E$153,C35,'申請額一覧 '!$R$4:$R$153)</f>
        <v>0</v>
      </c>
      <c r="Y35" s="145"/>
      <c r="Z35" s="145"/>
      <c r="AA35" s="145"/>
      <c r="AB35" s="46" t="s">
        <v>52</v>
      </c>
      <c r="AC35" s="172"/>
      <c r="AD35" s="172"/>
      <c r="AE35" s="170"/>
      <c r="AF35" s="170"/>
      <c r="AG35" s="171"/>
      <c r="AH35" s="171"/>
      <c r="AI35" s="171"/>
      <c r="AJ35" s="171"/>
      <c r="AK35" s="47"/>
      <c r="AL35" s="10"/>
    </row>
    <row r="36" spans="1:38" ht="17.25" customHeight="1">
      <c r="A36" s="133"/>
      <c r="B36" s="50">
        <v>16</v>
      </c>
      <c r="C36" s="44" t="s">
        <v>106</v>
      </c>
      <c r="D36" s="53"/>
      <c r="E36" s="53"/>
      <c r="F36" s="53"/>
      <c r="G36" s="53"/>
      <c r="H36" s="53"/>
      <c r="I36" s="53"/>
      <c r="J36" s="53"/>
      <c r="K36" s="53"/>
      <c r="L36" s="53"/>
      <c r="M36" s="53"/>
      <c r="N36" s="53"/>
      <c r="O36" s="53"/>
      <c r="P36" s="53"/>
      <c r="Q36" s="53"/>
      <c r="R36" s="53"/>
      <c r="S36" s="53"/>
      <c r="T36" s="140">
        <f ca="1">COUNTIFS('申請額一覧 '!$E$4:$E$153,C36,'申請額一覧 '!$R$4:$R$153,"&gt;0")</f>
        <v>0</v>
      </c>
      <c r="U36" s="141"/>
      <c r="V36" s="142" t="s">
        <v>15</v>
      </c>
      <c r="W36" s="143"/>
      <c r="X36" s="144">
        <f ca="1">SUMIF('申請額一覧 '!$E$4:$E$153,C36,'申請額一覧 '!$R$4:$R$153)</f>
        <v>0</v>
      </c>
      <c r="Y36" s="145"/>
      <c r="Z36" s="145"/>
      <c r="AA36" s="145"/>
      <c r="AB36" s="46" t="s">
        <v>52</v>
      </c>
      <c r="AE36" s="54"/>
      <c r="AF36" s="54"/>
      <c r="AG36" s="55"/>
      <c r="AH36" s="55"/>
      <c r="AI36" s="55"/>
      <c r="AJ36" s="55"/>
      <c r="AK36" s="47"/>
      <c r="AL36" s="10"/>
    </row>
    <row r="37" spans="1:38" ht="17.25" customHeight="1" thickBot="1">
      <c r="A37" s="134"/>
      <c r="B37" s="115">
        <v>17</v>
      </c>
      <c r="C37" s="126" t="s">
        <v>107</v>
      </c>
      <c r="D37" s="127"/>
      <c r="E37" s="127"/>
      <c r="F37" s="127"/>
      <c r="G37" s="127"/>
      <c r="H37" s="127"/>
      <c r="I37" s="127"/>
      <c r="J37" s="127"/>
      <c r="K37" s="127"/>
      <c r="L37" s="127"/>
      <c r="M37" s="127"/>
      <c r="N37" s="127"/>
      <c r="O37" s="127"/>
      <c r="P37" s="127"/>
      <c r="Q37" s="127"/>
      <c r="R37" s="127"/>
      <c r="S37" s="127"/>
      <c r="T37" s="173">
        <f ca="1">COUNTIFS('申請額一覧 '!$E$4:$E$153,C37,'申請額一覧 '!$R$4:$R$153,"&gt;0")</f>
        <v>0</v>
      </c>
      <c r="U37" s="174"/>
      <c r="V37" s="175" t="s">
        <v>15</v>
      </c>
      <c r="W37" s="176"/>
      <c r="X37" s="160">
        <f ca="1">SUMIF('申請額一覧 '!$E$4:$E$153,C37,'申請額一覧 '!$R$4:$R$153)</f>
        <v>0</v>
      </c>
      <c r="Y37" s="161"/>
      <c r="Z37" s="161"/>
      <c r="AA37" s="161"/>
      <c r="AB37" s="122" t="s">
        <v>52</v>
      </c>
      <c r="AE37" s="54"/>
      <c r="AF37" s="54"/>
      <c r="AG37" s="55"/>
      <c r="AH37" s="55"/>
      <c r="AI37" s="55"/>
      <c r="AJ37" s="55"/>
      <c r="AK37" s="47"/>
      <c r="AL37" s="10"/>
    </row>
    <row r="38" spans="1:38" s="105" customFormat="1" ht="17.25" customHeight="1">
      <c r="A38" s="135" t="s">
        <v>16</v>
      </c>
      <c r="B38" s="128">
        <v>18</v>
      </c>
      <c r="C38" s="117" t="s">
        <v>70</v>
      </c>
      <c r="D38" s="117"/>
      <c r="E38" s="117"/>
      <c r="F38" s="117"/>
      <c r="G38" s="117"/>
      <c r="H38" s="117"/>
      <c r="I38" s="117"/>
      <c r="J38" s="117"/>
      <c r="K38" s="117"/>
      <c r="L38" s="117"/>
      <c r="M38" s="117"/>
      <c r="N38" s="117"/>
      <c r="O38" s="117"/>
      <c r="P38" s="117"/>
      <c r="Q38" s="117"/>
      <c r="R38" s="117"/>
      <c r="S38" s="117"/>
      <c r="T38" s="168">
        <f ca="1">COUNTIFS('申請額一覧 '!$E$4:$E$153,C38,'申請額一覧 '!$R$4:$R$153,"&gt;0")</f>
        <v>0</v>
      </c>
      <c r="U38" s="169"/>
      <c r="V38" s="154" t="s">
        <v>15</v>
      </c>
      <c r="W38" s="155"/>
      <c r="X38" s="156">
        <f ca="1">SUMIF('申請額一覧 '!$E$4:$E$153,C38,'申請額一覧 '!$R$4:$R$153)</f>
        <v>0</v>
      </c>
      <c r="Y38" s="157"/>
      <c r="Z38" s="157"/>
      <c r="AA38" s="157"/>
      <c r="AB38" s="119" t="s">
        <v>52</v>
      </c>
      <c r="AE38" s="103"/>
      <c r="AF38" s="103"/>
      <c r="AG38" s="104"/>
      <c r="AH38" s="104"/>
      <c r="AI38" s="104"/>
      <c r="AJ38" s="104"/>
      <c r="AK38" s="47"/>
      <c r="AL38" s="10"/>
    </row>
    <row r="39" spans="1:38" s="105" customFormat="1" ht="17.25" customHeight="1">
      <c r="A39" s="136"/>
      <c r="B39" s="56">
        <v>19</v>
      </c>
      <c r="C39" s="44" t="s">
        <v>71</v>
      </c>
      <c r="D39" s="44"/>
      <c r="E39" s="44"/>
      <c r="F39" s="44"/>
      <c r="G39" s="44"/>
      <c r="H39" s="44"/>
      <c r="I39" s="44"/>
      <c r="J39" s="44"/>
      <c r="K39" s="44"/>
      <c r="L39" s="44"/>
      <c r="M39" s="44"/>
      <c r="N39" s="44"/>
      <c r="O39" s="44"/>
      <c r="P39" s="44"/>
      <c r="Q39" s="44"/>
      <c r="R39" s="44"/>
      <c r="S39" s="44"/>
      <c r="T39" s="150">
        <f ca="1">COUNTIFS('申請額一覧 '!$E$4:$E$153,C39,'申請額一覧 '!$R$4:$R$153,"&gt;0")</f>
        <v>0</v>
      </c>
      <c r="U39" s="151"/>
      <c r="V39" s="142" t="s">
        <v>15</v>
      </c>
      <c r="W39" s="143"/>
      <c r="X39" s="138">
        <f ca="1">SUMIF('申請額一覧 '!$E$4:$E$153,C39,'申請額一覧 '!$R$4:$R$153)</f>
        <v>0</v>
      </c>
      <c r="Y39" s="139"/>
      <c r="Z39" s="139"/>
      <c r="AA39" s="139"/>
      <c r="AB39" s="46" t="s">
        <v>52</v>
      </c>
      <c r="AE39" s="103"/>
      <c r="AF39" s="103"/>
      <c r="AG39" s="104"/>
      <c r="AH39" s="104"/>
      <c r="AI39" s="104"/>
      <c r="AJ39" s="104"/>
      <c r="AK39" s="47"/>
      <c r="AL39" s="10"/>
    </row>
    <row r="40" spans="1:38" s="105" customFormat="1" ht="17.25" customHeight="1">
      <c r="A40" s="136"/>
      <c r="B40" s="56">
        <v>20</v>
      </c>
      <c r="C40" s="44" t="s">
        <v>72</v>
      </c>
      <c r="D40" s="44"/>
      <c r="E40" s="44"/>
      <c r="F40" s="44"/>
      <c r="G40" s="44"/>
      <c r="H40" s="44"/>
      <c r="I40" s="44"/>
      <c r="J40" s="44"/>
      <c r="K40" s="44"/>
      <c r="L40" s="44"/>
      <c r="M40" s="44"/>
      <c r="N40" s="44"/>
      <c r="O40" s="44"/>
      <c r="P40" s="44"/>
      <c r="Q40" s="44"/>
      <c r="R40" s="44"/>
      <c r="S40" s="44"/>
      <c r="T40" s="150">
        <f ca="1">COUNTIFS('申請額一覧 '!$E$4:$E$153,C40,'申請額一覧 '!$R$4:$R$153,"&gt;0")</f>
        <v>0</v>
      </c>
      <c r="U40" s="151"/>
      <c r="V40" s="142" t="s">
        <v>15</v>
      </c>
      <c r="W40" s="143"/>
      <c r="X40" s="138">
        <f ca="1">SUMIF('申請額一覧 '!$E$4:$E$153,C40,'申請額一覧 '!$R$4:$R$153)</f>
        <v>0</v>
      </c>
      <c r="Y40" s="139"/>
      <c r="Z40" s="139"/>
      <c r="AA40" s="139"/>
      <c r="AB40" s="46" t="s">
        <v>52</v>
      </c>
      <c r="AE40" s="103"/>
      <c r="AF40" s="103"/>
      <c r="AG40" s="104"/>
      <c r="AH40" s="104"/>
      <c r="AI40" s="104"/>
      <c r="AJ40" s="104"/>
      <c r="AK40" s="47"/>
      <c r="AL40" s="10"/>
    </row>
    <row r="41" spans="1:38" s="105" customFormat="1" ht="17.25" customHeight="1">
      <c r="A41" s="136"/>
      <c r="B41" s="56">
        <v>21</v>
      </c>
      <c r="C41" s="44" t="s">
        <v>73</v>
      </c>
      <c r="D41" s="44"/>
      <c r="E41" s="44"/>
      <c r="F41" s="44"/>
      <c r="G41" s="44"/>
      <c r="H41" s="44"/>
      <c r="I41" s="44"/>
      <c r="J41" s="44"/>
      <c r="K41" s="44"/>
      <c r="L41" s="44"/>
      <c r="M41" s="44"/>
      <c r="N41" s="44"/>
      <c r="O41" s="44"/>
      <c r="P41" s="44"/>
      <c r="Q41" s="44"/>
      <c r="R41" s="44"/>
      <c r="S41" s="44"/>
      <c r="T41" s="150">
        <f ca="1">COUNTIFS('申請額一覧 '!$E$4:$E$153,C41,'申請額一覧 '!$R$4:$R$153,"&gt;0")</f>
        <v>0</v>
      </c>
      <c r="U41" s="151"/>
      <c r="V41" s="142" t="s">
        <v>15</v>
      </c>
      <c r="W41" s="143"/>
      <c r="X41" s="138">
        <f ca="1">SUMIF('申請額一覧 '!$E$4:$E$153,C41,'申請額一覧 '!$R$4:$R$153)</f>
        <v>0</v>
      </c>
      <c r="Y41" s="139"/>
      <c r="Z41" s="139"/>
      <c r="AA41" s="139"/>
      <c r="AB41" s="46" t="s">
        <v>52</v>
      </c>
      <c r="AE41" s="103"/>
      <c r="AF41" s="103"/>
      <c r="AG41" s="104"/>
      <c r="AH41" s="104"/>
      <c r="AI41" s="104"/>
      <c r="AJ41" s="104"/>
      <c r="AK41" s="47"/>
      <c r="AL41" s="10"/>
    </row>
    <row r="42" spans="1:38" ht="17.25" customHeight="1">
      <c r="A42" s="136"/>
      <c r="B42" s="56">
        <v>22</v>
      </c>
      <c r="C42" s="44" t="s">
        <v>59</v>
      </c>
      <c r="D42" s="44"/>
      <c r="E42" s="44"/>
      <c r="F42" s="44"/>
      <c r="G42" s="44"/>
      <c r="H42" s="44"/>
      <c r="I42" s="44"/>
      <c r="J42" s="44"/>
      <c r="K42" s="44"/>
      <c r="L42" s="44"/>
      <c r="M42" s="44"/>
      <c r="N42" s="44"/>
      <c r="O42" s="44"/>
      <c r="P42" s="44"/>
      <c r="Q42" s="44"/>
      <c r="R42" s="44"/>
      <c r="S42" s="44"/>
      <c r="T42" s="140">
        <f ca="1">COUNTIFS('申請額一覧 '!$E$4:$E$153,C42,'申請額一覧 '!$R$4:$R$153,"&gt;0")</f>
        <v>0</v>
      </c>
      <c r="U42" s="141"/>
      <c r="V42" s="142" t="s">
        <v>15</v>
      </c>
      <c r="W42" s="143"/>
      <c r="X42" s="144">
        <f ca="1">SUMIF('申請額一覧 '!$E$4:$E$153,C42,'申請額一覧 '!$R$4:$R$153)</f>
        <v>0</v>
      </c>
      <c r="Y42" s="145"/>
      <c r="Z42" s="145"/>
      <c r="AA42" s="145"/>
      <c r="AB42" s="49" t="s">
        <v>52</v>
      </c>
      <c r="AC42" s="172"/>
      <c r="AD42" s="172"/>
      <c r="AE42" s="170"/>
      <c r="AF42" s="170"/>
      <c r="AG42" s="171"/>
      <c r="AH42" s="171"/>
      <c r="AI42" s="171"/>
      <c r="AJ42" s="171"/>
      <c r="AK42" s="10"/>
      <c r="AL42" s="10"/>
    </row>
    <row r="43" spans="1:38" ht="17.25" customHeight="1">
      <c r="A43" s="136"/>
      <c r="B43" s="56">
        <v>23</v>
      </c>
      <c r="C43" s="44" t="s">
        <v>60</v>
      </c>
      <c r="D43" s="44"/>
      <c r="E43" s="44"/>
      <c r="F43" s="44"/>
      <c r="G43" s="44"/>
      <c r="H43" s="44"/>
      <c r="I43" s="44"/>
      <c r="J43" s="44"/>
      <c r="K43" s="44"/>
      <c r="L43" s="44"/>
      <c r="M43" s="44"/>
      <c r="N43" s="44"/>
      <c r="O43" s="44"/>
      <c r="P43" s="44"/>
      <c r="Q43" s="44"/>
      <c r="R43" s="44"/>
      <c r="S43" s="44"/>
      <c r="T43" s="140">
        <f ca="1">COUNTIFS('申請額一覧 '!$E$4:$E$153,C43,'申請額一覧 '!$R$4:$R$153,"&gt;0")</f>
        <v>0</v>
      </c>
      <c r="U43" s="141"/>
      <c r="V43" s="142" t="s">
        <v>15</v>
      </c>
      <c r="W43" s="143"/>
      <c r="X43" s="144">
        <f ca="1">SUMIF('申請額一覧 '!$E$4:$E$153,C43,'申請額一覧 '!$R$4:$R$153)</f>
        <v>0</v>
      </c>
      <c r="Y43" s="145"/>
      <c r="Z43" s="145"/>
      <c r="AA43" s="145"/>
      <c r="AB43" s="46" t="s">
        <v>52</v>
      </c>
      <c r="AC43" s="172"/>
      <c r="AD43" s="172"/>
      <c r="AE43" s="170"/>
      <c r="AF43" s="170"/>
      <c r="AG43" s="171"/>
      <c r="AH43" s="171"/>
      <c r="AI43" s="171"/>
      <c r="AJ43" s="171"/>
      <c r="AK43" s="47"/>
      <c r="AL43" s="10"/>
    </row>
    <row r="44" spans="1:38" s="105" customFormat="1" ht="17.25" customHeight="1">
      <c r="A44" s="136"/>
      <c r="B44" s="56">
        <v>24</v>
      </c>
      <c r="C44" s="44" t="s">
        <v>74</v>
      </c>
      <c r="D44" s="44"/>
      <c r="E44" s="44"/>
      <c r="F44" s="44"/>
      <c r="G44" s="44"/>
      <c r="H44" s="44"/>
      <c r="I44" s="44"/>
      <c r="J44" s="44"/>
      <c r="K44" s="44"/>
      <c r="L44" s="44"/>
      <c r="M44" s="44"/>
      <c r="N44" s="44"/>
      <c r="O44" s="44"/>
      <c r="P44" s="44"/>
      <c r="Q44" s="44"/>
      <c r="R44" s="44"/>
      <c r="S44" s="44"/>
      <c r="T44" s="150">
        <f ca="1">COUNTIFS('申請額一覧 '!$E$4:$E$153,C44,'申請額一覧 '!$R$4:$R$153,"&gt;0")</f>
        <v>0</v>
      </c>
      <c r="U44" s="151"/>
      <c r="V44" s="142" t="s">
        <v>15</v>
      </c>
      <c r="W44" s="143"/>
      <c r="X44" s="138">
        <f ca="1">SUMIF('申請額一覧 '!$E$4:$E$153,C44,'申請額一覧 '!$R$4:$R$153)</f>
        <v>0</v>
      </c>
      <c r="Y44" s="139"/>
      <c r="Z44" s="139"/>
      <c r="AA44" s="139"/>
      <c r="AB44" s="46" t="s">
        <v>52</v>
      </c>
      <c r="AE44" s="103"/>
      <c r="AF44" s="103"/>
      <c r="AG44" s="104"/>
      <c r="AH44" s="104"/>
      <c r="AI44" s="104"/>
      <c r="AJ44" s="104"/>
      <c r="AK44" s="47"/>
      <c r="AL44" s="10"/>
    </row>
    <row r="45" spans="1:38" s="105" customFormat="1" ht="17.25" customHeight="1" thickBot="1">
      <c r="A45" s="137"/>
      <c r="B45" s="115">
        <v>25</v>
      </c>
      <c r="C45" s="127" t="s">
        <v>75</v>
      </c>
      <c r="D45" s="127"/>
      <c r="E45" s="127"/>
      <c r="F45" s="127"/>
      <c r="G45" s="127"/>
      <c r="H45" s="127"/>
      <c r="I45" s="127"/>
      <c r="J45" s="127"/>
      <c r="K45" s="127"/>
      <c r="L45" s="127"/>
      <c r="M45" s="127"/>
      <c r="N45" s="127"/>
      <c r="O45" s="127"/>
      <c r="P45" s="127"/>
      <c r="Q45" s="127"/>
      <c r="R45" s="127"/>
      <c r="S45" s="127"/>
      <c r="T45" s="229">
        <f ca="1">COUNTIFS('申請額一覧 '!$E$4:$E$153,C45,'申請額一覧 '!$R$4:$R$153,"&gt;0")</f>
        <v>0</v>
      </c>
      <c r="U45" s="230"/>
      <c r="V45" s="175" t="s">
        <v>15</v>
      </c>
      <c r="W45" s="176"/>
      <c r="X45" s="146">
        <f ca="1">SUMIF('申請額一覧 '!$E$4:$E$153,C45,'申請額一覧 '!$R$4:$R$153)</f>
        <v>0</v>
      </c>
      <c r="Y45" s="147"/>
      <c r="Z45" s="147"/>
      <c r="AA45" s="147"/>
      <c r="AB45" s="64" t="s">
        <v>52</v>
      </c>
      <c r="AE45" s="103"/>
      <c r="AF45" s="103"/>
      <c r="AG45" s="104"/>
      <c r="AH45" s="104"/>
      <c r="AI45" s="104"/>
      <c r="AJ45" s="104"/>
      <c r="AK45" s="47"/>
      <c r="AL45" s="10"/>
    </row>
    <row r="46" spans="1:38" ht="17.25" customHeight="1">
      <c r="A46" s="132" t="s">
        <v>76</v>
      </c>
      <c r="B46" s="125">
        <v>26</v>
      </c>
      <c r="C46" s="129" t="s">
        <v>77</v>
      </c>
      <c r="D46" s="117"/>
      <c r="E46" s="117"/>
      <c r="F46" s="117"/>
      <c r="G46" s="117"/>
      <c r="H46" s="117"/>
      <c r="I46" s="117"/>
      <c r="J46" s="117"/>
      <c r="K46" s="117"/>
      <c r="L46" s="117"/>
      <c r="M46" s="117"/>
      <c r="N46" s="117"/>
      <c r="O46" s="117"/>
      <c r="P46" s="117"/>
      <c r="Q46" s="117"/>
      <c r="R46" s="117"/>
      <c r="S46" s="117"/>
      <c r="T46" s="152">
        <f ca="1">COUNTIFS('申請額一覧 '!$E$4:$E$153,C46,'申請額一覧 '!$R$4:$R$153,"&gt;0")</f>
        <v>0</v>
      </c>
      <c r="U46" s="153"/>
      <c r="V46" s="154" t="s">
        <v>15</v>
      </c>
      <c r="W46" s="155"/>
      <c r="X46" s="148">
        <f ca="1">SUMIF('申請額一覧 '!$E$4:$E$153,C46,'申請額一覧 '!$R$4:$R$153)</f>
        <v>0</v>
      </c>
      <c r="Y46" s="149"/>
      <c r="Z46" s="149"/>
      <c r="AA46" s="149"/>
      <c r="AB46" s="119" t="s">
        <v>52</v>
      </c>
      <c r="AC46" s="57"/>
      <c r="AD46" s="57"/>
      <c r="AE46" s="58"/>
      <c r="AF46" s="58"/>
      <c r="AG46" s="59"/>
      <c r="AH46" s="59"/>
      <c r="AI46" s="59"/>
      <c r="AJ46" s="59"/>
      <c r="AK46" s="60"/>
      <c r="AL46" s="61"/>
    </row>
    <row r="47" spans="1:38" ht="17.25" customHeight="1">
      <c r="A47" s="133"/>
      <c r="B47" s="50">
        <v>27</v>
      </c>
      <c r="C47" s="48" t="s">
        <v>78</v>
      </c>
      <c r="D47" s="53"/>
      <c r="E47" s="53"/>
      <c r="F47" s="53"/>
      <c r="G47" s="53"/>
      <c r="H47" s="53"/>
      <c r="I47" s="53"/>
      <c r="J47" s="53"/>
      <c r="K47" s="53"/>
      <c r="L47" s="53"/>
      <c r="M47" s="53"/>
      <c r="N47" s="53"/>
      <c r="O47" s="53"/>
      <c r="P47" s="53"/>
      <c r="Q47" s="53"/>
      <c r="R47" s="53"/>
      <c r="S47" s="62"/>
      <c r="T47" s="140">
        <f ca="1">COUNTIFS('申請額一覧 '!$E$4:$E$153,C47,'申請額一覧 '!$R$4:$R$153,"&gt;0")</f>
        <v>0</v>
      </c>
      <c r="U47" s="141"/>
      <c r="V47" s="142" t="s">
        <v>15</v>
      </c>
      <c r="W47" s="143"/>
      <c r="X47" s="144">
        <f ca="1">SUMIF('申請額一覧 '!$E$4:$E$153,C47,'申請額一覧 '!$R$4:$R$153)</f>
        <v>0</v>
      </c>
      <c r="Y47" s="145"/>
      <c r="Z47" s="145"/>
      <c r="AA47" s="145"/>
      <c r="AB47" s="46" t="s">
        <v>52</v>
      </c>
      <c r="AE47" s="54"/>
      <c r="AF47" s="54"/>
      <c r="AG47" s="55"/>
      <c r="AH47" s="55"/>
      <c r="AI47" s="55"/>
      <c r="AJ47" s="55"/>
      <c r="AK47" s="47"/>
      <c r="AL47" s="10"/>
    </row>
    <row r="48" spans="1:38" ht="17.25" customHeight="1">
      <c r="A48" s="133"/>
      <c r="B48" s="50">
        <v>28</v>
      </c>
      <c r="C48" s="63" t="s">
        <v>79</v>
      </c>
      <c r="D48" s="53"/>
      <c r="E48" s="53"/>
      <c r="F48" s="53"/>
      <c r="G48" s="53"/>
      <c r="H48" s="53"/>
      <c r="I48" s="53"/>
      <c r="J48" s="53"/>
      <c r="K48" s="53"/>
      <c r="L48" s="53"/>
      <c r="M48" s="53"/>
      <c r="N48" s="53"/>
      <c r="O48" s="53"/>
      <c r="P48" s="53"/>
      <c r="Q48" s="53"/>
      <c r="R48" s="53"/>
      <c r="S48" s="53"/>
      <c r="T48" s="140">
        <f ca="1">COUNTIFS('申請額一覧 '!$E$4:$E$153,C48,'申請額一覧 '!$R$4:$R$153,"&gt;0")</f>
        <v>0</v>
      </c>
      <c r="U48" s="141"/>
      <c r="V48" s="142" t="s">
        <v>15</v>
      </c>
      <c r="W48" s="143"/>
      <c r="X48" s="144">
        <f ca="1">SUMIF('申請額一覧 '!$E$4:$E$153,C48,'申請額一覧 '!$R$4:$R$153)</f>
        <v>0</v>
      </c>
      <c r="Y48" s="145"/>
      <c r="Z48" s="145"/>
      <c r="AA48" s="145"/>
      <c r="AB48" s="46" t="s">
        <v>52</v>
      </c>
      <c r="AE48" s="54"/>
      <c r="AF48" s="54"/>
      <c r="AG48" s="55"/>
      <c r="AH48" s="55"/>
      <c r="AI48" s="55"/>
      <c r="AJ48" s="55"/>
      <c r="AK48" s="47"/>
      <c r="AL48" s="10"/>
    </row>
    <row r="49" spans="1:38" ht="17.25" customHeight="1" thickBot="1">
      <c r="A49" s="134"/>
      <c r="B49" s="115">
        <v>29</v>
      </c>
      <c r="C49" s="130" t="s">
        <v>80</v>
      </c>
      <c r="D49" s="127"/>
      <c r="E49" s="127"/>
      <c r="F49" s="127"/>
      <c r="G49" s="127"/>
      <c r="H49" s="127"/>
      <c r="I49" s="127"/>
      <c r="J49" s="127"/>
      <c r="K49" s="127"/>
      <c r="L49" s="127"/>
      <c r="M49" s="127"/>
      <c r="N49" s="127"/>
      <c r="O49" s="127"/>
      <c r="P49" s="127"/>
      <c r="Q49" s="127"/>
      <c r="R49" s="127"/>
      <c r="S49" s="127"/>
      <c r="T49" s="173">
        <f ca="1">COUNTIFS('申請額一覧 '!$E$4:$E$153,C49,'申請額一覧 '!$R$4:$R$153,"&gt;0")</f>
        <v>0</v>
      </c>
      <c r="U49" s="174"/>
      <c r="V49" s="175" t="s">
        <v>15</v>
      </c>
      <c r="W49" s="176"/>
      <c r="X49" s="160">
        <f ca="1">SUMIF('申請額一覧 '!$E$4:$E$153,C49,'申請額一覧 '!$R$4:$R$153)</f>
        <v>0</v>
      </c>
      <c r="Y49" s="161"/>
      <c r="Z49" s="161"/>
      <c r="AA49" s="161"/>
      <c r="AB49" s="122" t="s">
        <v>52</v>
      </c>
      <c r="AE49" s="54"/>
      <c r="AF49" s="54"/>
      <c r="AG49" s="55"/>
      <c r="AH49" s="55"/>
      <c r="AI49" s="55"/>
      <c r="AJ49" s="55"/>
      <c r="AK49" s="47"/>
      <c r="AL49" s="10"/>
    </row>
    <row r="50" spans="1:38" ht="29.25" customHeight="1" thickBot="1">
      <c r="A50" s="220" t="s">
        <v>81</v>
      </c>
      <c r="B50" s="221"/>
      <c r="C50" s="221"/>
      <c r="D50" s="221"/>
      <c r="E50" s="221"/>
      <c r="F50" s="221"/>
      <c r="G50" s="221"/>
      <c r="H50" s="221"/>
      <c r="I50" s="221"/>
      <c r="J50" s="221"/>
      <c r="K50" s="221"/>
      <c r="L50" s="221"/>
      <c r="M50" s="221"/>
      <c r="N50" s="221"/>
      <c r="O50" s="221"/>
      <c r="P50" s="221"/>
      <c r="Q50" s="221"/>
      <c r="R50" s="221"/>
      <c r="S50" s="222"/>
      <c r="T50" s="223">
        <f ca="1">SUM(T21:U49)</f>
        <v>0</v>
      </c>
      <c r="U50" s="224"/>
      <c r="V50" s="225" t="s">
        <v>15</v>
      </c>
      <c r="W50" s="226"/>
      <c r="X50" s="227">
        <f ca="1">SUM(X21:AA49)</f>
        <v>0</v>
      </c>
      <c r="Y50" s="228"/>
      <c r="Z50" s="228"/>
      <c r="AA50" s="228"/>
      <c r="AB50" s="64" t="s">
        <v>52</v>
      </c>
    </row>
    <row r="51" spans="1:38" s="66" customFormat="1">
      <c r="A51" s="6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57" customForma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row>
    <row r="53" spans="1:38" s="66" customFormat="1">
      <c r="A53" s="6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57" customForma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sheetData>
  <sheetProtection algorithmName="SHA-512" hashValue="y6NETVPh2TDSDBoKuWOydqpDHqiXgfDQHJgf9pPLTA1kmrL1cV36sdcW/XLDv6o3pPY4HLQRxddE0T1vGbneIA==" saltValue="CikQopw9PADYEl2IPMQwiA==" spinCount="100000" sheet="1" selectLockedCells="1"/>
  <mergeCells count="175">
    <mergeCell ref="A50:S50"/>
    <mergeCell ref="T50:U50"/>
    <mergeCell ref="V50:W50"/>
    <mergeCell ref="X50:AA50"/>
    <mergeCell ref="AE42:AF42"/>
    <mergeCell ref="AG42:AJ42"/>
    <mergeCell ref="V42:W42"/>
    <mergeCell ref="A46:A49"/>
    <mergeCell ref="T46:U46"/>
    <mergeCell ref="V46:W46"/>
    <mergeCell ref="X46:AA46"/>
    <mergeCell ref="T47:U47"/>
    <mergeCell ref="V47:W47"/>
    <mergeCell ref="X47:AA47"/>
    <mergeCell ref="T48:U48"/>
    <mergeCell ref="V48:W48"/>
    <mergeCell ref="X48:AA48"/>
    <mergeCell ref="T49:U49"/>
    <mergeCell ref="V49:W49"/>
    <mergeCell ref="X49:AA49"/>
    <mergeCell ref="X44:AA44"/>
    <mergeCell ref="T45:U45"/>
    <mergeCell ref="V45:W45"/>
    <mergeCell ref="V44:W44"/>
    <mergeCell ref="X34:AA34"/>
    <mergeCell ref="T30:U30"/>
    <mergeCell ref="V30:W30"/>
    <mergeCell ref="X30:AA30"/>
    <mergeCell ref="AC30:AD30"/>
    <mergeCell ref="AE30:AF30"/>
    <mergeCell ref="AG30:AJ30"/>
    <mergeCell ref="V31:W31"/>
    <mergeCell ref="AC33:AD33"/>
    <mergeCell ref="AE33:AF33"/>
    <mergeCell ref="AG33:AJ33"/>
    <mergeCell ref="X31:AA31"/>
    <mergeCell ref="R17:V17"/>
    <mergeCell ref="W17:AB17"/>
    <mergeCell ref="A20:S20"/>
    <mergeCell ref="T20:W20"/>
    <mergeCell ref="X20:AB20"/>
    <mergeCell ref="AC20:AF20"/>
    <mergeCell ref="AG20:AL20"/>
    <mergeCell ref="T21:U21"/>
    <mergeCell ref="V21:W21"/>
    <mergeCell ref="X21:AA21"/>
    <mergeCell ref="AC21:AD21"/>
    <mergeCell ref="AE21:AF21"/>
    <mergeCell ref="AG21:AJ21"/>
    <mergeCell ref="A21:A30"/>
    <mergeCell ref="T29:U29"/>
    <mergeCell ref="V29:W29"/>
    <mergeCell ref="V27:W27"/>
    <mergeCell ref="V26:W26"/>
    <mergeCell ref="AC26:AD26"/>
    <mergeCell ref="AE26:AF26"/>
    <mergeCell ref="AG26:AJ26"/>
    <mergeCell ref="AC27:AD27"/>
    <mergeCell ref="AE27:AF27"/>
    <mergeCell ref="AG27:AJ27"/>
    <mergeCell ref="T40:U40"/>
    <mergeCell ref="V40:W40"/>
    <mergeCell ref="T39:U39"/>
    <mergeCell ref="V39:W39"/>
    <mergeCell ref="T37:U37"/>
    <mergeCell ref="V37:W37"/>
    <mergeCell ref="B11:D11"/>
    <mergeCell ref="E11:AB11"/>
    <mergeCell ref="B12:D12"/>
    <mergeCell ref="E12:AB12"/>
    <mergeCell ref="B13:D14"/>
    <mergeCell ref="H13:I13"/>
    <mergeCell ref="K13:M13"/>
    <mergeCell ref="E14:AB14"/>
    <mergeCell ref="J15:L15"/>
    <mergeCell ref="M15:Q15"/>
    <mergeCell ref="R15:V15"/>
    <mergeCell ref="W15:AB15"/>
    <mergeCell ref="J16:L16"/>
    <mergeCell ref="M16:Q16"/>
    <mergeCell ref="R16:V16"/>
    <mergeCell ref="W16:AB16"/>
    <mergeCell ref="J17:L17"/>
    <mergeCell ref="M17:Q17"/>
    <mergeCell ref="V38:W38"/>
    <mergeCell ref="AC31:AD31"/>
    <mergeCell ref="AE31:AF31"/>
    <mergeCell ref="AG31:AJ31"/>
    <mergeCell ref="X29:AA29"/>
    <mergeCell ref="AC43:AD43"/>
    <mergeCell ref="AE43:AF43"/>
    <mergeCell ref="AG43:AJ43"/>
    <mergeCell ref="AC28:AD28"/>
    <mergeCell ref="AE28:AF28"/>
    <mergeCell ref="AG28:AJ28"/>
    <mergeCell ref="AC29:AD29"/>
    <mergeCell ref="AE29:AF29"/>
    <mergeCell ref="AG29:AJ29"/>
    <mergeCell ref="X35:AA35"/>
    <mergeCell ref="X36:AA36"/>
    <mergeCell ref="AC42:AD42"/>
    <mergeCell ref="AC34:AD34"/>
    <mergeCell ref="AE34:AF34"/>
    <mergeCell ref="AG34:AJ34"/>
    <mergeCell ref="AC35:AD35"/>
    <mergeCell ref="AE35:AF35"/>
    <mergeCell ref="AG35:AJ35"/>
    <mergeCell ref="X33:AA33"/>
    <mergeCell ref="AE24:AF24"/>
    <mergeCell ref="AG24:AJ24"/>
    <mergeCell ref="AC25:AD25"/>
    <mergeCell ref="AE25:AF25"/>
    <mergeCell ref="AG25:AJ25"/>
    <mergeCell ref="V22:W22"/>
    <mergeCell ref="X22:AA22"/>
    <mergeCell ref="T23:U23"/>
    <mergeCell ref="T24:U24"/>
    <mergeCell ref="T25:U25"/>
    <mergeCell ref="V25:W25"/>
    <mergeCell ref="V24:W24"/>
    <mergeCell ref="AC24:AD24"/>
    <mergeCell ref="AC23:AD23"/>
    <mergeCell ref="AE23:AF23"/>
    <mergeCell ref="AG23:AJ23"/>
    <mergeCell ref="AC22:AD22"/>
    <mergeCell ref="AE22:AF22"/>
    <mergeCell ref="AG22:AJ22"/>
    <mergeCell ref="A3:AB3"/>
    <mergeCell ref="A4:AB4"/>
    <mergeCell ref="T6:U6"/>
    <mergeCell ref="W6:X6"/>
    <mergeCell ref="Z6:AA6"/>
    <mergeCell ref="X37:AA37"/>
    <mergeCell ref="T26:U26"/>
    <mergeCell ref="T27:U27"/>
    <mergeCell ref="T42:U42"/>
    <mergeCell ref="V23:W23"/>
    <mergeCell ref="T22:U22"/>
    <mergeCell ref="X23:AA23"/>
    <mergeCell ref="X24:AA24"/>
    <mergeCell ref="X25:AA25"/>
    <mergeCell ref="X26:AA26"/>
    <mergeCell ref="X27:AA27"/>
    <mergeCell ref="X42:AA42"/>
    <mergeCell ref="T28:U28"/>
    <mergeCell ref="V28:W28"/>
    <mergeCell ref="X28:AA28"/>
    <mergeCell ref="A7:G7"/>
    <mergeCell ref="T31:U31"/>
    <mergeCell ref="A11:A17"/>
    <mergeCell ref="T38:U38"/>
    <mergeCell ref="A32:A37"/>
    <mergeCell ref="A38:A45"/>
    <mergeCell ref="X39:AA39"/>
    <mergeCell ref="X40:AA40"/>
    <mergeCell ref="X41:AA41"/>
    <mergeCell ref="T43:U43"/>
    <mergeCell ref="V43:W43"/>
    <mergeCell ref="X43:AA43"/>
    <mergeCell ref="X45:AA45"/>
    <mergeCell ref="X32:AA32"/>
    <mergeCell ref="T41:U41"/>
    <mergeCell ref="V41:W41"/>
    <mergeCell ref="T34:U34"/>
    <mergeCell ref="V34:W34"/>
    <mergeCell ref="T33:U33"/>
    <mergeCell ref="V33:W33"/>
    <mergeCell ref="T32:U32"/>
    <mergeCell ref="V32:W32"/>
    <mergeCell ref="X38:AA38"/>
    <mergeCell ref="T36:U36"/>
    <mergeCell ref="V36:W36"/>
    <mergeCell ref="T35:U35"/>
    <mergeCell ref="V35:W35"/>
    <mergeCell ref="T44:U44"/>
  </mergeCells>
  <phoneticPr fontId="3"/>
  <dataValidations count="2">
    <dataValidation imeMode="disabled" allowBlank="1" showInputMessage="1" showErrorMessage="1" sqref="H13:I13 K13:M13 M15:Q15 W15:AB15" xr:uid="{D4AD227D-C96D-42D3-BED0-A08CCF8BEE90}"/>
    <dataValidation imeMode="halfKatakana" allowBlank="1" showInputMessage="1" showErrorMessage="1" sqref="E11:AB11" xr:uid="{470DAB47-2FE8-4523-9CB1-6B36589CAF6E}"/>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503"/>
  <sheetViews>
    <sheetView view="pageBreakPreview" zoomScaleNormal="140" zoomScaleSheetLayoutView="100" workbookViewId="0">
      <selection activeCell="I8" sqref="I8"/>
    </sheetView>
  </sheetViews>
  <sheetFormatPr defaultColWidth="2.125" defaultRowHeight="21"/>
  <cols>
    <col min="1" max="1" width="2.125" style="3"/>
    <col min="2" max="2" width="3.125" style="3" customWidth="1"/>
    <col min="3" max="3" width="16.875" style="3" customWidth="1"/>
    <col min="4" max="4" width="12.875" style="3" customWidth="1"/>
    <col min="5" max="8" width="18.875" style="3" customWidth="1"/>
    <col min="9" max="18" width="17.125" style="3" customWidth="1"/>
    <col min="19" max="19" width="14.875" style="3" customWidth="1"/>
    <col min="20" max="20" width="25" style="68" customWidth="1"/>
    <col min="21" max="16384" width="2.125" style="3"/>
  </cols>
  <sheetData>
    <row r="1" spans="1:20" ht="22.5" customHeight="1">
      <c r="A1" s="3" t="s">
        <v>112</v>
      </c>
      <c r="J1" s="67"/>
      <c r="M1" s="67"/>
      <c r="P1" s="67"/>
    </row>
    <row r="2" spans="1:20" ht="18" customHeight="1" thickBot="1">
      <c r="B2" s="69"/>
      <c r="R2" s="67" t="s">
        <v>116</v>
      </c>
      <c r="S2" s="67"/>
    </row>
    <row r="3" spans="1:20" ht="33.75" customHeight="1">
      <c r="B3" s="31" t="s">
        <v>32</v>
      </c>
      <c r="C3" s="32" t="s">
        <v>29</v>
      </c>
      <c r="D3" s="70" t="s">
        <v>82</v>
      </c>
      <c r="E3" s="33" t="s">
        <v>31</v>
      </c>
      <c r="F3" s="33" t="s">
        <v>83</v>
      </c>
      <c r="G3" s="33" t="s">
        <v>84</v>
      </c>
      <c r="H3" s="33" t="s">
        <v>85</v>
      </c>
      <c r="I3" s="109" t="s">
        <v>113</v>
      </c>
      <c r="J3" s="109" t="s">
        <v>121</v>
      </c>
      <c r="K3" s="109" t="s">
        <v>122</v>
      </c>
      <c r="L3" s="109" t="s">
        <v>114</v>
      </c>
      <c r="M3" s="109" t="s">
        <v>123</v>
      </c>
      <c r="N3" s="109" t="s">
        <v>124</v>
      </c>
      <c r="O3" s="109" t="s">
        <v>115</v>
      </c>
      <c r="P3" s="109" t="s">
        <v>125</v>
      </c>
      <c r="Q3" s="112" t="s">
        <v>126</v>
      </c>
      <c r="R3" s="4" t="s">
        <v>111</v>
      </c>
      <c r="S3" s="110" t="s">
        <v>86</v>
      </c>
    </row>
    <row r="4" spans="1:20" ht="22.5" customHeight="1">
      <c r="B4" s="5">
        <f>ROW()-3</f>
        <v>1</v>
      </c>
      <c r="C4" s="6" t="str">
        <f t="shared" ref="C4:C35" ca="1" si="0">IF($T4="OK",IFERROR(INDIRECT("個票"&amp;$B4&amp;"！$L$4"),""),"")</f>
        <v/>
      </c>
      <c r="D4" s="5" t="str">
        <f t="shared" ref="D4:D35" ca="1" si="1">IF($T4="OK",IFERROR(INDIRECT(ASC("個票"&amp;$B4&amp;"！$AG$4")),""),"")</f>
        <v/>
      </c>
      <c r="E4" s="5" t="str">
        <f t="shared" ref="E4:E35" ca="1" si="2">IF($T4="OK",IFERROR(INDIRECT("個票"&amp;$B4&amp;"！$L$5"),""),"")</f>
        <v/>
      </c>
      <c r="F4" s="5" t="str">
        <f t="shared" ref="F4:F35" ca="1" si="3">IF($T4="OK",IFERROR(INDIRECT("個票"&amp;$B4&amp;"！$S$8"),""),"")</f>
        <v/>
      </c>
      <c r="G4" s="111" t="str">
        <f t="shared" ref="G4:G35" ca="1" si="4">IF($T4="OK",IFERROR(INDIRECT("個票"&amp;$B4&amp;"！$L$7"),""),"")</f>
        <v/>
      </c>
      <c r="H4" s="71" t="str">
        <f ca="1">IF($T4="OK",IF(K4&gt;0,総括表!$E$12,""),"")</f>
        <v/>
      </c>
      <c r="I4" s="7" t="str">
        <f ca="1">IF($T4="OK",IF(J4&lt;&gt;0,IFERROR(INDIRECT("個票"&amp;$B4&amp;"！$R$11"),""),0),"")</f>
        <v/>
      </c>
      <c r="J4" s="7" t="str">
        <f ca="1">IF($T4="OK",IFERROR(INDIRECT("個票"&amp;$B4&amp;"！$AA$11"),""),"")</f>
        <v/>
      </c>
      <c r="K4" s="131" t="str">
        <f ca="1">IF($T4="OK",IFERROR(INDIRECT("個票"&amp;$B4&amp;"！$AI$11"),""),"")</f>
        <v/>
      </c>
      <c r="L4" s="7" t="str">
        <f ca="1">IF($T4="OK",IF(M4&lt;&gt;0,IFERROR(INDIRECT("個票"&amp;$B4&amp;"！$R$25"),""),0),"")</f>
        <v/>
      </c>
      <c r="M4" s="7" t="str">
        <f ca="1">IF($T4="OK",IFERROR(INDIRECT("個票"&amp;$B4&amp;"！$AA$25"),""),"")</f>
        <v/>
      </c>
      <c r="N4" s="7" t="str">
        <f ca="1">IF($T4="OK",IFERROR(INDIRECT("個票"&amp;$B4&amp;"！$AI$25"),""),"")</f>
        <v/>
      </c>
      <c r="O4" s="7" t="str">
        <f ca="1">IF($T4="OK",IF(P4&lt;&gt;0,IFERROR(INDIRECT("個票"&amp;$B4&amp;"！$R$39"),""),0),"")</f>
        <v/>
      </c>
      <c r="P4" s="7" t="str">
        <f ca="1">IF($T4="OK",IFERROR(INDIRECT("個票"&amp;$B4&amp;"！$AA$39"),""),"")</f>
        <v/>
      </c>
      <c r="Q4" s="113" t="str">
        <f ca="1">IF($T4="OK",IFERROR(INDIRECT("個票"&amp;$B4&amp;"！$AI$39"),""),"")</f>
        <v/>
      </c>
      <c r="R4" s="8">
        <f ca="1">SUM(K4,N4,Q4)</f>
        <v>0</v>
      </c>
      <c r="S4" s="72"/>
      <c r="T4" s="68" t="str">
        <f ca="1">IFERROR(INDIRECT("個票"&amp;$B4&amp;"！$AP$4"),"")</f>
        <v>申請できません</v>
      </c>
    </row>
    <row r="5" spans="1:20" ht="22.5" customHeight="1">
      <c r="B5" s="5">
        <f t="shared" ref="B5:B68" si="5">ROW()-3</f>
        <v>2</v>
      </c>
      <c r="C5" s="6" t="str">
        <f t="shared" ca="1" si="0"/>
        <v/>
      </c>
      <c r="D5" s="5" t="str">
        <f t="shared" ca="1" si="1"/>
        <v/>
      </c>
      <c r="E5" s="5" t="str">
        <f t="shared" ca="1" si="2"/>
        <v/>
      </c>
      <c r="F5" s="5" t="str">
        <f t="shared" ca="1" si="3"/>
        <v/>
      </c>
      <c r="G5" s="111" t="str">
        <f t="shared" ca="1" si="4"/>
        <v/>
      </c>
      <c r="H5" s="71" t="str">
        <f ca="1">IF($T5="OK",IF(K5&gt;0,総括表!$E$12,""),"")</f>
        <v/>
      </c>
      <c r="I5" s="7" t="str">
        <f t="shared" ref="I5:I23" ca="1" si="6">IF($T5="OK",IF(J5&lt;&gt;0,IFERROR(INDIRECT("個票"&amp;$B5&amp;"！$R$11"),""),0),"")</f>
        <v/>
      </c>
      <c r="J5" s="7" t="str">
        <f ca="1">IF($T5="OK",IFERROR(INDIRECT("個票"&amp;$B5&amp;"！$AA$11"),""),"")</f>
        <v/>
      </c>
      <c r="K5" s="131" t="str">
        <f t="shared" ref="K5:K22" ca="1" si="7">IF($T5="OK",IFERROR(INDIRECT("個票"&amp;$B5&amp;"！$AI$11"),""),"")</f>
        <v/>
      </c>
      <c r="L5" s="7" t="str">
        <f t="shared" ref="L5:L23" ca="1" si="8">IF($T5="OK",IF(M5&lt;&gt;0,IFERROR(INDIRECT("個票"&amp;$B5&amp;"！$R$25"),""),0),"")</f>
        <v/>
      </c>
      <c r="M5" s="7" t="str">
        <f t="shared" ref="M5:M23" ca="1" si="9">IF($T5="OK",IFERROR(INDIRECT("個票"&amp;$B5&amp;"！$AA$25"),""),"")</f>
        <v/>
      </c>
      <c r="N5" s="7" t="str">
        <f t="shared" ref="N5:N23" ca="1" si="10">IF($T5="OK",IFERROR(INDIRECT("個票"&amp;$B5&amp;"！$AI$25"),""),"")</f>
        <v/>
      </c>
      <c r="O5" s="7" t="str">
        <f t="shared" ref="O5:O23" ca="1" si="11">IF($T5="OK",IF(P5&lt;&gt;0,IFERROR(INDIRECT("個票"&amp;$B5&amp;"！$R$39"),""),0),"")</f>
        <v/>
      </c>
      <c r="P5" s="7" t="str">
        <f t="shared" ref="P5:P23" ca="1" si="12">IF($T5="OK",IFERROR(INDIRECT("個票"&amp;$B5&amp;"！$AA$39"),""),"")</f>
        <v/>
      </c>
      <c r="Q5" s="113" t="str">
        <f t="shared" ref="Q5:Q23" ca="1" si="13">IF($T5="OK",IFERROR(INDIRECT("個票"&amp;$B5&amp;"！$AI$39"),""),"")</f>
        <v/>
      </c>
      <c r="R5" s="8">
        <f t="shared" ref="R5:R68" ca="1" si="14">SUM(K5,N5,Q5)</f>
        <v>0</v>
      </c>
      <c r="S5" s="72"/>
      <c r="T5" s="68" t="str">
        <f t="shared" ref="T5:T68" ca="1" si="15">IFERROR(INDIRECT("個票"&amp;$B5&amp;"！$AP$4"),"")</f>
        <v/>
      </c>
    </row>
    <row r="6" spans="1:20" ht="22.5" customHeight="1">
      <c r="B6" s="5">
        <f t="shared" si="5"/>
        <v>3</v>
      </c>
      <c r="C6" s="6" t="str">
        <f t="shared" ca="1" si="0"/>
        <v/>
      </c>
      <c r="D6" s="5" t="str">
        <f t="shared" ca="1" si="1"/>
        <v/>
      </c>
      <c r="E6" s="5" t="str">
        <f t="shared" ca="1" si="2"/>
        <v/>
      </c>
      <c r="F6" s="5" t="str">
        <f t="shared" ca="1" si="3"/>
        <v/>
      </c>
      <c r="G6" s="111" t="str">
        <f t="shared" ca="1" si="4"/>
        <v/>
      </c>
      <c r="H6" s="71" t="str">
        <f ca="1">IF($T6="OK",IF(K6&gt;0,総括表!$E$12,""),"")</f>
        <v/>
      </c>
      <c r="I6" s="7" t="str">
        <f t="shared" ca="1" si="6"/>
        <v/>
      </c>
      <c r="J6" s="7" t="str">
        <f t="shared" ref="J6:J23" ca="1" si="16">IF($T6="OK",IFERROR(INDIRECT("個票"&amp;$B6&amp;"！$AA$11"),""),"")</f>
        <v/>
      </c>
      <c r="K6" s="131" t="str">
        <f t="shared" ca="1" si="7"/>
        <v/>
      </c>
      <c r="L6" s="7" t="str">
        <f t="shared" ca="1" si="8"/>
        <v/>
      </c>
      <c r="M6" s="7" t="str">
        <f t="shared" ca="1" si="9"/>
        <v/>
      </c>
      <c r="N6" s="7" t="str">
        <f t="shared" ca="1" si="10"/>
        <v/>
      </c>
      <c r="O6" s="7" t="str">
        <f t="shared" ca="1" si="11"/>
        <v/>
      </c>
      <c r="P6" s="7" t="str">
        <f t="shared" ca="1" si="12"/>
        <v/>
      </c>
      <c r="Q6" s="113" t="str">
        <f t="shared" ca="1" si="13"/>
        <v/>
      </c>
      <c r="R6" s="8">
        <f t="shared" ca="1" si="14"/>
        <v>0</v>
      </c>
      <c r="S6" s="72"/>
      <c r="T6" s="68" t="str">
        <f t="shared" ca="1" si="15"/>
        <v/>
      </c>
    </row>
    <row r="7" spans="1:20" ht="22.5" customHeight="1">
      <c r="B7" s="5">
        <f t="shared" si="5"/>
        <v>4</v>
      </c>
      <c r="C7" s="6" t="str">
        <f t="shared" ca="1" si="0"/>
        <v/>
      </c>
      <c r="D7" s="5" t="str">
        <f t="shared" ca="1" si="1"/>
        <v/>
      </c>
      <c r="E7" s="5" t="str">
        <f t="shared" ca="1" si="2"/>
        <v/>
      </c>
      <c r="F7" s="5" t="str">
        <f t="shared" ca="1" si="3"/>
        <v/>
      </c>
      <c r="G7" s="111" t="str">
        <f t="shared" ca="1" si="4"/>
        <v/>
      </c>
      <c r="H7" s="71" t="str">
        <f ca="1">IF($T7="OK",IF(K7&gt;0,総括表!$E$12,""),"")</f>
        <v/>
      </c>
      <c r="I7" s="7" t="str">
        <f t="shared" ca="1" si="6"/>
        <v/>
      </c>
      <c r="J7" s="7" t="str">
        <f t="shared" ca="1" si="16"/>
        <v/>
      </c>
      <c r="K7" s="131" t="str">
        <f t="shared" ca="1" si="7"/>
        <v/>
      </c>
      <c r="L7" s="7" t="str">
        <f t="shared" ca="1" si="8"/>
        <v/>
      </c>
      <c r="M7" s="7" t="str">
        <f t="shared" ca="1" si="9"/>
        <v/>
      </c>
      <c r="N7" s="7" t="str">
        <f t="shared" ca="1" si="10"/>
        <v/>
      </c>
      <c r="O7" s="7" t="str">
        <f t="shared" ca="1" si="11"/>
        <v/>
      </c>
      <c r="P7" s="7" t="str">
        <f t="shared" ca="1" si="12"/>
        <v/>
      </c>
      <c r="Q7" s="113" t="str">
        <f t="shared" ca="1" si="13"/>
        <v/>
      </c>
      <c r="R7" s="8">
        <f t="shared" ca="1" si="14"/>
        <v>0</v>
      </c>
      <c r="S7" s="72"/>
      <c r="T7" s="68" t="str">
        <f t="shared" ca="1" si="15"/>
        <v/>
      </c>
    </row>
    <row r="8" spans="1:20" ht="22.5" customHeight="1">
      <c r="B8" s="5">
        <f t="shared" si="5"/>
        <v>5</v>
      </c>
      <c r="C8" s="6" t="str">
        <f t="shared" ca="1" si="0"/>
        <v/>
      </c>
      <c r="D8" s="5" t="str">
        <f t="shared" ca="1" si="1"/>
        <v/>
      </c>
      <c r="E8" s="5" t="str">
        <f t="shared" ca="1" si="2"/>
        <v/>
      </c>
      <c r="F8" s="5" t="str">
        <f t="shared" ca="1" si="3"/>
        <v/>
      </c>
      <c r="G8" s="111" t="str">
        <f t="shared" ca="1" si="4"/>
        <v/>
      </c>
      <c r="H8" s="71" t="str">
        <f ca="1">IF($T8="OK",IF(K8&gt;0,総括表!$E$12,""),"")</f>
        <v/>
      </c>
      <c r="I8" s="7" t="str">
        <f t="shared" ca="1" si="6"/>
        <v/>
      </c>
      <c r="J8" s="7" t="str">
        <f t="shared" ca="1" si="16"/>
        <v/>
      </c>
      <c r="K8" s="131" t="str">
        <f t="shared" ca="1" si="7"/>
        <v/>
      </c>
      <c r="L8" s="7" t="str">
        <f t="shared" ca="1" si="8"/>
        <v/>
      </c>
      <c r="M8" s="7" t="str">
        <f t="shared" ca="1" si="9"/>
        <v/>
      </c>
      <c r="N8" s="7" t="str">
        <f t="shared" ca="1" si="10"/>
        <v/>
      </c>
      <c r="O8" s="7" t="str">
        <f t="shared" ca="1" si="11"/>
        <v/>
      </c>
      <c r="P8" s="7" t="str">
        <f t="shared" ca="1" si="12"/>
        <v/>
      </c>
      <c r="Q8" s="113" t="str">
        <f t="shared" ca="1" si="13"/>
        <v/>
      </c>
      <c r="R8" s="8">
        <f t="shared" ca="1" si="14"/>
        <v>0</v>
      </c>
      <c r="S8" s="72"/>
      <c r="T8" s="68" t="str">
        <f t="shared" ca="1" si="15"/>
        <v/>
      </c>
    </row>
    <row r="9" spans="1:20" ht="22.5" customHeight="1">
      <c r="B9" s="5">
        <f t="shared" si="5"/>
        <v>6</v>
      </c>
      <c r="C9" s="6" t="str">
        <f t="shared" ca="1" si="0"/>
        <v/>
      </c>
      <c r="D9" s="5" t="str">
        <f t="shared" ca="1" si="1"/>
        <v/>
      </c>
      <c r="E9" s="5" t="str">
        <f t="shared" ca="1" si="2"/>
        <v/>
      </c>
      <c r="F9" s="5" t="str">
        <f t="shared" ca="1" si="3"/>
        <v/>
      </c>
      <c r="G9" s="111" t="str">
        <f t="shared" ca="1" si="4"/>
        <v/>
      </c>
      <c r="H9" s="71" t="str">
        <f ca="1">IF($T9="OK",IF(K9&gt;0,総括表!$E$12,""),"")</f>
        <v/>
      </c>
      <c r="I9" s="7" t="str">
        <f t="shared" ca="1" si="6"/>
        <v/>
      </c>
      <c r="J9" s="7" t="str">
        <f t="shared" ca="1" si="16"/>
        <v/>
      </c>
      <c r="K9" s="131" t="str">
        <f t="shared" ca="1" si="7"/>
        <v/>
      </c>
      <c r="L9" s="7" t="str">
        <f t="shared" ca="1" si="8"/>
        <v/>
      </c>
      <c r="M9" s="7" t="str">
        <f t="shared" ca="1" si="9"/>
        <v/>
      </c>
      <c r="N9" s="7" t="str">
        <f t="shared" ca="1" si="10"/>
        <v/>
      </c>
      <c r="O9" s="7" t="str">
        <f t="shared" ca="1" si="11"/>
        <v/>
      </c>
      <c r="P9" s="7" t="str">
        <f t="shared" ca="1" si="12"/>
        <v/>
      </c>
      <c r="Q9" s="113" t="str">
        <f t="shared" ca="1" si="13"/>
        <v/>
      </c>
      <c r="R9" s="8">
        <f t="shared" ca="1" si="14"/>
        <v>0</v>
      </c>
      <c r="S9" s="72"/>
      <c r="T9" s="68" t="str">
        <f t="shared" ca="1" si="15"/>
        <v/>
      </c>
    </row>
    <row r="10" spans="1:20" ht="22.5" customHeight="1">
      <c r="B10" s="5">
        <f t="shared" si="5"/>
        <v>7</v>
      </c>
      <c r="C10" s="6" t="str">
        <f t="shared" ca="1" si="0"/>
        <v/>
      </c>
      <c r="D10" s="5" t="str">
        <f t="shared" ca="1" si="1"/>
        <v/>
      </c>
      <c r="E10" s="5" t="str">
        <f t="shared" ca="1" si="2"/>
        <v/>
      </c>
      <c r="F10" s="5" t="str">
        <f t="shared" ca="1" si="3"/>
        <v/>
      </c>
      <c r="G10" s="111" t="str">
        <f t="shared" ca="1" si="4"/>
        <v/>
      </c>
      <c r="H10" s="71" t="str">
        <f ca="1">IF($T10="OK",IF(K10&gt;0,総括表!$E$12,""),"")</f>
        <v/>
      </c>
      <c r="I10" s="7" t="str">
        <f t="shared" ca="1" si="6"/>
        <v/>
      </c>
      <c r="J10" s="7" t="str">
        <f t="shared" ca="1" si="16"/>
        <v/>
      </c>
      <c r="K10" s="131" t="str">
        <f t="shared" ca="1" si="7"/>
        <v/>
      </c>
      <c r="L10" s="7" t="str">
        <f t="shared" ca="1" si="8"/>
        <v/>
      </c>
      <c r="M10" s="7" t="str">
        <f t="shared" ca="1" si="9"/>
        <v/>
      </c>
      <c r="N10" s="7" t="str">
        <f t="shared" ca="1" si="10"/>
        <v/>
      </c>
      <c r="O10" s="7" t="str">
        <f t="shared" ca="1" si="11"/>
        <v/>
      </c>
      <c r="P10" s="7" t="str">
        <f t="shared" ca="1" si="12"/>
        <v/>
      </c>
      <c r="Q10" s="113" t="str">
        <f t="shared" ca="1" si="13"/>
        <v/>
      </c>
      <c r="R10" s="8">
        <f t="shared" ca="1" si="14"/>
        <v>0</v>
      </c>
      <c r="S10" s="72"/>
      <c r="T10" s="68" t="str">
        <f t="shared" ca="1" si="15"/>
        <v/>
      </c>
    </row>
    <row r="11" spans="1:20" ht="22.5" customHeight="1">
      <c r="B11" s="5">
        <f t="shared" si="5"/>
        <v>8</v>
      </c>
      <c r="C11" s="6" t="str">
        <f t="shared" ca="1" si="0"/>
        <v/>
      </c>
      <c r="D11" s="5" t="str">
        <f t="shared" ca="1" si="1"/>
        <v/>
      </c>
      <c r="E11" s="5" t="str">
        <f t="shared" ca="1" si="2"/>
        <v/>
      </c>
      <c r="F11" s="5" t="str">
        <f t="shared" ca="1" si="3"/>
        <v/>
      </c>
      <c r="G11" s="111" t="str">
        <f t="shared" ca="1" si="4"/>
        <v/>
      </c>
      <c r="H11" s="71" t="str">
        <f ca="1">IF($T11="OK",IF(K11&gt;0,総括表!$E$12,""),"")</f>
        <v/>
      </c>
      <c r="I11" s="7" t="str">
        <f t="shared" ca="1" si="6"/>
        <v/>
      </c>
      <c r="J11" s="7" t="str">
        <f t="shared" ca="1" si="16"/>
        <v/>
      </c>
      <c r="K11" s="131" t="str">
        <f t="shared" ca="1" si="7"/>
        <v/>
      </c>
      <c r="L11" s="7" t="str">
        <f t="shared" ca="1" si="8"/>
        <v/>
      </c>
      <c r="M11" s="7" t="str">
        <f t="shared" ca="1" si="9"/>
        <v/>
      </c>
      <c r="N11" s="7" t="str">
        <f t="shared" ca="1" si="10"/>
        <v/>
      </c>
      <c r="O11" s="7" t="str">
        <f t="shared" ca="1" si="11"/>
        <v/>
      </c>
      <c r="P11" s="7" t="str">
        <f t="shared" ca="1" si="12"/>
        <v/>
      </c>
      <c r="Q11" s="113" t="str">
        <f t="shared" ca="1" si="13"/>
        <v/>
      </c>
      <c r="R11" s="8">
        <f t="shared" ca="1" si="14"/>
        <v>0</v>
      </c>
      <c r="S11" s="72"/>
      <c r="T11" s="68" t="str">
        <f t="shared" ca="1" si="15"/>
        <v/>
      </c>
    </row>
    <row r="12" spans="1:20" ht="22.5" customHeight="1">
      <c r="B12" s="5">
        <f t="shared" si="5"/>
        <v>9</v>
      </c>
      <c r="C12" s="6" t="str">
        <f t="shared" ca="1" si="0"/>
        <v/>
      </c>
      <c r="D12" s="5" t="str">
        <f t="shared" ca="1" si="1"/>
        <v/>
      </c>
      <c r="E12" s="5" t="str">
        <f t="shared" ca="1" si="2"/>
        <v/>
      </c>
      <c r="F12" s="5" t="str">
        <f t="shared" ca="1" si="3"/>
        <v/>
      </c>
      <c r="G12" s="111" t="str">
        <f t="shared" ca="1" si="4"/>
        <v/>
      </c>
      <c r="H12" s="71" t="str">
        <f ca="1">IF($T12="OK",IF(K12&gt;0,総括表!$E$12,""),"")</f>
        <v/>
      </c>
      <c r="I12" s="7" t="str">
        <f t="shared" ca="1" si="6"/>
        <v/>
      </c>
      <c r="J12" s="7" t="str">
        <f t="shared" ca="1" si="16"/>
        <v/>
      </c>
      <c r="K12" s="131" t="str">
        <f t="shared" ca="1" si="7"/>
        <v/>
      </c>
      <c r="L12" s="7" t="str">
        <f t="shared" ca="1" si="8"/>
        <v/>
      </c>
      <c r="M12" s="7" t="str">
        <f t="shared" ca="1" si="9"/>
        <v/>
      </c>
      <c r="N12" s="7" t="str">
        <f t="shared" ca="1" si="10"/>
        <v/>
      </c>
      <c r="O12" s="7" t="str">
        <f t="shared" ca="1" si="11"/>
        <v/>
      </c>
      <c r="P12" s="7" t="str">
        <f t="shared" ca="1" si="12"/>
        <v/>
      </c>
      <c r="Q12" s="113" t="str">
        <f t="shared" ca="1" si="13"/>
        <v/>
      </c>
      <c r="R12" s="8">
        <f t="shared" ca="1" si="14"/>
        <v>0</v>
      </c>
      <c r="S12" s="72"/>
      <c r="T12" s="68" t="str">
        <f t="shared" ca="1" si="15"/>
        <v/>
      </c>
    </row>
    <row r="13" spans="1:20" ht="22.5" customHeight="1">
      <c r="B13" s="5">
        <f t="shared" si="5"/>
        <v>10</v>
      </c>
      <c r="C13" s="6" t="str">
        <f t="shared" ca="1" si="0"/>
        <v/>
      </c>
      <c r="D13" s="5" t="str">
        <f t="shared" ca="1" si="1"/>
        <v/>
      </c>
      <c r="E13" s="5" t="str">
        <f t="shared" ca="1" si="2"/>
        <v/>
      </c>
      <c r="F13" s="5" t="str">
        <f t="shared" ca="1" si="3"/>
        <v/>
      </c>
      <c r="G13" s="111" t="str">
        <f t="shared" ca="1" si="4"/>
        <v/>
      </c>
      <c r="H13" s="71" t="str">
        <f ca="1">IF($T13="OK",IF(K13&gt;0,総括表!$E$12,""),"")</f>
        <v/>
      </c>
      <c r="I13" s="7" t="str">
        <f t="shared" ca="1" si="6"/>
        <v/>
      </c>
      <c r="J13" s="7" t="str">
        <f t="shared" ca="1" si="16"/>
        <v/>
      </c>
      <c r="K13" s="131" t="str">
        <f t="shared" ca="1" si="7"/>
        <v/>
      </c>
      <c r="L13" s="7" t="str">
        <f t="shared" ca="1" si="8"/>
        <v/>
      </c>
      <c r="M13" s="7" t="str">
        <f t="shared" ca="1" si="9"/>
        <v/>
      </c>
      <c r="N13" s="7" t="str">
        <f t="shared" ca="1" si="10"/>
        <v/>
      </c>
      <c r="O13" s="7" t="str">
        <f t="shared" ca="1" si="11"/>
        <v/>
      </c>
      <c r="P13" s="7" t="str">
        <f t="shared" ca="1" si="12"/>
        <v/>
      </c>
      <c r="Q13" s="113" t="str">
        <f t="shared" ca="1" si="13"/>
        <v/>
      </c>
      <c r="R13" s="8">
        <f t="shared" ca="1" si="14"/>
        <v>0</v>
      </c>
      <c r="S13" s="72"/>
      <c r="T13" s="68" t="str">
        <f t="shared" ca="1" si="15"/>
        <v/>
      </c>
    </row>
    <row r="14" spans="1:20" ht="22.5" customHeight="1">
      <c r="B14" s="5">
        <f t="shared" si="5"/>
        <v>11</v>
      </c>
      <c r="C14" s="6" t="str">
        <f t="shared" ca="1" si="0"/>
        <v/>
      </c>
      <c r="D14" s="5" t="str">
        <f t="shared" ca="1" si="1"/>
        <v/>
      </c>
      <c r="E14" s="5" t="str">
        <f t="shared" ca="1" si="2"/>
        <v/>
      </c>
      <c r="F14" s="5" t="str">
        <f t="shared" ca="1" si="3"/>
        <v/>
      </c>
      <c r="G14" s="111" t="str">
        <f t="shared" ca="1" si="4"/>
        <v/>
      </c>
      <c r="H14" s="71" t="str">
        <f ca="1">IF($T14="OK",IF(K14&gt;0,総括表!$E$12,""),"")</f>
        <v/>
      </c>
      <c r="I14" s="7" t="str">
        <f t="shared" ca="1" si="6"/>
        <v/>
      </c>
      <c r="J14" s="7" t="str">
        <f t="shared" ca="1" si="16"/>
        <v/>
      </c>
      <c r="K14" s="131" t="str">
        <f t="shared" ca="1" si="7"/>
        <v/>
      </c>
      <c r="L14" s="7" t="str">
        <f t="shared" ca="1" si="8"/>
        <v/>
      </c>
      <c r="M14" s="7" t="str">
        <f t="shared" ca="1" si="9"/>
        <v/>
      </c>
      <c r="N14" s="7" t="str">
        <f t="shared" ca="1" si="10"/>
        <v/>
      </c>
      <c r="O14" s="7" t="str">
        <f t="shared" ca="1" si="11"/>
        <v/>
      </c>
      <c r="P14" s="7" t="str">
        <f t="shared" ca="1" si="12"/>
        <v/>
      </c>
      <c r="Q14" s="113" t="str">
        <f t="shared" ca="1" si="13"/>
        <v/>
      </c>
      <c r="R14" s="8">
        <f t="shared" ca="1" si="14"/>
        <v>0</v>
      </c>
      <c r="S14" s="72"/>
      <c r="T14" s="68" t="str">
        <f t="shared" ca="1" si="15"/>
        <v/>
      </c>
    </row>
    <row r="15" spans="1:20" ht="22.5" customHeight="1">
      <c r="B15" s="5">
        <f t="shared" si="5"/>
        <v>12</v>
      </c>
      <c r="C15" s="6" t="str">
        <f t="shared" ca="1" si="0"/>
        <v/>
      </c>
      <c r="D15" s="5" t="str">
        <f t="shared" ca="1" si="1"/>
        <v/>
      </c>
      <c r="E15" s="5" t="str">
        <f t="shared" ca="1" si="2"/>
        <v/>
      </c>
      <c r="F15" s="5" t="str">
        <f t="shared" ca="1" si="3"/>
        <v/>
      </c>
      <c r="G15" s="111" t="str">
        <f t="shared" ca="1" si="4"/>
        <v/>
      </c>
      <c r="H15" s="71" t="str">
        <f ca="1">IF($T15="OK",IF(K15&gt;0,総括表!$E$12,""),"")</f>
        <v/>
      </c>
      <c r="I15" s="7" t="str">
        <f t="shared" ca="1" si="6"/>
        <v/>
      </c>
      <c r="J15" s="7" t="str">
        <f t="shared" ca="1" si="16"/>
        <v/>
      </c>
      <c r="K15" s="131" t="str">
        <f t="shared" ca="1" si="7"/>
        <v/>
      </c>
      <c r="L15" s="7" t="str">
        <f t="shared" ca="1" si="8"/>
        <v/>
      </c>
      <c r="M15" s="7" t="str">
        <f t="shared" ca="1" si="9"/>
        <v/>
      </c>
      <c r="N15" s="7" t="str">
        <f t="shared" ca="1" si="10"/>
        <v/>
      </c>
      <c r="O15" s="7" t="str">
        <f t="shared" ca="1" si="11"/>
        <v/>
      </c>
      <c r="P15" s="7" t="str">
        <f t="shared" ca="1" si="12"/>
        <v/>
      </c>
      <c r="Q15" s="113" t="str">
        <f t="shared" ca="1" si="13"/>
        <v/>
      </c>
      <c r="R15" s="8">
        <f t="shared" ca="1" si="14"/>
        <v>0</v>
      </c>
      <c r="S15" s="72"/>
      <c r="T15" s="68" t="str">
        <f t="shared" ca="1" si="15"/>
        <v/>
      </c>
    </row>
    <row r="16" spans="1:20" ht="22.5" customHeight="1">
      <c r="B16" s="5">
        <f t="shared" si="5"/>
        <v>13</v>
      </c>
      <c r="C16" s="6" t="str">
        <f t="shared" ca="1" si="0"/>
        <v/>
      </c>
      <c r="D16" s="5" t="str">
        <f t="shared" ca="1" si="1"/>
        <v/>
      </c>
      <c r="E16" s="5" t="str">
        <f t="shared" ca="1" si="2"/>
        <v/>
      </c>
      <c r="F16" s="5" t="str">
        <f t="shared" ca="1" si="3"/>
        <v/>
      </c>
      <c r="G16" s="111" t="str">
        <f t="shared" ca="1" si="4"/>
        <v/>
      </c>
      <c r="H16" s="71" t="str">
        <f ca="1">IF($T16="OK",IF(K16&gt;0,総括表!$E$12,""),"")</f>
        <v/>
      </c>
      <c r="I16" s="7" t="str">
        <f t="shared" ca="1" si="6"/>
        <v/>
      </c>
      <c r="J16" s="7" t="str">
        <f t="shared" ca="1" si="16"/>
        <v/>
      </c>
      <c r="K16" s="131" t="str">
        <f t="shared" ca="1" si="7"/>
        <v/>
      </c>
      <c r="L16" s="7" t="str">
        <f t="shared" ca="1" si="8"/>
        <v/>
      </c>
      <c r="M16" s="7" t="str">
        <f t="shared" ca="1" si="9"/>
        <v/>
      </c>
      <c r="N16" s="7" t="str">
        <f t="shared" ca="1" si="10"/>
        <v/>
      </c>
      <c r="O16" s="7" t="str">
        <f t="shared" ca="1" si="11"/>
        <v/>
      </c>
      <c r="P16" s="7" t="str">
        <f t="shared" ca="1" si="12"/>
        <v/>
      </c>
      <c r="Q16" s="113" t="str">
        <f t="shared" ca="1" si="13"/>
        <v/>
      </c>
      <c r="R16" s="8">
        <f t="shared" ca="1" si="14"/>
        <v>0</v>
      </c>
      <c r="S16" s="72"/>
      <c r="T16" s="68" t="str">
        <f t="shared" ca="1" si="15"/>
        <v/>
      </c>
    </row>
    <row r="17" spans="2:20" ht="22.5" customHeight="1">
      <c r="B17" s="5">
        <f t="shared" si="5"/>
        <v>14</v>
      </c>
      <c r="C17" s="6" t="str">
        <f t="shared" ca="1" si="0"/>
        <v/>
      </c>
      <c r="D17" s="5" t="str">
        <f t="shared" ca="1" si="1"/>
        <v/>
      </c>
      <c r="E17" s="5" t="str">
        <f t="shared" ca="1" si="2"/>
        <v/>
      </c>
      <c r="F17" s="5" t="str">
        <f t="shared" ca="1" si="3"/>
        <v/>
      </c>
      <c r="G17" s="111" t="str">
        <f t="shared" ca="1" si="4"/>
        <v/>
      </c>
      <c r="H17" s="71" t="str">
        <f ca="1">IF($T17="OK",IF(K17&gt;0,総括表!$E$12,""),"")</f>
        <v/>
      </c>
      <c r="I17" s="7" t="str">
        <f t="shared" ca="1" si="6"/>
        <v/>
      </c>
      <c r="J17" s="7" t="str">
        <f t="shared" ca="1" si="16"/>
        <v/>
      </c>
      <c r="K17" s="131" t="str">
        <f t="shared" ca="1" si="7"/>
        <v/>
      </c>
      <c r="L17" s="7" t="str">
        <f t="shared" ca="1" si="8"/>
        <v/>
      </c>
      <c r="M17" s="7" t="str">
        <f t="shared" ca="1" si="9"/>
        <v/>
      </c>
      <c r="N17" s="7" t="str">
        <f t="shared" ca="1" si="10"/>
        <v/>
      </c>
      <c r="O17" s="7" t="str">
        <f t="shared" ca="1" si="11"/>
        <v/>
      </c>
      <c r="P17" s="7" t="str">
        <f t="shared" ca="1" si="12"/>
        <v/>
      </c>
      <c r="Q17" s="113" t="str">
        <f t="shared" ca="1" si="13"/>
        <v/>
      </c>
      <c r="R17" s="8">
        <f t="shared" ca="1" si="14"/>
        <v>0</v>
      </c>
      <c r="S17" s="72"/>
      <c r="T17" s="68" t="str">
        <f t="shared" ca="1" si="15"/>
        <v/>
      </c>
    </row>
    <row r="18" spans="2:20" ht="22.5" customHeight="1">
      <c r="B18" s="5">
        <f t="shared" si="5"/>
        <v>15</v>
      </c>
      <c r="C18" s="6" t="str">
        <f t="shared" ca="1" si="0"/>
        <v/>
      </c>
      <c r="D18" s="5" t="str">
        <f t="shared" ca="1" si="1"/>
        <v/>
      </c>
      <c r="E18" s="5" t="str">
        <f t="shared" ca="1" si="2"/>
        <v/>
      </c>
      <c r="F18" s="5" t="str">
        <f t="shared" ca="1" si="3"/>
        <v/>
      </c>
      <c r="G18" s="111" t="str">
        <f t="shared" ca="1" si="4"/>
        <v/>
      </c>
      <c r="H18" s="71" t="str">
        <f ca="1">IF($T18="OK",IF(K18&gt;0,総括表!$E$12,""),"")</f>
        <v/>
      </c>
      <c r="I18" s="7" t="str">
        <f t="shared" ca="1" si="6"/>
        <v/>
      </c>
      <c r="J18" s="7" t="str">
        <f t="shared" ca="1" si="16"/>
        <v/>
      </c>
      <c r="K18" s="131" t="str">
        <f t="shared" ca="1" si="7"/>
        <v/>
      </c>
      <c r="L18" s="7" t="str">
        <f t="shared" ca="1" si="8"/>
        <v/>
      </c>
      <c r="M18" s="7" t="str">
        <f t="shared" ca="1" si="9"/>
        <v/>
      </c>
      <c r="N18" s="7" t="str">
        <f t="shared" ca="1" si="10"/>
        <v/>
      </c>
      <c r="O18" s="7" t="str">
        <f t="shared" ca="1" si="11"/>
        <v/>
      </c>
      <c r="P18" s="7" t="str">
        <f t="shared" ca="1" si="12"/>
        <v/>
      </c>
      <c r="Q18" s="113" t="str">
        <f t="shared" ca="1" si="13"/>
        <v/>
      </c>
      <c r="R18" s="8">
        <f t="shared" ca="1" si="14"/>
        <v>0</v>
      </c>
      <c r="S18" s="72"/>
      <c r="T18" s="68" t="str">
        <f t="shared" ca="1" si="15"/>
        <v/>
      </c>
    </row>
    <row r="19" spans="2:20" ht="22.5" customHeight="1">
      <c r="B19" s="5">
        <f t="shared" si="5"/>
        <v>16</v>
      </c>
      <c r="C19" s="6" t="str">
        <f t="shared" ca="1" si="0"/>
        <v/>
      </c>
      <c r="D19" s="5" t="str">
        <f t="shared" ca="1" si="1"/>
        <v/>
      </c>
      <c r="E19" s="5" t="str">
        <f t="shared" ca="1" si="2"/>
        <v/>
      </c>
      <c r="F19" s="5" t="str">
        <f t="shared" ca="1" si="3"/>
        <v/>
      </c>
      <c r="G19" s="111" t="str">
        <f t="shared" ca="1" si="4"/>
        <v/>
      </c>
      <c r="H19" s="71" t="str">
        <f ca="1">IF($T19="OK",IF(K19&gt;0,総括表!$E$12,""),"")</f>
        <v/>
      </c>
      <c r="I19" s="7" t="str">
        <f t="shared" ca="1" si="6"/>
        <v/>
      </c>
      <c r="J19" s="7" t="str">
        <f t="shared" ca="1" si="16"/>
        <v/>
      </c>
      <c r="K19" s="131" t="str">
        <f t="shared" ca="1" si="7"/>
        <v/>
      </c>
      <c r="L19" s="7" t="str">
        <f t="shared" ca="1" si="8"/>
        <v/>
      </c>
      <c r="M19" s="7" t="str">
        <f t="shared" ca="1" si="9"/>
        <v/>
      </c>
      <c r="N19" s="7" t="str">
        <f t="shared" ca="1" si="10"/>
        <v/>
      </c>
      <c r="O19" s="7" t="str">
        <f t="shared" ca="1" si="11"/>
        <v/>
      </c>
      <c r="P19" s="7" t="str">
        <f t="shared" ca="1" si="12"/>
        <v/>
      </c>
      <c r="Q19" s="113" t="str">
        <f t="shared" ca="1" si="13"/>
        <v/>
      </c>
      <c r="R19" s="8">
        <f t="shared" ca="1" si="14"/>
        <v>0</v>
      </c>
      <c r="S19" s="72"/>
      <c r="T19" s="68" t="str">
        <f t="shared" ca="1" si="15"/>
        <v/>
      </c>
    </row>
    <row r="20" spans="2:20" ht="22.5" customHeight="1">
      <c r="B20" s="5">
        <f t="shared" si="5"/>
        <v>17</v>
      </c>
      <c r="C20" s="6" t="str">
        <f t="shared" ca="1" si="0"/>
        <v/>
      </c>
      <c r="D20" s="5" t="str">
        <f t="shared" ca="1" si="1"/>
        <v/>
      </c>
      <c r="E20" s="5" t="str">
        <f t="shared" ca="1" si="2"/>
        <v/>
      </c>
      <c r="F20" s="5" t="str">
        <f t="shared" ca="1" si="3"/>
        <v/>
      </c>
      <c r="G20" s="111" t="str">
        <f t="shared" ca="1" si="4"/>
        <v/>
      </c>
      <c r="H20" s="71" t="str">
        <f ca="1">IF($T20="OK",IF(K20&gt;0,総括表!$E$12,""),"")</f>
        <v/>
      </c>
      <c r="I20" s="7" t="str">
        <f t="shared" ca="1" si="6"/>
        <v/>
      </c>
      <c r="J20" s="7" t="str">
        <f t="shared" ca="1" si="16"/>
        <v/>
      </c>
      <c r="K20" s="131" t="str">
        <f t="shared" ca="1" si="7"/>
        <v/>
      </c>
      <c r="L20" s="7" t="str">
        <f t="shared" ca="1" si="8"/>
        <v/>
      </c>
      <c r="M20" s="7" t="str">
        <f t="shared" ca="1" si="9"/>
        <v/>
      </c>
      <c r="N20" s="7" t="str">
        <f t="shared" ca="1" si="10"/>
        <v/>
      </c>
      <c r="O20" s="7" t="str">
        <f t="shared" ca="1" si="11"/>
        <v/>
      </c>
      <c r="P20" s="7" t="str">
        <f t="shared" ca="1" si="12"/>
        <v/>
      </c>
      <c r="Q20" s="113" t="str">
        <f t="shared" ca="1" si="13"/>
        <v/>
      </c>
      <c r="R20" s="8">
        <f t="shared" ca="1" si="14"/>
        <v>0</v>
      </c>
      <c r="S20" s="72"/>
      <c r="T20" s="68" t="str">
        <f t="shared" ca="1" si="15"/>
        <v/>
      </c>
    </row>
    <row r="21" spans="2:20" ht="22.5" customHeight="1">
      <c r="B21" s="5">
        <f t="shared" si="5"/>
        <v>18</v>
      </c>
      <c r="C21" s="6" t="str">
        <f t="shared" ca="1" si="0"/>
        <v/>
      </c>
      <c r="D21" s="5" t="str">
        <f t="shared" ca="1" si="1"/>
        <v/>
      </c>
      <c r="E21" s="5" t="str">
        <f t="shared" ca="1" si="2"/>
        <v/>
      </c>
      <c r="F21" s="5" t="str">
        <f t="shared" ca="1" si="3"/>
        <v/>
      </c>
      <c r="G21" s="111" t="str">
        <f t="shared" ca="1" si="4"/>
        <v/>
      </c>
      <c r="H21" s="71" t="str">
        <f ca="1">IF($T21="OK",IF(K21&gt;0,総括表!$E$12,""),"")</f>
        <v/>
      </c>
      <c r="I21" s="7" t="str">
        <f t="shared" ca="1" si="6"/>
        <v/>
      </c>
      <c r="J21" s="7" t="str">
        <f t="shared" ca="1" si="16"/>
        <v/>
      </c>
      <c r="K21" s="131" t="str">
        <f t="shared" ca="1" si="7"/>
        <v/>
      </c>
      <c r="L21" s="7" t="str">
        <f t="shared" ca="1" si="8"/>
        <v/>
      </c>
      <c r="M21" s="7" t="str">
        <f t="shared" ca="1" si="9"/>
        <v/>
      </c>
      <c r="N21" s="7" t="str">
        <f t="shared" ca="1" si="10"/>
        <v/>
      </c>
      <c r="O21" s="7" t="str">
        <f t="shared" ca="1" si="11"/>
        <v/>
      </c>
      <c r="P21" s="7" t="str">
        <f t="shared" ca="1" si="12"/>
        <v/>
      </c>
      <c r="Q21" s="113" t="str">
        <f t="shared" ca="1" si="13"/>
        <v/>
      </c>
      <c r="R21" s="8">
        <f t="shared" ca="1" si="14"/>
        <v>0</v>
      </c>
      <c r="S21" s="72"/>
      <c r="T21" s="68" t="str">
        <f t="shared" ca="1" si="15"/>
        <v/>
      </c>
    </row>
    <row r="22" spans="2:20" ht="22.5" customHeight="1">
      <c r="B22" s="5">
        <f t="shared" si="5"/>
        <v>19</v>
      </c>
      <c r="C22" s="6" t="str">
        <f t="shared" ca="1" si="0"/>
        <v/>
      </c>
      <c r="D22" s="5" t="str">
        <f t="shared" ca="1" si="1"/>
        <v/>
      </c>
      <c r="E22" s="5" t="str">
        <f t="shared" ca="1" si="2"/>
        <v/>
      </c>
      <c r="F22" s="5" t="str">
        <f t="shared" ca="1" si="3"/>
        <v/>
      </c>
      <c r="G22" s="111" t="str">
        <f t="shared" ca="1" si="4"/>
        <v/>
      </c>
      <c r="H22" s="71" t="str">
        <f ca="1">IF($T22="OK",IF(K22&gt;0,総括表!$E$12,""),"")</f>
        <v/>
      </c>
      <c r="I22" s="7" t="str">
        <f t="shared" ca="1" si="6"/>
        <v/>
      </c>
      <c r="J22" s="7" t="str">
        <f t="shared" ca="1" si="16"/>
        <v/>
      </c>
      <c r="K22" s="131" t="str">
        <f t="shared" ca="1" si="7"/>
        <v/>
      </c>
      <c r="L22" s="7" t="str">
        <f t="shared" ca="1" si="8"/>
        <v/>
      </c>
      <c r="M22" s="7" t="str">
        <f t="shared" ca="1" si="9"/>
        <v/>
      </c>
      <c r="N22" s="7" t="str">
        <f t="shared" ca="1" si="10"/>
        <v/>
      </c>
      <c r="O22" s="7" t="str">
        <f t="shared" ca="1" si="11"/>
        <v/>
      </c>
      <c r="P22" s="7" t="str">
        <f t="shared" ca="1" si="12"/>
        <v/>
      </c>
      <c r="Q22" s="113" t="str">
        <f t="shared" ca="1" si="13"/>
        <v/>
      </c>
      <c r="R22" s="8">
        <f t="shared" ca="1" si="14"/>
        <v>0</v>
      </c>
      <c r="S22" s="72"/>
      <c r="T22" s="68" t="str">
        <f t="shared" ca="1" si="15"/>
        <v/>
      </c>
    </row>
    <row r="23" spans="2:20" ht="22.5" customHeight="1">
      <c r="B23" s="5">
        <f t="shared" si="5"/>
        <v>20</v>
      </c>
      <c r="C23" s="6" t="str">
        <f t="shared" ca="1" si="0"/>
        <v/>
      </c>
      <c r="D23" s="5" t="str">
        <f t="shared" ca="1" si="1"/>
        <v/>
      </c>
      <c r="E23" s="5" t="str">
        <f t="shared" ca="1" si="2"/>
        <v/>
      </c>
      <c r="F23" s="5" t="str">
        <f t="shared" ca="1" si="3"/>
        <v/>
      </c>
      <c r="G23" s="111" t="str">
        <f t="shared" ca="1" si="4"/>
        <v/>
      </c>
      <c r="H23" s="71" t="str">
        <f ca="1">IF($T23="OK",IF(K23&gt;0,総括表!$E$12,""),"")</f>
        <v/>
      </c>
      <c r="I23" s="7" t="str">
        <f t="shared" ca="1" si="6"/>
        <v/>
      </c>
      <c r="J23" s="7" t="str">
        <f t="shared" ca="1" si="16"/>
        <v/>
      </c>
      <c r="K23" s="131" t="str">
        <f ca="1">IF($T23="OK",IFERROR(INDIRECT("個票"&amp;$B23&amp;"！$AI$11"),""),"")</f>
        <v/>
      </c>
      <c r="L23" s="7" t="str">
        <f t="shared" ca="1" si="8"/>
        <v/>
      </c>
      <c r="M23" s="7" t="str">
        <f t="shared" ca="1" si="9"/>
        <v/>
      </c>
      <c r="N23" s="7" t="str">
        <f t="shared" ca="1" si="10"/>
        <v/>
      </c>
      <c r="O23" s="7" t="str">
        <f t="shared" ca="1" si="11"/>
        <v/>
      </c>
      <c r="P23" s="7" t="str">
        <f t="shared" ca="1" si="12"/>
        <v/>
      </c>
      <c r="Q23" s="113" t="str">
        <f t="shared" ca="1" si="13"/>
        <v/>
      </c>
      <c r="R23" s="8">
        <f t="shared" ca="1" si="14"/>
        <v>0</v>
      </c>
      <c r="S23" s="72"/>
      <c r="T23" s="68" t="str">
        <f t="shared" ca="1" si="15"/>
        <v/>
      </c>
    </row>
    <row r="24" spans="2:20" ht="22.5" customHeight="1">
      <c r="B24" s="5">
        <f t="shared" si="5"/>
        <v>21</v>
      </c>
      <c r="C24" s="6" t="str">
        <f t="shared" ca="1" si="0"/>
        <v/>
      </c>
      <c r="D24" s="5" t="str">
        <f t="shared" ca="1" si="1"/>
        <v/>
      </c>
      <c r="E24" s="5" t="str">
        <f t="shared" ca="1" si="2"/>
        <v/>
      </c>
      <c r="F24" s="5" t="str">
        <f t="shared" ca="1" si="3"/>
        <v/>
      </c>
      <c r="G24" s="111" t="str">
        <f t="shared" ca="1" si="4"/>
        <v/>
      </c>
      <c r="H24" s="71" t="str">
        <f ca="1">IF($T24="OK",IF(K24&gt;0,総括表!$E$12,""),"")</f>
        <v/>
      </c>
      <c r="I24" s="7" t="str">
        <f t="shared" ref="I24:I55" ca="1" si="17">IF($T24="OK",IF(J24&lt;&gt;0,IFERROR(INDIRECT("個票"&amp;$B24&amp;"！$AA$11"),""),0),"")</f>
        <v/>
      </c>
      <c r="J24" s="7" t="str">
        <f t="shared" ref="J24:J55" ca="1" si="18">IF($T24="OK",IFERROR(INDIRECT("個票"&amp;$B24&amp;"！$AI$11"),""),"")</f>
        <v/>
      </c>
      <c r="K24" s="7" t="str">
        <f t="shared" ref="K24:K55" ca="1" si="19">IF($T24="OK",MIN(I24:J24),"")</f>
        <v/>
      </c>
      <c r="L24" s="7" t="str">
        <f t="shared" ref="L24:L55" ca="1" si="20">IF($T24="OK",IF(M24&lt;&gt;0,IFERROR(INDIRECT("個票"&amp;$B24&amp;"！$AA$25"),""),0),"")</f>
        <v/>
      </c>
      <c r="M24" s="7" t="str">
        <f t="shared" ref="M24:M55" ca="1" si="21">IF($T24="OK",IFERROR(INDIRECT("個票"&amp;$B24&amp;"！$AI$25"),""),"")</f>
        <v/>
      </c>
      <c r="N24" s="7" t="str">
        <f t="shared" ref="N24:N35" ca="1" si="22">IF($T24="OK",MIN(L24:M24),"")</f>
        <v/>
      </c>
      <c r="O24" s="7" t="str">
        <f t="shared" ref="O24:O55" ca="1" si="23">IF($T24="OK",IF(P24&lt;&gt;0,IFERROR(INDIRECT("個票"&amp;$B24&amp;"！$AA$39"),""),0),"")</f>
        <v/>
      </c>
      <c r="P24" s="7" t="str">
        <f t="shared" ref="P24:P55" ca="1" si="24">IF($T24="OK",IFERROR(INDIRECT("個票"&amp;$B24&amp;"！$AI$39"),""),"")</f>
        <v/>
      </c>
      <c r="Q24" s="113" t="str">
        <f t="shared" ref="Q24:Q35" ca="1" si="25">IF($T24="OK",MIN(O24:P24),"")</f>
        <v/>
      </c>
      <c r="R24" s="8">
        <f t="shared" ca="1" si="14"/>
        <v>0</v>
      </c>
      <c r="S24" s="72"/>
      <c r="T24" s="68" t="str">
        <f t="shared" ca="1" si="15"/>
        <v/>
      </c>
    </row>
    <row r="25" spans="2:20" ht="22.5" customHeight="1">
      <c r="B25" s="5">
        <f t="shared" si="5"/>
        <v>22</v>
      </c>
      <c r="C25" s="6" t="str">
        <f t="shared" ca="1" si="0"/>
        <v/>
      </c>
      <c r="D25" s="5" t="str">
        <f t="shared" ca="1" si="1"/>
        <v/>
      </c>
      <c r="E25" s="5" t="str">
        <f t="shared" ca="1" si="2"/>
        <v/>
      </c>
      <c r="F25" s="5" t="str">
        <f t="shared" ca="1" si="3"/>
        <v/>
      </c>
      <c r="G25" s="111" t="str">
        <f t="shared" ca="1" si="4"/>
        <v/>
      </c>
      <c r="H25" s="71" t="str">
        <f ca="1">IF($T25="OK",IF(K25&gt;0,総括表!$E$12,""),"")</f>
        <v/>
      </c>
      <c r="I25" s="7" t="str">
        <f t="shared" ca="1" si="17"/>
        <v/>
      </c>
      <c r="J25" s="7" t="str">
        <f t="shared" ca="1" si="18"/>
        <v/>
      </c>
      <c r="K25" s="7" t="str">
        <f t="shared" ca="1" si="19"/>
        <v/>
      </c>
      <c r="L25" s="7" t="str">
        <f t="shared" ca="1" si="20"/>
        <v/>
      </c>
      <c r="M25" s="7" t="str">
        <f t="shared" ca="1" si="21"/>
        <v/>
      </c>
      <c r="N25" s="7" t="str">
        <f t="shared" ca="1" si="22"/>
        <v/>
      </c>
      <c r="O25" s="7" t="str">
        <f t="shared" ca="1" si="23"/>
        <v/>
      </c>
      <c r="P25" s="7" t="str">
        <f t="shared" ca="1" si="24"/>
        <v/>
      </c>
      <c r="Q25" s="113" t="str">
        <f t="shared" ca="1" si="25"/>
        <v/>
      </c>
      <c r="R25" s="8">
        <f t="shared" ca="1" si="14"/>
        <v>0</v>
      </c>
      <c r="S25" s="72"/>
      <c r="T25" s="68" t="str">
        <f t="shared" ca="1" si="15"/>
        <v/>
      </c>
    </row>
    <row r="26" spans="2:20" ht="22.5" customHeight="1">
      <c r="B26" s="5">
        <f t="shared" si="5"/>
        <v>23</v>
      </c>
      <c r="C26" s="6" t="str">
        <f t="shared" ca="1" si="0"/>
        <v/>
      </c>
      <c r="D26" s="5" t="str">
        <f t="shared" ca="1" si="1"/>
        <v/>
      </c>
      <c r="E26" s="5" t="str">
        <f t="shared" ca="1" si="2"/>
        <v/>
      </c>
      <c r="F26" s="5" t="str">
        <f t="shared" ca="1" si="3"/>
        <v/>
      </c>
      <c r="G26" s="111" t="str">
        <f t="shared" ca="1" si="4"/>
        <v/>
      </c>
      <c r="H26" s="71" t="str">
        <f ca="1">IF($T26="OK",IF(K26&gt;0,総括表!$E$12,""),"")</f>
        <v/>
      </c>
      <c r="I26" s="7" t="str">
        <f t="shared" ca="1" si="17"/>
        <v/>
      </c>
      <c r="J26" s="7" t="str">
        <f t="shared" ca="1" si="18"/>
        <v/>
      </c>
      <c r="K26" s="7" t="str">
        <f t="shared" ca="1" si="19"/>
        <v/>
      </c>
      <c r="L26" s="7" t="str">
        <f t="shared" ca="1" si="20"/>
        <v/>
      </c>
      <c r="M26" s="7" t="str">
        <f t="shared" ca="1" si="21"/>
        <v/>
      </c>
      <c r="N26" s="7" t="str">
        <f t="shared" ca="1" si="22"/>
        <v/>
      </c>
      <c r="O26" s="7" t="str">
        <f t="shared" ca="1" si="23"/>
        <v/>
      </c>
      <c r="P26" s="7" t="str">
        <f t="shared" ca="1" si="24"/>
        <v/>
      </c>
      <c r="Q26" s="113" t="str">
        <f t="shared" ca="1" si="25"/>
        <v/>
      </c>
      <c r="R26" s="8">
        <f t="shared" ca="1" si="14"/>
        <v>0</v>
      </c>
      <c r="S26" s="72"/>
      <c r="T26" s="68" t="str">
        <f t="shared" ca="1" si="15"/>
        <v/>
      </c>
    </row>
    <row r="27" spans="2:20" ht="22.5" customHeight="1">
      <c r="B27" s="5">
        <f t="shared" si="5"/>
        <v>24</v>
      </c>
      <c r="C27" s="6" t="str">
        <f t="shared" ca="1" si="0"/>
        <v/>
      </c>
      <c r="D27" s="5" t="str">
        <f t="shared" ca="1" si="1"/>
        <v/>
      </c>
      <c r="E27" s="5" t="str">
        <f t="shared" ca="1" si="2"/>
        <v/>
      </c>
      <c r="F27" s="5" t="str">
        <f t="shared" ca="1" si="3"/>
        <v/>
      </c>
      <c r="G27" s="111" t="str">
        <f t="shared" ca="1" si="4"/>
        <v/>
      </c>
      <c r="H27" s="71" t="str">
        <f ca="1">IF($T27="OK",IF(K27&gt;0,総括表!$E$12,""),"")</f>
        <v/>
      </c>
      <c r="I27" s="7" t="str">
        <f t="shared" ca="1" si="17"/>
        <v/>
      </c>
      <c r="J27" s="7" t="str">
        <f t="shared" ca="1" si="18"/>
        <v/>
      </c>
      <c r="K27" s="7" t="str">
        <f t="shared" ca="1" si="19"/>
        <v/>
      </c>
      <c r="L27" s="7" t="str">
        <f t="shared" ca="1" si="20"/>
        <v/>
      </c>
      <c r="M27" s="7" t="str">
        <f t="shared" ca="1" si="21"/>
        <v/>
      </c>
      <c r="N27" s="7" t="str">
        <f t="shared" ca="1" si="22"/>
        <v/>
      </c>
      <c r="O27" s="7" t="str">
        <f t="shared" ca="1" si="23"/>
        <v/>
      </c>
      <c r="P27" s="7" t="str">
        <f t="shared" ca="1" si="24"/>
        <v/>
      </c>
      <c r="Q27" s="113" t="str">
        <f t="shared" ca="1" si="25"/>
        <v/>
      </c>
      <c r="R27" s="8">
        <f t="shared" ca="1" si="14"/>
        <v>0</v>
      </c>
      <c r="S27" s="72"/>
      <c r="T27" s="68" t="str">
        <f t="shared" ca="1" si="15"/>
        <v/>
      </c>
    </row>
    <row r="28" spans="2:20" ht="22.5" customHeight="1">
      <c r="B28" s="5">
        <f t="shared" si="5"/>
        <v>25</v>
      </c>
      <c r="C28" s="6" t="str">
        <f t="shared" ca="1" si="0"/>
        <v/>
      </c>
      <c r="D28" s="5" t="str">
        <f t="shared" ca="1" si="1"/>
        <v/>
      </c>
      <c r="E28" s="5" t="str">
        <f t="shared" ca="1" si="2"/>
        <v/>
      </c>
      <c r="F28" s="5" t="str">
        <f t="shared" ca="1" si="3"/>
        <v/>
      </c>
      <c r="G28" s="111" t="str">
        <f t="shared" ca="1" si="4"/>
        <v/>
      </c>
      <c r="H28" s="71" t="str">
        <f ca="1">IF($T28="OK",IF(K28&gt;0,総括表!$E$12,""),"")</f>
        <v/>
      </c>
      <c r="I28" s="7" t="str">
        <f t="shared" ca="1" si="17"/>
        <v/>
      </c>
      <c r="J28" s="7" t="str">
        <f t="shared" ca="1" si="18"/>
        <v/>
      </c>
      <c r="K28" s="7" t="str">
        <f t="shared" ca="1" si="19"/>
        <v/>
      </c>
      <c r="L28" s="7" t="str">
        <f t="shared" ca="1" si="20"/>
        <v/>
      </c>
      <c r="M28" s="7" t="str">
        <f t="shared" ca="1" si="21"/>
        <v/>
      </c>
      <c r="N28" s="7" t="str">
        <f t="shared" ca="1" si="22"/>
        <v/>
      </c>
      <c r="O28" s="7" t="str">
        <f t="shared" ca="1" si="23"/>
        <v/>
      </c>
      <c r="P28" s="7" t="str">
        <f t="shared" ca="1" si="24"/>
        <v/>
      </c>
      <c r="Q28" s="113" t="str">
        <f t="shared" ca="1" si="25"/>
        <v/>
      </c>
      <c r="R28" s="8">
        <f t="shared" ca="1" si="14"/>
        <v>0</v>
      </c>
      <c r="S28" s="72"/>
      <c r="T28" s="68" t="str">
        <f t="shared" ca="1" si="15"/>
        <v/>
      </c>
    </row>
    <row r="29" spans="2:20" ht="22.5" customHeight="1">
      <c r="B29" s="5">
        <f t="shared" si="5"/>
        <v>26</v>
      </c>
      <c r="C29" s="6" t="str">
        <f t="shared" ca="1" si="0"/>
        <v/>
      </c>
      <c r="D29" s="5" t="str">
        <f t="shared" ca="1" si="1"/>
        <v/>
      </c>
      <c r="E29" s="5" t="str">
        <f t="shared" ca="1" si="2"/>
        <v/>
      </c>
      <c r="F29" s="5" t="str">
        <f t="shared" ca="1" si="3"/>
        <v/>
      </c>
      <c r="G29" s="111" t="str">
        <f t="shared" ca="1" si="4"/>
        <v/>
      </c>
      <c r="H29" s="71" t="str">
        <f ca="1">IF($T29="OK",IF(K29&gt;0,総括表!$E$12,""),"")</f>
        <v/>
      </c>
      <c r="I29" s="7" t="str">
        <f t="shared" ca="1" si="17"/>
        <v/>
      </c>
      <c r="J29" s="7" t="str">
        <f t="shared" ca="1" si="18"/>
        <v/>
      </c>
      <c r="K29" s="7" t="str">
        <f t="shared" ca="1" si="19"/>
        <v/>
      </c>
      <c r="L29" s="7" t="str">
        <f t="shared" ca="1" si="20"/>
        <v/>
      </c>
      <c r="M29" s="7" t="str">
        <f t="shared" ca="1" si="21"/>
        <v/>
      </c>
      <c r="N29" s="7" t="str">
        <f t="shared" ca="1" si="22"/>
        <v/>
      </c>
      <c r="O29" s="7" t="str">
        <f t="shared" ca="1" si="23"/>
        <v/>
      </c>
      <c r="P29" s="7" t="str">
        <f t="shared" ca="1" si="24"/>
        <v/>
      </c>
      <c r="Q29" s="113" t="str">
        <f t="shared" ca="1" si="25"/>
        <v/>
      </c>
      <c r="R29" s="8">
        <f t="shared" ca="1" si="14"/>
        <v>0</v>
      </c>
      <c r="S29" s="72"/>
      <c r="T29" s="68" t="str">
        <f t="shared" ca="1" si="15"/>
        <v/>
      </c>
    </row>
    <row r="30" spans="2:20" ht="22.5" customHeight="1">
      <c r="B30" s="5">
        <f t="shared" si="5"/>
        <v>27</v>
      </c>
      <c r="C30" s="6" t="str">
        <f t="shared" ca="1" si="0"/>
        <v/>
      </c>
      <c r="D30" s="5" t="str">
        <f t="shared" ca="1" si="1"/>
        <v/>
      </c>
      <c r="E30" s="5" t="str">
        <f t="shared" ca="1" si="2"/>
        <v/>
      </c>
      <c r="F30" s="5" t="str">
        <f t="shared" ca="1" si="3"/>
        <v/>
      </c>
      <c r="G30" s="111" t="str">
        <f t="shared" ca="1" si="4"/>
        <v/>
      </c>
      <c r="H30" s="71" t="str">
        <f ca="1">IF($T30="OK",IF(K30&gt;0,総括表!$E$12,""),"")</f>
        <v/>
      </c>
      <c r="I30" s="7" t="str">
        <f t="shared" ca="1" si="17"/>
        <v/>
      </c>
      <c r="J30" s="7" t="str">
        <f t="shared" ca="1" si="18"/>
        <v/>
      </c>
      <c r="K30" s="7" t="str">
        <f t="shared" ca="1" si="19"/>
        <v/>
      </c>
      <c r="L30" s="7" t="str">
        <f t="shared" ca="1" si="20"/>
        <v/>
      </c>
      <c r="M30" s="7" t="str">
        <f t="shared" ca="1" si="21"/>
        <v/>
      </c>
      <c r="N30" s="7" t="str">
        <f t="shared" ca="1" si="22"/>
        <v/>
      </c>
      <c r="O30" s="7" t="str">
        <f t="shared" ca="1" si="23"/>
        <v/>
      </c>
      <c r="P30" s="7" t="str">
        <f t="shared" ca="1" si="24"/>
        <v/>
      </c>
      <c r="Q30" s="113" t="str">
        <f t="shared" ca="1" si="25"/>
        <v/>
      </c>
      <c r="R30" s="8">
        <f t="shared" ca="1" si="14"/>
        <v>0</v>
      </c>
      <c r="S30" s="72"/>
      <c r="T30" s="68" t="str">
        <f t="shared" ca="1" si="15"/>
        <v/>
      </c>
    </row>
    <row r="31" spans="2:20" ht="22.5" customHeight="1">
      <c r="B31" s="5">
        <f t="shared" si="5"/>
        <v>28</v>
      </c>
      <c r="C31" s="6" t="str">
        <f t="shared" ca="1" si="0"/>
        <v/>
      </c>
      <c r="D31" s="5" t="str">
        <f t="shared" ca="1" si="1"/>
        <v/>
      </c>
      <c r="E31" s="5" t="str">
        <f t="shared" ca="1" si="2"/>
        <v/>
      </c>
      <c r="F31" s="5" t="str">
        <f t="shared" ca="1" si="3"/>
        <v/>
      </c>
      <c r="G31" s="111" t="str">
        <f t="shared" ca="1" si="4"/>
        <v/>
      </c>
      <c r="H31" s="71" t="str">
        <f ca="1">IF($T31="OK",IF(K31&gt;0,総括表!$E$12,""),"")</f>
        <v/>
      </c>
      <c r="I31" s="7" t="str">
        <f t="shared" ca="1" si="17"/>
        <v/>
      </c>
      <c r="J31" s="7" t="str">
        <f t="shared" ca="1" si="18"/>
        <v/>
      </c>
      <c r="K31" s="7" t="str">
        <f t="shared" ca="1" si="19"/>
        <v/>
      </c>
      <c r="L31" s="7" t="str">
        <f t="shared" ca="1" si="20"/>
        <v/>
      </c>
      <c r="M31" s="7" t="str">
        <f t="shared" ca="1" si="21"/>
        <v/>
      </c>
      <c r="N31" s="7" t="str">
        <f t="shared" ca="1" si="22"/>
        <v/>
      </c>
      <c r="O31" s="7" t="str">
        <f t="shared" ca="1" si="23"/>
        <v/>
      </c>
      <c r="P31" s="7" t="str">
        <f t="shared" ca="1" si="24"/>
        <v/>
      </c>
      <c r="Q31" s="113" t="str">
        <f t="shared" ca="1" si="25"/>
        <v/>
      </c>
      <c r="R31" s="8">
        <f t="shared" ca="1" si="14"/>
        <v>0</v>
      </c>
      <c r="S31" s="72"/>
      <c r="T31" s="68" t="str">
        <f t="shared" ca="1" si="15"/>
        <v/>
      </c>
    </row>
    <row r="32" spans="2:20" ht="22.5" customHeight="1">
      <c r="B32" s="5">
        <f t="shared" si="5"/>
        <v>29</v>
      </c>
      <c r="C32" s="6" t="str">
        <f t="shared" ca="1" si="0"/>
        <v/>
      </c>
      <c r="D32" s="5" t="str">
        <f t="shared" ca="1" si="1"/>
        <v/>
      </c>
      <c r="E32" s="5" t="str">
        <f t="shared" ca="1" si="2"/>
        <v/>
      </c>
      <c r="F32" s="5" t="str">
        <f t="shared" ca="1" si="3"/>
        <v/>
      </c>
      <c r="G32" s="111" t="str">
        <f t="shared" ca="1" si="4"/>
        <v/>
      </c>
      <c r="H32" s="71" t="str">
        <f ca="1">IF($T32="OK",IF(K32&gt;0,総括表!$E$12,""),"")</f>
        <v/>
      </c>
      <c r="I32" s="7" t="str">
        <f t="shared" ca="1" si="17"/>
        <v/>
      </c>
      <c r="J32" s="7" t="str">
        <f t="shared" ca="1" si="18"/>
        <v/>
      </c>
      <c r="K32" s="7" t="str">
        <f t="shared" ca="1" si="19"/>
        <v/>
      </c>
      <c r="L32" s="7" t="str">
        <f t="shared" ca="1" si="20"/>
        <v/>
      </c>
      <c r="M32" s="7" t="str">
        <f t="shared" ca="1" si="21"/>
        <v/>
      </c>
      <c r="N32" s="7" t="str">
        <f t="shared" ca="1" si="22"/>
        <v/>
      </c>
      <c r="O32" s="7" t="str">
        <f t="shared" ca="1" si="23"/>
        <v/>
      </c>
      <c r="P32" s="7" t="str">
        <f t="shared" ca="1" si="24"/>
        <v/>
      </c>
      <c r="Q32" s="113" t="str">
        <f t="shared" ca="1" si="25"/>
        <v/>
      </c>
      <c r="R32" s="8">
        <f t="shared" ca="1" si="14"/>
        <v>0</v>
      </c>
      <c r="S32" s="72"/>
      <c r="T32" s="68" t="str">
        <f t="shared" ca="1" si="15"/>
        <v/>
      </c>
    </row>
    <row r="33" spans="2:20" ht="22.5" customHeight="1">
      <c r="B33" s="5">
        <f t="shared" si="5"/>
        <v>30</v>
      </c>
      <c r="C33" s="6" t="str">
        <f t="shared" ca="1" si="0"/>
        <v/>
      </c>
      <c r="D33" s="5" t="str">
        <f t="shared" ca="1" si="1"/>
        <v/>
      </c>
      <c r="E33" s="5" t="str">
        <f t="shared" ca="1" si="2"/>
        <v/>
      </c>
      <c r="F33" s="5" t="str">
        <f t="shared" ca="1" si="3"/>
        <v/>
      </c>
      <c r="G33" s="111" t="str">
        <f t="shared" ca="1" si="4"/>
        <v/>
      </c>
      <c r="H33" s="71" t="str">
        <f ca="1">IF($T33="OK",IF(K33&gt;0,総括表!$E$12,""),"")</f>
        <v/>
      </c>
      <c r="I33" s="7" t="str">
        <f t="shared" ca="1" si="17"/>
        <v/>
      </c>
      <c r="J33" s="7" t="str">
        <f t="shared" ca="1" si="18"/>
        <v/>
      </c>
      <c r="K33" s="7" t="str">
        <f t="shared" ca="1" si="19"/>
        <v/>
      </c>
      <c r="L33" s="7" t="str">
        <f t="shared" ca="1" si="20"/>
        <v/>
      </c>
      <c r="M33" s="7" t="str">
        <f t="shared" ca="1" si="21"/>
        <v/>
      </c>
      <c r="N33" s="7" t="str">
        <f t="shared" ca="1" si="22"/>
        <v/>
      </c>
      <c r="O33" s="7" t="str">
        <f t="shared" ca="1" si="23"/>
        <v/>
      </c>
      <c r="P33" s="7" t="str">
        <f t="shared" ca="1" si="24"/>
        <v/>
      </c>
      <c r="Q33" s="113" t="str">
        <f t="shared" ca="1" si="25"/>
        <v/>
      </c>
      <c r="R33" s="8">
        <f t="shared" ca="1" si="14"/>
        <v>0</v>
      </c>
      <c r="S33" s="72"/>
      <c r="T33" s="68" t="str">
        <f t="shared" ca="1" si="15"/>
        <v/>
      </c>
    </row>
    <row r="34" spans="2:20" ht="22.5" customHeight="1">
      <c r="B34" s="5">
        <f t="shared" si="5"/>
        <v>31</v>
      </c>
      <c r="C34" s="6" t="str">
        <f t="shared" ca="1" si="0"/>
        <v/>
      </c>
      <c r="D34" s="5" t="str">
        <f t="shared" ca="1" si="1"/>
        <v/>
      </c>
      <c r="E34" s="5" t="str">
        <f t="shared" ca="1" si="2"/>
        <v/>
      </c>
      <c r="F34" s="5" t="str">
        <f t="shared" ca="1" si="3"/>
        <v/>
      </c>
      <c r="G34" s="111" t="str">
        <f t="shared" ca="1" si="4"/>
        <v/>
      </c>
      <c r="H34" s="71" t="str">
        <f ca="1">IF($T34="OK",IF(K34&gt;0,総括表!$E$12,""),"")</f>
        <v/>
      </c>
      <c r="I34" s="7" t="str">
        <f t="shared" ca="1" si="17"/>
        <v/>
      </c>
      <c r="J34" s="7" t="str">
        <f t="shared" ca="1" si="18"/>
        <v/>
      </c>
      <c r="K34" s="7" t="str">
        <f t="shared" ca="1" si="19"/>
        <v/>
      </c>
      <c r="L34" s="7" t="str">
        <f t="shared" ca="1" si="20"/>
        <v/>
      </c>
      <c r="M34" s="7" t="str">
        <f t="shared" ca="1" si="21"/>
        <v/>
      </c>
      <c r="N34" s="7" t="str">
        <f t="shared" ca="1" si="22"/>
        <v/>
      </c>
      <c r="O34" s="7" t="str">
        <f t="shared" ca="1" si="23"/>
        <v/>
      </c>
      <c r="P34" s="7" t="str">
        <f t="shared" ca="1" si="24"/>
        <v/>
      </c>
      <c r="Q34" s="113" t="str">
        <f t="shared" ca="1" si="25"/>
        <v/>
      </c>
      <c r="R34" s="8">
        <f t="shared" ca="1" si="14"/>
        <v>0</v>
      </c>
      <c r="S34" s="72"/>
      <c r="T34" s="68" t="str">
        <f t="shared" ca="1" si="15"/>
        <v/>
      </c>
    </row>
    <row r="35" spans="2:20" ht="22.5" customHeight="1">
      <c r="B35" s="5">
        <f t="shared" si="5"/>
        <v>32</v>
      </c>
      <c r="C35" s="6" t="str">
        <f t="shared" ca="1" si="0"/>
        <v/>
      </c>
      <c r="D35" s="5" t="str">
        <f t="shared" ca="1" si="1"/>
        <v/>
      </c>
      <c r="E35" s="5" t="str">
        <f t="shared" ca="1" si="2"/>
        <v/>
      </c>
      <c r="F35" s="5" t="str">
        <f t="shared" ca="1" si="3"/>
        <v/>
      </c>
      <c r="G35" s="111" t="str">
        <f t="shared" ca="1" si="4"/>
        <v/>
      </c>
      <c r="H35" s="71" t="str">
        <f ca="1">IF($T35="OK",IF(K35&gt;0,総括表!$E$12,""),"")</f>
        <v/>
      </c>
      <c r="I35" s="7" t="str">
        <f t="shared" ca="1" si="17"/>
        <v/>
      </c>
      <c r="J35" s="7" t="str">
        <f t="shared" ca="1" si="18"/>
        <v/>
      </c>
      <c r="K35" s="7" t="str">
        <f t="shared" ca="1" si="19"/>
        <v/>
      </c>
      <c r="L35" s="7" t="str">
        <f t="shared" ca="1" si="20"/>
        <v/>
      </c>
      <c r="M35" s="7" t="str">
        <f t="shared" ca="1" si="21"/>
        <v/>
      </c>
      <c r="N35" s="7" t="str">
        <f t="shared" ca="1" si="22"/>
        <v/>
      </c>
      <c r="O35" s="7" t="str">
        <f t="shared" ca="1" si="23"/>
        <v/>
      </c>
      <c r="P35" s="7" t="str">
        <f t="shared" ca="1" si="24"/>
        <v/>
      </c>
      <c r="Q35" s="113" t="str">
        <f t="shared" ca="1" si="25"/>
        <v/>
      </c>
      <c r="R35" s="8">
        <f t="shared" ca="1" si="14"/>
        <v>0</v>
      </c>
      <c r="S35" s="72"/>
      <c r="T35" s="68" t="str">
        <f t="shared" ca="1" si="15"/>
        <v/>
      </c>
    </row>
    <row r="36" spans="2:20" ht="22.5" customHeight="1">
      <c r="B36" s="5">
        <f t="shared" si="5"/>
        <v>33</v>
      </c>
      <c r="C36" s="6" t="str">
        <f t="shared" ref="C36:C67" ca="1" si="26">IF($T36="OK",IFERROR(INDIRECT("個票"&amp;$B36&amp;"！$L$4"),""),"")</f>
        <v/>
      </c>
      <c r="D36" s="5" t="str">
        <f t="shared" ref="D36:D67" ca="1" si="27">IF($T36="OK",IFERROR(INDIRECT(ASC("個票"&amp;$B36&amp;"！$AG$4")),""),"")</f>
        <v/>
      </c>
      <c r="E36" s="5" t="str">
        <f t="shared" ref="E36:E67" ca="1" si="28">IF($T36="OK",IFERROR(INDIRECT("個票"&amp;$B36&amp;"！$L$5"),""),"")</f>
        <v/>
      </c>
      <c r="F36" s="5" t="str">
        <f t="shared" ref="F36:F67" ca="1" si="29">IF($T36="OK",IFERROR(INDIRECT("個票"&amp;$B36&amp;"！$S$8"),""),"")</f>
        <v/>
      </c>
      <c r="G36" s="111" t="str">
        <f t="shared" ref="G36:G67" ca="1" si="30">IF($T36="OK",IFERROR(INDIRECT("個票"&amp;$B36&amp;"！$L$7"),""),"")</f>
        <v/>
      </c>
      <c r="H36" s="71" t="str">
        <f ca="1">IF($T36="OK",IF(K36&gt;0,総括表!$E$12,""),"")</f>
        <v/>
      </c>
      <c r="I36" s="7" t="str">
        <f t="shared" ca="1" si="17"/>
        <v/>
      </c>
      <c r="J36" s="7" t="str">
        <f t="shared" ca="1" si="18"/>
        <v/>
      </c>
      <c r="K36" s="7" t="str">
        <f t="shared" ca="1" si="19"/>
        <v/>
      </c>
      <c r="L36" s="7" t="str">
        <f t="shared" ca="1" si="20"/>
        <v/>
      </c>
      <c r="M36" s="7" t="str">
        <f t="shared" ca="1" si="21"/>
        <v/>
      </c>
      <c r="N36" s="7" t="str">
        <f t="shared" ref="N36:N67" ca="1" si="31">IF($T36="OK",MIN(L36:M36),"")</f>
        <v/>
      </c>
      <c r="O36" s="7" t="str">
        <f t="shared" ca="1" si="23"/>
        <v/>
      </c>
      <c r="P36" s="7" t="str">
        <f t="shared" ca="1" si="24"/>
        <v/>
      </c>
      <c r="Q36" s="113" t="str">
        <f t="shared" ref="Q36:Q67" ca="1" si="32">IF($T36="OK",MIN(O36:P36),"")</f>
        <v/>
      </c>
      <c r="R36" s="8">
        <f t="shared" ca="1" si="14"/>
        <v>0</v>
      </c>
      <c r="S36" s="72"/>
      <c r="T36" s="68" t="str">
        <f t="shared" ca="1" si="15"/>
        <v/>
      </c>
    </row>
    <row r="37" spans="2:20" ht="22.5" customHeight="1">
      <c r="B37" s="5">
        <f t="shared" si="5"/>
        <v>34</v>
      </c>
      <c r="C37" s="6" t="str">
        <f t="shared" ca="1" si="26"/>
        <v/>
      </c>
      <c r="D37" s="5" t="str">
        <f t="shared" ca="1" si="27"/>
        <v/>
      </c>
      <c r="E37" s="5" t="str">
        <f t="shared" ca="1" si="28"/>
        <v/>
      </c>
      <c r="F37" s="5" t="str">
        <f t="shared" ca="1" si="29"/>
        <v/>
      </c>
      <c r="G37" s="111" t="str">
        <f t="shared" ca="1" si="30"/>
        <v/>
      </c>
      <c r="H37" s="71" t="str">
        <f ca="1">IF($T37="OK",IF(K37&gt;0,総括表!$E$12,""),"")</f>
        <v/>
      </c>
      <c r="I37" s="7" t="str">
        <f t="shared" ca="1" si="17"/>
        <v/>
      </c>
      <c r="J37" s="7" t="str">
        <f t="shared" ca="1" si="18"/>
        <v/>
      </c>
      <c r="K37" s="7" t="str">
        <f t="shared" ca="1" si="19"/>
        <v/>
      </c>
      <c r="L37" s="7" t="str">
        <f t="shared" ca="1" si="20"/>
        <v/>
      </c>
      <c r="M37" s="7" t="str">
        <f t="shared" ca="1" si="21"/>
        <v/>
      </c>
      <c r="N37" s="7" t="str">
        <f t="shared" ca="1" si="31"/>
        <v/>
      </c>
      <c r="O37" s="7" t="str">
        <f t="shared" ca="1" si="23"/>
        <v/>
      </c>
      <c r="P37" s="7" t="str">
        <f t="shared" ca="1" si="24"/>
        <v/>
      </c>
      <c r="Q37" s="113" t="str">
        <f t="shared" ca="1" si="32"/>
        <v/>
      </c>
      <c r="R37" s="8">
        <f t="shared" ca="1" si="14"/>
        <v>0</v>
      </c>
      <c r="S37" s="72"/>
      <c r="T37" s="68" t="str">
        <f t="shared" ca="1" si="15"/>
        <v/>
      </c>
    </row>
    <row r="38" spans="2:20" ht="22.5" customHeight="1">
      <c r="B38" s="5">
        <f t="shared" si="5"/>
        <v>35</v>
      </c>
      <c r="C38" s="6" t="str">
        <f t="shared" ca="1" si="26"/>
        <v/>
      </c>
      <c r="D38" s="5" t="str">
        <f t="shared" ca="1" si="27"/>
        <v/>
      </c>
      <c r="E38" s="5" t="str">
        <f t="shared" ca="1" si="28"/>
        <v/>
      </c>
      <c r="F38" s="5" t="str">
        <f t="shared" ca="1" si="29"/>
        <v/>
      </c>
      <c r="G38" s="111" t="str">
        <f t="shared" ca="1" si="30"/>
        <v/>
      </c>
      <c r="H38" s="71" t="str">
        <f ca="1">IF($T38="OK",IF(K38&gt;0,総括表!$E$12,""),"")</f>
        <v/>
      </c>
      <c r="I38" s="7" t="str">
        <f t="shared" ca="1" si="17"/>
        <v/>
      </c>
      <c r="J38" s="7" t="str">
        <f t="shared" ca="1" si="18"/>
        <v/>
      </c>
      <c r="K38" s="7" t="str">
        <f t="shared" ca="1" si="19"/>
        <v/>
      </c>
      <c r="L38" s="7" t="str">
        <f t="shared" ca="1" si="20"/>
        <v/>
      </c>
      <c r="M38" s="7" t="str">
        <f t="shared" ca="1" si="21"/>
        <v/>
      </c>
      <c r="N38" s="7" t="str">
        <f t="shared" ca="1" si="31"/>
        <v/>
      </c>
      <c r="O38" s="7" t="str">
        <f t="shared" ca="1" si="23"/>
        <v/>
      </c>
      <c r="P38" s="7" t="str">
        <f t="shared" ca="1" si="24"/>
        <v/>
      </c>
      <c r="Q38" s="113" t="str">
        <f t="shared" ca="1" si="32"/>
        <v/>
      </c>
      <c r="R38" s="8">
        <f t="shared" ca="1" si="14"/>
        <v>0</v>
      </c>
      <c r="S38" s="72"/>
      <c r="T38" s="68" t="str">
        <f t="shared" ca="1" si="15"/>
        <v/>
      </c>
    </row>
    <row r="39" spans="2:20" ht="22.5" customHeight="1">
      <c r="B39" s="5">
        <f t="shared" si="5"/>
        <v>36</v>
      </c>
      <c r="C39" s="6" t="str">
        <f t="shared" ca="1" si="26"/>
        <v/>
      </c>
      <c r="D39" s="5" t="str">
        <f t="shared" ca="1" si="27"/>
        <v/>
      </c>
      <c r="E39" s="5" t="str">
        <f t="shared" ca="1" si="28"/>
        <v/>
      </c>
      <c r="F39" s="5" t="str">
        <f t="shared" ca="1" si="29"/>
        <v/>
      </c>
      <c r="G39" s="111" t="str">
        <f t="shared" ca="1" si="30"/>
        <v/>
      </c>
      <c r="H39" s="71" t="str">
        <f ca="1">IF($T39="OK",IF(K39&gt;0,総括表!$E$12,""),"")</f>
        <v/>
      </c>
      <c r="I39" s="7" t="str">
        <f t="shared" ca="1" si="17"/>
        <v/>
      </c>
      <c r="J39" s="7" t="str">
        <f t="shared" ca="1" si="18"/>
        <v/>
      </c>
      <c r="K39" s="7" t="str">
        <f t="shared" ca="1" si="19"/>
        <v/>
      </c>
      <c r="L39" s="7" t="str">
        <f t="shared" ca="1" si="20"/>
        <v/>
      </c>
      <c r="M39" s="7" t="str">
        <f t="shared" ca="1" si="21"/>
        <v/>
      </c>
      <c r="N39" s="7" t="str">
        <f t="shared" ca="1" si="31"/>
        <v/>
      </c>
      <c r="O39" s="7" t="str">
        <f t="shared" ca="1" si="23"/>
        <v/>
      </c>
      <c r="P39" s="7" t="str">
        <f t="shared" ca="1" si="24"/>
        <v/>
      </c>
      <c r="Q39" s="113" t="str">
        <f t="shared" ca="1" si="32"/>
        <v/>
      </c>
      <c r="R39" s="8">
        <f t="shared" ca="1" si="14"/>
        <v>0</v>
      </c>
      <c r="S39" s="72"/>
      <c r="T39" s="68" t="str">
        <f t="shared" ca="1" si="15"/>
        <v/>
      </c>
    </row>
    <row r="40" spans="2:20" ht="22.5" customHeight="1">
      <c r="B40" s="5">
        <f t="shared" si="5"/>
        <v>37</v>
      </c>
      <c r="C40" s="6" t="str">
        <f t="shared" ca="1" si="26"/>
        <v/>
      </c>
      <c r="D40" s="5" t="str">
        <f t="shared" ca="1" si="27"/>
        <v/>
      </c>
      <c r="E40" s="5" t="str">
        <f t="shared" ca="1" si="28"/>
        <v/>
      </c>
      <c r="F40" s="5" t="str">
        <f t="shared" ca="1" si="29"/>
        <v/>
      </c>
      <c r="G40" s="111" t="str">
        <f t="shared" ca="1" si="30"/>
        <v/>
      </c>
      <c r="H40" s="71" t="str">
        <f ca="1">IF($T40="OK",IF(K40&gt;0,総括表!$E$12,""),"")</f>
        <v/>
      </c>
      <c r="I40" s="7" t="str">
        <f t="shared" ca="1" si="17"/>
        <v/>
      </c>
      <c r="J40" s="7" t="str">
        <f t="shared" ca="1" si="18"/>
        <v/>
      </c>
      <c r="K40" s="7" t="str">
        <f t="shared" ca="1" si="19"/>
        <v/>
      </c>
      <c r="L40" s="7" t="str">
        <f t="shared" ca="1" si="20"/>
        <v/>
      </c>
      <c r="M40" s="7" t="str">
        <f t="shared" ca="1" si="21"/>
        <v/>
      </c>
      <c r="N40" s="7" t="str">
        <f t="shared" ca="1" si="31"/>
        <v/>
      </c>
      <c r="O40" s="7" t="str">
        <f t="shared" ca="1" si="23"/>
        <v/>
      </c>
      <c r="P40" s="7" t="str">
        <f t="shared" ca="1" si="24"/>
        <v/>
      </c>
      <c r="Q40" s="113" t="str">
        <f t="shared" ca="1" si="32"/>
        <v/>
      </c>
      <c r="R40" s="8">
        <f t="shared" ca="1" si="14"/>
        <v>0</v>
      </c>
      <c r="S40" s="72"/>
      <c r="T40" s="68" t="str">
        <f t="shared" ca="1" si="15"/>
        <v/>
      </c>
    </row>
    <row r="41" spans="2:20" ht="22.5" customHeight="1">
      <c r="B41" s="5">
        <f t="shared" si="5"/>
        <v>38</v>
      </c>
      <c r="C41" s="6" t="str">
        <f t="shared" ca="1" si="26"/>
        <v/>
      </c>
      <c r="D41" s="5" t="str">
        <f t="shared" ca="1" si="27"/>
        <v/>
      </c>
      <c r="E41" s="5" t="str">
        <f t="shared" ca="1" si="28"/>
        <v/>
      </c>
      <c r="F41" s="5" t="str">
        <f t="shared" ca="1" si="29"/>
        <v/>
      </c>
      <c r="G41" s="111" t="str">
        <f t="shared" ca="1" si="30"/>
        <v/>
      </c>
      <c r="H41" s="71" t="str">
        <f ca="1">IF($T41="OK",IF(K41&gt;0,総括表!$E$12,""),"")</f>
        <v/>
      </c>
      <c r="I41" s="7" t="str">
        <f t="shared" ca="1" si="17"/>
        <v/>
      </c>
      <c r="J41" s="7" t="str">
        <f t="shared" ca="1" si="18"/>
        <v/>
      </c>
      <c r="K41" s="7" t="str">
        <f t="shared" ca="1" si="19"/>
        <v/>
      </c>
      <c r="L41" s="7" t="str">
        <f t="shared" ca="1" si="20"/>
        <v/>
      </c>
      <c r="M41" s="7" t="str">
        <f t="shared" ca="1" si="21"/>
        <v/>
      </c>
      <c r="N41" s="7" t="str">
        <f t="shared" ca="1" si="31"/>
        <v/>
      </c>
      <c r="O41" s="7" t="str">
        <f t="shared" ca="1" si="23"/>
        <v/>
      </c>
      <c r="P41" s="7" t="str">
        <f t="shared" ca="1" si="24"/>
        <v/>
      </c>
      <c r="Q41" s="113" t="str">
        <f t="shared" ca="1" si="32"/>
        <v/>
      </c>
      <c r="R41" s="8">
        <f t="shared" ca="1" si="14"/>
        <v>0</v>
      </c>
      <c r="S41" s="72"/>
      <c r="T41" s="68" t="str">
        <f t="shared" ca="1" si="15"/>
        <v/>
      </c>
    </row>
    <row r="42" spans="2:20" ht="22.5" customHeight="1">
      <c r="B42" s="5">
        <f t="shared" si="5"/>
        <v>39</v>
      </c>
      <c r="C42" s="6" t="str">
        <f t="shared" ca="1" si="26"/>
        <v/>
      </c>
      <c r="D42" s="5" t="str">
        <f t="shared" ca="1" si="27"/>
        <v/>
      </c>
      <c r="E42" s="5" t="str">
        <f t="shared" ca="1" si="28"/>
        <v/>
      </c>
      <c r="F42" s="5" t="str">
        <f t="shared" ca="1" si="29"/>
        <v/>
      </c>
      <c r="G42" s="111" t="str">
        <f t="shared" ca="1" si="30"/>
        <v/>
      </c>
      <c r="H42" s="71" t="str">
        <f ca="1">IF($T42="OK",IF(K42&gt;0,総括表!$E$12,""),"")</f>
        <v/>
      </c>
      <c r="I42" s="7" t="str">
        <f t="shared" ca="1" si="17"/>
        <v/>
      </c>
      <c r="J42" s="7" t="str">
        <f t="shared" ca="1" si="18"/>
        <v/>
      </c>
      <c r="K42" s="7" t="str">
        <f t="shared" ca="1" si="19"/>
        <v/>
      </c>
      <c r="L42" s="7" t="str">
        <f t="shared" ca="1" si="20"/>
        <v/>
      </c>
      <c r="M42" s="7" t="str">
        <f t="shared" ca="1" si="21"/>
        <v/>
      </c>
      <c r="N42" s="7" t="str">
        <f t="shared" ca="1" si="31"/>
        <v/>
      </c>
      <c r="O42" s="7" t="str">
        <f t="shared" ca="1" si="23"/>
        <v/>
      </c>
      <c r="P42" s="7" t="str">
        <f t="shared" ca="1" si="24"/>
        <v/>
      </c>
      <c r="Q42" s="113" t="str">
        <f t="shared" ca="1" si="32"/>
        <v/>
      </c>
      <c r="R42" s="8">
        <f t="shared" ca="1" si="14"/>
        <v>0</v>
      </c>
      <c r="S42" s="72"/>
      <c r="T42" s="68" t="str">
        <f t="shared" ca="1" si="15"/>
        <v/>
      </c>
    </row>
    <row r="43" spans="2:20" ht="22.5" customHeight="1">
      <c r="B43" s="5">
        <f t="shared" si="5"/>
        <v>40</v>
      </c>
      <c r="C43" s="6" t="str">
        <f t="shared" ca="1" si="26"/>
        <v/>
      </c>
      <c r="D43" s="5" t="str">
        <f t="shared" ca="1" si="27"/>
        <v/>
      </c>
      <c r="E43" s="5" t="str">
        <f t="shared" ca="1" si="28"/>
        <v/>
      </c>
      <c r="F43" s="5" t="str">
        <f t="shared" ca="1" si="29"/>
        <v/>
      </c>
      <c r="G43" s="111" t="str">
        <f t="shared" ca="1" si="30"/>
        <v/>
      </c>
      <c r="H43" s="71" t="str">
        <f ca="1">IF($T43="OK",IF(K43&gt;0,総括表!$E$12,""),"")</f>
        <v/>
      </c>
      <c r="I43" s="7" t="str">
        <f t="shared" ca="1" si="17"/>
        <v/>
      </c>
      <c r="J43" s="7" t="str">
        <f t="shared" ca="1" si="18"/>
        <v/>
      </c>
      <c r="K43" s="7" t="str">
        <f t="shared" ca="1" si="19"/>
        <v/>
      </c>
      <c r="L43" s="7" t="str">
        <f t="shared" ca="1" si="20"/>
        <v/>
      </c>
      <c r="M43" s="7" t="str">
        <f t="shared" ca="1" si="21"/>
        <v/>
      </c>
      <c r="N43" s="7" t="str">
        <f t="shared" ca="1" si="31"/>
        <v/>
      </c>
      <c r="O43" s="7" t="str">
        <f t="shared" ca="1" si="23"/>
        <v/>
      </c>
      <c r="P43" s="7" t="str">
        <f t="shared" ca="1" si="24"/>
        <v/>
      </c>
      <c r="Q43" s="113" t="str">
        <f t="shared" ca="1" si="32"/>
        <v/>
      </c>
      <c r="R43" s="8">
        <f t="shared" ca="1" si="14"/>
        <v>0</v>
      </c>
      <c r="S43" s="72"/>
      <c r="T43" s="68" t="str">
        <f t="shared" ca="1" si="15"/>
        <v/>
      </c>
    </row>
    <row r="44" spans="2:20" ht="22.5" customHeight="1">
      <c r="B44" s="5">
        <f t="shared" si="5"/>
        <v>41</v>
      </c>
      <c r="C44" s="6" t="str">
        <f t="shared" ca="1" si="26"/>
        <v/>
      </c>
      <c r="D44" s="5" t="str">
        <f t="shared" ca="1" si="27"/>
        <v/>
      </c>
      <c r="E44" s="5" t="str">
        <f t="shared" ca="1" si="28"/>
        <v/>
      </c>
      <c r="F44" s="5" t="str">
        <f t="shared" ca="1" si="29"/>
        <v/>
      </c>
      <c r="G44" s="111" t="str">
        <f t="shared" ca="1" si="30"/>
        <v/>
      </c>
      <c r="H44" s="71" t="str">
        <f ca="1">IF($T44="OK",IF(K44&gt;0,総括表!$E$12,""),"")</f>
        <v/>
      </c>
      <c r="I44" s="7" t="str">
        <f t="shared" ca="1" si="17"/>
        <v/>
      </c>
      <c r="J44" s="7" t="str">
        <f t="shared" ca="1" si="18"/>
        <v/>
      </c>
      <c r="K44" s="7" t="str">
        <f t="shared" ca="1" si="19"/>
        <v/>
      </c>
      <c r="L44" s="7" t="str">
        <f t="shared" ca="1" si="20"/>
        <v/>
      </c>
      <c r="M44" s="7" t="str">
        <f t="shared" ca="1" si="21"/>
        <v/>
      </c>
      <c r="N44" s="7" t="str">
        <f t="shared" ca="1" si="31"/>
        <v/>
      </c>
      <c r="O44" s="7" t="str">
        <f t="shared" ca="1" si="23"/>
        <v/>
      </c>
      <c r="P44" s="7" t="str">
        <f t="shared" ca="1" si="24"/>
        <v/>
      </c>
      <c r="Q44" s="113" t="str">
        <f t="shared" ca="1" si="32"/>
        <v/>
      </c>
      <c r="R44" s="8">
        <f t="shared" ca="1" si="14"/>
        <v>0</v>
      </c>
      <c r="S44" s="72"/>
      <c r="T44" s="68" t="str">
        <f t="shared" ca="1" si="15"/>
        <v/>
      </c>
    </row>
    <row r="45" spans="2:20" ht="22.5" customHeight="1">
      <c r="B45" s="5">
        <f t="shared" si="5"/>
        <v>42</v>
      </c>
      <c r="C45" s="6" t="str">
        <f t="shared" ca="1" si="26"/>
        <v/>
      </c>
      <c r="D45" s="5" t="str">
        <f t="shared" ca="1" si="27"/>
        <v/>
      </c>
      <c r="E45" s="5" t="str">
        <f t="shared" ca="1" si="28"/>
        <v/>
      </c>
      <c r="F45" s="5" t="str">
        <f t="shared" ca="1" si="29"/>
        <v/>
      </c>
      <c r="G45" s="111" t="str">
        <f t="shared" ca="1" si="30"/>
        <v/>
      </c>
      <c r="H45" s="71" t="str">
        <f ca="1">IF($T45="OK",IF(K45&gt;0,総括表!$E$12,""),"")</f>
        <v/>
      </c>
      <c r="I45" s="7" t="str">
        <f t="shared" ca="1" si="17"/>
        <v/>
      </c>
      <c r="J45" s="7" t="str">
        <f t="shared" ca="1" si="18"/>
        <v/>
      </c>
      <c r="K45" s="7" t="str">
        <f t="shared" ca="1" si="19"/>
        <v/>
      </c>
      <c r="L45" s="7" t="str">
        <f t="shared" ca="1" si="20"/>
        <v/>
      </c>
      <c r="M45" s="7" t="str">
        <f t="shared" ca="1" si="21"/>
        <v/>
      </c>
      <c r="N45" s="7" t="str">
        <f t="shared" ca="1" si="31"/>
        <v/>
      </c>
      <c r="O45" s="7" t="str">
        <f t="shared" ca="1" si="23"/>
        <v/>
      </c>
      <c r="P45" s="7" t="str">
        <f t="shared" ca="1" si="24"/>
        <v/>
      </c>
      <c r="Q45" s="113" t="str">
        <f t="shared" ca="1" si="32"/>
        <v/>
      </c>
      <c r="R45" s="8">
        <f t="shared" ca="1" si="14"/>
        <v>0</v>
      </c>
      <c r="S45" s="72"/>
      <c r="T45" s="68" t="str">
        <f t="shared" ca="1" si="15"/>
        <v/>
      </c>
    </row>
    <row r="46" spans="2:20" ht="22.5" customHeight="1">
      <c r="B46" s="5">
        <f t="shared" si="5"/>
        <v>43</v>
      </c>
      <c r="C46" s="6" t="str">
        <f t="shared" ca="1" si="26"/>
        <v/>
      </c>
      <c r="D46" s="5" t="str">
        <f t="shared" ca="1" si="27"/>
        <v/>
      </c>
      <c r="E46" s="5" t="str">
        <f t="shared" ca="1" si="28"/>
        <v/>
      </c>
      <c r="F46" s="5" t="str">
        <f t="shared" ca="1" si="29"/>
        <v/>
      </c>
      <c r="G46" s="111" t="str">
        <f t="shared" ca="1" si="30"/>
        <v/>
      </c>
      <c r="H46" s="71" t="str">
        <f ca="1">IF($T46="OK",IF(K46&gt;0,総括表!$E$12,""),"")</f>
        <v/>
      </c>
      <c r="I46" s="7" t="str">
        <f t="shared" ca="1" si="17"/>
        <v/>
      </c>
      <c r="J46" s="7" t="str">
        <f t="shared" ca="1" si="18"/>
        <v/>
      </c>
      <c r="K46" s="7" t="str">
        <f t="shared" ca="1" si="19"/>
        <v/>
      </c>
      <c r="L46" s="7" t="str">
        <f t="shared" ca="1" si="20"/>
        <v/>
      </c>
      <c r="M46" s="7" t="str">
        <f t="shared" ca="1" si="21"/>
        <v/>
      </c>
      <c r="N46" s="7" t="str">
        <f t="shared" ca="1" si="31"/>
        <v/>
      </c>
      <c r="O46" s="7" t="str">
        <f t="shared" ca="1" si="23"/>
        <v/>
      </c>
      <c r="P46" s="7" t="str">
        <f t="shared" ca="1" si="24"/>
        <v/>
      </c>
      <c r="Q46" s="113" t="str">
        <f t="shared" ca="1" si="32"/>
        <v/>
      </c>
      <c r="R46" s="8">
        <f t="shared" ca="1" si="14"/>
        <v>0</v>
      </c>
      <c r="S46" s="72"/>
      <c r="T46" s="68" t="str">
        <f t="shared" ca="1" si="15"/>
        <v/>
      </c>
    </row>
    <row r="47" spans="2:20" ht="22.5" customHeight="1">
      <c r="B47" s="5">
        <f t="shared" si="5"/>
        <v>44</v>
      </c>
      <c r="C47" s="6" t="str">
        <f t="shared" ca="1" si="26"/>
        <v/>
      </c>
      <c r="D47" s="5" t="str">
        <f t="shared" ca="1" si="27"/>
        <v/>
      </c>
      <c r="E47" s="5" t="str">
        <f t="shared" ca="1" si="28"/>
        <v/>
      </c>
      <c r="F47" s="5" t="str">
        <f t="shared" ca="1" si="29"/>
        <v/>
      </c>
      <c r="G47" s="111" t="str">
        <f t="shared" ca="1" si="30"/>
        <v/>
      </c>
      <c r="H47" s="71" t="str">
        <f ca="1">IF($T47="OK",IF(K47&gt;0,総括表!$E$12,""),"")</f>
        <v/>
      </c>
      <c r="I47" s="7" t="str">
        <f t="shared" ca="1" si="17"/>
        <v/>
      </c>
      <c r="J47" s="7" t="str">
        <f t="shared" ca="1" si="18"/>
        <v/>
      </c>
      <c r="K47" s="7" t="str">
        <f t="shared" ca="1" si="19"/>
        <v/>
      </c>
      <c r="L47" s="7" t="str">
        <f t="shared" ca="1" si="20"/>
        <v/>
      </c>
      <c r="M47" s="7" t="str">
        <f t="shared" ca="1" si="21"/>
        <v/>
      </c>
      <c r="N47" s="7" t="str">
        <f t="shared" ca="1" si="31"/>
        <v/>
      </c>
      <c r="O47" s="7" t="str">
        <f t="shared" ca="1" si="23"/>
        <v/>
      </c>
      <c r="P47" s="7" t="str">
        <f t="shared" ca="1" si="24"/>
        <v/>
      </c>
      <c r="Q47" s="113" t="str">
        <f t="shared" ca="1" si="32"/>
        <v/>
      </c>
      <c r="R47" s="8">
        <f t="shared" ca="1" si="14"/>
        <v>0</v>
      </c>
      <c r="S47" s="72"/>
      <c r="T47" s="68" t="str">
        <f t="shared" ca="1" si="15"/>
        <v/>
      </c>
    </row>
    <row r="48" spans="2:20" ht="22.5" customHeight="1">
      <c r="B48" s="5">
        <f t="shared" si="5"/>
        <v>45</v>
      </c>
      <c r="C48" s="6" t="str">
        <f t="shared" ca="1" si="26"/>
        <v/>
      </c>
      <c r="D48" s="5" t="str">
        <f t="shared" ca="1" si="27"/>
        <v/>
      </c>
      <c r="E48" s="5" t="str">
        <f t="shared" ca="1" si="28"/>
        <v/>
      </c>
      <c r="F48" s="5" t="str">
        <f t="shared" ca="1" si="29"/>
        <v/>
      </c>
      <c r="G48" s="111" t="str">
        <f t="shared" ca="1" si="30"/>
        <v/>
      </c>
      <c r="H48" s="71" t="str">
        <f ca="1">IF($T48="OK",IF(K48&gt;0,総括表!$E$12,""),"")</f>
        <v/>
      </c>
      <c r="I48" s="7" t="str">
        <f t="shared" ca="1" si="17"/>
        <v/>
      </c>
      <c r="J48" s="7" t="str">
        <f t="shared" ca="1" si="18"/>
        <v/>
      </c>
      <c r="K48" s="7" t="str">
        <f t="shared" ca="1" si="19"/>
        <v/>
      </c>
      <c r="L48" s="7" t="str">
        <f t="shared" ca="1" si="20"/>
        <v/>
      </c>
      <c r="M48" s="7" t="str">
        <f t="shared" ca="1" si="21"/>
        <v/>
      </c>
      <c r="N48" s="7" t="str">
        <f t="shared" ca="1" si="31"/>
        <v/>
      </c>
      <c r="O48" s="7" t="str">
        <f t="shared" ca="1" si="23"/>
        <v/>
      </c>
      <c r="P48" s="7" t="str">
        <f t="shared" ca="1" si="24"/>
        <v/>
      </c>
      <c r="Q48" s="113" t="str">
        <f t="shared" ca="1" si="32"/>
        <v/>
      </c>
      <c r="R48" s="8">
        <f t="shared" ca="1" si="14"/>
        <v>0</v>
      </c>
      <c r="S48" s="72"/>
      <c r="T48" s="68" t="str">
        <f t="shared" ca="1" si="15"/>
        <v/>
      </c>
    </row>
    <row r="49" spans="2:20" ht="22.5" customHeight="1">
      <c r="B49" s="5">
        <f t="shared" si="5"/>
        <v>46</v>
      </c>
      <c r="C49" s="6" t="str">
        <f t="shared" ca="1" si="26"/>
        <v/>
      </c>
      <c r="D49" s="5" t="str">
        <f t="shared" ca="1" si="27"/>
        <v/>
      </c>
      <c r="E49" s="5" t="str">
        <f t="shared" ca="1" si="28"/>
        <v/>
      </c>
      <c r="F49" s="5" t="str">
        <f t="shared" ca="1" si="29"/>
        <v/>
      </c>
      <c r="G49" s="111" t="str">
        <f t="shared" ca="1" si="30"/>
        <v/>
      </c>
      <c r="H49" s="71" t="str">
        <f ca="1">IF($T49="OK",IF(K49&gt;0,総括表!$E$12,""),"")</f>
        <v/>
      </c>
      <c r="I49" s="7" t="str">
        <f t="shared" ca="1" si="17"/>
        <v/>
      </c>
      <c r="J49" s="7" t="str">
        <f t="shared" ca="1" si="18"/>
        <v/>
      </c>
      <c r="K49" s="7" t="str">
        <f t="shared" ca="1" si="19"/>
        <v/>
      </c>
      <c r="L49" s="7" t="str">
        <f t="shared" ca="1" si="20"/>
        <v/>
      </c>
      <c r="M49" s="7" t="str">
        <f t="shared" ca="1" si="21"/>
        <v/>
      </c>
      <c r="N49" s="7" t="str">
        <f t="shared" ca="1" si="31"/>
        <v/>
      </c>
      <c r="O49" s="7" t="str">
        <f t="shared" ca="1" si="23"/>
        <v/>
      </c>
      <c r="P49" s="7" t="str">
        <f t="shared" ca="1" si="24"/>
        <v/>
      </c>
      <c r="Q49" s="113" t="str">
        <f t="shared" ca="1" si="32"/>
        <v/>
      </c>
      <c r="R49" s="8">
        <f t="shared" ca="1" si="14"/>
        <v>0</v>
      </c>
      <c r="S49" s="72"/>
      <c r="T49" s="68" t="str">
        <f t="shared" ca="1" si="15"/>
        <v/>
      </c>
    </row>
    <row r="50" spans="2:20" ht="22.5" customHeight="1">
      <c r="B50" s="5">
        <f t="shared" si="5"/>
        <v>47</v>
      </c>
      <c r="C50" s="6" t="str">
        <f t="shared" ca="1" si="26"/>
        <v/>
      </c>
      <c r="D50" s="5" t="str">
        <f t="shared" ca="1" si="27"/>
        <v/>
      </c>
      <c r="E50" s="5" t="str">
        <f t="shared" ca="1" si="28"/>
        <v/>
      </c>
      <c r="F50" s="5" t="str">
        <f t="shared" ca="1" si="29"/>
        <v/>
      </c>
      <c r="G50" s="111" t="str">
        <f t="shared" ca="1" si="30"/>
        <v/>
      </c>
      <c r="H50" s="71" t="str">
        <f ca="1">IF($T50="OK",IF(K50&gt;0,総括表!$E$12,""),"")</f>
        <v/>
      </c>
      <c r="I50" s="7" t="str">
        <f t="shared" ca="1" si="17"/>
        <v/>
      </c>
      <c r="J50" s="7" t="str">
        <f t="shared" ca="1" si="18"/>
        <v/>
      </c>
      <c r="K50" s="7" t="str">
        <f t="shared" ca="1" si="19"/>
        <v/>
      </c>
      <c r="L50" s="7" t="str">
        <f t="shared" ca="1" si="20"/>
        <v/>
      </c>
      <c r="M50" s="7" t="str">
        <f t="shared" ca="1" si="21"/>
        <v/>
      </c>
      <c r="N50" s="7" t="str">
        <f t="shared" ca="1" si="31"/>
        <v/>
      </c>
      <c r="O50" s="7" t="str">
        <f t="shared" ca="1" si="23"/>
        <v/>
      </c>
      <c r="P50" s="7" t="str">
        <f t="shared" ca="1" si="24"/>
        <v/>
      </c>
      <c r="Q50" s="113" t="str">
        <f t="shared" ca="1" si="32"/>
        <v/>
      </c>
      <c r="R50" s="8">
        <f t="shared" ca="1" si="14"/>
        <v>0</v>
      </c>
      <c r="S50" s="72"/>
      <c r="T50" s="68" t="str">
        <f t="shared" ca="1" si="15"/>
        <v/>
      </c>
    </row>
    <row r="51" spans="2:20" ht="22.5" customHeight="1">
      <c r="B51" s="5">
        <f t="shared" si="5"/>
        <v>48</v>
      </c>
      <c r="C51" s="6" t="str">
        <f t="shared" ca="1" si="26"/>
        <v/>
      </c>
      <c r="D51" s="5" t="str">
        <f t="shared" ca="1" si="27"/>
        <v/>
      </c>
      <c r="E51" s="5" t="str">
        <f t="shared" ca="1" si="28"/>
        <v/>
      </c>
      <c r="F51" s="5" t="str">
        <f t="shared" ca="1" si="29"/>
        <v/>
      </c>
      <c r="G51" s="111" t="str">
        <f t="shared" ca="1" si="30"/>
        <v/>
      </c>
      <c r="H51" s="71" t="str">
        <f ca="1">IF($T51="OK",IF(K51&gt;0,総括表!$E$12,""),"")</f>
        <v/>
      </c>
      <c r="I51" s="7" t="str">
        <f t="shared" ca="1" si="17"/>
        <v/>
      </c>
      <c r="J51" s="7" t="str">
        <f t="shared" ca="1" si="18"/>
        <v/>
      </c>
      <c r="K51" s="7" t="str">
        <f t="shared" ca="1" si="19"/>
        <v/>
      </c>
      <c r="L51" s="7" t="str">
        <f t="shared" ca="1" si="20"/>
        <v/>
      </c>
      <c r="M51" s="7" t="str">
        <f t="shared" ca="1" si="21"/>
        <v/>
      </c>
      <c r="N51" s="7" t="str">
        <f t="shared" ca="1" si="31"/>
        <v/>
      </c>
      <c r="O51" s="7" t="str">
        <f t="shared" ca="1" si="23"/>
        <v/>
      </c>
      <c r="P51" s="7" t="str">
        <f t="shared" ca="1" si="24"/>
        <v/>
      </c>
      <c r="Q51" s="113" t="str">
        <f t="shared" ca="1" si="32"/>
        <v/>
      </c>
      <c r="R51" s="8">
        <f t="shared" ca="1" si="14"/>
        <v>0</v>
      </c>
      <c r="S51" s="72"/>
      <c r="T51" s="68" t="str">
        <f t="shared" ca="1" si="15"/>
        <v/>
      </c>
    </row>
    <row r="52" spans="2:20" ht="22.5" customHeight="1">
      <c r="B52" s="5">
        <f t="shared" si="5"/>
        <v>49</v>
      </c>
      <c r="C52" s="6" t="str">
        <f t="shared" ca="1" si="26"/>
        <v/>
      </c>
      <c r="D52" s="5" t="str">
        <f t="shared" ca="1" si="27"/>
        <v/>
      </c>
      <c r="E52" s="5" t="str">
        <f t="shared" ca="1" si="28"/>
        <v/>
      </c>
      <c r="F52" s="5" t="str">
        <f t="shared" ca="1" si="29"/>
        <v/>
      </c>
      <c r="G52" s="111" t="str">
        <f t="shared" ca="1" si="30"/>
        <v/>
      </c>
      <c r="H52" s="71" t="str">
        <f ca="1">IF($T52="OK",IF(K52&gt;0,総括表!$E$12,""),"")</f>
        <v/>
      </c>
      <c r="I52" s="7" t="str">
        <f t="shared" ca="1" si="17"/>
        <v/>
      </c>
      <c r="J52" s="7" t="str">
        <f t="shared" ca="1" si="18"/>
        <v/>
      </c>
      <c r="K52" s="7" t="str">
        <f t="shared" ca="1" si="19"/>
        <v/>
      </c>
      <c r="L52" s="7" t="str">
        <f t="shared" ca="1" si="20"/>
        <v/>
      </c>
      <c r="M52" s="7" t="str">
        <f t="shared" ca="1" si="21"/>
        <v/>
      </c>
      <c r="N52" s="7" t="str">
        <f t="shared" ca="1" si="31"/>
        <v/>
      </c>
      <c r="O52" s="7" t="str">
        <f t="shared" ca="1" si="23"/>
        <v/>
      </c>
      <c r="P52" s="7" t="str">
        <f t="shared" ca="1" si="24"/>
        <v/>
      </c>
      <c r="Q52" s="113" t="str">
        <f t="shared" ca="1" si="32"/>
        <v/>
      </c>
      <c r="R52" s="8">
        <f t="shared" ca="1" si="14"/>
        <v>0</v>
      </c>
      <c r="S52" s="72"/>
      <c r="T52" s="68" t="str">
        <f t="shared" ca="1" si="15"/>
        <v/>
      </c>
    </row>
    <row r="53" spans="2:20" ht="22.5" customHeight="1">
      <c r="B53" s="5">
        <f t="shared" si="5"/>
        <v>50</v>
      </c>
      <c r="C53" s="6" t="str">
        <f t="shared" ca="1" si="26"/>
        <v/>
      </c>
      <c r="D53" s="5" t="str">
        <f t="shared" ca="1" si="27"/>
        <v/>
      </c>
      <c r="E53" s="5" t="str">
        <f t="shared" ca="1" si="28"/>
        <v/>
      </c>
      <c r="F53" s="5" t="str">
        <f t="shared" ca="1" si="29"/>
        <v/>
      </c>
      <c r="G53" s="111" t="str">
        <f t="shared" ca="1" si="30"/>
        <v/>
      </c>
      <c r="H53" s="71" t="str">
        <f ca="1">IF($T53="OK",IF(K53&gt;0,総括表!$E$12,""),"")</f>
        <v/>
      </c>
      <c r="I53" s="7" t="str">
        <f t="shared" ca="1" si="17"/>
        <v/>
      </c>
      <c r="J53" s="7" t="str">
        <f t="shared" ca="1" si="18"/>
        <v/>
      </c>
      <c r="K53" s="7" t="str">
        <f t="shared" ca="1" si="19"/>
        <v/>
      </c>
      <c r="L53" s="7" t="str">
        <f t="shared" ca="1" si="20"/>
        <v/>
      </c>
      <c r="M53" s="7" t="str">
        <f t="shared" ca="1" si="21"/>
        <v/>
      </c>
      <c r="N53" s="7" t="str">
        <f t="shared" ca="1" si="31"/>
        <v/>
      </c>
      <c r="O53" s="7" t="str">
        <f t="shared" ca="1" si="23"/>
        <v/>
      </c>
      <c r="P53" s="7" t="str">
        <f t="shared" ca="1" si="24"/>
        <v/>
      </c>
      <c r="Q53" s="113" t="str">
        <f t="shared" ca="1" si="32"/>
        <v/>
      </c>
      <c r="R53" s="8">
        <f t="shared" ca="1" si="14"/>
        <v>0</v>
      </c>
      <c r="S53" s="72"/>
      <c r="T53" s="68" t="str">
        <f t="shared" ca="1" si="15"/>
        <v/>
      </c>
    </row>
    <row r="54" spans="2:20" ht="22.5" customHeight="1">
      <c r="B54" s="5">
        <f t="shared" si="5"/>
        <v>51</v>
      </c>
      <c r="C54" s="6" t="str">
        <f t="shared" ca="1" si="26"/>
        <v/>
      </c>
      <c r="D54" s="5" t="str">
        <f t="shared" ca="1" si="27"/>
        <v/>
      </c>
      <c r="E54" s="5" t="str">
        <f t="shared" ca="1" si="28"/>
        <v/>
      </c>
      <c r="F54" s="5" t="str">
        <f t="shared" ca="1" si="29"/>
        <v/>
      </c>
      <c r="G54" s="111" t="str">
        <f t="shared" ca="1" si="30"/>
        <v/>
      </c>
      <c r="H54" s="71" t="str">
        <f ca="1">IF($T54="OK",IF(K54&gt;0,総括表!$E$12,""),"")</f>
        <v/>
      </c>
      <c r="I54" s="7" t="str">
        <f t="shared" ca="1" si="17"/>
        <v/>
      </c>
      <c r="J54" s="7" t="str">
        <f t="shared" ca="1" si="18"/>
        <v/>
      </c>
      <c r="K54" s="7" t="str">
        <f t="shared" ca="1" si="19"/>
        <v/>
      </c>
      <c r="L54" s="7" t="str">
        <f t="shared" ca="1" si="20"/>
        <v/>
      </c>
      <c r="M54" s="7" t="str">
        <f t="shared" ca="1" si="21"/>
        <v/>
      </c>
      <c r="N54" s="7" t="str">
        <f t="shared" ca="1" si="31"/>
        <v/>
      </c>
      <c r="O54" s="7" t="str">
        <f t="shared" ca="1" si="23"/>
        <v/>
      </c>
      <c r="P54" s="7" t="str">
        <f t="shared" ca="1" si="24"/>
        <v/>
      </c>
      <c r="Q54" s="113" t="str">
        <f t="shared" ca="1" si="32"/>
        <v/>
      </c>
      <c r="R54" s="8">
        <f t="shared" ca="1" si="14"/>
        <v>0</v>
      </c>
      <c r="S54" s="72"/>
      <c r="T54" s="68" t="str">
        <f t="shared" ca="1" si="15"/>
        <v/>
      </c>
    </row>
    <row r="55" spans="2:20" ht="22.5" customHeight="1">
      <c r="B55" s="5">
        <f t="shared" si="5"/>
        <v>52</v>
      </c>
      <c r="C55" s="6" t="str">
        <f t="shared" ca="1" si="26"/>
        <v/>
      </c>
      <c r="D55" s="5" t="str">
        <f t="shared" ca="1" si="27"/>
        <v/>
      </c>
      <c r="E55" s="5" t="str">
        <f t="shared" ca="1" si="28"/>
        <v/>
      </c>
      <c r="F55" s="5" t="str">
        <f t="shared" ca="1" si="29"/>
        <v/>
      </c>
      <c r="G55" s="111" t="str">
        <f t="shared" ca="1" si="30"/>
        <v/>
      </c>
      <c r="H55" s="71" t="str">
        <f ca="1">IF($T55="OK",IF(K55&gt;0,総括表!$E$12,""),"")</f>
        <v/>
      </c>
      <c r="I55" s="7" t="str">
        <f t="shared" ca="1" si="17"/>
        <v/>
      </c>
      <c r="J55" s="7" t="str">
        <f t="shared" ca="1" si="18"/>
        <v/>
      </c>
      <c r="K55" s="7" t="str">
        <f t="shared" ca="1" si="19"/>
        <v/>
      </c>
      <c r="L55" s="7" t="str">
        <f t="shared" ca="1" si="20"/>
        <v/>
      </c>
      <c r="M55" s="7" t="str">
        <f t="shared" ca="1" si="21"/>
        <v/>
      </c>
      <c r="N55" s="7" t="str">
        <f t="shared" ca="1" si="31"/>
        <v/>
      </c>
      <c r="O55" s="7" t="str">
        <f t="shared" ca="1" si="23"/>
        <v/>
      </c>
      <c r="P55" s="7" t="str">
        <f t="shared" ca="1" si="24"/>
        <v/>
      </c>
      <c r="Q55" s="113" t="str">
        <f t="shared" ca="1" si="32"/>
        <v/>
      </c>
      <c r="R55" s="8">
        <f t="shared" ca="1" si="14"/>
        <v>0</v>
      </c>
      <c r="S55" s="72"/>
      <c r="T55" s="68" t="str">
        <f t="shared" ca="1" si="15"/>
        <v/>
      </c>
    </row>
    <row r="56" spans="2:20" ht="22.5" customHeight="1">
      <c r="B56" s="5">
        <f t="shared" si="5"/>
        <v>53</v>
      </c>
      <c r="C56" s="6" t="str">
        <f t="shared" ca="1" si="26"/>
        <v/>
      </c>
      <c r="D56" s="5" t="str">
        <f t="shared" ca="1" si="27"/>
        <v/>
      </c>
      <c r="E56" s="5" t="str">
        <f t="shared" ca="1" si="28"/>
        <v/>
      </c>
      <c r="F56" s="5" t="str">
        <f t="shared" ca="1" si="29"/>
        <v/>
      </c>
      <c r="G56" s="111" t="str">
        <f t="shared" ca="1" si="30"/>
        <v/>
      </c>
      <c r="H56" s="71" t="str">
        <f ca="1">IF($T56="OK",IF(K56&gt;0,総括表!$E$12,""),"")</f>
        <v/>
      </c>
      <c r="I56" s="7" t="str">
        <f t="shared" ref="I56:I87" ca="1" si="33">IF($T56="OK",IF(J56&lt;&gt;0,IFERROR(INDIRECT("個票"&amp;$B56&amp;"！$AA$11"),""),0),"")</f>
        <v/>
      </c>
      <c r="J56" s="7" t="str">
        <f t="shared" ref="J56:J87" ca="1" si="34">IF($T56="OK",IFERROR(INDIRECT("個票"&amp;$B56&amp;"！$AI$11"),""),"")</f>
        <v/>
      </c>
      <c r="K56" s="7" t="str">
        <f t="shared" ref="K56:K87" ca="1" si="35">IF($T56="OK",MIN(I56:J56),"")</f>
        <v/>
      </c>
      <c r="L56" s="7" t="str">
        <f t="shared" ref="L56:L87" ca="1" si="36">IF($T56="OK",IF(M56&lt;&gt;0,IFERROR(INDIRECT("個票"&amp;$B56&amp;"！$AA$25"),""),0),"")</f>
        <v/>
      </c>
      <c r="M56" s="7" t="str">
        <f t="shared" ref="M56:M87" ca="1" si="37">IF($T56="OK",IFERROR(INDIRECT("個票"&amp;$B56&amp;"！$AI$25"),""),"")</f>
        <v/>
      </c>
      <c r="N56" s="7" t="str">
        <f t="shared" ca="1" si="31"/>
        <v/>
      </c>
      <c r="O56" s="7" t="str">
        <f t="shared" ref="O56:O87" ca="1" si="38">IF($T56="OK",IF(P56&lt;&gt;0,IFERROR(INDIRECT("個票"&amp;$B56&amp;"！$AA$39"),""),0),"")</f>
        <v/>
      </c>
      <c r="P56" s="7" t="str">
        <f t="shared" ref="P56:P87" ca="1" si="39">IF($T56="OK",IFERROR(INDIRECT("個票"&amp;$B56&amp;"！$AI$39"),""),"")</f>
        <v/>
      </c>
      <c r="Q56" s="113" t="str">
        <f t="shared" ca="1" si="32"/>
        <v/>
      </c>
      <c r="R56" s="8">
        <f t="shared" ca="1" si="14"/>
        <v>0</v>
      </c>
      <c r="S56" s="72"/>
      <c r="T56" s="68" t="str">
        <f t="shared" ca="1" si="15"/>
        <v/>
      </c>
    </row>
    <row r="57" spans="2:20" ht="22.5" customHeight="1">
      <c r="B57" s="5">
        <f t="shared" si="5"/>
        <v>54</v>
      </c>
      <c r="C57" s="6" t="str">
        <f t="shared" ca="1" si="26"/>
        <v/>
      </c>
      <c r="D57" s="5" t="str">
        <f t="shared" ca="1" si="27"/>
        <v/>
      </c>
      <c r="E57" s="5" t="str">
        <f t="shared" ca="1" si="28"/>
        <v/>
      </c>
      <c r="F57" s="5" t="str">
        <f t="shared" ca="1" si="29"/>
        <v/>
      </c>
      <c r="G57" s="111" t="str">
        <f t="shared" ca="1" si="30"/>
        <v/>
      </c>
      <c r="H57" s="71" t="str">
        <f ca="1">IF($T57="OK",IF(K57&gt;0,総括表!$E$12,""),"")</f>
        <v/>
      </c>
      <c r="I57" s="7" t="str">
        <f t="shared" ca="1" si="33"/>
        <v/>
      </c>
      <c r="J57" s="7" t="str">
        <f t="shared" ca="1" si="34"/>
        <v/>
      </c>
      <c r="K57" s="7" t="str">
        <f t="shared" ca="1" si="35"/>
        <v/>
      </c>
      <c r="L57" s="7" t="str">
        <f t="shared" ca="1" si="36"/>
        <v/>
      </c>
      <c r="M57" s="7" t="str">
        <f t="shared" ca="1" si="37"/>
        <v/>
      </c>
      <c r="N57" s="7" t="str">
        <f t="shared" ca="1" si="31"/>
        <v/>
      </c>
      <c r="O57" s="7" t="str">
        <f t="shared" ca="1" si="38"/>
        <v/>
      </c>
      <c r="P57" s="7" t="str">
        <f t="shared" ca="1" si="39"/>
        <v/>
      </c>
      <c r="Q57" s="113" t="str">
        <f t="shared" ca="1" si="32"/>
        <v/>
      </c>
      <c r="R57" s="8">
        <f t="shared" ca="1" si="14"/>
        <v>0</v>
      </c>
      <c r="S57" s="72"/>
      <c r="T57" s="68" t="str">
        <f t="shared" ca="1" si="15"/>
        <v/>
      </c>
    </row>
    <row r="58" spans="2:20" ht="22.5" customHeight="1">
      <c r="B58" s="5">
        <f t="shared" si="5"/>
        <v>55</v>
      </c>
      <c r="C58" s="6" t="str">
        <f t="shared" ca="1" si="26"/>
        <v/>
      </c>
      <c r="D58" s="5" t="str">
        <f t="shared" ca="1" si="27"/>
        <v/>
      </c>
      <c r="E58" s="5" t="str">
        <f t="shared" ca="1" si="28"/>
        <v/>
      </c>
      <c r="F58" s="5" t="str">
        <f t="shared" ca="1" si="29"/>
        <v/>
      </c>
      <c r="G58" s="111" t="str">
        <f t="shared" ca="1" si="30"/>
        <v/>
      </c>
      <c r="H58" s="71" t="str">
        <f ca="1">IF($T58="OK",IF(K58&gt;0,総括表!$E$12,""),"")</f>
        <v/>
      </c>
      <c r="I58" s="7" t="str">
        <f t="shared" ca="1" si="33"/>
        <v/>
      </c>
      <c r="J58" s="7" t="str">
        <f t="shared" ca="1" si="34"/>
        <v/>
      </c>
      <c r="K58" s="7" t="str">
        <f t="shared" ca="1" si="35"/>
        <v/>
      </c>
      <c r="L58" s="7" t="str">
        <f t="shared" ca="1" si="36"/>
        <v/>
      </c>
      <c r="M58" s="7" t="str">
        <f t="shared" ca="1" si="37"/>
        <v/>
      </c>
      <c r="N58" s="7" t="str">
        <f t="shared" ca="1" si="31"/>
        <v/>
      </c>
      <c r="O58" s="7" t="str">
        <f t="shared" ca="1" si="38"/>
        <v/>
      </c>
      <c r="P58" s="7" t="str">
        <f t="shared" ca="1" si="39"/>
        <v/>
      </c>
      <c r="Q58" s="113" t="str">
        <f t="shared" ca="1" si="32"/>
        <v/>
      </c>
      <c r="R58" s="8">
        <f t="shared" ca="1" si="14"/>
        <v>0</v>
      </c>
      <c r="S58" s="72"/>
      <c r="T58" s="68" t="str">
        <f t="shared" ca="1" si="15"/>
        <v/>
      </c>
    </row>
    <row r="59" spans="2:20" ht="22.5" customHeight="1">
      <c r="B59" s="5">
        <f t="shared" si="5"/>
        <v>56</v>
      </c>
      <c r="C59" s="6" t="str">
        <f t="shared" ca="1" si="26"/>
        <v/>
      </c>
      <c r="D59" s="5" t="str">
        <f t="shared" ca="1" si="27"/>
        <v/>
      </c>
      <c r="E59" s="5" t="str">
        <f t="shared" ca="1" si="28"/>
        <v/>
      </c>
      <c r="F59" s="5" t="str">
        <f t="shared" ca="1" si="29"/>
        <v/>
      </c>
      <c r="G59" s="111" t="str">
        <f t="shared" ca="1" si="30"/>
        <v/>
      </c>
      <c r="H59" s="71" t="str">
        <f ca="1">IF($T59="OK",IF(K59&gt;0,総括表!$E$12,""),"")</f>
        <v/>
      </c>
      <c r="I59" s="7" t="str">
        <f t="shared" ca="1" si="33"/>
        <v/>
      </c>
      <c r="J59" s="7" t="str">
        <f t="shared" ca="1" si="34"/>
        <v/>
      </c>
      <c r="K59" s="7" t="str">
        <f t="shared" ca="1" si="35"/>
        <v/>
      </c>
      <c r="L59" s="7" t="str">
        <f t="shared" ca="1" si="36"/>
        <v/>
      </c>
      <c r="M59" s="7" t="str">
        <f t="shared" ca="1" si="37"/>
        <v/>
      </c>
      <c r="N59" s="7" t="str">
        <f t="shared" ca="1" si="31"/>
        <v/>
      </c>
      <c r="O59" s="7" t="str">
        <f t="shared" ca="1" si="38"/>
        <v/>
      </c>
      <c r="P59" s="7" t="str">
        <f t="shared" ca="1" si="39"/>
        <v/>
      </c>
      <c r="Q59" s="113" t="str">
        <f t="shared" ca="1" si="32"/>
        <v/>
      </c>
      <c r="R59" s="8">
        <f t="shared" ca="1" si="14"/>
        <v>0</v>
      </c>
      <c r="S59" s="72"/>
      <c r="T59" s="68" t="str">
        <f t="shared" ca="1" si="15"/>
        <v/>
      </c>
    </row>
    <row r="60" spans="2:20" ht="22.5" customHeight="1">
      <c r="B60" s="5">
        <f t="shared" si="5"/>
        <v>57</v>
      </c>
      <c r="C60" s="6" t="str">
        <f t="shared" ca="1" si="26"/>
        <v/>
      </c>
      <c r="D60" s="5" t="str">
        <f t="shared" ca="1" si="27"/>
        <v/>
      </c>
      <c r="E60" s="5" t="str">
        <f t="shared" ca="1" si="28"/>
        <v/>
      </c>
      <c r="F60" s="5" t="str">
        <f t="shared" ca="1" si="29"/>
        <v/>
      </c>
      <c r="G60" s="111" t="str">
        <f t="shared" ca="1" si="30"/>
        <v/>
      </c>
      <c r="H60" s="71" t="str">
        <f ca="1">IF($T60="OK",IF(K60&gt;0,総括表!$E$12,""),"")</f>
        <v/>
      </c>
      <c r="I60" s="7" t="str">
        <f t="shared" ca="1" si="33"/>
        <v/>
      </c>
      <c r="J60" s="7" t="str">
        <f t="shared" ca="1" si="34"/>
        <v/>
      </c>
      <c r="K60" s="7" t="str">
        <f t="shared" ca="1" si="35"/>
        <v/>
      </c>
      <c r="L60" s="7" t="str">
        <f t="shared" ca="1" si="36"/>
        <v/>
      </c>
      <c r="M60" s="7" t="str">
        <f t="shared" ca="1" si="37"/>
        <v/>
      </c>
      <c r="N60" s="7" t="str">
        <f t="shared" ca="1" si="31"/>
        <v/>
      </c>
      <c r="O60" s="7" t="str">
        <f t="shared" ca="1" si="38"/>
        <v/>
      </c>
      <c r="P60" s="7" t="str">
        <f t="shared" ca="1" si="39"/>
        <v/>
      </c>
      <c r="Q60" s="113" t="str">
        <f t="shared" ca="1" si="32"/>
        <v/>
      </c>
      <c r="R60" s="8">
        <f t="shared" ca="1" si="14"/>
        <v>0</v>
      </c>
      <c r="S60" s="72"/>
      <c r="T60" s="68" t="str">
        <f t="shared" ca="1" si="15"/>
        <v/>
      </c>
    </row>
    <row r="61" spans="2:20" ht="22.5" customHeight="1">
      <c r="B61" s="5">
        <f t="shared" si="5"/>
        <v>58</v>
      </c>
      <c r="C61" s="6" t="str">
        <f t="shared" ca="1" si="26"/>
        <v/>
      </c>
      <c r="D61" s="5" t="str">
        <f t="shared" ca="1" si="27"/>
        <v/>
      </c>
      <c r="E61" s="5" t="str">
        <f t="shared" ca="1" si="28"/>
        <v/>
      </c>
      <c r="F61" s="5" t="str">
        <f t="shared" ca="1" si="29"/>
        <v/>
      </c>
      <c r="G61" s="111" t="str">
        <f t="shared" ca="1" si="30"/>
        <v/>
      </c>
      <c r="H61" s="71" t="str">
        <f ca="1">IF($T61="OK",IF(K61&gt;0,総括表!$E$12,""),"")</f>
        <v/>
      </c>
      <c r="I61" s="7" t="str">
        <f t="shared" ca="1" si="33"/>
        <v/>
      </c>
      <c r="J61" s="7" t="str">
        <f t="shared" ca="1" si="34"/>
        <v/>
      </c>
      <c r="K61" s="7" t="str">
        <f t="shared" ca="1" si="35"/>
        <v/>
      </c>
      <c r="L61" s="7" t="str">
        <f t="shared" ca="1" si="36"/>
        <v/>
      </c>
      <c r="M61" s="7" t="str">
        <f t="shared" ca="1" si="37"/>
        <v/>
      </c>
      <c r="N61" s="7" t="str">
        <f t="shared" ca="1" si="31"/>
        <v/>
      </c>
      <c r="O61" s="7" t="str">
        <f t="shared" ca="1" si="38"/>
        <v/>
      </c>
      <c r="P61" s="7" t="str">
        <f t="shared" ca="1" si="39"/>
        <v/>
      </c>
      <c r="Q61" s="113" t="str">
        <f t="shared" ca="1" si="32"/>
        <v/>
      </c>
      <c r="R61" s="8">
        <f t="shared" ca="1" si="14"/>
        <v>0</v>
      </c>
      <c r="S61" s="72"/>
      <c r="T61" s="68" t="str">
        <f t="shared" ca="1" si="15"/>
        <v/>
      </c>
    </row>
    <row r="62" spans="2:20" ht="22.5" customHeight="1">
      <c r="B62" s="5">
        <f t="shared" si="5"/>
        <v>59</v>
      </c>
      <c r="C62" s="6" t="str">
        <f t="shared" ca="1" si="26"/>
        <v/>
      </c>
      <c r="D62" s="5" t="str">
        <f t="shared" ca="1" si="27"/>
        <v/>
      </c>
      <c r="E62" s="5" t="str">
        <f t="shared" ca="1" si="28"/>
        <v/>
      </c>
      <c r="F62" s="5" t="str">
        <f t="shared" ca="1" si="29"/>
        <v/>
      </c>
      <c r="G62" s="111" t="str">
        <f t="shared" ca="1" si="30"/>
        <v/>
      </c>
      <c r="H62" s="71" t="str">
        <f ca="1">IF($T62="OK",IF(K62&gt;0,総括表!$E$12,""),"")</f>
        <v/>
      </c>
      <c r="I62" s="7" t="str">
        <f t="shared" ca="1" si="33"/>
        <v/>
      </c>
      <c r="J62" s="7" t="str">
        <f t="shared" ca="1" si="34"/>
        <v/>
      </c>
      <c r="K62" s="7" t="str">
        <f t="shared" ca="1" si="35"/>
        <v/>
      </c>
      <c r="L62" s="7" t="str">
        <f t="shared" ca="1" si="36"/>
        <v/>
      </c>
      <c r="M62" s="7" t="str">
        <f t="shared" ca="1" si="37"/>
        <v/>
      </c>
      <c r="N62" s="7" t="str">
        <f t="shared" ca="1" si="31"/>
        <v/>
      </c>
      <c r="O62" s="7" t="str">
        <f t="shared" ca="1" si="38"/>
        <v/>
      </c>
      <c r="P62" s="7" t="str">
        <f t="shared" ca="1" si="39"/>
        <v/>
      </c>
      <c r="Q62" s="113" t="str">
        <f t="shared" ca="1" si="32"/>
        <v/>
      </c>
      <c r="R62" s="8">
        <f t="shared" ca="1" si="14"/>
        <v>0</v>
      </c>
      <c r="S62" s="72"/>
      <c r="T62" s="68" t="str">
        <f t="shared" ca="1" si="15"/>
        <v/>
      </c>
    </row>
    <row r="63" spans="2:20" ht="22.5" customHeight="1">
      <c r="B63" s="5">
        <f t="shared" si="5"/>
        <v>60</v>
      </c>
      <c r="C63" s="6" t="str">
        <f t="shared" ca="1" si="26"/>
        <v/>
      </c>
      <c r="D63" s="5" t="str">
        <f t="shared" ca="1" si="27"/>
        <v/>
      </c>
      <c r="E63" s="5" t="str">
        <f t="shared" ca="1" si="28"/>
        <v/>
      </c>
      <c r="F63" s="5" t="str">
        <f t="shared" ca="1" si="29"/>
        <v/>
      </c>
      <c r="G63" s="111" t="str">
        <f t="shared" ca="1" si="30"/>
        <v/>
      </c>
      <c r="H63" s="71" t="str">
        <f ca="1">IF($T63="OK",IF(K63&gt;0,総括表!$E$12,""),"")</f>
        <v/>
      </c>
      <c r="I63" s="7" t="str">
        <f t="shared" ca="1" si="33"/>
        <v/>
      </c>
      <c r="J63" s="7" t="str">
        <f t="shared" ca="1" si="34"/>
        <v/>
      </c>
      <c r="K63" s="7" t="str">
        <f t="shared" ca="1" si="35"/>
        <v/>
      </c>
      <c r="L63" s="7" t="str">
        <f t="shared" ca="1" si="36"/>
        <v/>
      </c>
      <c r="M63" s="7" t="str">
        <f t="shared" ca="1" si="37"/>
        <v/>
      </c>
      <c r="N63" s="7" t="str">
        <f t="shared" ca="1" si="31"/>
        <v/>
      </c>
      <c r="O63" s="7" t="str">
        <f t="shared" ca="1" si="38"/>
        <v/>
      </c>
      <c r="P63" s="7" t="str">
        <f t="shared" ca="1" si="39"/>
        <v/>
      </c>
      <c r="Q63" s="113" t="str">
        <f t="shared" ca="1" si="32"/>
        <v/>
      </c>
      <c r="R63" s="8">
        <f t="shared" ca="1" si="14"/>
        <v>0</v>
      </c>
      <c r="S63" s="72"/>
      <c r="T63" s="68" t="str">
        <f t="shared" ca="1" si="15"/>
        <v/>
      </c>
    </row>
    <row r="64" spans="2:20" ht="22.5" customHeight="1">
      <c r="B64" s="5">
        <f t="shared" si="5"/>
        <v>61</v>
      </c>
      <c r="C64" s="6" t="str">
        <f t="shared" ca="1" si="26"/>
        <v/>
      </c>
      <c r="D64" s="5" t="str">
        <f t="shared" ca="1" si="27"/>
        <v/>
      </c>
      <c r="E64" s="5" t="str">
        <f t="shared" ca="1" si="28"/>
        <v/>
      </c>
      <c r="F64" s="5" t="str">
        <f t="shared" ca="1" si="29"/>
        <v/>
      </c>
      <c r="G64" s="111" t="str">
        <f t="shared" ca="1" si="30"/>
        <v/>
      </c>
      <c r="H64" s="71" t="str">
        <f ca="1">IF($T64="OK",IF(K64&gt;0,総括表!$E$12,""),"")</f>
        <v/>
      </c>
      <c r="I64" s="7" t="str">
        <f t="shared" ca="1" si="33"/>
        <v/>
      </c>
      <c r="J64" s="7" t="str">
        <f t="shared" ca="1" si="34"/>
        <v/>
      </c>
      <c r="K64" s="7" t="str">
        <f t="shared" ca="1" si="35"/>
        <v/>
      </c>
      <c r="L64" s="7" t="str">
        <f t="shared" ca="1" si="36"/>
        <v/>
      </c>
      <c r="M64" s="7" t="str">
        <f t="shared" ca="1" si="37"/>
        <v/>
      </c>
      <c r="N64" s="7" t="str">
        <f t="shared" ca="1" si="31"/>
        <v/>
      </c>
      <c r="O64" s="7" t="str">
        <f t="shared" ca="1" si="38"/>
        <v/>
      </c>
      <c r="P64" s="7" t="str">
        <f t="shared" ca="1" si="39"/>
        <v/>
      </c>
      <c r="Q64" s="113" t="str">
        <f t="shared" ca="1" si="32"/>
        <v/>
      </c>
      <c r="R64" s="8">
        <f t="shared" ca="1" si="14"/>
        <v>0</v>
      </c>
      <c r="S64" s="72"/>
      <c r="T64" s="68" t="str">
        <f t="shared" ca="1" si="15"/>
        <v/>
      </c>
    </row>
    <row r="65" spans="2:20" ht="22.5" customHeight="1">
      <c r="B65" s="5">
        <f t="shared" si="5"/>
        <v>62</v>
      </c>
      <c r="C65" s="6" t="str">
        <f t="shared" ca="1" si="26"/>
        <v/>
      </c>
      <c r="D65" s="5" t="str">
        <f t="shared" ca="1" si="27"/>
        <v/>
      </c>
      <c r="E65" s="5" t="str">
        <f t="shared" ca="1" si="28"/>
        <v/>
      </c>
      <c r="F65" s="5" t="str">
        <f t="shared" ca="1" si="29"/>
        <v/>
      </c>
      <c r="G65" s="111" t="str">
        <f t="shared" ca="1" si="30"/>
        <v/>
      </c>
      <c r="H65" s="71" t="str">
        <f ca="1">IF($T65="OK",IF(K65&gt;0,総括表!$E$12,""),"")</f>
        <v/>
      </c>
      <c r="I65" s="7" t="str">
        <f t="shared" ca="1" si="33"/>
        <v/>
      </c>
      <c r="J65" s="7" t="str">
        <f t="shared" ca="1" si="34"/>
        <v/>
      </c>
      <c r="K65" s="7" t="str">
        <f t="shared" ca="1" si="35"/>
        <v/>
      </c>
      <c r="L65" s="7" t="str">
        <f t="shared" ca="1" si="36"/>
        <v/>
      </c>
      <c r="M65" s="7" t="str">
        <f t="shared" ca="1" si="37"/>
        <v/>
      </c>
      <c r="N65" s="7" t="str">
        <f t="shared" ca="1" si="31"/>
        <v/>
      </c>
      <c r="O65" s="7" t="str">
        <f t="shared" ca="1" si="38"/>
        <v/>
      </c>
      <c r="P65" s="7" t="str">
        <f t="shared" ca="1" si="39"/>
        <v/>
      </c>
      <c r="Q65" s="113" t="str">
        <f t="shared" ca="1" si="32"/>
        <v/>
      </c>
      <c r="R65" s="8">
        <f t="shared" ca="1" si="14"/>
        <v>0</v>
      </c>
      <c r="S65" s="72"/>
      <c r="T65" s="68" t="str">
        <f t="shared" ca="1" si="15"/>
        <v/>
      </c>
    </row>
    <row r="66" spans="2:20" ht="22.5" customHeight="1">
      <c r="B66" s="5">
        <f t="shared" si="5"/>
        <v>63</v>
      </c>
      <c r="C66" s="6" t="str">
        <f t="shared" ca="1" si="26"/>
        <v/>
      </c>
      <c r="D66" s="5" t="str">
        <f t="shared" ca="1" si="27"/>
        <v/>
      </c>
      <c r="E66" s="5" t="str">
        <f t="shared" ca="1" si="28"/>
        <v/>
      </c>
      <c r="F66" s="5" t="str">
        <f t="shared" ca="1" si="29"/>
        <v/>
      </c>
      <c r="G66" s="111" t="str">
        <f t="shared" ca="1" si="30"/>
        <v/>
      </c>
      <c r="H66" s="71" t="str">
        <f ca="1">IF($T66="OK",IF(K66&gt;0,総括表!$E$12,""),"")</f>
        <v/>
      </c>
      <c r="I66" s="7" t="str">
        <f t="shared" ca="1" si="33"/>
        <v/>
      </c>
      <c r="J66" s="7" t="str">
        <f t="shared" ca="1" si="34"/>
        <v/>
      </c>
      <c r="K66" s="7" t="str">
        <f t="shared" ca="1" si="35"/>
        <v/>
      </c>
      <c r="L66" s="7" t="str">
        <f t="shared" ca="1" si="36"/>
        <v/>
      </c>
      <c r="M66" s="7" t="str">
        <f t="shared" ca="1" si="37"/>
        <v/>
      </c>
      <c r="N66" s="7" t="str">
        <f t="shared" ca="1" si="31"/>
        <v/>
      </c>
      <c r="O66" s="7" t="str">
        <f t="shared" ca="1" si="38"/>
        <v/>
      </c>
      <c r="P66" s="7" t="str">
        <f t="shared" ca="1" si="39"/>
        <v/>
      </c>
      <c r="Q66" s="113" t="str">
        <f t="shared" ca="1" si="32"/>
        <v/>
      </c>
      <c r="R66" s="8">
        <f t="shared" ca="1" si="14"/>
        <v>0</v>
      </c>
      <c r="S66" s="72"/>
      <c r="T66" s="68" t="str">
        <f t="shared" ca="1" si="15"/>
        <v/>
      </c>
    </row>
    <row r="67" spans="2:20" ht="22.5" customHeight="1">
      <c r="B67" s="5">
        <f t="shared" si="5"/>
        <v>64</v>
      </c>
      <c r="C67" s="6" t="str">
        <f t="shared" ca="1" si="26"/>
        <v/>
      </c>
      <c r="D67" s="5" t="str">
        <f t="shared" ca="1" si="27"/>
        <v/>
      </c>
      <c r="E67" s="5" t="str">
        <f t="shared" ca="1" si="28"/>
        <v/>
      </c>
      <c r="F67" s="5" t="str">
        <f t="shared" ca="1" si="29"/>
        <v/>
      </c>
      <c r="G67" s="111" t="str">
        <f t="shared" ca="1" si="30"/>
        <v/>
      </c>
      <c r="H67" s="71" t="str">
        <f ca="1">IF($T67="OK",IF(K67&gt;0,総括表!$E$12,""),"")</f>
        <v/>
      </c>
      <c r="I67" s="7" t="str">
        <f t="shared" ca="1" si="33"/>
        <v/>
      </c>
      <c r="J67" s="7" t="str">
        <f t="shared" ca="1" si="34"/>
        <v/>
      </c>
      <c r="K67" s="7" t="str">
        <f t="shared" ca="1" si="35"/>
        <v/>
      </c>
      <c r="L67" s="7" t="str">
        <f t="shared" ca="1" si="36"/>
        <v/>
      </c>
      <c r="M67" s="7" t="str">
        <f t="shared" ca="1" si="37"/>
        <v/>
      </c>
      <c r="N67" s="7" t="str">
        <f t="shared" ca="1" si="31"/>
        <v/>
      </c>
      <c r="O67" s="7" t="str">
        <f t="shared" ca="1" si="38"/>
        <v/>
      </c>
      <c r="P67" s="7" t="str">
        <f t="shared" ca="1" si="39"/>
        <v/>
      </c>
      <c r="Q67" s="113" t="str">
        <f t="shared" ca="1" si="32"/>
        <v/>
      </c>
      <c r="R67" s="8">
        <f t="shared" ca="1" si="14"/>
        <v>0</v>
      </c>
      <c r="S67" s="72"/>
      <c r="T67" s="68" t="str">
        <f t="shared" ca="1" si="15"/>
        <v/>
      </c>
    </row>
    <row r="68" spans="2:20" ht="22.5" customHeight="1">
      <c r="B68" s="5">
        <f t="shared" si="5"/>
        <v>65</v>
      </c>
      <c r="C68" s="6" t="str">
        <f t="shared" ref="C68:C99" ca="1" si="40">IF($T68="OK",IFERROR(INDIRECT("個票"&amp;$B68&amp;"！$L$4"),""),"")</f>
        <v/>
      </c>
      <c r="D68" s="5" t="str">
        <f t="shared" ref="D68:D99" ca="1" si="41">IF($T68="OK",IFERROR(INDIRECT(ASC("個票"&amp;$B68&amp;"！$AG$4")),""),"")</f>
        <v/>
      </c>
      <c r="E68" s="5" t="str">
        <f t="shared" ref="E68:E99" ca="1" si="42">IF($T68="OK",IFERROR(INDIRECT("個票"&amp;$B68&amp;"！$L$5"),""),"")</f>
        <v/>
      </c>
      <c r="F68" s="5" t="str">
        <f t="shared" ref="F68:F99" ca="1" si="43">IF($T68="OK",IFERROR(INDIRECT("個票"&amp;$B68&amp;"！$S$8"),""),"")</f>
        <v/>
      </c>
      <c r="G68" s="111" t="str">
        <f t="shared" ref="G68:G99" ca="1" si="44">IF($T68="OK",IFERROR(INDIRECT("個票"&amp;$B68&amp;"！$L$7"),""),"")</f>
        <v/>
      </c>
      <c r="H68" s="71" t="str">
        <f ca="1">IF($T68="OK",IF(K68&gt;0,総括表!$E$12,""),"")</f>
        <v/>
      </c>
      <c r="I68" s="7" t="str">
        <f t="shared" ca="1" si="33"/>
        <v/>
      </c>
      <c r="J68" s="7" t="str">
        <f t="shared" ca="1" si="34"/>
        <v/>
      </c>
      <c r="K68" s="7" t="str">
        <f t="shared" ca="1" si="35"/>
        <v/>
      </c>
      <c r="L68" s="7" t="str">
        <f t="shared" ca="1" si="36"/>
        <v/>
      </c>
      <c r="M68" s="7" t="str">
        <f t="shared" ca="1" si="37"/>
        <v/>
      </c>
      <c r="N68" s="7" t="str">
        <f t="shared" ref="N68:N99" ca="1" si="45">IF($T68="OK",MIN(L68:M68),"")</f>
        <v/>
      </c>
      <c r="O68" s="7" t="str">
        <f t="shared" ca="1" si="38"/>
        <v/>
      </c>
      <c r="P68" s="7" t="str">
        <f t="shared" ca="1" si="39"/>
        <v/>
      </c>
      <c r="Q68" s="113" t="str">
        <f t="shared" ref="Q68:Q99" ca="1" si="46">IF($T68="OK",MIN(O68:P68),"")</f>
        <v/>
      </c>
      <c r="R68" s="8">
        <f t="shared" ca="1" si="14"/>
        <v>0</v>
      </c>
      <c r="S68" s="72"/>
      <c r="T68" s="68" t="str">
        <f t="shared" ca="1" si="15"/>
        <v/>
      </c>
    </row>
    <row r="69" spans="2:20" ht="22.5" customHeight="1">
      <c r="B69" s="5">
        <f t="shared" ref="B69:B132" si="47">ROW()-3</f>
        <v>66</v>
      </c>
      <c r="C69" s="6" t="str">
        <f t="shared" ca="1" si="40"/>
        <v/>
      </c>
      <c r="D69" s="5" t="str">
        <f t="shared" ca="1" si="41"/>
        <v/>
      </c>
      <c r="E69" s="5" t="str">
        <f t="shared" ca="1" si="42"/>
        <v/>
      </c>
      <c r="F69" s="5" t="str">
        <f t="shared" ca="1" si="43"/>
        <v/>
      </c>
      <c r="G69" s="111" t="str">
        <f t="shared" ca="1" si="44"/>
        <v/>
      </c>
      <c r="H69" s="71" t="str">
        <f ca="1">IF($T69="OK",IF(K69&gt;0,総括表!$E$12,""),"")</f>
        <v/>
      </c>
      <c r="I69" s="7" t="str">
        <f t="shared" ca="1" si="33"/>
        <v/>
      </c>
      <c r="J69" s="7" t="str">
        <f t="shared" ca="1" si="34"/>
        <v/>
      </c>
      <c r="K69" s="7" t="str">
        <f t="shared" ca="1" si="35"/>
        <v/>
      </c>
      <c r="L69" s="7" t="str">
        <f t="shared" ca="1" si="36"/>
        <v/>
      </c>
      <c r="M69" s="7" t="str">
        <f t="shared" ca="1" si="37"/>
        <v/>
      </c>
      <c r="N69" s="7" t="str">
        <f t="shared" ca="1" si="45"/>
        <v/>
      </c>
      <c r="O69" s="7" t="str">
        <f t="shared" ca="1" si="38"/>
        <v/>
      </c>
      <c r="P69" s="7" t="str">
        <f t="shared" ca="1" si="39"/>
        <v/>
      </c>
      <c r="Q69" s="113" t="str">
        <f t="shared" ca="1" si="46"/>
        <v/>
      </c>
      <c r="R69" s="8">
        <f t="shared" ref="R69:R132" ca="1" si="48">SUM(K69,N69,Q69)</f>
        <v>0</v>
      </c>
      <c r="S69" s="72"/>
      <c r="T69" s="68" t="str">
        <f t="shared" ref="T69:T132" ca="1" si="49">IFERROR(INDIRECT("個票"&amp;$B69&amp;"！$AP$4"),"")</f>
        <v/>
      </c>
    </row>
    <row r="70" spans="2:20" ht="22.5" customHeight="1">
      <c r="B70" s="5">
        <f t="shared" si="47"/>
        <v>67</v>
      </c>
      <c r="C70" s="6" t="str">
        <f t="shared" ca="1" si="40"/>
        <v/>
      </c>
      <c r="D70" s="5" t="str">
        <f t="shared" ca="1" si="41"/>
        <v/>
      </c>
      <c r="E70" s="5" t="str">
        <f t="shared" ca="1" si="42"/>
        <v/>
      </c>
      <c r="F70" s="5" t="str">
        <f t="shared" ca="1" si="43"/>
        <v/>
      </c>
      <c r="G70" s="111" t="str">
        <f t="shared" ca="1" si="44"/>
        <v/>
      </c>
      <c r="H70" s="71" t="str">
        <f ca="1">IF($T70="OK",IF(K70&gt;0,総括表!$E$12,""),"")</f>
        <v/>
      </c>
      <c r="I70" s="7" t="str">
        <f t="shared" ca="1" si="33"/>
        <v/>
      </c>
      <c r="J70" s="7" t="str">
        <f t="shared" ca="1" si="34"/>
        <v/>
      </c>
      <c r="K70" s="7" t="str">
        <f t="shared" ca="1" si="35"/>
        <v/>
      </c>
      <c r="L70" s="7" t="str">
        <f t="shared" ca="1" si="36"/>
        <v/>
      </c>
      <c r="M70" s="7" t="str">
        <f t="shared" ca="1" si="37"/>
        <v/>
      </c>
      <c r="N70" s="7" t="str">
        <f t="shared" ca="1" si="45"/>
        <v/>
      </c>
      <c r="O70" s="7" t="str">
        <f t="shared" ca="1" si="38"/>
        <v/>
      </c>
      <c r="P70" s="7" t="str">
        <f t="shared" ca="1" si="39"/>
        <v/>
      </c>
      <c r="Q70" s="113" t="str">
        <f t="shared" ca="1" si="46"/>
        <v/>
      </c>
      <c r="R70" s="8">
        <f t="shared" ca="1" si="48"/>
        <v>0</v>
      </c>
      <c r="S70" s="72"/>
      <c r="T70" s="68" t="str">
        <f t="shared" ca="1" si="49"/>
        <v/>
      </c>
    </row>
    <row r="71" spans="2:20" ht="22.5" customHeight="1">
      <c r="B71" s="5">
        <f t="shared" si="47"/>
        <v>68</v>
      </c>
      <c r="C71" s="6" t="str">
        <f t="shared" ca="1" si="40"/>
        <v/>
      </c>
      <c r="D71" s="5" t="str">
        <f t="shared" ca="1" si="41"/>
        <v/>
      </c>
      <c r="E71" s="5" t="str">
        <f t="shared" ca="1" si="42"/>
        <v/>
      </c>
      <c r="F71" s="5" t="str">
        <f t="shared" ca="1" si="43"/>
        <v/>
      </c>
      <c r="G71" s="111" t="str">
        <f t="shared" ca="1" si="44"/>
        <v/>
      </c>
      <c r="H71" s="71" t="str">
        <f ca="1">IF($T71="OK",IF(K71&gt;0,総括表!$E$12,""),"")</f>
        <v/>
      </c>
      <c r="I71" s="7" t="str">
        <f t="shared" ca="1" si="33"/>
        <v/>
      </c>
      <c r="J71" s="7" t="str">
        <f t="shared" ca="1" si="34"/>
        <v/>
      </c>
      <c r="K71" s="7" t="str">
        <f t="shared" ca="1" si="35"/>
        <v/>
      </c>
      <c r="L71" s="7" t="str">
        <f t="shared" ca="1" si="36"/>
        <v/>
      </c>
      <c r="M71" s="7" t="str">
        <f t="shared" ca="1" si="37"/>
        <v/>
      </c>
      <c r="N71" s="7" t="str">
        <f t="shared" ca="1" si="45"/>
        <v/>
      </c>
      <c r="O71" s="7" t="str">
        <f t="shared" ca="1" si="38"/>
        <v/>
      </c>
      <c r="P71" s="7" t="str">
        <f t="shared" ca="1" si="39"/>
        <v/>
      </c>
      <c r="Q71" s="113" t="str">
        <f t="shared" ca="1" si="46"/>
        <v/>
      </c>
      <c r="R71" s="8">
        <f t="shared" ca="1" si="48"/>
        <v>0</v>
      </c>
      <c r="S71" s="72"/>
      <c r="T71" s="68" t="str">
        <f t="shared" ca="1" si="49"/>
        <v/>
      </c>
    </row>
    <row r="72" spans="2:20" ht="22.5" customHeight="1">
      <c r="B72" s="5">
        <f t="shared" si="47"/>
        <v>69</v>
      </c>
      <c r="C72" s="6" t="str">
        <f t="shared" ca="1" si="40"/>
        <v/>
      </c>
      <c r="D72" s="5" t="str">
        <f t="shared" ca="1" si="41"/>
        <v/>
      </c>
      <c r="E72" s="5" t="str">
        <f t="shared" ca="1" si="42"/>
        <v/>
      </c>
      <c r="F72" s="5" t="str">
        <f t="shared" ca="1" si="43"/>
        <v/>
      </c>
      <c r="G72" s="111" t="str">
        <f t="shared" ca="1" si="44"/>
        <v/>
      </c>
      <c r="H72" s="71" t="str">
        <f ca="1">IF($T72="OK",IF(K72&gt;0,総括表!$E$12,""),"")</f>
        <v/>
      </c>
      <c r="I72" s="7" t="str">
        <f t="shared" ca="1" si="33"/>
        <v/>
      </c>
      <c r="J72" s="7" t="str">
        <f t="shared" ca="1" si="34"/>
        <v/>
      </c>
      <c r="K72" s="7" t="str">
        <f t="shared" ca="1" si="35"/>
        <v/>
      </c>
      <c r="L72" s="7" t="str">
        <f t="shared" ca="1" si="36"/>
        <v/>
      </c>
      <c r="M72" s="7" t="str">
        <f t="shared" ca="1" si="37"/>
        <v/>
      </c>
      <c r="N72" s="7" t="str">
        <f t="shared" ca="1" si="45"/>
        <v/>
      </c>
      <c r="O72" s="7" t="str">
        <f t="shared" ca="1" si="38"/>
        <v/>
      </c>
      <c r="P72" s="7" t="str">
        <f t="shared" ca="1" si="39"/>
        <v/>
      </c>
      <c r="Q72" s="113" t="str">
        <f t="shared" ca="1" si="46"/>
        <v/>
      </c>
      <c r="R72" s="8">
        <f t="shared" ca="1" si="48"/>
        <v>0</v>
      </c>
      <c r="S72" s="72"/>
      <c r="T72" s="68" t="str">
        <f t="shared" ca="1" si="49"/>
        <v/>
      </c>
    </row>
    <row r="73" spans="2:20" ht="22.5" customHeight="1">
      <c r="B73" s="5">
        <f t="shared" si="47"/>
        <v>70</v>
      </c>
      <c r="C73" s="6" t="str">
        <f t="shared" ca="1" si="40"/>
        <v/>
      </c>
      <c r="D73" s="5" t="str">
        <f t="shared" ca="1" si="41"/>
        <v/>
      </c>
      <c r="E73" s="5" t="str">
        <f t="shared" ca="1" si="42"/>
        <v/>
      </c>
      <c r="F73" s="5" t="str">
        <f t="shared" ca="1" si="43"/>
        <v/>
      </c>
      <c r="G73" s="111" t="str">
        <f t="shared" ca="1" si="44"/>
        <v/>
      </c>
      <c r="H73" s="71" t="str">
        <f ca="1">IF($T73="OK",IF(K73&gt;0,総括表!$E$12,""),"")</f>
        <v/>
      </c>
      <c r="I73" s="7" t="str">
        <f t="shared" ca="1" si="33"/>
        <v/>
      </c>
      <c r="J73" s="7" t="str">
        <f t="shared" ca="1" si="34"/>
        <v/>
      </c>
      <c r="K73" s="7" t="str">
        <f t="shared" ca="1" si="35"/>
        <v/>
      </c>
      <c r="L73" s="7" t="str">
        <f t="shared" ca="1" si="36"/>
        <v/>
      </c>
      <c r="M73" s="7" t="str">
        <f t="shared" ca="1" si="37"/>
        <v/>
      </c>
      <c r="N73" s="7" t="str">
        <f t="shared" ca="1" si="45"/>
        <v/>
      </c>
      <c r="O73" s="7" t="str">
        <f t="shared" ca="1" si="38"/>
        <v/>
      </c>
      <c r="P73" s="7" t="str">
        <f t="shared" ca="1" si="39"/>
        <v/>
      </c>
      <c r="Q73" s="113" t="str">
        <f t="shared" ca="1" si="46"/>
        <v/>
      </c>
      <c r="R73" s="8">
        <f t="shared" ca="1" si="48"/>
        <v>0</v>
      </c>
      <c r="S73" s="72"/>
      <c r="T73" s="68" t="str">
        <f t="shared" ca="1" si="49"/>
        <v/>
      </c>
    </row>
    <row r="74" spans="2:20" ht="22.5" customHeight="1">
      <c r="B74" s="5">
        <f t="shared" si="47"/>
        <v>71</v>
      </c>
      <c r="C74" s="6" t="str">
        <f t="shared" ca="1" si="40"/>
        <v/>
      </c>
      <c r="D74" s="5" t="str">
        <f t="shared" ca="1" si="41"/>
        <v/>
      </c>
      <c r="E74" s="5" t="str">
        <f t="shared" ca="1" si="42"/>
        <v/>
      </c>
      <c r="F74" s="5" t="str">
        <f t="shared" ca="1" si="43"/>
        <v/>
      </c>
      <c r="G74" s="111" t="str">
        <f t="shared" ca="1" si="44"/>
        <v/>
      </c>
      <c r="H74" s="71" t="str">
        <f ca="1">IF($T74="OK",IF(K74&gt;0,総括表!$E$12,""),"")</f>
        <v/>
      </c>
      <c r="I74" s="7" t="str">
        <f t="shared" ca="1" si="33"/>
        <v/>
      </c>
      <c r="J74" s="7" t="str">
        <f t="shared" ca="1" si="34"/>
        <v/>
      </c>
      <c r="K74" s="7" t="str">
        <f t="shared" ca="1" si="35"/>
        <v/>
      </c>
      <c r="L74" s="7" t="str">
        <f t="shared" ca="1" si="36"/>
        <v/>
      </c>
      <c r="M74" s="7" t="str">
        <f t="shared" ca="1" si="37"/>
        <v/>
      </c>
      <c r="N74" s="7" t="str">
        <f t="shared" ca="1" si="45"/>
        <v/>
      </c>
      <c r="O74" s="7" t="str">
        <f t="shared" ca="1" si="38"/>
        <v/>
      </c>
      <c r="P74" s="7" t="str">
        <f t="shared" ca="1" si="39"/>
        <v/>
      </c>
      <c r="Q74" s="113" t="str">
        <f t="shared" ca="1" si="46"/>
        <v/>
      </c>
      <c r="R74" s="8">
        <f t="shared" ca="1" si="48"/>
        <v>0</v>
      </c>
      <c r="S74" s="72"/>
      <c r="T74" s="68" t="str">
        <f t="shared" ca="1" si="49"/>
        <v/>
      </c>
    </row>
    <row r="75" spans="2:20" ht="22.5" customHeight="1">
      <c r="B75" s="5">
        <f t="shared" si="47"/>
        <v>72</v>
      </c>
      <c r="C75" s="6" t="str">
        <f t="shared" ca="1" si="40"/>
        <v/>
      </c>
      <c r="D75" s="5" t="str">
        <f t="shared" ca="1" si="41"/>
        <v/>
      </c>
      <c r="E75" s="5" t="str">
        <f t="shared" ca="1" si="42"/>
        <v/>
      </c>
      <c r="F75" s="5" t="str">
        <f t="shared" ca="1" si="43"/>
        <v/>
      </c>
      <c r="G75" s="111" t="str">
        <f t="shared" ca="1" si="44"/>
        <v/>
      </c>
      <c r="H75" s="71" t="str">
        <f ca="1">IF($T75="OK",IF(K75&gt;0,総括表!$E$12,""),"")</f>
        <v/>
      </c>
      <c r="I75" s="7" t="str">
        <f t="shared" ca="1" si="33"/>
        <v/>
      </c>
      <c r="J75" s="7" t="str">
        <f t="shared" ca="1" si="34"/>
        <v/>
      </c>
      <c r="K75" s="7" t="str">
        <f t="shared" ca="1" si="35"/>
        <v/>
      </c>
      <c r="L75" s="7" t="str">
        <f t="shared" ca="1" si="36"/>
        <v/>
      </c>
      <c r="M75" s="7" t="str">
        <f t="shared" ca="1" si="37"/>
        <v/>
      </c>
      <c r="N75" s="7" t="str">
        <f t="shared" ca="1" si="45"/>
        <v/>
      </c>
      <c r="O75" s="7" t="str">
        <f t="shared" ca="1" si="38"/>
        <v/>
      </c>
      <c r="P75" s="7" t="str">
        <f t="shared" ca="1" si="39"/>
        <v/>
      </c>
      <c r="Q75" s="113" t="str">
        <f t="shared" ca="1" si="46"/>
        <v/>
      </c>
      <c r="R75" s="8">
        <f t="shared" ca="1" si="48"/>
        <v>0</v>
      </c>
      <c r="S75" s="72"/>
      <c r="T75" s="68" t="str">
        <f t="shared" ca="1" si="49"/>
        <v/>
      </c>
    </row>
    <row r="76" spans="2:20" ht="22.5" customHeight="1">
      <c r="B76" s="5">
        <f t="shared" si="47"/>
        <v>73</v>
      </c>
      <c r="C76" s="6" t="str">
        <f t="shared" ca="1" si="40"/>
        <v/>
      </c>
      <c r="D76" s="5" t="str">
        <f t="shared" ca="1" si="41"/>
        <v/>
      </c>
      <c r="E76" s="5" t="str">
        <f t="shared" ca="1" si="42"/>
        <v/>
      </c>
      <c r="F76" s="5" t="str">
        <f t="shared" ca="1" si="43"/>
        <v/>
      </c>
      <c r="G76" s="111" t="str">
        <f t="shared" ca="1" si="44"/>
        <v/>
      </c>
      <c r="H76" s="71" t="str">
        <f ca="1">IF($T76="OK",IF(K76&gt;0,総括表!$E$12,""),"")</f>
        <v/>
      </c>
      <c r="I76" s="7" t="str">
        <f t="shared" ca="1" si="33"/>
        <v/>
      </c>
      <c r="J76" s="7" t="str">
        <f t="shared" ca="1" si="34"/>
        <v/>
      </c>
      <c r="K76" s="7" t="str">
        <f t="shared" ca="1" si="35"/>
        <v/>
      </c>
      <c r="L76" s="7" t="str">
        <f t="shared" ca="1" si="36"/>
        <v/>
      </c>
      <c r="M76" s="7" t="str">
        <f t="shared" ca="1" si="37"/>
        <v/>
      </c>
      <c r="N76" s="7" t="str">
        <f t="shared" ca="1" si="45"/>
        <v/>
      </c>
      <c r="O76" s="7" t="str">
        <f t="shared" ca="1" si="38"/>
        <v/>
      </c>
      <c r="P76" s="7" t="str">
        <f t="shared" ca="1" si="39"/>
        <v/>
      </c>
      <c r="Q76" s="113" t="str">
        <f t="shared" ca="1" si="46"/>
        <v/>
      </c>
      <c r="R76" s="8">
        <f t="shared" ca="1" si="48"/>
        <v>0</v>
      </c>
      <c r="S76" s="72"/>
      <c r="T76" s="68" t="str">
        <f t="shared" ca="1" si="49"/>
        <v/>
      </c>
    </row>
    <row r="77" spans="2:20" ht="22.5" customHeight="1">
      <c r="B77" s="5">
        <f t="shared" si="47"/>
        <v>74</v>
      </c>
      <c r="C77" s="6" t="str">
        <f t="shared" ca="1" si="40"/>
        <v/>
      </c>
      <c r="D77" s="5" t="str">
        <f t="shared" ca="1" si="41"/>
        <v/>
      </c>
      <c r="E77" s="5" t="str">
        <f t="shared" ca="1" si="42"/>
        <v/>
      </c>
      <c r="F77" s="5" t="str">
        <f t="shared" ca="1" si="43"/>
        <v/>
      </c>
      <c r="G77" s="111" t="str">
        <f t="shared" ca="1" si="44"/>
        <v/>
      </c>
      <c r="H77" s="71" t="str">
        <f ca="1">IF($T77="OK",IF(K77&gt;0,総括表!$E$12,""),"")</f>
        <v/>
      </c>
      <c r="I77" s="7" t="str">
        <f t="shared" ca="1" si="33"/>
        <v/>
      </c>
      <c r="J77" s="7" t="str">
        <f t="shared" ca="1" si="34"/>
        <v/>
      </c>
      <c r="K77" s="7" t="str">
        <f t="shared" ca="1" si="35"/>
        <v/>
      </c>
      <c r="L77" s="7" t="str">
        <f t="shared" ca="1" si="36"/>
        <v/>
      </c>
      <c r="M77" s="7" t="str">
        <f t="shared" ca="1" si="37"/>
        <v/>
      </c>
      <c r="N77" s="7" t="str">
        <f t="shared" ca="1" si="45"/>
        <v/>
      </c>
      <c r="O77" s="7" t="str">
        <f t="shared" ca="1" si="38"/>
        <v/>
      </c>
      <c r="P77" s="7" t="str">
        <f t="shared" ca="1" si="39"/>
        <v/>
      </c>
      <c r="Q77" s="113" t="str">
        <f t="shared" ca="1" si="46"/>
        <v/>
      </c>
      <c r="R77" s="8">
        <f t="shared" ca="1" si="48"/>
        <v>0</v>
      </c>
      <c r="S77" s="72"/>
      <c r="T77" s="68" t="str">
        <f t="shared" ca="1" si="49"/>
        <v/>
      </c>
    </row>
    <row r="78" spans="2:20" ht="22.5" customHeight="1">
      <c r="B78" s="5">
        <f t="shared" si="47"/>
        <v>75</v>
      </c>
      <c r="C78" s="6" t="str">
        <f t="shared" ca="1" si="40"/>
        <v/>
      </c>
      <c r="D78" s="5" t="str">
        <f t="shared" ca="1" si="41"/>
        <v/>
      </c>
      <c r="E78" s="5" t="str">
        <f t="shared" ca="1" si="42"/>
        <v/>
      </c>
      <c r="F78" s="5" t="str">
        <f t="shared" ca="1" si="43"/>
        <v/>
      </c>
      <c r="G78" s="111" t="str">
        <f t="shared" ca="1" si="44"/>
        <v/>
      </c>
      <c r="H78" s="71" t="str">
        <f ca="1">IF($T78="OK",IF(K78&gt;0,総括表!$E$12,""),"")</f>
        <v/>
      </c>
      <c r="I78" s="7" t="str">
        <f t="shared" ca="1" si="33"/>
        <v/>
      </c>
      <c r="J78" s="7" t="str">
        <f t="shared" ca="1" si="34"/>
        <v/>
      </c>
      <c r="K78" s="7" t="str">
        <f t="shared" ca="1" si="35"/>
        <v/>
      </c>
      <c r="L78" s="7" t="str">
        <f t="shared" ca="1" si="36"/>
        <v/>
      </c>
      <c r="M78" s="7" t="str">
        <f t="shared" ca="1" si="37"/>
        <v/>
      </c>
      <c r="N78" s="7" t="str">
        <f t="shared" ca="1" si="45"/>
        <v/>
      </c>
      <c r="O78" s="7" t="str">
        <f t="shared" ca="1" si="38"/>
        <v/>
      </c>
      <c r="P78" s="7" t="str">
        <f t="shared" ca="1" si="39"/>
        <v/>
      </c>
      <c r="Q78" s="113" t="str">
        <f t="shared" ca="1" si="46"/>
        <v/>
      </c>
      <c r="R78" s="8">
        <f t="shared" ca="1" si="48"/>
        <v>0</v>
      </c>
      <c r="S78" s="72"/>
      <c r="T78" s="68" t="str">
        <f t="shared" ca="1" si="49"/>
        <v/>
      </c>
    </row>
    <row r="79" spans="2:20" ht="22.5" customHeight="1">
      <c r="B79" s="5">
        <f t="shared" si="47"/>
        <v>76</v>
      </c>
      <c r="C79" s="6" t="str">
        <f t="shared" ca="1" si="40"/>
        <v/>
      </c>
      <c r="D79" s="5" t="str">
        <f t="shared" ca="1" si="41"/>
        <v/>
      </c>
      <c r="E79" s="5" t="str">
        <f t="shared" ca="1" si="42"/>
        <v/>
      </c>
      <c r="F79" s="5" t="str">
        <f t="shared" ca="1" si="43"/>
        <v/>
      </c>
      <c r="G79" s="111" t="str">
        <f t="shared" ca="1" si="44"/>
        <v/>
      </c>
      <c r="H79" s="71" t="str">
        <f ca="1">IF($T79="OK",IF(K79&gt;0,総括表!$E$12,""),"")</f>
        <v/>
      </c>
      <c r="I79" s="7" t="str">
        <f t="shared" ca="1" si="33"/>
        <v/>
      </c>
      <c r="J79" s="7" t="str">
        <f t="shared" ca="1" si="34"/>
        <v/>
      </c>
      <c r="K79" s="7" t="str">
        <f t="shared" ca="1" si="35"/>
        <v/>
      </c>
      <c r="L79" s="7" t="str">
        <f t="shared" ca="1" si="36"/>
        <v/>
      </c>
      <c r="M79" s="7" t="str">
        <f t="shared" ca="1" si="37"/>
        <v/>
      </c>
      <c r="N79" s="7" t="str">
        <f t="shared" ca="1" si="45"/>
        <v/>
      </c>
      <c r="O79" s="7" t="str">
        <f t="shared" ca="1" si="38"/>
        <v/>
      </c>
      <c r="P79" s="7" t="str">
        <f t="shared" ca="1" si="39"/>
        <v/>
      </c>
      <c r="Q79" s="113" t="str">
        <f t="shared" ca="1" si="46"/>
        <v/>
      </c>
      <c r="R79" s="8">
        <f t="shared" ca="1" si="48"/>
        <v>0</v>
      </c>
      <c r="S79" s="72"/>
      <c r="T79" s="68" t="str">
        <f t="shared" ca="1" si="49"/>
        <v/>
      </c>
    </row>
    <row r="80" spans="2:20" ht="22.5" customHeight="1">
      <c r="B80" s="5">
        <f t="shared" si="47"/>
        <v>77</v>
      </c>
      <c r="C80" s="6" t="str">
        <f t="shared" ca="1" si="40"/>
        <v/>
      </c>
      <c r="D80" s="5" t="str">
        <f t="shared" ca="1" si="41"/>
        <v/>
      </c>
      <c r="E80" s="5" t="str">
        <f t="shared" ca="1" si="42"/>
        <v/>
      </c>
      <c r="F80" s="5" t="str">
        <f t="shared" ca="1" si="43"/>
        <v/>
      </c>
      <c r="G80" s="111" t="str">
        <f t="shared" ca="1" si="44"/>
        <v/>
      </c>
      <c r="H80" s="71" t="str">
        <f ca="1">IF($T80="OK",IF(K80&gt;0,総括表!$E$12,""),"")</f>
        <v/>
      </c>
      <c r="I80" s="7" t="str">
        <f t="shared" ca="1" si="33"/>
        <v/>
      </c>
      <c r="J80" s="7" t="str">
        <f t="shared" ca="1" si="34"/>
        <v/>
      </c>
      <c r="K80" s="7" t="str">
        <f t="shared" ca="1" si="35"/>
        <v/>
      </c>
      <c r="L80" s="7" t="str">
        <f t="shared" ca="1" si="36"/>
        <v/>
      </c>
      <c r="M80" s="7" t="str">
        <f t="shared" ca="1" si="37"/>
        <v/>
      </c>
      <c r="N80" s="7" t="str">
        <f t="shared" ca="1" si="45"/>
        <v/>
      </c>
      <c r="O80" s="7" t="str">
        <f t="shared" ca="1" si="38"/>
        <v/>
      </c>
      <c r="P80" s="7" t="str">
        <f t="shared" ca="1" si="39"/>
        <v/>
      </c>
      <c r="Q80" s="113" t="str">
        <f t="shared" ca="1" si="46"/>
        <v/>
      </c>
      <c r="R80" s="8">
        <f t="shared" ca="1" si="48"/>
        <v>0</v>
      </c>
      <c r="S80" s="72"/>
      <c r="T80" s="68" t="str">
        <f t="shared" ca="1" si="49"/>
        <v/>
      </c>
    </row>
    <row r="81" spans="2:20" ht="22.5" customHeight="1">
      <c r="B81" s="5">
        <f t="shared" si="47"/>
        <v>78</v>
      </c>
      <c r="C81" s="6" t="str">
        <f t="shared" ca="1" si="40"/>
        <v/>
      </c>
      <c r="D81" s="5" t="str">
        <f t="shared" ca="1" si="41"/>
        <v/>
      </c>
      <c r="E81" s="5" t="str">
        <f t="shared" ca="1" si="42"/>
        <v/>
      </c>
      <c r="F81" s="5" t="str">
        <f t="shared" ca="1" si="43"/>
        <v/>
      </c>
      <c r="G81" s="111" t="str">
        <f t="shared" ca="1" si="44"/>
        <v/>
      </c>
      <c r="H81" s="71" t="str">
        <f ca="1">IF($T81="OK",IF(K81&gt;0,総括表!$E$12,""),"")</f>
        <v/>
      </c>
      <c r="I81" s="7" t="str">
        <f t="shared" ca="1" si="33"/>
        <v/>
      </c>
      <c r="J81" s="7" t="str">
        <f t="shared" ca="1" si="34"/>
        <v/>
      </c>
      <c r="K81" s="7" t="str">
        <f t="shared" ca="1" si="35"/>
        <v/>
      </c>
      <c r="L81" s="7" t="str">
        <f t="shared" ca="1" si="36"/>
        <v/>
      </c>
      <c r="M81" s="7" t="str">
        <f t="shared" ca="1" si="37"/>
        <v/>
      </c>
      <c r="N81" s="7" t="str">
        <f t="shared" ca="1" si="45"/>
        <v/>
      </c>
      <c r="O81" s="7" t="str">
        <f t="shared" ca="1" si="38"/>
        <v/>
      </c>
      <c r="P81" s="7" t="str">
        <f t="shared" ca="1" si="39"/>
        <v/>
      </c>
      <c r="Q81" s="113" t="str">
        <f t="shared" ca="1" si="46"/>
        <v/>
      </c>
      <c r="R81" s="8">
        <f t="shared" ca="1" si="48"/>
        <v>0</v>
      </c>
      <c r="S81" s="72"/>
      <c r="T81" s="68" t="str">
        <f t="shared" ca="1" si="49"/>
        <v/>
      </c>
    </row>
    <row r="82" spans="2:20" ht="22.5" customHeight="1">
      <c r="B82" s="5">
        <f t="shared" si="47"/>
        <v>79</v>
      </c>
      <c r="C82" s="6" t="str">
        <f t="shared" ca="1" si="40"/>
        <v/>
      </c>
      <c r="D82" s="5" t="str">
        <f t="shared" ca="1" si="41"/>
        <v/>
      </c>
      <c r="E82" s="5" t="str">
        <f t="shared" ca="1" si="42"/>
        <v/>
      </c>
      <c r="F82" s="5" t="str">
        <f t="shared" ca="1" si="43"/>
        <v/>
      </c>
      <c r="G82" s="111" t="str">
        <f t="shared" ca="1" si="44"/>
        <v/>
      </c>
      <c r="H82" s="71" t="str">
        <f ca="1">IF($T82="OK",IF(K82&gt;0,総括表!$E$12,""),"")</f>
        <v/>
      </c>
      <c r="I82" s="7" t="str">
        <f t="shared" ca="1" si="33"/>
        <v/>
      </c>
      <c r="J82" s="7" t="str">
        <f t="shared" ca="1" si="34"/>
        <v/>
      </c>
      <c r="K82" s="7" t="str">
        <f t="shared" ca="1" si="35"/>
        <v/>
      </c>
      <c r="L82" s="7" t="str">
        <f t="shared" ca="1" si="36"/>
        <v/>
      </c>
      <c r="M82" s="7" t="str">
        <f t="shared" ca="1" si="37"/>
        <v/>
      </c>
      <c r="N82" s="7" t="str">
        <f t="shared" ca="1" si="45"/>
        <v/>
      </c>
      <c r="O82" s="7" t="str">
        <f t="shared" ca="1" si="38"/>
        <v/>
      </c>
      <c r="P82" s="7" t="str">
        <f t="shared" ca="1" si="39"/>
        <v/>
      </c>
      <c r="Q82" s="113" t="str">
        <f t="shared" ca="1" si="46"/>
        <v/>
      </c>
      <c r="R82" s="8">
        <f t="shared" ca="1" si="48"/>
        <v>0</v>
      </c>
      <c r="S82" s="72"/>
      <c r="T82" s="68" t="str">
        <f t="shared" ca="1" si="49"/>
        <v/>
      </c>
    </row>
    <row r="83" spans="2:20" ht="22.5" customHeight="1">
      <c r="B83" s="5">
        <f t="shared" si="47"/>
        <v>80</v>
      </c>
      <c r="C83" s="6" t="str">
        <f t="shared" ca="1" si="40"/>
        <v/>
      </c>
      <c r="D83" s="5" t="str">
        <f t="shared" ca="1" si="41"/>
        <v/>
      </c>
      <c r="E83" s="5" t="str">
        <f t="shared" ca="1" si="42"/>
        <v/>
      </c>
      <c r="F83" s="5" t="str">
        <f t="shared" ca="1" si="43"/>
        <v/>
      </c>
      <c r="G83" s="111" t="str">
        <f t="shared" ca="1" si="44"/>
        <v/>
      </c>
      <c r="H83" s="71" t="str">
        <f ca="1">IF($T83="OK",IF(K83&gt;0,総括表!$E$12,""),"")</f>
        <v/>
      </c>
      <c r="I83" s="7" t="str">
        <f t="shared" ca="1" si="33"/>
        <v/>
      </c>
      <c r="J83" s="7" t="str">
        <f t="shared" ca="1" si="34"/>
        <v/>
      </c>
      <c r="K83" s="7" t="str">
        <f t="shared" ca="1" si="35"/>
        <v/>
      </c>
      <c r="L83" s="7" t="str">
        <f t="shared" ca="1" si="36"/>
        <v/>
      </c>
      <c r="M83" s="7" t="str">
        <f t="shared" ca="1" si="37"/>
        <v/>
      </c>
      <c r="N83" s="7" t="str">
        <f t="shared" ca="1" si="45"/>
        <v/>
      </c>
      <c r="O83" s="7" t="str">
        <f t="shared" ca="1" si="38"/>
        <v/>
      </c>
      <c r="P83" s="7" t="str">
        <f t="shared" ca="1" si="39"/>
        <v/>
      </c>
      <c r="Q83" s="113" t="str">
        <f t="shared" ca="1" si="46"/>
        <v/>
      </c>
      <c r="R83" s="8">
        <f t="shared" ca="1" si="48"/>
        <v>0</v>
      </c>
      <c r="S83" s="72"/>
      <c r="T83" s="68" t="str">
        <f t="shared" ca="1" si="49"/>
        <v/>
      </c>
    </row>
    <row r="84" spans="2:20" ht="22.5" customHeight="1">
      <c r="B84" s="5">
        <f t="shared" si="47"/>
        <v>81</v>
      </c>
      <c r="C84" s="6" t="str">
        <f t="shared" ca="1" si="40"/>
        <v/>
      </c>
      <c r="D84" s="5" t="str">
        <f t="shared" ca="1" si="41"/>
        <v/>
      </c>
      <c r="E84" s="5" t="str">
        <f t="shared" ca="1" si="42"/>
        <v/>
      </c>
      <c r="F84" s="5" t="str">
        <f t="shared" ca="1" si="43"/>
        <v/>
      </c>
      <c r="G84" s="111" t="str">
        <f t="shared" ca="1" si="44"/>
        <v/>
      </c>
      <c r="H84" s="71" t="str">
        <f ca="1">IF($T84="OK",IF(K84&gt;0,総括表!$E$12,""),"")</f>
        <v/>
      </c>
      <c r="I84" s="7" t="str">
        <f t="shared" ca="1" si="33"/>
        <v/>
      </c>
      <c r="J84" s="7" t="str">
        <f t="shared" ca="1" si="34"/>
        <v/>
      </c>
      <c r="K84" s="7" t="str">
        <f t="shared" ca="1" si="35"/>
        <v/>
      </c>
      <c r="L84" s="7" t="str">
        <f t="shared" ca="1" si="36"/>
        <v/>
      </c>
      <c r="M84" s="7" t="str">
        <f t="shared" ca="1" si="37"/>
        <v/>
      </c>
      <c r="N84" s="7" t="str">
        <f t="shared" ca="1" si="45"/>
        <v/>
      </c>
      <c r="O84" s="7" t="str">
        <f t="shared" ca="1" si="38"/>
        <v/>
      </c>
      <c r="P84" s="7" t="str">
        <f t="shared" ca="1" si="39"/>
        <v/>
      </c>
      <c r="Q84" s="113" t="str">
        <f t="shared" ca="1" si="46"/>
        <v/>
      </c>
      <c r="R84" s="8">
        <f t="shared" ca="1" si="48"/>
        <v>0</v>
      </c>
      <c r="S84" s="72"/>
      <c r="T84" s="68" t="str">
        <f t="shared" ca="1" si="49"/>
        <v/>
      </c>
    </row>
    <row r="85" spans="2:20" ht="22.5" customHeight="1">
      <c r="B85" s="5">
        <f t="shared" si="47"/>
        <v>82</v>
      </c>
      <c r="C85" s="6" t="str">
        <f t="shared" ca="1" si="40"/>
        <v/>
      </c>
      <c r="D85" s="5" t="str">
        <f t="shared" ca="1" si="41"/>
        <v/>
      </c>
      <c r="E85" s="5" t="str">
        <f t="shared" ca="1" si="42"/>
        <v/>
      </c>
      <c r="F85" s="5" t="str">
        <f t="shared" ca="1" si="43"/>
        <v/>
      </c>
      <c r="G85" s="111" t="str">
        <f t="shared" ca="1" si="44"/>
        <v/>
      </c>
      <c r="H85" s="71" t="str">
        <f ca="1">IF($T85="OK",IF(K85&gt;0,総括表!$E$12,""),"")</f>
        <v/>
      </c>
      <c r="I85" s="7" t="str">
        <f t="shared" ca="1" si="33"/>
        <v/>
      </c>
      <c r="J85" s="7" t="str">
        <f t="shared" ca="1" si="34"/>
        <v/>
      </c>
      <c r="K85" s="7" t="str">
        <f t="shared" ca="1" si="35"/>
        <v/>
      </c>
      <c r="L85" s="7" t="str">
        <f t="shared" ca="1" si="36"/>
        <v/>
      </c>
      <c r="M85" s="7" t="str">
        <f t="shared" ca="1" si="37"/>
        <v/>
      </c>
      <c r="N85" s="7" t="str">
        <f t="shared" ca="1" si="45"/>
        <v/>
      </c>
      <c r="O85" s="7" t="str">
        <f t="shared" ca="1" si="38"/>
        <v/>
      </c>
      <c r="P85" s="7" t="str">
        <f t="shared" ca="1" si="39"/>
        <v/>
      </c>
      <c r="Q85" s="113" t="str">
        <f t="shared" ca="1" si="46"/>
        <v/>
      </c>
      <c r="R85" s="8">
        <f t="shared" ca="1" si="48"/>
        <v>0</v>
      </c>
      <c r="S85" s="72"/>
      <c r="T85" s="68" t="str">
        <f t="shared" ca="1" si="49"/>
        <v/>
      </c>
    </row>
    <row r="86" spans="2:20" ht="22.5" customHeight="1">
      <c r="B86" s="5">
        <f t="shared" si="47"/>
        <v>83</v>
      </c>
      <c r="C86" s="6" t="str">
        <f t="shared" ca="1" si="40"/>
        <v/>
      </c>
      <c r="D86" s="5" t="str">
        <f t="shared" ca="1" si="41"/>
        <v/>
      </c>
      <c r="E86" s="5" t="str">
        <f t="shared" ca="1" si="42"/>
        <v/>
      </c>
      <c r="F86" s="5" t="str">
        <f t="shared" ca="1" si="43"/>
        <v/>
      </c>
      <c r="G86" s="111" t="str">
        <f t="shared" ca="1" si="44"/>
        <v/>
      </c>
      <c r="H86" s="71" t="str">
        <f ca="1">IF($T86="OK",IF(K86&gt;0,総括表!$E$12,""),"")</f>
        <v/>
      </c>
      <c r="I86" s="7" t="str">
        <f t="shared" ca="1" si="33"/>
        <v/>
      </c>
      <c r="J86" s="7" t="str">
        <f t="shared" ca="1" si="34"/>
        <v/>
      </c>
      <c r="K86" s="7" t="str">
        <f t="shared" ca="1" si="35"/>
        <v/>
      </c>
      <c r="L86" s="7" t="str">
        <f t="shared" ca="1" si="36"/>
        <v/>
      </c>
      <c r="M86" s="7" t="str">
        <f t="shared" ca="1" si="37"/>
        <v/>
      </c>
      <c r="N86" s="7" t="str">
        <f t="shared" ca="1" si="45"/>
        <v/>
      </c>
      <c r="O86" s="7" t="str">
        <f t="shared" ca="1" si="38"/>
        <v/>
      </c>
      <c r="P86" s="7" t="str">
        <f t="shared" ca="1" si="39"/>
        <v/>
      </c>
      <c r="Q86" s="113" t="str">
        <f t="shared" ca="1" si="46"/>
        <v/>
      </c>
      <c r="R86" s="8">
        <f t="shared" ca="1" si="48"/>
        <v>0</v>
      </c>
      <c r="S86" s="72"/>
      <c r="T86" s="68" t="str">
        <f t="shared" ca="1" si="49"/>
        <v/>
      </c>
    </row>
    <row r="87" spans="2:20" ht="22.5" customHeight="1">
      <c r="B87" s="5">
        <f t="shared" si="47"/>
        <v>84</v>
      </c>
      <c r="C87" s="6" t="str">
        <f t="shared" ca="1" si="40"/>
        <v/>
      </c>
      <c r="D87" s="5" t="str">
        <f t="shared" ca="1" si="41"/>
        <v/>
      </c>
      <c r="E87" s="5" t="str">
        <f t="shared" ca="1" si="42"/>
        <v/>
      </c>
      <c r="F87" s="5" t="str">
        <f t="shared" ca="1" si="43"/>
        <v/>
      </c>
      <c r="G87" s="111" t="str">
        <f t="shared" ca="1" si="44"/>
        <v/>
      </c>
      <c r="H87" s="71" t="str">
        <f ca="1">IF($T87="OK",IF(K87&gt;0,総括表!$E$12,""),"")</f>
        <v/>
      </c>
      <c r="I87" s="7" t="str">
        <f t="shared" ca="1" si="33"/>
        <v/>
      </c>
      <c r="J87" s="7" t="str">
        <f t="shared" ca="1" si="34"/>
        <v/>
      </c>
      <c r="K87" s="7" t="str">
        <f t="shared" ca="1" si="35"/>
        <v/>
      </c>
      <c r="L87" s="7" t="str">
        <f t="shared" ca="1" si="36"/>
        <v/>
      </c>
      <c r="M87" s="7" t="str">
        <f t="shared" ca="1" si="37"/>
        <v/>
      </c>
      <c r="N87" s="7" t="str">
        <f t="shared" ca="1" si="45"/>
        <v/>
      </c>
      <c r="O87" s="7" t="str">
        <f t="shared" ca="1" si="38"/>
        <v/>
      </c>
      <c r="P87" s="7" t="str">
        <f t="shared" ca="1" si="39"/>
        <v/>
      </c>
      <c r="Q87" s="113" t="str">
        <f t="shared" ca="1" si="46"/>
        <v/>
      </c>
      <c r="R87" s="8">
        <f t="shared" ca="1" si="48"/>
        <v>0</v>
      </c>
      <c r="S87" s="72"/>
      <c r="T87" s="68" t="str">
        <f t="shared" ca="1" si="49"/>
        <v/>
      </c>
    </row>
    <row r="88" spans="2:20" ht="22.5" customHeight="1">
      <c r="B88" s="5">
        <f t="shared" si="47"/>
        <v>85</v>
      </c>
      <c r="C88" s="6" t="str">
        <f t="shared" ca="1" si="40"/>
        <v/>
      </c>
      <c r="D88" s="5" t="str">
        <f t="shared" ca="1" si="41"/>
        <v/>
      </c>
      <c r="E88" s="5" t="str">
        <f t="shared" ca="1" si="42"/>
        <v/>
      </c>
      <c r="F88" s="5" t="str">
        <f t="shared" ca="1" si="43"/>
        <v/>
      </c>
      <c r="G88" s="111" t="str">
        <f t="shared" ca="1" si="44"/>
        <v/>
      </c>
      <c r="H88" s="71" t="str">
        <f ca="1">IF($T88="OK",IF(K88&gt;0,総括表!$E$12,""),"")</f>
        <v/>
      </c>
      <c r="I88" s="7" t="str">
        <f t="shared" ref="I88:I119" ca="1" si="50">IF($T88="OK",IF(J88&lt;&gt;0,IFERROR(INDIRECT("個票"&amp;$B88&amp;"！$AA$11"),""),0),"")</f>
        <v/>
      </c>
      <c r="J88" s="7" t="str">
        <f t="shared" ref="J88:J119" ca="1" si="51">IF($T88="OK",IFERROR(INDIRECT("個票"&amp;$B88&amp;"！$AI$11"),""),"")</f>
        <v/>
      </c>
      <c r="K88" s="7" t="str">
        <f t="shared" ref="K88:K119" ca="1" si="52">IF($T88="OK",MIN(I88:J88),"")</f>
        <v/>
      </c>
      <c r="L88" s="7" t="str">
        <f t="shared" ref="L88:L119" ca="1" si="53">IF($T88="OK",IF(M88&lt;&gt;0,IFERROR(INDIRECT("個票"&amp;$B88&amp;"！$AA$25"),""),0),"")</f>
        <v/>
      </c>
      <c r="M88" s="7" t="str">
        <f t="shared" ref="M88:M119" ca="1" si="54">IF($T88="OK",IFERROR(INDIRECT("個票"&amp;$B88&amp;"！$AI$25"),""),"")</f>
        <v/>
      </c>
      <c r="N88" s="7" t="str">
        <f t="shared" ca="1" si="45"/>
        <v/>
      </c>
      <c r="O88" s="7" t="str">
        <f t="shared" ref="O88:O119" ca="1" si="55">IF($T88="OK",IF(P88&lt;&gt;0,IFERROR(INDIRECT("個票"&amp;$B88&amp;"！$AA$39"),""),0),"")</f>
        <v/>
      </c>
      <c r="P88" s="7" t="str">
        <f t="shared" ref="P88:P119" ca="1" si="56">IF($T88="OK",IFERROR(INDIRECT("個票"&amp;$B88&amp;"！$AI$39"),""),"")</f>
        <v/>
      </c>
      <c r="Q88" s="113" t="str">
        <f t="shared" ca="1" si="46"/>
        <v/>
      </c>
      <c r="R88" s="8">
        <f t="shared" ca="1" si="48"/>
        <v>0</v>
      </c>
      <c r="S88" s="72"/>
      <c r="T88" s="68" t="str">
        <f t="shared" ca="1" si="49"/>
        <v/>
      </c>
    </row>
    <row r="89" spans="2:20" ht="22.5" customHeight="1">
      <c r="B89" s="5">
        <f t="shared" si="47"/>
        <v>86</v>
      </c>
      <c r="C89" s="6" t="str">
        <f t="shared" ca="1" si="40"/>
        <v/>
      </c>
      <c r="D89" s="5" t="str">
        <f t="shared" ca="1" si="41"/>
        <v/>
      </c>
      <c r="E89" s="5" t="str">
        <f t="shared" ca="1" si="42"/>
        <v/>
      </c>
      <c r="F89" s="5" t="str">
        <f t="shared" ca="1" si="43"/>
        <v/>
      </c>
      <c r="G89" s="111" t="str">
        <f t="shared" ca="1" si="44"/>
        <v/>
      </c>
      <c r="H89" s="71" t="str">
        <f ca="1">IF($T89="OK",IF(K89&gt;0,総括表!$E$12,""),"")</f>
        <v/>
      </c>
      <c r="I89" s="7" t="str">
        <f t="shared" ca="1" si="50"/>
        <v/>
      </c>
      <c r="J89" s="7" t="str">
        <f t="shared" ca="1" si="51"/>
        <v/>
      </c>
      <c r="K89" s="7" t="str">
        <f t="shared" ca="1" si="52"/>
        <v/>
      </c>
      <c r="L89" s="7" t="str">
        <f t="shared" ca="1" si="53"/>
        <v/>
      </c>
      <c r="M89" s="7" t="str">
        <f t="shared" ca="1" si="54"/>
        <v/>
      </c>
      <c r="N89" s="7" t="str">
        <f t="shared" ca="1" si="45"/>
        <v/>
      </c>
      <c r="O89" s="7" t="str">
        <f t="shared" ca="1" si="55"/>
        <v/>
      </c>
      <c r="P89" s="7" t="str">
        <f t="shared" ca="1" si="56"/>
        <v/>
      </c>
      <c r="Q89" s="113" t="str">
        <f t="shared" ca="1" si="46"/>
        <v/>
      </c>
      <c r="R89" s="8">
        <f t="shared" ca="1" si="48"/>
        <v>0</v>
      </c>
      <c r="S89" s="72"/>
      <c r="T89" s="68" t="str">
        <f t="shared" ca="1" si="49"/>
        <v/>
      </c>
    </row>
    <row r="90" spans="2:20" ht="22.5" customHeight="1">
      <c r="B90" s="5">
        <f t="shared" si="47"/>
        <v>87</v>
      </c>
      <c r="C90" s="6" t="str">
        <f t="shared" ca="1" si="40"/>
        <v/>
      </c>
      <c r="D90" s="5" t="str">
        <f t="shared" ca="1" si="41"/>
        <v/>
      </c>
      <c r="E90" s="5" t="str">
        <f t="shared" ca="1" si="42"/>
        <v/>
      </c>
      <c r="F90" s="5" t="str">
        <f t="shared" ca="1" si="43"/>
        <v/>
      </c>
      <c r="G90" s="111" t="str">
        <f t="shared" ca="1" si="44"/>
        <v/>
      </c>
      <c r="H90" s="71" t="str">
        <f ca="1">IF($T90="OK",IF(K90&gt;0,総括表!$E$12,""),"")</f>
        <v/>
      </c>
      <c r="I90" s="7" t="str">
        <f t="shared" ca="1" si="50"/>
        <v/>
      </c>
      <c r="J90" s="7" t="str">
        <f t="shared" ca="1" si="51"/>
        <v/>
      </c>
      <c r="K90" s="7" t="str">
        <f t="shared" ca="1" si="52"/>
        <v/>
      </c>
      <c r="L90" s="7" t="str">
        <f t="shared" ca="1" si="53"/>
        <v/>
      </c>
      <c r="M90" s="7" t="str">
        <f t="shared" ca="1" si="54"/>
        <v/>
      </c>
      <c r="N90" s="7" t="str">
        <f t="shared" ca="1" si="45"/>
        <v/>
      </c>
      <c r="O90" s="7" t="str">
        <f t="shared" ca="1" si="55"/>
        <v/>
      </c>
      <c r="P90" s="7" t="str">
        <f t="shared" ca="1" si="56"/>
        <v/>
      </c>
      <c r="Q90" s="113" t="str">
        <f t="shared" ca="1" si="46"/>
        <v/>
      </c>
      <c r="R90" s="8">
        <f t="shared" ca="1" si="48"/>
        <v>0</v>
      </c>
      <c r="S90" s="72"/>
      <c r="T90" s="68" t="str">
        <f t="shared" ca="1" si="49"/>
        <v/>
      </c>
    </row>
    <row r="91" spans="2:20" ht="22.5" customHeight="1">
      <c r="B91" s="5">
        <f t="shared" si="47"/>
        <v>88</v>
      </c>
      <c r="C91" s="6" t="str">
        <f t="shared" ca="1" si="40"/>
        <v/>
      </c>
      <c r="D91" s="5" t="str">
        <f t="shared" ca="1" si="41"/>
        <v/>
      </c>
      <c r="E91" s="5" t="str">
        <f t="shared" ca="1" si="42"/>
        <v/>
      </c>
      <c r="F91" s="5" t="str">
        <f t="shared" ca="1" si="43"/>
        <v/>
      </c>
      <c r="G91" s="111" t="str">
        <f t="shared" ca="1" si="44"/>
        <v/>
      </c>
      <c r="H91" s="71" t="str">
        <f ca="1">IF($T91="OK",IF(K91&gt;0,総括表!$E$12,""),"")</f>
        <v/>
      </c>
      <c r="I91" s="7" t="str">
        <f t="shared" ca="1" si="50"/>
        <v/>
      </c>
      <c r="J91" s="7" t="str">
        <f t="shared" ca="1" si="51"/>
        <v/>
      </c>
      <c r="K91" s="7" t="str">
        <f t="shared" ca="1" si="52"/>
        <v/>
      </c>
      <c r="L91" s="7" t="str">
        <f t="shared" ca="1" si="53"/>
        <v/>
      </c>
      <c r="M91" s="7" t="str">
        <f t="shared" ca="1" si="54"/>
        <v/>
      </c>
      <c r="N91" s="7" t="str">
        <f t="shared" ca="1" si="45"/>
        <v/>
      </c>
      <c r="O91" s="7" t="str">
        <f t="shared" ca="1" si="55"/>
        <v/>
      </c>
      <c r="P91" s="7" t="str">
        <f t="shared" ca="1" si="56"/>
        <v/>
      </c>
      <c r="Q91" s="113" t="str">
        <f t="shared" ca="1" si="46"/>
        <v/>
      </c>
      <c r="R91" s="8">
        <f t="shared" ca="1" si="48"/>
        <v>0</v>
      </c>
      <c r="S91" s="72"/>
      <c r="T91" s="68" t="str">
        <f t="shared" ca="1" si="49"/>
        <v/>
      </c>
    </row>
    <row r="92" spans="2:20" ht="22.5" customHeight="1">
      <c r="B92" s="5">
        <f t="shared" si="47"/>
        <v>89</v>
      </c>
      <c r="C92" s="6" t="str">
        <f t="shared" ca="1" si="40"/>
        <v/>
      </c>
      <c r="D92" s="5" t="str">
        <f t="shared" ca="1" si="41"/>
        <v/>
      </c>
      <c r="E92" s="5" t="str">
        <f t="shared" ca="1" si="42"/>
        <v/>
      </c>
      <c r="F92" s="5" t="str">
        <f t="shared" ca="1" si="43"/>
        <v/>
      </c>
      <c r="G92" s="111" t="str">
        <f t="shared" ca="1" si="44"/>
        <v/>
      </c>
      <c r="H92" s="71" t="str">
        <f ca="1">IF($T92="OK",IF(K92&gt;0,総括表!$E$12,""),"")</f>
        <v/>
      </c>
      <c r="I92" s="7" t="str">
        <f t="shared" ca="1" si="50"/>
        <v/>
      </c>
      <c r="J92" s="7" t="str">
        <f t="shared" ca="1" si="51"/>
        <v/>
      </c>
      <c r="K92" s="7" t="str">
        <f t="shared" ca="1" si="52"/>
        <v/>
      </c>
      <c r="L92" s="7" t="str">
        <f t="shared" ca="1" si="53"/>
        <v/>
      </c>
      <c r="M92" s="7" t="str">
        <f t="shared" ca="1" si="54"/>
        <v/>
      </c>
      <c r="N92" s="7" t="str">
        <f t="shared" ca="1" si="45"/>
        <v/>
      </c>
      <c r="O92" s="7" t="str">
        <f t="shared" ca="1" si="55"/>
        <v/>
      </c>
      <c r="P92" s="7" t="str">
        <f t="shared" ca="1" si="56"/>
        <v/>
      </c>
      <c r="Q92" s="113" t="str">
        <f t="shared" ca="1" si="46"/>
        <v/>
      </c>
      <c r="R92" s="8">
        <f t="shared" ca="1" si="48"/>
        <v>0</v>
      </c>
      <c r="S92" s="72"/>
      <c r="T92" s="68" t="str">
        <f t="shared" ca="1" si="49"/>
        <v/>
      </c>
    </row>
    <row r="93" spans="2:20" ht="22.5" customHeight="1">
      <c r="B93" s="5">
        <f t="shared" si="47"/>
        <v>90</v>
      </c>
      <c r="C93" s="6" t="str">
        <f t="shared" ca="1" si="40"/>
        <v/>
      </c>
      <c r="D93" s="5" t="str">
        <f t="shared" ca="1" si="41"/>
        <v/>
      </c>
      <c r="E93" s="5" t="str">
        <f t="shared" ca="1" si="42"/>
        <v/>
      </c>
      <c r="F93" s="5" t="str">
        <f t="shared" ca="1" si="43"/>
        <v/>
      </c>
      <c r="G93" s="111" t="str">
        <f t="shared" ca="1" si="44"/>
        <v/>
      </c>
      <c r="H93" s="71" t="str">
        <f ca="1">IF($T93="OK",IF(K93&gt;0,総括表!$E$12,""),"")</f>
        <v/>
      </c>
      <c r="I93" s="7" t="str">
        <f t="shared" ca="1" si="50"/>
        <v/>
      </c>
      <c r="J93" s="7" t="str">
        <f t="shared" ca="1" si="51"/>
        <v/>
      </c>
      <c r="K93" s="7" t="str">
        <f t="shared" ca="1" si="52"/>
        <v/>
      </c>
      <c r="L93" s="7" t="str">
        <f t="shared" ca="1" si="53"/>
        <v/>
      </c>
      <c r="M93" s="7" t="str">
        <f t="shared" ca="1" si="54"/>
        <v/>
      </c>
      <c r="N93" s="7" t="str">
        <f t="shared" ca="1" si="45"/>
        <v/>
      </c>
      <c r="O93" s="7" t="str">
        <f t="shared" ca="1" si="55"/>
        <v/>
      </c>
      <c r="P93" s="7" t="str">
        <f t="shared" ca="1" si="56"/>
        <v/>
      </c>
      <c r="Q93" s="113" t="str">
        <f t="shared" ca="1" si="46"/>
        <v/>
      </c>
      <c r="R93" s="8">
        <f t="shared" ca="1" si="48"/>
        <v>0</v>
      </c>
      <c r="S93" s="72"/>
      <c r="T93" s="68" t="str">
        <f t="shared" ca="1" si="49"/>
        <v/>
      </c>
    </row>
    <row r="94" spans="2:20" ht="22.5" customHeight="1">
      <c r="B94" s="5">
        <f t="shared" si="47"/>
        <v>91</v>
      </c>
      <c r="C94" s="6" t="str">
        <f t="shared" ca="1" si="40"/>
        <v/>
      </c>
      <c r="D94" s="5" t="str">
        <f t="shared" ca="1" si="41"/>
        <v/>
      </c>
      <c r="E94" s="5" t="str">
        <f t="shared" ca="1" si="42"/>
        <v/>
      </c>
      <c r="F94" s="5" t="str">
        <f t="shared" ca="1" si="43"/>
        <v/>
      </c>
      <c r="G94" s="111" t="str">
        <f t="shared" ca="1" si="44"/>
        <v/>
      </c>
      <c r="H94" s="71" t="str">
        <f ca="1">IF($T94="OK",IF(K94&gt;0,総括表!$E$12,""),"")</f>
        <v/>
      </c>
      <c r="I94" s="7" t="str">
        <f t="shared" ca="1" si="50"/>
        <v/>
      </c>
      <c r="J94" s="7" t="str">
        <f t="shared" ca="1" si="51"/>
        <v/>
      </c>
      <c r="K94" s="7" t="str">
        <f t="shared" ca="1" si="52"/>
        <v/>
      </c>
      <c r="L94" s="7" t="str">
        <f t="shared" ca="1" si="53"/>
        <v/>
      </c>
      <c r="M94" s="7" t="str">
        <f t="shared" ca="1" si="54"/>
        <v/>
      </c>
      <c r="N94" s="7" t="str">
        <f t="shared" ca="1" si="45"/>
        <v/>
      </c>
      <c r="O94" s="7" t="str">
        <f t="shared" ca="1" si="55"/>
        <v/>
      </c>
      <c r="P94" s="7" t="str">
        <f t="shared" ca="1" si="56"/>
        <v/>
      </c>
      <c r="Q94" s="113" t="str">
        <f t="shared" ca="1" si="46"/>
        <v/>
      </c>
      <c r="R94" s="8">
        <f t="shared" ca="1" si="48"/>
        <v>0</v>
      </c>
      <c r="S94" s="72"/>
      <c r="T94" s="68" t="str">
        <f t="shared" ca="1" si="49"/>
        <v/>
      </c>
    </row>
    <row r="95" spans="2:20" ht="22.5" customHeight="1">
      <c r="B95" s="5">
        <f t="shared" si="47"/>
        <v>92</v>
      </c>
      <c r="C95" s="6" t="str">
        <f t="shared" ca="1" si="40"/>
        <v/>
      </c>
      <c r="D95" s="5" t="str">
        <f t="shared" ca="1" si="41"/>
        <v/>
      </c>
      <c r="E95" s="5" t="str">
        <f t="shared" ca="1" si="42"/>
        <v/>
      </c>
      <c r="F95" s="5" t="str">
        <f t="shared" ca="1" si="43"/>
        <v/>
      </c>
      <c r="G95" s="111" t="str">
        <f t="shared" ca="1" si="44"/>
        <v/>
      </c>
      <c r="H95" s="71" t="str">
        <f ca="1">IF($T95="OK",IF(K95&gt;0,総括表!$E$12,""),"")</f>
        <v/>
      </c>
      <c r="I95" s="7" t="str">
        <f t="shared" ca="1" si="50"/>
        <v/>
      </c>
      <c r="J95" s="7" t="str">
        <f t="shared" ca="1" si="51"/>
        <v/>
      </c>
      <c r="K95" s="7" t="str">
        <f t="shared" ca="1" si="52"/>
        <v/>
      </c>
      <c r="L95" s="7" t="str">
        <f t="shared" ca="1" si="53"/>
        <v/>
      </c>
      <c r="M95" s="7" t="str">
        <f t="shared" ca="1" si="54"/>
        <v/>
      </c>
      <c r="N95" s="7" t="str">
        <f t="shared" ca="1" si="45"/>
        <v/>
      </c>
      <c r="O95" s="7" t="str">
        <f t="shared" ca="1" si="55"/>
        <v/>
      </c>
      <c r="P95" s="7" t="str">
        <f t="shared" ca="1" si="56"/>
        <v/>
      </c>
      <c r="Q95" s="113" t="str">
        <f t="shared" ca="1" si="46"/>
        <v/>
      </c>
      <c r="R95" s="8">
        <f t="shared" ca="1" si="48"/>
        <v>0</v>
      </c>
      <c r="S95" s="72"/>
      <c r="T95" s="68" t="str">
        <f t="shared" ca="1" si="49"/>
        <v/>
      </c>
    </row>
    <row r="96" spans="2:20" ht="22.5" customHeight="1">
      <c r="B96" s="5">
        <f t="shared" si="47"/>
        <v>93</v>
      </c>
      <c r="C96" s="6" t="str">
        <f t="shared" ca="1" si="40"/>
        <v/>
      </c>
      <c r="D96" s="5" t="str">
        <f t="shared" ca="1" si="41"/>
        <v/>
      </c>
      <c r="E96" s="5" t="str">
        <f t="shared" ca="1" si="42"/>
        <v/>
      </c>
      <c r="F96" s="5" t="str">
        <f t="shared" ca="1" si="43"/>
        <v/>
      </c>
      <c r="G96" s="111" t="str">
        <f t="shared" ca="1" si="44"/>
        <v/>
      </c>
      <c r="H96" s="71" t="str">
        <f ca="1">IF($T96="OK",IF(K96&gt;0,総括表!$E$12,""),"")</f>
        <v/>
      </c>
      <c r="I96" s="7" t="str">
        <f t="shared" ca="1" si="50"/>
        <v/>
      </c>
      <c r="J96" s="7" t="str">
        <f t="shared" ca="1" si="51"/>
        <v/>
      </c>
      <c r="K96" s="7" t="str">
        <f t="shared" ca="1" si="52"/>
        <v/>
      </c>
      <c r="L96" s="7" t="str">
        <f t="shared" ca="1" si="53"/>
        <v/>
      </c>
      <c r="M96" s="7" t="str">
        <f t="shared" ca="1" si="54"/>
        <v/>
      </c>
      <c r="N96" s="7" t="str">
        <f t="shared" ca="1" si="45"/>
        <v/>
      </c>
      <c r="O96" s="7" t="str">
        <f t="shared" ca="1" si="55"/>
        <v/>
      </c>
      <c r="P96" s="7" t="str">
        <f t="shared" ca="1" si="56"/>
        <v/>
      </c>
      <c r="Q96" s="113" t="str">
        <f t="shared" ca="1" si="46"/>
        <v/>
      </c>
      <c r="R96" s="8">
        <f t="shared" ca="1" si="48"/>
        <v>0</v>
      </c>
      <c r="S96" s="72"/>
      <c r="T96" s="68" t="str">
        <f t="shared" ca="1" si="49"/>
        <v/>
      </c>
    </row>
    <row r="97" spans="2:20" ht="22.5" customHeight="1">
      <c r="B97" s="5">
        <f t="shared" si="47"/>
        <v>94</v>
      </c>
      <c r="C97" s="6" t="str">
        <f t="shared" ca="1" si="40"/>
        <v/>
      </c>
      <c r="D97" s="5" t="str">
        <f t="shared" ca="1" si="41"/>
        <v/>
      </c>
      <c r="E97" s="5" t="str">
        <f t="shared" ca="1" si="42"/>
        <v/>
      </c>
      <c r="F97" s="5" t="str">
        <f t="shared" ca="1" si="43"/>
        <v/>
      </c>
      <c r="G97" s="111" t="str">
        <f t="shared" ca="1" si="44"/>
        <v/>
      </c>
      <c r="H97" s="71" t="str">
        <f ca="1">IF($T97="OK",IF(K97&gt;0,総括表!$E$12,""),"")</f>
        <v/>
      </c>
      <c r="I97" s="7" t="str">
        <f t="shared" ca="1" si="50"/>
        <v/>
      </c>
      <c r="J97" s="7" t="str">
        <f t="shared" ca="1" si="51"/>
        <v/>
      </c>
      <c r="K97" s="7" t="str">
        <f t="shared" ca="1" si="52"/>
        <v/>
      </c>
      <c r="L97" s="7" t="str">
        <f t="shared" ca="1" si="53"/>
        <v/>
      </c>
      <c r="M97" s="7" t="str">
        <f t="shared" ca="1" si="54"/>
        <v/>
      </c>
      <c r="N97" s="7" t="str">
        <f t="shared" ca="1" si="45"/>
        <v/>
      </c>
      <c r="O97" s="7" t="str">
        <f t="shared" ca="1" si="55"/>
        <v/>
      </c>
      <c r="P97" s="7" t="str">
        <f t="shared" ca="1" si="56"/>
        <v/>
      </c>
      <c r="Q97" s="113" t="str">
        <f t="shared" ca="1" si="46"/>
        <v/>
      </c>
      <c r="R97" s="8">
        <f t="shared" ca="1" si="48"/>
        <v>0</v>
      </c>
      <c r="S97" s="72"/>
      <c r="T97" s="68" t="str">
        <f t="shared" ca="1" si="49"/>
        <v/>
      </c>
    </row>
    <row r="98" spans="2:20" ht="22.5" customHeight="1">
      <c r="B98" s="5">
        <f t="shared" si="47"/>
        <v>95</v>
      </c>
      <c r="C98" s="6" t="str">
        <f t="shared" ca="1" si="40"/>
        <v/>
      </c>
      <c r="D98" s="5" t="str">
        <f t="shared" ca="1" si="41"/>
        <v/>
      </c>
      <c r="E98" s="5" t="str">
        <f t="shared" ca="1" si="42"/>
        <v/>
      </c>
      <c r="F98" s="5" t="str">
        <f t="shared" ca="1" si="43"/>
        <v/>
      </c>
      <c r="G98" s="111" t="str">
        <f t="shared" ca="1" si="44"/>
        <v/>
      </c>
      <c r="H98" s="71" t="str">
        <f ca="1">IF($T98="OK",IF(K98&gt;0,総括表!$E$12,""),"")</f>
        <v/>
      </c>
      <c r="I98" s="7" t="str">
        <f t="shared" ca="1" si="50"/>
        <v/>
      </c>
      <c r="J98" s="7" t="str">
        <f t="shared" ca="1" si="51"/>
        <v/>
      </c>
      <c r="K98" s="7" t="str">
        <f t="shared" ca="1" si="52"/>
        <v/>
      </c>
      <c r="L98" s="7" t="str">
        <f t="shared" ca="1" si="53"/>
        <v/>
      </c>
      <c r="M98" s="7" t="str">
        <f t="shared" ca="1" si="54"/>
        <v/>
      </c>
      <c r="N98" s="7" t="str">
        <f t="shared" ca="1" si="45"/>
        <v/>
      </c>
      <c r="O98" s="7" t="str">
        <f t="shared" ca="1" si="55"/>
        <v/>
      </c>
      <c r="P98" s="7" t="str">
        <f t="shared" ca="1" si="56"/>
        <v/>
      </c>
      <c r="Q98" s="113" t="str">
        <f t="shared" ca="1" si="46"/>
        <v/>
      </c>
      <c r="R98" s="8">
        <f t="shared" ca="1" si="48"/>
        <v>0</v>
      </c>
      <c r="S98" s="72"/>
      <c r="T98" s="68" t="str">
        <f t="shared" ca="1" si="49"/>
        <v/>
      </c>
    </row>
    <row r="99" spans="2:20" ht="22.5" customHeight="1">
      <c r="B99" s="5">
        <f t="shared" si="47"/>
        <v>96</v>
      </c>
      <c r="C99" s="6" t="str">
        <f t="shared" ca="1" si="40"/>
        <v/>
      </c>
      <c r="D99" s="5" t="str">
        <f t="shared" ca="1" si="41"/>
        <v/>
      </c>
      <c r="E99" s="5" t="str">
        <f t="shared" ca="1" si="42"/>
        <v/>
      </c>
      <c r="F99" s="5" t="str">
        <f t="shared" ca="1" si="43"/>
        <v/>
      </c>
      <c r="G99" s="111" t="str">
        <f t="shared" ca="1" si="44"/>
        <v/>
      </c>
      <c r="H99" s="71" t="str">
        <f ca="1">IF($T99="OK",IF(K99&gt;0,総括表!$E$12,""),"")</f>
        <v/>
      </c>
      <c r="I99" s="7" t="str">
        <f t="shared" ca="1" si="50"/>
        <v/>
      </c>
      <c r="J99" s="7" t="str">
        <f t="shared" ca="1" si="51"/>
        <v/>
      </c>
      <c r="K99" s="7" t="str">
        <f t="shared" ca="1" si="52"/>
        <v/>
      </c>
      <c r="L99" s="7" t="str">
        <f t="shared" ca="1" si="53"/>
        <v/>
      </c>
      <c r="M99" s="7" t="str">
        <f t="shared" ca="1" si="54"/>
        <v/>
      </c>
      <c r="N99" s="7" t="str">
        <f t="shared" ca="1" si="45"/>
        <v/>
      </c>
      <c r="O99" s="7" t="str">
        <f t="shared" ca="1" si="55"/>
        <v/>
      </c>
      <c r="P99" s="7" t="str">
        <f t="shared" ca="1" si="56"/>
        <v/>
      </c>
      <c r="Q99" s="113" t="str">
        <f t="shared" ca="1" si="46"/>
        <v/>
      </c>
      <c r="R99" s="8">
        <f t="shared" ca="1" si="48"/>
        <v>0</v>
      </c>
      <c r="S99" s="72"/>
      <c r="T99" s="68" t="str">
        <f t="shared" ca="1" si="49"/>
        <v/>
      </c>
    </row>
    <row r="100" spans="2:20" ht="22.5" customHeight="1">
      <c r="B100" s="5">
        <f t="shared" si="47"/>
        <v>97</v>
      </c>
      <c r="C100" s="6" t="str">
        <f t="shared" ref="C100:C131" ca="1" si="57">IF($T100="OK",IFERROR(INDIRECT("個票"&amp;$B100&amp;"！$L$4"),""),"")</f>
        <v/>
      </c>
      <c r="D100" s="5" t="str">
        <f t="shared" ref="D100:D131" ca="1" si="58">IF($T100="OK",IFERROR(INDIRECT(ASC("個票"&amp;$B100&amp;"！$AG$4")),""),"")</f>
        <v/>
      </c>
      <c r="E100" s="5" t="str">
        <f t="shared" ref="E100:E131" ca="1" si="59">IF($T100="OK",IFERROR(INDIRECT("個票"&amp;$B100&amp;"！$L$5"),""),"")</f>
        <v/>
      </c>
      <c r="F100" s="5" t="str">
        <f t="shared" ref="F100:F131" ca="1" si="60">IF($T100="OK",IFERROR(INDIRECT("個票"&amp;$B100&amp;"！$S$8"),""),"")</f>
        <v/>
      </c>
      <c r="G100" s="111" t="str">
        <f t="shared" ref="G100:G131" ca="1" si="61">IF($T100="OK",IFERROR(INDIRECT("個票"&amp;$B100&amp;"！$L$7"),""),"")</f>
        <v/>
      </c>
      <c r="H100" s="71" t="str">
        <f ca="1">IF($T100="OK",IF(K100&gt;0,総括表!$E$12,""),"")</f>
        <v/>
      </c>
      <c r="I100" s="7" t="str">
        <f t="shared" ca="1" si="50"/>
        <v/>
      </c>
      <c r="J100" s="7" t="str">
        <f t="shared" ca="1" si="51"/>
        <v/>
      </c>
      <c r="K100" s="7" t="str">
        <f t="shared" ca="1" si="52"/>
        <v/>
      </c>
      <c r="L100" s="7" t="str">
        <f t="shared" ca="1" si="53"/>
        <v/>
      </c>
      <c r="M100" s="7" t="str">
        <f t="shared" ca="1" si="54"/>
        <v/>
      </c>
      <c r="N100" s="7" t="str">
        <f t="shared" ref="N100:N131" ca="1" si="62">IF($T100="OK",MIN(L100:M100),"")</f>
        <v/>
      </c>
      <c r="O100" s="7" t="str">
        <f t="shared" ca="1" si="55"/>
        <v/>
      </c>
      <c r="P100" s="7" t="str">
        <f t="shared" ca="1" si="56"/>
        <v/>
      </c>
      <c r="Q100" s="113" t="str">
        <f t="shared" ref="Q100:Q131" ca="1" si="63">IF($T100="OK",MIN(O100:P100),"")</f>
        <v/>
      </c>
      <c r="R100" s="8">
        <f t="shared" ca="1" si="48"/>
        <v>0</v>
      </c>
      <c r="S100" s="72"/>
      <c r="T100" s="68" t="str">
        <f t="shared" ca="1" si="49"/>
        <v/>
      </c>
    </row>
    <row r="101" spans="2:20" ht="22.5" customHeight="1">
      <c r="B101" s="5">
        <f t="shared" si="47"/>
        <v>98</v>
      </c>
      <c r="C101" s="6" t="str">
        <f t="shared" ca="1" si="57"/>
        <v/>
      </c>
      <c r="D101" s="5" t="str">
        <f t="shared" ca="1" si="58"/>
        <v/>
      </c>
      <c r="E101" s="5" t="str">
        <f t="shared" ca="1" si="59"/>
        <v/>
      </c>
      <c r="F101" s="5" t="str">
        <f t="shared" ca="1" si="60"/>
        <v/>
      </c>
      <c r="G101" s="111" t="str">
        <f t="shared" ca="1" si="61"/>
        <v/>
      </c>
      <c r="H101" s="71" t="str">
        <f ca="1">IF($T101="OK",IF(K101&gt;0,総括表!$E$12,""),"")</f>
        <v/>
      </c>
      <c r="I101" s="7" t="str">
        <f t="shared" ca="1" si="50"/>
        <v/>
      </c>
      <c r="J101" s="7" t="str">
        <f t="shared" ca="1" si="51"/>
        <v/>
      </c>
      <c r="K101" s="7" t="str">
        <f t="shared" ca="1" si="52"/>
        <v/>
      </c>
      <c r="L101" s="7" t="str">
        <f t="shared" ca="1" si="53"/>
        <v/>
      </c>
      <c r="M101" s="7" t="str">
        <f t="shared" ca="1" si="54"/>
        <v/>
      </c>
      <c r="N101" s="7" t="str">
        <f t="shared" ca="1" si="62"/>
        <v/>
      </c>
      <c r="O101" s="7" t="str">
        <f t="shared" ca="1" si="55"/>
        <v/>
      </c>
      <c r="P101" s="7" t="str">
        <f t="shared" ca="1" si="56"/>
        <v/>
      </c>
      <c r="Q101" s="113" t="str">
        <f t="shared" ca="1" si="63"/>
        <v/>
      </c>
      <c r="R101" s="8">
        <f t="shared" ca="1" si="48"/>
        <v>0</v>
      </c>
      <c r="S101" s="72"/>
      <c r="T101" s="68" t="str">
        <f t="shared" ca="1" si="49"/>
        <v/>
      </c>
    </row>
    <row r="102" spans="2:20" ht="22.5" customHeight="1">
      <c r="B102" s="5">
        <f t="shared" si="47"/>
        <v>99</v>
      </c>
      <c r="C102" s="6" t="str">
        <f t="shared" ca="1" si="57"/>
        <v/>
      </c>
      <c r="D102" s="5" t="str">
        <f t="shared" ca="1" si="58"/>
        <v/>
      </c>
      <c r="E102" s="5" t="str">
        <f t="shared" ca="1" si="59"/>
        <v/>
      </c>
      <c r="F102" s="5" t="str">
        <f t="shared" ca="1" si="60"/>
        <v/>
      </c>
      <c r="G102" s="111" t="str">
        <f t="shared" ca="1" si="61"/>
        <v/>
      </c>
      <c r="H102" s="71" t="str">
        <f ca="1">IF($T102="OK",IF(K102&gt;0,総括表!$E$12,""),"")</f>
        <v/>
      </c>
      <c r="I102" s="7" t="str">
        <f t="shared" ca="1" si="50"/>
        <v/>
      </c>
      <c r="J102" s="7" t="str">
        <f t="shared" ca="1" si="51"/>
        <v/>
      </c>
      <c r="K102" s="7" t="str">
        <f t="shared" ca="1" si="52"/>
        <v/>
      </c>
      <c r="L102" s="7" t="str">
        <f t="shared" ca="1" si="53"/>
        <v/>
      </c>
      <c r="M102" s="7" t="str">
        <f t="shared" ca="1" si="54"/>
        <v/>
      </c>
      <c r="N102" s="7" t="str">
        <f t="shared" ca="1" si="62"/>
        <v/>
      </c>
      <c r="O102" s="7" t="str">
        <f t="shared" ca="1" si="55"/>
        <v/>
      </c>
      <c r="P102" s="7" t="str">
        <f t="shared" ca="1" si="56"/>
        <v/>
      </c>
      <c r="Q102" s="113" t="str">
        <f t="shared" ca="1" si="63"/>
        <v/>
      </c>
      <c r="R102" s="8">
        <f t="shared" ca="1" si="48"/>
        <v>0</v>
      </c>
      <c r="S102" s="72"/>
      <c r="T102" s="68" t="str">
        <f t="shared" ca="1" si="49"/>
        <v/>
      </c>
    </row>
    <row r="103" spans="2:20" ht="22.5" customHeight="1">
      <c r="B103" s="5">
        <f t="shared" si="47"/>
        <v>100</v>
      </c>
      <c r="C103" s="6" t="str">
        <f t="shared" ca="1" si="57"/>
        <v/>
      </c>
      <c r="D103" s="5" t="str">
        <f t="shared" ca="1" si="58"/>
        <v/>
      </c>
      <c r="E103" s="5" t="str">
        <f t="shared" ca="1" si="59"/>
        <v/>
      </c>
      <c r="F103" s="5" t="str">
        <f t="shared" ca="1" si="60"/>
        <v/>
      </c>
      <c r="G103" s="111" t="str">
        <f t="shared" ca="1" si="61"/>
        <v/>
      </c>
      <c r="H103" s="71" t="str">
        <f ca="1">IF($T103="OK",IF(K103&gt;0,総括表!$E$12,""),"")</f>
        <v/>
      </c>
      <c r="I103" s="7" t="str">
        <f t="shared" ca="1" si="50"/>
        <v/>
      </c>
      <c r="J103" s="7" t="str">
        <f t="shared" ca="1" si="51"/>
        <v/>
      </c>
      <c r="K103" s="7" t="str">
        <f t="shared" ca="1" si="52"/>
        <v/>
      </c>
      <c r="L103" s="7" t="str">
        <f t="shared" ca="1" si="53"/>
        <v/>
      </c>
      <c r="M103" s="7" t="str">
        <f t="shared" ca="1" si="54"/>
        <v/>
      </c>
      <c r="N103" s="7" t="str">
        <f t="shared" ca="1" si="62"/>
        <v/>
      </c>
      <c r="O103" s="7" t="str">
        <f t="shared" ca="1" si="55"/>
        <v/>
      </c>
      <c r="P103" s="7" t="str">
        <f t="shared" ca="1" si="56"/>
        <v/>
      </c>
      <c r="Q103" s="113" t="str">
        <f t="shared" ca="1" si="63"/>
        <v/>
      </c>
      <c r="R103" s="8">
        <f t="shared" ca="1" si="48"/>
        <v>0</v>
      </c>
      <c r="S103" s="72"/>
      <c r="T103" s="68" t="str">
        <f t="shared" ca="1" si="49"/>
        <v/>
      </c>
    </row>
    <row r="104" spans="2:20" ht="22.5" customHeight="1">
      <c r="B104" s="5">
        <f t="shared" si="47"/>
        <v>101</v>
      </c>
      <c r="C104" s="6" t="str">
        <f t="shared" ca="1" si="57"/>
        <v/>
      </c>
      <c r="D104" s="5" t="str">
        <f t="shared" ca="1" si="58"/>
        <v/>
      </c>
      <c r="E104" s="5" t="str">
        <f t="shared" ca="1" si="59"/>
        <v/>
      </c>
      <c r="F104" s="5" t="str">
        <f t="shared" ca="1" si="60"/>
        <v/>
      </c>
      <c r="G104" s="111" t="str">
        <f t="shared" ca="1" si="61"/>
        <v/>
      </c>
      <c r="H104" s="71" t="str">
        <f ca="1">IF($T104="OK",IF(K104&gt;0,総括表!$E$12,""),"")</f>
        <v/>
      </c>
      <c r="I104" s="7" t="str">
        <f t="shared" ca="1" si="50"/>
        <v/>
      </c>
      <c r="J104" s="7" t="str">
        <f t="shared" ca="1" si="51"/>
        <v/>
      </c>
      <c r="K104" s="7" t="str">
        <f t="shared" ca="1" si="52"/>
        <v/>
      </c>
      <c r="L104" s="7" t="str">
        <f t="shared" ca="1" si="53"/>
        <v/>
      </c>
      <c r="M104" s="7" t="str">
        <f t="shared" ca="1" si="54"/>
        <v/>
      </c>
      <c r="N104" s="7" t="str">
        <f t="shared" ca="1" si="62"/>
        <v/>
      </c>
      <c r="O104" s="7" t="str">
        <f t="shared" ca="1" si="55"/>
        <v/>
      </c>
      <c r="P104" s="7" t="str">
        <f t="shared" ca="1" si="56"/>
        <v/>
      </c>
      <c r="Q104" s="113" t="str">
        <f t="shared" ca="1" si="63"/>
        <v/>
      </c>
      <c r="R104" s="8">
        <f t="shared" ca="1" si="48"/>
        <v>0</v>
      </c>
      <c r="S104" s="72"/>
      <c r="T104" s="68" t="str">
        <f t="shared" ca="1" si="49"/>
        <v/>
      </c>
    </row>
    <row r="105" spans="2:20" ht="22.5" customHeight="1">
      <c r="B105" s="5">
        <f t="shared" si="47"/>
        <v>102</v>
      </c>
      <c r="C105" s="6" t="str">
        <f t="shared" ca="1" si="57"/>
        <v/>
      </c>
      <c r="D105" s="5" t="str">
        <f t="shared" ca="1" si="58"/>
        <v/>
      </c>
      <c r="E105" s="5" t="str">
        <f t="shared" ca="1" si="59"/>
        <v/>
      </c>
      <c r="F105" s="5" t="str">
        <f t="shared" ca="1" si="60"/>
        <v/>
      </c>
      <c r="G105" s="111" t="str">
        <f t="shared" ca="1" si="61"/>
        <v/>
      </c>
      <c r="H105" s="71" t="str">
        <f ca="1">IF($T105="OK",IF(K105&gt;0,総括表!$E$12,""),"")</f>
        <v/>
      </c>
      <c r="I105" s="7" t="str">
        <f t="shared" ca="1" si="50"/>
        <v/>
      </c>
      <c r="J105" s="7" t="str">
        <f t="shared" ca="1" si="51"/>
        <v/>
      </c>
      <c r="K105" s="7" t="str">
        <f t="shared" ca="1" si="52"/>
        <v/>
      </c>
      <c r="L105" s="7" t="str">
        <f t="shared" ca="1" si="53"/>
        <v/>
      </c>
      <c r="M105" s="7" t="str">
        <f t="shared" ca="1" si="54"/>
        <v/>
      </c>
      <c r="N105" s="7" t="str">
        <f t="shared" ca="1" si="62"/>
        <v/>
      </c>
      <c r="O105" s="7" t="str">
        <f t="shared" ca="1" si="55"/>
        <v/>
      </c>
      <c r="P105" s="7" t="str">
        <f t="shared" ca="1" si="56"/>
        <v/>
      </c>
      <c r="Q105" s="113" t="str">
        <f t="shared" ca="1" si="63"/>
        <v/>
      </c>
      <c r="R105" s="8">
        <f t="shared" ca="1" si="48"/>
        <v>0</v>
      </c>
      <c r="S105" s="72"/>
      <c r="T105" s="68" t="str">
        <f t="shared" ca="1" si="49"/>
        <v/>
      </c>
    </row>
    <row r="106" spans="2:20" ht="22.5" customHeight="1">
      <c r="B106" s="5">
        <f t="shared" si="47"/>
        <v>103</v>
      </c>
      <c r="C106" s="6" t="str">
        <f t="shared" ca="1" si="57"/>
        <v/>
      </c>
      <c r="D106" s="5" t="str">
        <f t="shared" ca="1" si="58"/>
        <v/>
      </c>
      <c r="E106" s="5" t="str">
        <f t="shared" ca="1" si="59"/>
        <v/>
      </c>
      <c r="F106" s="5" t="str">
        <f t="shared" ca="1" si="60"/>
        <v/>
      </c>
      <c r="G106" s="111" t="str">
        <f t="shared" ca="1" si="61"/>
        <v/>
      </c>
      <c r="H106" s="71" t="str">
        <f ca="1">IF($T106="OK",IF(K106&gt;0,総括表!$E$12,""),"")</f>
        <v/>
      </c>
      <c r="I106" s="7" t="str">
        <f t="shared" ca="1" si="50"/>
        <v/>
      </c>
      <c r="J106" s="7" t="str">
        <f t="shared" ca="1" si="51"/>
        <v/>
      </c>
      <c r="K106" s="7" t="str">
        <f t="shared" ca="1" si="52"/>
        <v/>
      </c>
      <c r="L106" s="7" t="str">
        <f t="shared" ca="1" si="53"/>
        <v/>
      </c>
      <c r="M106" s="7" t="str">
        <f t="shared" ca="1" si="54"/>
        <v/>
      </c>
      <c r="N106" s="7" t="str">
        <f t="shared" ca="1" si="62"/>
        <v/>
      </c>
      <c r="O106" s="7" t="str">
        <f t="shared" ca="1" si="55"/>
        <v/>
      </c>
      <c r="P106" s="7" t="str">
        <f t="shared" ca="1" si="56"/>
        <v/>
      </c>
      <c r="Q106" s="113" t="str">
        <f t="shared" ca="1" si="63"/>
        <v/>
      </c>
      <c r="R106" s="8">
        <f t="shared" ca="1" si="48"/>
        <v>0</v>
      </c>
      <c r="S106" s="72"/>
      <c r="T106" s="68" t="str">
        <f t="shared" ca="1" si="49"/>
        <v/>
      </c>
    </row>
    <row r="107" spans="2:20" ht="22.5" customHeight="1">
      <c r="B107" s="5">
        <f t="shared" si="47"/>
        <v>104</v>
      </c>
      <c r="C107" s="6" t="str">
        <f t="shared" ca="1" si="57"/>
        <v/>
      </c>
      <c r="D107" s="5" t="str">
        <f t="shared" ca="1" si="58"/>
        <v/>
      </c>
      <c r="E107" s="5" t="str">
        <f t="shared" ca="1" si="59"/>
        <v/>
      </c>
      <c r="F107" s="5" t="str">
        <f t="shared" ca="1" si="60"/>
        <v/>
      </c>
      <c r="G107" s="111" t="str">
        <f t="shared" ca="1" si="61"/>
        <v/>
      </c>
      <c r="H107" s="71" t="str">
        <f ca="1">IF($T107="OK",IF(K107&gt;0,総括表!$E$12,""),"")</f>
        <v/>
      </c>
      <c r="I107" s="7" t="str">
        <f t="shared" ca="1" si="50"/>
        <v/>
      </c>
      <c r="J107" s="7" t="str">
        <f t="shared" ca="1" si="51"/>
        <v/>
      </c>
      <c r="K107" s="7" t="str">
        <f t="shared" ca="1" si="52"/>
        <v/>
      </c>
      <c r="L107" s="7" t="str">
        <f t="shared" ca="1" si="53"/>
        <v/>
      </c>
      <c r="M107" s="7" t="str">
        <f t="shared" ca="1" si="54"/>
        <v/>
      </c>
      <c r="N107" s="7" t="str">
        <f t="shared" ca="1" si="62"/>
        <v/>
      </c>
      <c r="O107" s="7" t="str">
        <f t="shared" ca="1" si="55"/>
        <v/>
      </c>
      <c r="P107" s="7" t="str">
        <f t="shared" ca="1" si="56"/>
        <v/>
      </c>
      <c r="Q107" s="113" t="str">
        <f t="shared" ca="1" si="63"/>
        <v/>
      </c>
      <c r="R107" s="8">
        <f t="shared" ca="1" si="48"/>
        <v>0</v>
      </c>
      <c r="S107" s="72"/>
      <c r="T107" s="68" t="str">
        <f t="shared" ca="1" si="49"/>
        <v/>
      </c>
    </row>
    <row r="108" spans="2:20" ht="22.5" customHeight="1">
      <c r="B108" s="5">
        <f t="shared" si="47"/>
        <v>105</v>
      </c>
      <c r="C108" s="6" t="str">
        <f t="shared" ca="1" si="57"/>
        <v/>
      </c>
      <c r="D108" s="5" t="str">
        <f t="shared" ca="1" si="58"/>
        <v/>
      </c>
      <c r="E108" s="5" t="str">
        <f t="shared" ca="1" si="59"/>
        <v/>
      </c>
      <c r="F108" s="5" t="str">
        <f t="shared" ca="1" si="60"/>
        <v/>
      </c>
      <c r="G108" s="111" t="str">
        <f t="shared" ca="1" si="61"/>
        <v/>
      </c>
      <c r="H108" s="71" t="str">
        <f ca="1">IF($T108="OK",IF(K108&gt;0,総括表!$E$12,""),"")</f>
        <v/>
      </c>
      <c r="I108" s="7" t="str">
        <f t="shared" ca="1" si="50"/>
        <v/>
      </c>
      <c r="J108" s="7" t="str">
        <f t="shared" ca="1" si="51"/>
        <v/>
      </c>
      <c r="K108" s="7" t="str">
        <f t="shared" ca="1" si="52"/>
        <v/>
      </c>
      <c r="L108" s="7" t="str">
        <f t="shared" ca="1" si="53"/>
        <v/>
      </c>
      <c r="M108" s="7" t="str">
        <f t="shared" ca="1" si="54"/>
        <v/>
      </c>
      <c r="N108" s="7" t="str">
        <f t="shared" ca="1" si="62"/>
        <v/>
      </c>
      <c r="O108" s="7" t="str">
        <f t="shared" ca="1" si="55"/>
        <v/>
      </c>
      <c r="P108" s="7" t="str">
        <f t="shared" ca="1" si="56"/>
        <v/>
      </c>
      <c r="Q108" s="113" t="str">
        <f t="shared" ca="1" si="63"/>
        <v/>
      </c>
      <c r="R108" s="8">
        <f t="shared" ca="1" si="48"/>
        <v>0</v>
      </c>
      <c r="S108" s="72"/>
      <c r="T108" s="68" t="str">
        <f t="shared" ca="1" si="49"/>
        <v/>
      </c>
    </row>
    <row r="109" spans="2:20" ht="22.5" customHeight="1">
      <c r="B109" s="5">
        <f t="shared" si="47"/>
        <v>106</v>
      </c>
      <c r="C109" s="6" t="str">
        <f t="shared" ca="1" si="57"/>
        <v/>
      </c>
      <c r="D109" s="5" t="str">
        <f t="shared" ca="1" si="58"/>
        <v/>
      </c>
      <c r="E109" s="5" t="str">
        <f t="shared" ca="1" si="59"/>
        <v/>
      </c>
      <c r="F109" s="5" t="str">
        <f t="shared" ca="1" si="60"/>
        <v/>
      </c>
      <c r="G109" s="111" t="str">
        <f t="shared" ca="1" si="61"/>
        <v/>
      </c>
      <c r="H109" s="71" t="str">
        <f ca="1">IF($T109="OK",IF(K109&gt;0,総括表!$E$12,""),"")</f>
        <v/>
      </c>
      <c r="I109" s="7" t="str">
        <f t="shared" ca="1" si="50"/>
        <v/>
      </c>
      <c r="J109" s="7" t="str">
        <f t="shared" ca="1" si="51"/>
        <v/>
      </c>
      <c r="K109" s="7" t="str">
        <f t="shared" ca="1" si="52"/>
        <v/>
      </c>
      <c r="L109" s="7" t="str">
        <f t="shared" ca="1" si="53"/>
        <v/>
      </c>
      <c r="M109" s="7" t="str">
        <f t="shared" ca="1" si="54"/>
        <v/>
      </c>
      <c r="N109" s="7" t="str">
        <f t="shared" ca="1" si="62"/>
        <v/>
      </c>
      <c r="O109" s="7" t="str">
        <f t="shared" ca="1" si="55"/>
        <v/>
      </c>
      <c r="P109" s="7" t="str">
        <f t="shared" ca="1" si="56"/>
        <v/>
      </c>
      <c r="Q109" s="113" t="str">
        <f t="shared" ca="1" si="63"/>
        <v/>
      </c>
      <c r="R109" s="8">
        <f t="shared" ca="1" si="48"/>
        <v>0</v>
      </c>
      <c r="S109" s="72"/>
      <c r="T109" s="68" t="str">
        <f t="shared" ca="1" si="49"/>
        <v/>
      </c>
    </row>
    <row r="110" spans="2:20" ht="22.5" customHeight="1">
      <c r="B110" s="5">
        <f t="shared" si="47"/>
        <v>107</v>
      </c>
      <c r="C110" s="6" t="str">
        <f t="shared" ca="1" si="57"/>
        <v/>
      </c>
      <c r="D110" s="5" t="str">
        <f t="shared" ca="1" si="58"/>
        <v/>
      </c>
      <c r="E110" s="5" t="str">
        <f t="shared" ca="1" si="59"/>
        <v/>
      </c>
      <c r="F110" s="5" t="str">
        <f t="shared" ca="1" si="60"/>
        <v/>
      </c>
      <c r="G110" s="111" t="str">
        <f t="shared" ca="1" si="61"/>
        <v/>
      </c>
      <c r="H110" s="71" t="str">
        <f ca="1">IF($T110="OK",IF(K110&gt;0,総括表!$E$12,""),"")</f>
        <v/>
      </c>
      <c r="I110" s="7" t="str">
        <f t="shared" ca="1" si="50"/>
        <v/>
      </c>
      <c r="J110" s="7" t="str">
        <f t="shared" ca="1" si="51"/>
        <v/>
      </c>
      <c r="K110" s="7" t="str">
        <f t="shared" ca="1" si="52"/>
        <v/>
      </c>
      <c r="L110" s="7" t="str">
        <f t="shared" ca="1" si="53"/>
        <v/>
      </c>
      <c r="M110" s="7" t="str">
        <f t="shared" ca="1" si="54"/>
        <v/>
      </c>
      <c r="N110" s="7" t="str">
        <f t="shared" ca="1" si="62"/>
        <v/>
      </c>
      <c r="O110" s="7" t="str">
        <f t="shared" ca="1" si="55"/>
        <v/>
      </c>
      <c r="P110" s="7" t="str">
        <f t="shared" ca="1" si="56"/>
        <v/>
      </c>
      <c r="Q110" s="113" t="str">
        <f t="shared" ca="1" si="63"/>
        <v/>
      </c>
      <c r="R110" s="8">
        <f t="shared" ca="1" si="48"/>
        <v>0</v>
      </c>
      <c r="S110" s="72"/>
      <c r="T110" s="68" t="str">
        <f t="shared" ca="1" si="49"/>
        <v/>
      </c>
    </row>
    <row r="111" spans="2:20" ht="22.5" customHeight="1">
      <c r="B111" s="5">
        <f t="shared" si="47"/>
        <v>108</v>
      </c>
      <c r="C111" s="6" t="str">
        <f t="shared" ca="1" si="57"/>
        <v/>
      </c>
      <c r="D111" s="5" t="str">
        <f t="shared" ca="1" si="58"/>
        <v/>
      </c>
      <c r="E111" s="5" t="str">
        <f t="shared" ca="1" si="59"/>
        <v/>
      </c>
      <c r="F111" s="5" t="str">
        <f t="shared" ca="1" si="60"/>
        <v/>
      </c>
      <c r="G111" s="111" t="str">
        <f t="shared" ca="1" si="61"/>
        <v/>
      </c>
      <c r="H111" s="71" t="str">
        <f ca="1">IF($T111="OK",IF(K111&gt;0,総括表!$E$12,""),"")</f>
        <v/>
      </c>
      <c r="I111" s="7" t="str">
        <f t="shared" ca="1" si="50"/>
        <v/>
      </c>
      <c r="J111" s="7" t="str">
        <f t="shared" ca="1" si="51"/>
        <v/>
      </c>
      <c r="K111" s="7" t="str">
        <f t="shared" ca="1" si="52"/>
        <v/>
      </c>
      <c r="L111" s="7" t="str">
        <f t="shared" ca="1" si="53"/>
        <v/>
      </c>
      <c r="M111" s="7" t="str">
        <f t="shared" ca="1" si="54"/>
        <v/>
      </c>
      <c r="N111" s="7" t="str">
        <f t="shared" ca="1" si="62"/>
        <v/>
      </c>
      <c r="O111" s="7" t="str">
        <f t="shared" ca="1" si="55"/>
        <v/>
      </c>
      <c r="P111" s="7" t="str">
        <f t="shared" ca="1" si="56"/>
        <v/>
      </c>
      <c r="Q111" s="113" t="str">
        <f t="shared" ca="1" si="63"/>
        <v/>
      </c>
      <c r="R111" s="8">
        <f t="shared" ca="1" si="48"/>
        <v>0</v>
      </c>
      <c r="S111" s="72"/>
      <c r="T111" s="68" t="str">
        <f t="shared" ca="1" si="49"/>
        <v/>
      </c>
    </row>
    <row r="112" spans="2:20" ht="22.5" customHeight="1">
      <c r="B112" s="5">
        <f t="shared" si="47"/>
        <v>109</v>
      </c>
      <c r="C112" s="6" t="str">
        <f t="shared" ca="1" si="57"/>
        <v/>
      </c>
      <c r="D112" s="5" t="str">
        <f t="shared" ca="1" si="58"/>
        <v/>
      </c>
      <c r="E112" s="5" t="str">
        <f t="shared" ca="1" si="59"/>
        <v/>
      </c>
      <c r="F112" s="5" t="str">
        <f t="shared" ca="1" si="60"/>
        <v/>
      </c>
      <c r="G112" s="111" t="str">
        <f t="shared" ca="1" si="61"/>
        <v/>
      </c>
      <c r="H112" s="71" t="str">
        <f ca="1">IF($T112="OK",IF(K112&gt;0,総括表!$E$12,""),"")</f>
        <v/>
      </c>
      <c r="I112" s="7" t="str">
        <f t="shared" ca="1" si="50"/>
        <v/>
      </c>
      <c r="J112" s="7" t="str">
        <f t="shared" ca="1" si="51"/>
        <v/>
      </c>
      <c r="K112" s="7" t="str">
        <f t="shared" ca="1" si="52"/>
        <v/>
      </c>
      <c r="L112" s="7" t="str">
        <f t="shared" ca="1" si="53"/>
        <v/>
      </c>
      <c r="M112" s="7" t="str">
        <f t="shared" ca="1" si="54"/>
        <v/>
      </c>
      <c r="N112" s="7" t="str">
        <f t="shared" ca="1" si="62"/>
        <v/>
      </c>
      <c r="O112" s="7" t="str">
        <f t="shared" ca="1" si="55"/>
        <v/>
      </c>
      <c r="P112" s="7" t="str">
        <f t="shared" ca="1" si="56"/>
        <v/>
      </c>
      <c r="Q112" s="113" t="str">
        <f t="shared" ca="1" si="63"/>
        <v/>
      </c>
      <c r="R112" s="8">
        <f t="shared" ca="1" si="48"/>
        <v>0</v>
      </c>
      <c r="S112" s="72"/>
      <c r="T112" s="68" t="str">
        <f t="shared" ca="1" si="49"/>
        <v/>
      </c>
    </row>
    <row r="113" spans="2:20" ht="22.5" customHeight="1">
      <c r="B113" s="5">
        <f t="shared" si="47"/>
        <v>110</v>
      </c>
      <c r="C113" s="6" t="str">
        <f t="shared" ca="1" si="57"/>
        <v/>
      </c>
      <c r="D113" s="5" t="str">
        <f t="shared" ca="1" si="58"/>
        <v/>
      </c>
      <c r="E113" s="5" t="str">
        <f t="shared" ca="1" si="59"/>
        <v/>
      </c>
      <c r="F113" s="5" t="str">
        <f t="shared" ca="1" si="60"/>
        <v/>
      </c>
      <c r="G113" s="111" t="str">
        <f t="shared" ca="1" si="61"/>
        <v/>
      </c>
      <c r="H113" s="71" t="str">
        <f ca="1">IF($T113="OK",IF(K113&gt;0,総括表!$E$12,""),"")</f>
        <v/>
      </c>
      <c r="I113" s="7" t="str">
        <f t="shared" ca="1" si="50"/>
        <v/>
      </c>
      <c r="J113" s="7" t="str">
        <f t="shared" ca="1" si="51"/>
        <v/>
      </c>
      <c r="K113" s="7" t="str">
        <f t="shared" ca="1" si="52"/>
        <v/>
      </c>
      <c r="L113" s="7" t="str">
        <f t="shared" ca="1" si="53"/>
        <v/>
      </c>
      <c r="M113" s="7" t="str">
        <f t="shared" ca="1" si="54"/>
        <v/>
      </c>
      <c r="N113" s="7" t="str">
        <f t="shared" ca="1" si="62"/>
        <v/>
      </c>
      <c r="O113" s="7" t="str">
        <f t="shared" ca="1" si="55"/>
        <v/>
      </c>
      <c r="P113" s="7" t="str">
        <f t="shared" ca="1" si="56"/>
        <v/>
      </c>
      <c r="Q113" s="113" t="str">
        <f t="shared" ca="1" si="63"/>
        <v/>
      </c>
      <c r="R113" s="8">
        <f t="shared" ca="1" si="48"/>
        <v>0</v>
      </c>
      <c r="S113" s="72"/>
      <c r="T113" s="68" t="str">
        <f t="shared" ca="1" si="49"/>
        <v/>
      </c>
    </row>
    <row r="114" spans="2:20" ht="22.5" customHeight="1">
      <c r="B114" s="5">
        <f t="shared" si="47"/>
        <v>111</v>
      </c>
      <c r="C114" s="6" t="str">
        <f t="shared" ca="1" si="57"/>
        <v/>
      </c>
      <c r="D114" s="5" t="str">
        <f t="shared" ca="1" si="58"/>
        <v/>
      </c>
      <c r="E114" s="5" t="str">
        <f t="shared" ca="1" si="59"/>
        <v/>
      </c>
      <c r="F114" s="5" t="str">
        <f t="shared" ca="1" si="60"/>
        <v/>
      </c>
      <c r="G114" s="111" t="str">
        <f t="shared" ca="1" si="61"/>
        <v/>
      </c>
      <c r="H114" s="71" t="str">
        <f ca="1">IF($T114="OK",IF(K114&gt;0,総括表!$E$12,""),"")</f>
        <v/>
      </c>
      <c r="I114" s="7" t="str">
        <f t="shared" ca="1" si="50"/>
        <v/>
      </c>
      <c r="J114" s="7" t="str">
        <f t="shared" ca="1" si="51"/>
        <v/>
      </c>
      <c r="K114" s="7" t="str">
        <f t="shared" ca="1" si="52"/>
        <v/>
      </c>
      <c r="L114" s="7" t="str">
        <f t="shared" ca="1" si="53"/>
        <v/>
      </c>
      <c r="M114" s="7" t="str">
        <f t="shared" ca="1" si="54"/>
        <v/>
      </c>
      <c r="N114" s="7" t="str">
        <f t="shared" ca="1" si="62"/>
        <v/>
      </c>
      <c r="O114" s="7" t="str">
        <f t="shared" ca="1" si="55"/>
        <v/>
      </c>
      <c r="P114" s="7" t="str">
        <f t="shared" ca="1" si="56"/>
        <v/>
      </c>
      <c r="Q114" s="113" t="str">
        <f t="shared" ca="1" si="63"/>
        <v/>
      </c>
      <c r="R114" s="8">
        <f t="shared" ca="1" si="48"/>
        <v>0</v>
      </c>
      <c r="S114" s="72"/>
      <c r="T114" s="68" t="str">
        <f t="shared" ca="1" si="49"/>
        <v/>
      </c>
    </row>
    <row r="115" spans="2:20" ht="22.5" customHeight="1">
      <c r="B115" s="5">
        <f t="shared" si="47"/>
        <v>112</v>
      </c>
      <c r="C115" s="6" t="str">
        <f t="shared" ca="1" si="57"/>
        <v/>
      </c>
      <c r="D115" s="5" t="str">
        <f t="shared" ca="1" si="58"/>
        <v/>
      </c>
      <c r="E115" s="5" t="str">
        <f t="shared" ca="1" si="59"/>
        <v/>
      </c>
      <c r="F115" s="5" t="str">
        <f t="shared" ca="1" si="60"/>
        <v/>
      </c>
      <c r="G115" s="111" t="str">
        <f t="shared" ca="1" si="61"/>
        <v/>
      </c>
      <c r="H115" s="71" t="str">
        <f ca="1">IF($T115="OK",IF(K115&gt;0,総括表!$E$12,""),"")</f>
        <v/>
      </c>
      <c r="I115" s="7" t="str">
        <f t="shared" ca="1" si="50"/>
        <v/>
      </c>
      <c r="J115" s="7" t="str">
        <f t="shared" ca="1" si="51"/>
        <v/>
      </c>
      <c r="K115" s="7" t="str">
        <f t="shared" ca="1" si="52"/>
        <v/>
      </c>
      <c r="L115" s="7" t="str">
        <f t="shared" ca="1" si="53"/>
        <v/>
      </c>
      <c r="M115" s="7" t="str">
        <f t="shared" ca="1" si="54"/>
        <v/>
      </c>
      <c r="N115" s="7" t="str">
        <f t="shared" ca="1" si="62"/>
        <v/>
      </c>
      <c r="O115" s="7" t="str">
        <f t="shared" ca="1" si="55"/>
        <v/>
      </c>
      <c r="P115" s="7" t="str">
        <f t="shared" ca="1" si="56"/>
        <v/>
      </c>
      <c r="Q115" s="113" t="str">
        <f t="shared" ca="1" si="63"/>
        <v/>
      </c>
      <c r="R115" s="8">
        <f t="shared" ca="1" si="48"/>
        <v>0</v>
      </c>
      <c r="S115" s="72"/>
      <c r="T115" s="68" t="str">
        <f t="shared" ca="1" si="49"/>
        <v/>
      </c>
    </row>
    <row r="116" spans="2:20" ht="22.5" customHeight="1">
      <c r="B116" s="5">
        <f t="shared" si="47"/>
        <v>113</v>
      </c>
      <c r="C116" s="6" t="str">
        <f t="shared" ca="1" si="57"/>
        <v/>
      </c>
      <c r="D116" s="5" t="str">
        <f t="shared" ca="1" si="58"/>
        <v/>
      </c>
      <c r="E116" s="5" t="str">
        <f t="shared" ca="1" si="59"/>
        <v/>
      </c>
      <c r="F116" s="5" t="str">
        <f t="shared" ca="1" si="60"/>
        <v/>
      </c>
      <c r="G116" s="111" t="str">
        <f t="shared" ca="1" si="61"/>
        <v/>
      </c>
      <c r="H116" s="71" t="str">
        <f ca="1">IF($T116="OK",IF(K116&gt;0,総括表!$E$12,""),"")</f>
        <v/>
      </c>
      <c r="I116" s="7" t="str">
        <f t="shared" ca="1" si="50"/>
        <v/>
      </c>
      <c r="J116" s="7" t="str">
        <f t="shared" ca="1" si="51"/>
        <v/>
      </c>
      <c r="K116" s="7" t="str">
        <f t="shared" ca="1" si="52"/>
        <v/>
      </c>
      <c r="L116" s="7" t="str">
        <f t="shared" ca="1" si="53"/>
        <v/>
      </c>
      <c r="M116" s="7" t="str">
        <f t="shared" ca="1" si="54"/>
        <v/>
      </c>
      <c r="N116" s="7" t="str">
        <f t="shared" ca="1" si="62"/>
        <v/>
      </c>
      <c r="O116" s="7" t="str">
        <f t="shared" ca="1" si="55"/>
        <v/>
      </c>
      <c r="P116" s="7" t="str">
        <f t="shared" ca="1" si="56"/>
        <v/>
      </c>
      <c r="Q116" s="113" t="str">
        <f t="shared" ca="1" si="63"/>
        <v/>
      </c>
      <c r="R116" s="8">
        <f t="shared" ca="1" si="48"/>
        <v>0</v>
      </c>
      <c r="S116" s="72"/>
      <c r="T116" s="68" t="str">
        <f t="shared" ca="1" si="49"/>
        <v/>
      </c>
    </row>
    <row r="117" spans="2:20" ht="22.5" customHeight="1">
      <c r="B117" s="5">
        <f t="shared" si="47"/>
        <v>114</v>
      </c>
      <c r="C117" s="6" t="str">
        <f t="shared" ca="1" si="57"/>
        <v/>
      </c>
      <c r="D117" s="5" t="str">
        <f t="shared" ca="1" si="58"/>
        <v/>
      </c>
      <c r="E117" s="5" t="str">
        <f t="shared" ca="1" si="59"/>
        <v/>
      </c>
      <c r="F117" s="5" t="str">
        <f t="shared" ca="1" si="60"/>
        <v/>
      </c>
      <c r="G117" s="111" t="str">
        <f t="shared" ca="1" si="61"/>
        <v/>
      </c>
      <c r="H117" s="71" t="str">
        <f ca="1">IF($T117="OK",IF(K117&gt;0,総括表!$E$12,""),"")</f>
        <v/>
      </c>
      <c r="I117" s="7" t="str">
        <f t="shared" ca="1" si="50"/>
        <v/>
      </c>
      <c r="J117" s="7" t="str">
        <f t="shared" ca="1" si="51"/>
        <v/>
      </c>
      <c r="K117" s="7" t="str">
        <f t="shared" ca="1" si="52"/>
        <v/>
      </c>
      <c r="L117" s="7" t="str">
        <f t="shared" ca="1" si="53"/>
        <v/>
      </c>
      <c r="M117" s="7" t="str">
        <f t="shared" ca="1" si="54"/>
        <v/>
      </c>
      <c r="N117" s="7" t="str">
        <f t="shared" ca="1" si="62"/>
        <v/>
      </c>
      <c r="O117" s="7" t="str">
        <f t="shared" ca="1" si="55"/>
        <v/>
      </c>
      <c r="P117" s="7" t="str">
        <f t="shared" ca="1" si="56"/>
        <v/>
      </c>
      <c r="Q117" s="113" t="str">
        <f t="shared" ca="1" si="63"/>
        <v/>
      </c>
      <c r="R117" s="8">
        <f t="shared" ca="1" si="48"/>
        <v>0</v>
      </c>
      <c r="S117" s="72"/>
      <c r="T117" s="68" t="str">
        <f t="shared" ca="1" si="49"/>
        <v/>
      </c>
    </row>
    <row r="118" spans="2:20" ht="22.5" customHeight="1">
      <c r="B118" s="5">
        <f t="shared" si="47"/>
        <v>115</v>
      </c>
      <c r="C118" s="6" t="str">
        <f t="shared" ca="1" si="57"/>
        <v/>
      </c>
      <c r="D118" s="5" t="str">
        <f t="shared" ca="1" si="58"/>
        <v/>
      </c>
      <c r="E118" s="5" t="str">
        <f t="shared" ca="1" si="59"/>
        <v/>
      </c>
      <c r="F118" s="5" t="str">
        <f t="shared" ca="1" si="60"/>
        <v/>
      </c>
      <c r="G118" s="111" t="str">
        <f t="shared" ca="1" si="61"/>
        <v/>
      </c>
      <c r="H118" s="71" t="str">
        <f ca="1">IF($T118="OK",IF(K118&gt;0,総括表!$E$12,""),"")</f>
        <v/>
      </c>
      <c r="I118" s="7" t="str">
        <f t="shared" ca="1" si="50"/>
        <v/>
      </c>
      <c r="J118" s="7" t="str">
        <f t="shared" ca="1" si="51"/>
        <v/>
      </c>
      <c r="K118" s="7" t="str">
        <f t="shared" ca="1" si="52"/>
        <v/>
      </c>
      <c r="L118" s="7" t="str">
        <f t="shared" ca="1" si="53"/>
        <v/>
      </c>
      <c r="M118" s="7" t="str">
        <f t="shared" ca="1" si="54"/>
        <v/>
      </c>
      <c r="N118" s="7" t="str">
        <f t="shared" ca="1" si="62"/>
        <v/>
      </c>
      <c r="O118" s="7" t="str">
        <f t="shared" ca="1" si="55"/>
        <v/>
      </c>
      <c r="P118" s="7" t="str">
        <f t="shared" ca="1" si="56"/>
        <v/>
      </c>
      <c r="Q118" s="113" t="str">
        <f t="shared" ca="1" si="63"/>
        <v/>
      </c>
      <c r="R118" s="8">
        <f t="shared" ca="1" si="48"/>
        <v>0</v>
      </c>
      <c r="S118" s="72"/>
      <c r="T118" s="68" t="str">
        <f t="shared" ca="1" si="49"/>
        <v/>
      </c>
    </row>
    <row r="119" spans="2:20" ht="22.5" customHeight="1">
      <c r="B119" s="5">
        <f t="shared" si="47"/>
        <v>116</v>
      </c>
      <c r="C119" s="6" t="str">
        <f t="shared" ca="1" si="57"/>
        <v/>
      </c>
      <c r="D119" s="5" t="str">
        <f t="shared" ca="1" si="58"/>
        <v/>
      </c>
      <c r="E119" s="5" t="str">
        <f t="shared" ca="1" si="59"/>
        <v/>
      </c>
      <c r="F119" s="5" t="str">
        <f t="shared" ca="1" si="60"/>
        <v/>
      </c>
      <c r="G119" s="111" t="str">
        <f t="shared" ca="1" si="61"/>
        <v/>
      </c>
      <c r="H119" s="71" t="str">
        <f ca="1">IF($T119="OK",IF(K119&gt;0,総括表!$E$12,""),"")</f>
        <v/>
      </c>
      <c r="I119" s="7" t="str">
        <f t="shared" ca="1" si="50"/>
        <v/>
      </c>
      <c r="J119" s="7" t="str">
        <f t="shared" ca="1" si="51"/>
        <v/>
      </c>
      <c r="K119" s="7" t="str">
        <f t="shared" ca="1" si="52"/>
        <v/>
      </c>
      <c r="L119" s="7" t="str">
        <f t="shared" ca="1" si="53"/>
        <v/>
      </c>
      <c r="M119" s="7" t="str">
        <f t="shared" ca="1" si="54"/>
        <v/>
      </c>
      <c r="N119" s="7" t="str">
        <f t="shared" ca="1" si="62"/>
        <v/>
      </c>
      <c r="O119" s="7" t="str">
        <f t="shared" ca="1" si="55"/>
        <v/>
      </c>
      <c r="P119" s="7" t="str">
        <f t="shared" ca="1" si="56"/>
        <v/>
      </c>
      <c r="Q119" s="113" t="str">
        <f t="shared" ca="1" si="63"/>
        <v/>
      </c>
      <c r="R119" s="8">
        <f t="shared" ca="1" si="48"/>
        <v>0</v>
      </c>
      <c r="S119" s="72"/>
      <c r="T119" s="68" t="str">
        <f t="shared" ca="1" si="49"/>
        <v/>
      </c>
    </row>
    <row r="120" spans="2:20" ht="22.5" customHeight="1">
      <c r="B120" s="5">
        <f t="shared" si="47"/>
        <v>117</v>
      </c>
      <c r="C120" s="6" t="str">
        <f t="shared" ca="1" si="57"/>
        <v/>
      </c>
      <c r="D120" s="5" t="str">
        <f t="shared" ca="1" si="58"/>
        <v/>
      </c>
      <c r="E120" s="5" t="str">
        <f t="shared" ca="1" si="59"/>
        <v/>
      </c>
      <c r="F120" s="5" t="str">
        <f t="shared" ca="1" si="60"/>
        <v/>
      </c>
      <c r="G120" s="111" t="str">
        <f t="shared" ca="1" si="61"/>
        <v/>
      </c>
      <c r="H120" s="71" t="str">
        <f ca="1">IF($T120="OK",IF(K120&gt;0,総括表!$E$12,""),"")</f>
        <v/>
      </c>
      <c r="I120" s="7" t="str">
        <f t="shared" ref="I120:I151" ca="1" si="64">IF($T120="OK",IF(J120&lt;&gt;0,IFERROR(INDIRECT("個票"&amp;$B120&amp;"！$AA$11"),""),0),"")</f>
        <v/>
      </c>
      <c r="J120" s="7" t="str">
        <f t="shared" ref="J120:J153" ca="1" si="65">IF($T120="OK",IFERROR(INDIRECT("個票"&amp;$B120&amp;"！$AI$11"),""),"")</f>
        <v/>
      </c>
      <c r="K120" s="7" t="str">
        <f t="shared" ref="K120:K151" ca="1" si="66">IF($T120="OK",MIN(I120:J120),"")</f>
        <v/>
      </c>
      <c r="L120" s="7" t="str">
        <f t="shared" ref="L120:L151" ca="1" si="67">IF($T120="OK",IF(M120&lt;&gt;0,IFERROR(INDIRECT("個票"&amp;$B120&amp;"！$AA$25"),""),0),"")</f>
        <v/>
      </c>
      <c r="M120" s="7" t="str">
        <f t="shared" ref="M120:M153" ca="1" si="68">IF($T120="OK",IFERROR(INDIRECT("個票"&amp;$B120&amp;"！$AI$25"),""),"")</f>
        <v/>
      </c>
      <c r="N120" s="7" t="str">
        <f t="shared" ca="1" si="62"/>
        <v/>
      </c>
      <c r="O120" s="7" t="str">
        <f t="shared" ref="O120:O151" ca="1" si="69">IF($T120="OK",IF(P120&lt;&gt;0,IFERROR(INDIRECT("個票"&amp;$B120&amp;"！$AA$39"),""),0),"")</f>
        <v/>
      </c>
      <c r="P120" s="7" t="str">
        <f t="shared" ref="P120:P153" ca="1" si="70">IF($T120="OK",IFERROR(INDIRECT("個票"&amp;$B120&amp;"！$AI$39"),""),"")</f>
        <v/>
      </c>
      <c r="Q120" s="113" t="str">
        <f t="shared" ca="1" si="63"/>
        <v/>
      </c>
      <c r="R120" s="8">
        <f t="shared" ca="1" si="48"/>
        <v>0</v>
      </c>
      <c r="S120" s="72"/>
      <c r="T120" s="68" t="str">
        <f t="shared" ca="1" si="49"/>
        <v/>
      </c>
    </row>
    <row r="121" spans="2:20" ht="22.5" customHeight="1">
      <c r="B121" s="5">
        <f t="shared" si="47"/>
        <v>118</v>
      </c>
      <c r="C121" s="6" t="str">
        <f t="shared" ca="1" si="57"/>
        <v/>
      </c>
      <c r="D121" s="5" t="str">
        <f t="shared" ca="1" si="58"/>
        <v/>
      </c>
      <c r="E121" s="5" t="str">
        <f t="shared" ca="1" si="59"/>
        <v/>
      </c>
      <c r="F121" s="5" t="str">
        <f t="shared" ca="1" si="60"/>
        <v/>
      </c>
      <c r="G121" s="111" t="str">
        <f t="shared" ca="1" si="61"/>
        <v/>
      </c>
      <c r="H121" s="71" t="str">
        <f ca="1">IF($T121="OK",IF(K121&gt;0,総括表!$E$12,""),"")</f>
        <v/>
      </c>
      <c r="I121" s="7" t="str">
        <f t="shared" ca="1" si="64"/>
        <v/>
      </c>
      <c r="J121" s="7" t="str">
        <f t="shared" ca="1" si="65"/>
        <v/>
      </c>
      <c r="K121" s="7" t="str">
        <f t="shared" ca="1" si="66"/>
        <v/>
      </c>
      <c r="L121" s="7" t="str">
        <f t="shared" ca="1" si="67"/>
        <v/>
      </c>
      <c r="M121" s="7" t="str">
        <f t="shared" ca="1" si="68"/>
        <v/>
      </c>
      <c r="N121" s="7" t="str">
        <f t="shared" ca="1" si="62"/>
        <v/>
      </c>
      <c r="O121" s="7" t="str">
        <f t="shared" ca="1" si="69"/>
        <v/>
      </c>
      <c r="P121" s="7" t="str">
        <f t="shared" ca="1" si="70"/>
        <v/>
      </c>
      <c r="Q121" s="113" t="str">
        <f t="shared" ca="1" si="63"/>
        <v/>
      </c>
      <c r="R121" s="8">
        <f t="shared" ca="1" si="48"/>
        <v>0</v>
      </c>
      <c r="S121" s="72"/>
      <c r="T121" s="68" t="str">
        <f t="shared" ca="1" si="49"/>
        <v/>
      </c>
    </row>
    <row r="122" spans="2:20" ht="22.5" customHeight="1">
      <c r="B122" s="5">
        <f t="shared" si="47"/>
        <v>119</v>
      </c>
      <c r="C122" s="6" t="str">
        <f t="shared" ca="1" si="57"/>
        <v/>
      </c>
      <c r="D122" s="5" t="str">
        <f t="shared" ca="1" si="58"/>
        <v/>
      </c>
      <c r="E122" s="5" t="str">
        <f t="shared" ca="1" si="59"/>
        <v/>
      </c>
      <c r="F122" s="5" t="str">
        <f t="shared" ca="1" si="60"/>
        <v/>
      </c>
      <c r="G122" s="111" t="str">
        <f t="shared" ca="1" si="61"/>
        <v/>
      </c>
      <c r="H122" s="71" t="str">
        <f ca="1">IF($T122="OK",IF(K122&gt;0,総括表!$E$12,""),"")</f>
        <v/>
      </c>
      <c r="I122" s="7" t="str">
        <f t="shared" ca="1" si="64"/>
        <v/>
      </c>
      <c r="J122" s="7" t="str">
        <f t="shared" ca="1" si="65"/>
        <v/>
      </c>
      <c r="K122" s="7" t="str">
        <f t="shared" ca="1" si="66"/>
        <v/>
      </c>
      <c r="L122" s="7" t="str">
        <f t="shared" ca="1" si="67"/>
        <v/>
      </c>
      <c r="M122" s="7" t="str">
        <f t="shared" ca="1" si="68"/>
        <v/>
      </c>
      <c r="N122" s="7" t="str">
        <f t="shared" ca="1" si="62"/>
        <v/>
      </c>
      <c r="O122" s="7" t="str">
        <f t="shared" ca="1" si="69"/>
        <v/>
      </c>
      <c r="P122" s="7" t="str">
        <f t="shared" ca="1" si="70"/>
        <v/>
      </c>
      <c r="Q122" s="113" t="str">
        <f t="shared" ca="1" si="63"/>
        <v/>
      </c>
      <c r="R122" s="8">
        <f t="shared" ca="1" si="48"/>
        <v>0</v>
      </c>
      <c r="S122" s="72"/>
      <c r="T122" s="68" t="str">
        <f t="shared" ca="1" si="49"/>
        <v/>
      </c>
    </row>
    <row r="123" spans="2:20" ht="22.5" customHeight="1">
      <c r="B123" s="5">
        <f t="shared" si="47"/>
        <v>120</v>
      </c>
      <c r="C123" s="6" t="str">
        <f t="shared" ca="1" si="57"/>
        <v/>
      </c>
      <c r="D123" s="5" t="str">
        <f t="shared" ca="1" si="58"/>
        <v/>
      </c>
      <c r="E123" s="5" t="str">
        <f t="shared" ca="1" si="59"/>
        <v/>
      </c>
      <c r="F123" s="5" t="str">
        <f t="shared" ca="1" si="60"/>
        <v/>
      </c>
      <c r="G123" s="111" t="str">
        <f t="shared" ca="1" si="61"/>
        <v/>
      </c>
      <c r="H123" s="71" t="str">
        <f ca="1">IF($T123="OK",IF(K123&gt;0,総括表!$E$12,""),"")</f>
        <v/>
      </c>
      <c r="I123" s="7" t="str">
        <f t="shared" ca="1" si="64"/>
        <v/>
      </c>
      <c r="J123" s="7" t="str">
        <f t="shared" ca="1" si="65"/>
        <v/>
      </c>
      <c r="K123" s="7" t="str">
        <f t="shared" ca="1" si="66"/>
        <v/>
      </c>
      <c r="L123" s="7" t="str">
        <f t="shared" ca="1" si="67"/>
        <v/>
      </c>
      <c r="M123" s="7" t="str">
        <f t="shared" ca="1" si="68"/>
        <v/>
      </c>
      <c r="N123" s="7" t="str">
        <f t="shared" ca="1" si="62"/>
        <v/>
      </c>
      <c r="O123" s="7" t="str">
        <f t="shared" ca="1" si="69"/>
        <v/>
      </c>
      <c r="P123" s="7" t="str">
        <f t="shared" ca="1" si="70"/>
        <v/>
      </c>
      <c r="Q123" s="113" t="str">
        <f t="shared" ca="1" si="63"/>
        <v/>
      </c>
      <c r="R123" s="8">
        <f t="shared" ca="1" si="48"/>
        <v>0</v>
      </c>
      <c r="S123" s="72"/>
      <c r="T123" s="68" t="str">
        <f t="shared" ca="1" si="49"/>
        <v/>
      </c>
    </row>
    <row r="124" spans="2:20" ht="22.5" customHeight="1">
      <c r="B124" s="5">
        <f t="shared" si="47"/>
        <v>121</v>
      </c>
      <c r="C124" s="6" t="str">
        <f t="shared" ca="1" si="57"/>
        <v/>
      </c>
      <c r="D124" s="5" t="str">
        <f t="shared" ca="1" si="58"/>
        <v/>
      </c>
      <c r="E124" s="5" t="str">
        <f t="shared" ca="1" si="59"/>
        <v/>
      </c>
      <c r="F124" s="5" t="str">
        <f t="shared" ca="1" si="60"/>
        <v/>
      </c>
      <c r="G124" s="111" t="str">
        <f t="shared" ca="1" si="61"/>
        <v/>
      </c>
      <c r="H124" s="71" t="str">
        <f ca="1">IF($T124="OK",IF(K124&gt;0,総括表!$E$12,""),"")</f>
        <v/>
      </c>
      <c r="I124" s="7" t="str">
        <f t="shared" ca="1" si="64"/>
        <v/>
      </c>
      <c r="J124" s="7" t="str">
        <f t="shared" ca="1" si="65"/>
        <v/>
      </c>
      <c r="K124" s="7" t="str">
        <f t="shared" ca="1" si="66"/>
        <v/>
      </c>
      <c r="L124" s="7" t="str">
        <f t="shared" ca="1" si="67"/>
        <v/>
      </c>
      <c r="M124" s="7" t="str">
        <f t="shared" ca="1" si="68"/>
        <v/>
      </c>
      <c r="N124" s="7" t="str">
        <f t="shared" ca="1" si="62"/>
        <v/>
      </c>
      <c r="O124" s="7" t="str">
        <f t="shared" ca="1" si="69"/>
        <v/>
      </c>
      <c r="P124" s="7" t="str">
        <f t="shared" ca="1" si="70"/>
        <v/>
      </c>
      <c r="Q124" s="113" t="str">
        <f t="shared" ca="1" si="63"/>
        <v/>
      </c>
      <c r="R124" s="8">
        <f t="shared" ca="1" si="48"/>
        <v>0</v>
      </c>
      <c r="S124" s="72"/>
      <c r="T124" s="68" t="str">
        <f t="shared" ca="1" si="49"/>
        <v/>
      </c>
    </row>
    <row r="125" spans="2:20" ht="22.5" customHeight="1">
      <c r="B125" s="5">
        <f t="shared" si="47"/>
        <v>122</v>
      </c>
      <c r="C125" s="6" t="str">
        <f t="shared" ca="1" si="57"/>
        <v/>
      </c>
      <c r="D125" s="5" t="str">
        <f t="shared" ca="1" si="58"/>
        <v/>
      </c>
      <c r="E125" s="5" t="str">
        <f t="shared" ca="1" si="59"/>
        <v/>
      </c>
      <c r="F125" s="5" t="str">
        <f t="shared" ca="1" si="60"/>
        <v/>
      </c>
      <c r="G125" s="111" t="str">
        <f t="shared" ca="1" si="61"/>
        <v/>
      </c>
      <c r="H125" s="71" t="str">
        <f ca="1">IF($T125="OK",IF(K125&gt;0,総括表!$E$12,""),"")</f>
        <v/>
      </c>
      <c r="I125" s="7" t="str">
        <f t="shared" ca="1" si="64"/>
        <v/>
      </c>
      <c r="J125" s="7" t="str">
        <f t="shared" ca="1" si="65"/>
        <v/>
      </c>
      <c r="K125" s="7" t="str">
        <f t="shared" ca="1" si="66"/>
        <v/>
      </c>
      <c r="L125" s="7" t="str">
        <f t="shared" ca="1" si="67"/>
        <v/>
      </c>
      <c r="M125" s="7" t="str">
        <f t="shared" ca="1" si="68"/>
        <v/>
      </c>
      <c r="N125" s="7" t="str">
        <f t="shared" ca="1" si="62"/>
        <v/>
      </c>
      <c r="O125" s="7" t="str">
        <f t="shared" ca="1" si="69"/>
        <v/>
      </c>
      <c r="P125" s="7" t="str">
        <f t="shared" ca="1" si="70"/>
        <v/>
      </c>
      <c r="Q125" s="113" t="str">
        <f t="shared" ca="1" si="63"/>
        <v/>
      </c>
      <c r="R125" s="8">
        <f t="shared" ca="1" si="48"/>
        <v>0</v>
      </c>
      <c r="S125" s="72"/>
      <c r="T125" s="68" t="str">
        <f t="shared" ca="1" si="49"/>
        <v/>
      </c>
    </row>
    <row r="126" spans="2:20" ht="22.5" customHeight="1">
      <c r="B126" s="5">
        <f t="shared" si="47"/>
        <v>123</v>
      </c>
      <c r="C126" s="6" t="str">
        <f t="shared" ca="1" si="57"/>
        <v/>
      </c>
      <c r="D126" s="5" t="str">
        <f t="shared" ca="1" si="58"/>
        <v/>
      </c>
      <c r="E126" s="5" t="str">
        <f t="shared" ca="1" si="59"/>
        <v/>
      </c>
      <c r="F126" s="5" t="str">
        <f t="shared" ca="1" si="60"/>
        <v/>
      </c>
      <c r="G126" s="111" t="str">
        <f t="shared" ca="1" si="61"/>
        <v/>
      </c>
      <c r="H126" s="71" t="str">
        <f ca="1">IF($T126="OK",IF(K126&gt;0,総括表!$E$12,""),"")</f>
        <v/>
      </c>
      <c r="I126" s="7" t="str">
        <f t="shared" ca="1" si="64"/>
        <v/>
      </c>
      <c r="J126" s="7" t="str">
        <f t="shared" ca="1" si="65"/>
        <v/>
      </c>
      <c r="K126" s="7" t="str">
        <f t="shared" ca="1" si="66"/>
        <v/>
      </c>
      <c r="L126" s="7" t="str">
        <f t="shared" ca="1" si="67"/>
        <v/>
      </c>
      <c r="M126" s="7" t="str">
        <f t="shared" ca="1" si="68"/>
        <v/>
      </c>
      <c r="N126" s="7" t="str">
        <f t="shared" ca="1" si="62"/>
        <v/>
      </c>
      <c r="O126" s="7" t="str">
        <f t="shared" ca="1" si="69"/>
        <v/>
      </c>
      <c r="P126" s="7" t="str">
        <f t="shared" ca="1" si="70"/>
        <v/>
      </c>
      <c r="Q126" s="113" t="str">
        <f t="shared" ca="1" si="63"/>
        <v/>
      </c>
      <c r="R126" s="8">
        <f t="shared" ca="1" si="48"/>
        <v>0</v>
      </c>
      <c r="S126" s="72"/>
      <c r="T126" s="68" t="str">
        <f t="shared" ca="1" si="49"/>
        <v/>
      </c>
    </row>
    <row r="127" spans="2:20" ht="22.5" customHeight="1">
      <c r="B127" s="5">
        <f t="shared" si="47"/>
        <v>124</v>
      </c>
      <c r="C127" s="6" t="str">
        <f t="shared" ca="1" si="57"/>
        <v/>
      </c>
      <c r="D127" s="5" t="str">
        <f t="shared" ca="1" si="58"/>
        <v/>
      </c>
      <c r="E127" s="5" t="str">
        <f t="shared" ca="1" si="59"/>
        <v/>
      </c>
      <c r="F127" s="5" t="str">
        <f t="shared" ca="1" si="60"/>
        <v/>
      </c>
      <c r="G127" s="111" t="str">
        <f t="shared" ca="1" si="61"/>
        <v/>
      </c>
      <c r="H127" s="71" t="str">
        <f ca="1">IF($T127="OK",IF(K127&gt;0,総括表!$E$12,""),"")</f>
        <v/>
      </c>
      <c r="I127" s="7" t="str">
        <f t="shared" ca="1" si="64"/>
        <v/>
      </c>
      <c r="J127" s="7" t="str">
        <f t="shared" ca="1" si="65"/>
        <v/>
      </c>
      <c r="K127" s="7" t="str">
        <f t="shared" ca="1" si="66"/>
        <v/>
      </c>
      <c r="L127" s="7" t="str">
        <f t="shared" ca="1" si="67"/>
        <v/>
      </c>
      <c r="M127" s="7" t="str">
        <f t="shared" ca="1" si="68"/>
        <v/>
      </c>
      <c r="N127" s="7" t="str">
        <f t="shared" ca="1" si="62"/>
        <v/>
      </c>
      <c r="O127" s="7" t="str">
        <f t="shared" ca="1" si="69"/>
        <v/>
      </c>
      <c r="P127" s="7" t="str">
        <f t="shared" ca="1" si="70"/>
        <v/>
      </c>
      <c r="Q127" s="113" t="str">
        <f t="shared" ca="1" si="63"/>
        <v/>
      </c>
      <c r="R127" s="8">
        <f t="shared" ca="1" si="48"/>
        <v>0</v>
      </c>
      <c r="S127" s="72"/>
      <c r="T127" s="68" t="str">
        <f t="shared" ca="1" si="49"/>
        <v/>
      </c>
    </row>
    <row r="128" spans="2:20" ht="22.5" customHeight="1">
      <c r="B128" s="5">
        <f t="shared" si="47"/>
        <v>125</v>
      </c>
      <c r="C128" s="6" t="str">
        <f t="shared" ca="1" si="57"/>
        <v/>
      </c>
      <c r="D128" s="5" t="str">
        <f t="shared" ca="1" si="58"/>
        <v/>
      </c>
      <c r="E128" s="5" t="str">
        <f t="shared" ca="1" si="59"/>
        <v/>
      </c>
      <c r="F128" s="5" t="str">
        <f t="shared" ca="1" si="60"/>
        <v/>
      </c>
      <c r="G128" s="111" t="str">
        <f t="shared" ca="1" si="61"/>
        <v/>
      </c>
      <c r="H128" s="71" t="str">
        <f ca="1">IF($T128="OK",IF(K128&gt;0,総括表!$E$12,""),"")</f>
        <v/>
      </c>
      <c r="I128" s="7" t="str">
        <f t="shared" ca="1" si="64"/>
        <v/>
      </c>
      <c r="J128" s="7" t="str">
        <f t="shared" ca="1" si="65"/>
        <v/>
      </c>
      <c r="K128" s="7" t="str">
        <f t="shared" ca="1" si="66"/>
        <v/>
      </c>
      <c r="L128" s="7" t="str">
        <f t="shared" ca="1" si="67"/>
        <v/>
      </c>
      <c r="M128" s="7" t="str">
        <f t="shared" ca="1" si="68"/>
        <v/>
      </c>
      <c r="N128" s="7" t="str">
        <f t="shared" ca="1" si="62"/>
        <v/>
      </c>
      <c r="O128" s="7" t="str">
        <f t="shared" ca="1" si="69"/>
        <v/>
      </c>
      <c r="P128" s="7" t="str">
        <f t="shared" ca="1" si="70"/>
        <v/>
      </c>
      <c r="Q128" s="113" t="str">
        <f t="shared" ca="1" si="63"/>
        <v/>
      </c>
      <c r="R128" s="8">
        <f t="shared" ca="1" si="48"/>
        <v>0</v>
      </c>
      <c r="S128" s="72"/>
      <c r="T128" s="68" t="str">
        <f t="shared" ca="1" si="49"/>
        <v/>
      </c>
    </row>
    <row r="129" spans="2:20" ht="22.5" customHeight="1">
      <c r="B129" s="5">
        <f t="shared" si="47"/>
        <v>126</v>
      </c>
      <c r="C129" s="6" t="str">
        <f t="shared" ca="1" si="57"/>
        <v/>
      </c>
      <c r="D129" s="5" t="str">
        <f t="shared" ca="1" si="58"/>
        <v/>
      </c>
      <c r="E129" s="5" t="str">
        <f t="shared" ca="1" si="59"/>
        <v/>
      </c>
      <c r="F129" s="5" t="str">
        <f t="shared" ca="1" si="60"/>
        <v/>
      </c>
      <c r="G129" s="111" t="str">
        <f t="shared" ca="1" si="61"/>
        <v/>
      </c>
      <c r="H129" s="71" t="str">
        <f ca="1">IF($T129="OK",IF(K129&gt;0,総括表!$E$12,""),"")</f>
        <v/>
      </c>
      <c r="I129" s="7" t="str">
        <f t="shared" ca="1" si="64"/>
        <v/>
      </c>
      <c r="J129" s="7" t="str">
        <f t="shared" ca="1" si="65"/>
        <v/>
      </c>
      <c r="K129" s="7" t="str">
        <f t="shared" ca="1" si="66"/>
        <v/>
      </c>
      <c r="L129" s="7" t="str">
        <f t="shared" ca="1" si="67"/>
        <v/>
      </c>
      <c r="M129" s="7" t="str">
        <f t="shared" ca="1" si="68"/>
        <v/>
      </c>
      <c r="N129" s="7" t="str">
        <f t="shared" ca="1" si="62"/>
        <v/>
      </c>
      <c r="O129" s="7" t="str">
        <f t="shared" ca="1" si="69"/>
        <v/>
      </c>
      <c r="P129" s="7" t="str">
        <f t="shared" ca="1" si="70"/>
        <v/>
      </c>
      <c r="Q129" s="113" t="str">
        <f t="shared" ca="1" si="63"/>
        <v/>
      </c>
      <c r="R129" s="8">
        <f t="shared" ca="1" si="48"/>
        <v>0</v>
      </c>
      <c r="S129" s="72"/>
      <c r="T129" s="68" t="str">
        <f t="shared" ca="1" si="49"/>
        <v/>
      </c>
    </row>
    <row r="130" spans="2:20" ht="22.5" customHeight="1">
      <c r="B130" s="5">
        <f t="shared" si="47"/>
        <v>127</v>
      </c>
      <c r="C130" s="6" t="str">
        <f t="shared" ca="1" si="57"/>
        <v/>
      </c>
      <c r="D130" s="5" t="str">
        <f t="shared" ca="1" si="58"/>
        <v/>
      </c>
      <c r="E130" s="5" t="str">
        <f t="shared" ca="1" si="59"/>
        <v/>
      </c>
      <c r="F130" s="5" t="str">
        <f t="shared" ca="1" si="60"/>
        <v/>
      </c>
      <c r="G130" s="111" t="str">
        <f t="shared" ca="1" si="61"/>
        <v/>
      </c>
      <c r="H130" s="71" t="str">
        <f ca="1">IF($T130="OK",IF(K130&gt;0,総括表!$E$12,""),"")</f>
        <v/>
      </c>
      <c r="I130" s="7" t="str">
        <f t="shared" ca="1" si="64"/>
        <v/>
      </c>
      <c r="J130" s="7" t="str">
        <f t="shared" ca="1" si="65"/>
        <v/>
      </c>
      <c r="K130" s="7" t="str">
        <f t="shared" ca="1" si="66"/>
        <v/>
      </c>
      <c r="L130" s="7" t="str">
        <f t="shared" ca="1" si="67"/>
        <v/>
      </c>
      <c r="M130" s="7" t="str">
        <f t="shared" ca="1" si="68"/>
        <v/>
      </c>
      <c r="N130" s="7" t="str">
        <f t="shared" ca="1" si="62"/>
        <v/>
      </c>
      <c r="O130" s="7" t="str">
        <f t="shared" ca="1" si="69"/>
        <v/>
      </c>
      <c r="P130" s="7" t="str">
        <f t="shared" ca="1" si="70"/>
        <v/>
      </c>
      <c r="Q130" s="113" t="str">
        <f t="shared" ca="1" si="63"/>
        <v/>
      </c>
      <c r="R130" s="8">
        <f t="shared" ca="1" si="48"/>
        <v>0</v>
      </c>
      <c r="S130" s="72"/>
      <c r="T130" s="68" t="str">
        <f t="shared" ca="1" si="49"/>
        <v/>
      </c>
    </row>
    <row r="131" spans="2:20" ht="22.5" customHeight="1">
      <c r="B131" s="5">
        <f t="shared" si="47"/>
        <v>128</v>
      </c>
      <c r="C131" s="6" t="str">
        <f t="shared" ca="1" si="57"/>
        <v/>
      </c>
      <c r="D131" s="5" t="str">
        <f t="shared" ca="1" si="58"/>
        <v/>
      </c>
      <c r="E131" s="5" t="str">
        <f t="shared" ca="1" si="59"/>
        <v/>
      </c>
      <c r="F131" s="5" t="str">
        <f t="shared" ca="1" si="60"/>
        <v/>
      </c>
      <c r="G131" s="111" t="str">
        <f t="shared" ca="1" si="61"/>
        <v/>
      </c>
      <c r="H131" s="71" t="str">
        <f ca="1">IF($T131="OK",IF(K131&gt;0,総括表!$E$12,""),"")</f>
        <v/>
      </c>
      <c r="I131" s="7" t="str">
        <f t="shared" ca="1" si="64"/>
        <v/>
      </c>
      <c r="J131" s="7" t="str">
        <f t="shared" ca="1" si="65"/>
        <v/>
      </c>
      <c r="K131" s="7" t="str">
        <f t="shared" ca="1" si="66"/>
        <v/>
      </c>
      <c r="L131" s="7" t="str">
        <f t="shared" ca="1" si="67"/>
        <v/>
      </c>
      <c r="M131" s="7" t="str">
        <f t="shared" ca="1" si="68"/>
        <v/>
      </c>
      <c r="N131" s="7" t="str">
        <f t="shared" ca="1" si="62"/>
        <v/>
      </c>
      <c r="O131" s="7" t="str">
        <f t="shared" ca="1" si="69"/>
        <v/>
      </c>
      <c r="P131" s="7" t="str">
        <f t="shared" ca="1" si="70"/>
        <v/>
      </c>
      <c r="Q131" s="113" t="str">
        <f t="shared" ca="1" si="63"/>
        <v/>
      </c>
      <c r="R131" s="8">
        <f t="shared" ca="1" si="48"/>
        <v>0</v>
      </c>
      <c r="S131" s="72"/>
      <c r="T131" s="68" t="str">
        <f t="shared" ca="1" si="49"/>
        <v/>
      </c>
    </row>
    <row r="132" spans="2:20" ht="22.5" customHeight="1">
      <c r="B132" s="5">
        <f t="shared" si="47"/>
        <v>129</v>
      </c>
      <c r="C132" s="6" t="str">
        <f t="shared" ref="C132:C153" ca="1" si="71">IF($T132="OK",IFERROR(INDIRECT("個票"&amp;$B132&amp;"！$L$4"),""),"")</f>
        <v/>
      </c>
      <c r="D132" s="5" t="str">
        <f t="shared" ref="D132:D153" ca="1" si="72">IF($T132="OK",IFERROR(INDIRECT(ASC("個票"&amp;$B132&amp;"！$AG$4")),""),"")</f>
        <v/>
      </c>
      <c r="E132" s="5" t="str">
        <f t="shared" ref="E132:E153" ca="1" si="73">IF($T132="OK",IFERROR(INDIRECT("個票"&amp;$B132&amp;"！$L$5"),""),"")</f>
        <v/>
      </c>
      <c r="F132" s="5" t="str">
        <f t="shared" ref="F132:F153" ca="1" si="74">IF($T132="OK",IFERROR(INDIRECT("個票"&amp;$B132&amp;"！$S$8"),""),"")</f>
        <v/>
      </c>
      <c r="G132" s="111" t="str">
        <f t="shared" ref="G132:G153" ca="1" si="75">IF($T132="OK",IFERROR(INDIRECT("個票"&amp;$B132&amp;"！$L$7"),""),"")</f>
        <v/>
      </c>
      <c r="H132" s="71" t="str">
        <f ca="1">IF($T132="OK",IF(K132&gt;0,総括表!$E$12,""),"")</f>
        <v/>
      </c>
      <c r="I132" s="7" t="str">
        <f t="shared" ca="1" si="64"/>
        <v/>
      </c>
      <c r="J132" s="7" t="str">
        <f t="shared" ca="1" si="65"/>
        <v/>
      </c>
      <c r="K132" s="7" t="str">
        <f t="shared" ca="1" si="66"/>
        <v/>
      </c>
      <c r="L132" s="7" t="str">
        <f t="shared" ca="1" si="67"/>
        <v/>
      </c>
      <c r="M132" s="7" t="str">
        <f t="shared" ca="1" si="68"/>
        <v/>
      </c>
      <c r="N132" s="7" t="str">
        <f t="shared" ref="N132:N153" ca="1" si="76">IF($T132="OK",MIN(L132:M132),"")</f>
        <v/>
      </c>
      <c r="O132" s="7" t="str">
        <f t="shared" ca="1" si="69"/>
        <v/>
      </c>
      <c r="P132" s="7" t="str">
        <f t="shared" ca="1" si="70"/>
        <v/>
      </c>
      <c r="Q132" s="113" t="str">
        <f t="shared" ref="Q132:Q153" ca="1" si="77">IF($T132="OK",MIN(O132:P132),"")</f>
        <v/>
      </c>
      <c r="R132" s="8">
        <f t="shared" ca="1" si="48"/>
        <v>0</v>
      </c>
      <c r="S132" s="72"/>
      <c r="T132" s="68" t="str">
        <f t="shared" ca="1" si="49"/>
        <v/>
      </c>
    </row>
    <row r="133" spans="2:20" ht="22.5" customHeight="1">
      <c r="B133" s="5">
        <f t="shared" ref="B133:B153" si="78">ROW()-3</f>
        <v>130</v>
      </c>
      <c r="C133" s="6" t="str">
        <f t="shared" ca="1" si="71"/>
        <v/>
      </c>
      <c r="D133" s="5" t="str">
        <f t="shared" ca="1" si="72"/>
        <v/>
      </c>
      <c r="E133" s="5" t="str">
        <f t="shared" ca="1" si="73"/>
        <v/>
      </c>
      <c r="F133" s="5" t="str">
        <f t="shared" ca="1" si="74"/>
        <v/>
      </c>
      <c r="G133" s="111" t="str">
        <f t="shared" ca="1" si="75"/>
        <v/>
      </c>
      <c r="H133" s="71" t="str">
        <f ca="1">IF($T133="OK",IF(K133&gt;0,総括表!$E$12,""),"")</f>
        <v/>
      </c>
      <c r="I133" s="7" t="str">
        <f t="shared" ca="1" si="64"/>
        <v/>
      </c>
      <c r="J133" s="7" t="str">
        <f t="shared" ca="1" si="65"/>
        <v/>
      </c>
      <c r="K133" s="7" t="str">
        <f t="shared" ca="1" si="66"/>
        <v/>
      </c>
      <c r="L133" s="7" t="str">
        <f t="shared" ca="1" si="67"/>
        <v/>
      </c>
      <c r="M133" s="7" t="str">
        <f t="shared" ca="1" si="68"/>
        <v/>
      </c>
      <c r="N133" s="7" t="str">
        <f t="shared" ca="1" si="76"/>
        <v/>
      </c>
      <c r="O133" s="7" t="str">
        <f t="shared" ca="1" si="69"/>
        <v/>
      </c>
      <c r="P133" s="7" t="str">
        <f t="shared" ca="1" si="70"/>
        <v/>
      </c>
      <c r="Q133" s="113" t="str">
        <f t="shared" ca="1" si="77"/>
        <v/>
      </c>
      <c r="R133" s="8">
        <f t="shared" ref="R133:R153" ca="1" si="79">SUM(K133,N133,Q133)</f>
        <v>0</v>
      </c>
      <c r="S133" s="72"/>
      <c r="T133" s="68" t="str">
        <f t="shared" ref="T133:T153" ca="1" si="80">IFERROR(INDIRECT("個票"&amp;$B133&amp;"！$AP$4"),"")</f>
        <v/>
      </c>
    </row>
    <row r="134" spans="2:20" ht="22.5" customHeight="1">
      <c r="B134" s="5">
        <f t="shared" si="78"/>
        <v>131</v>
      </c>
      <c r="C134" s="6" t="str">
        <f t="shared" ca="1" si="71"/>
        <v/>
      </c>
      <c r="D134" s="5" t="str">
        <f t="shared" ca="1" si="72"/>
        <v/>
      </c>
      <c r="E134" s="5" t="str">
        <f t="shared" ca="1" si="73"/>
        <v/>
      </c>
      <c r="F134" s="5" t="str">
        <f t="shared" ca="1" si="74"/>
        <v/>
      </c>
      <c r="G134" s="111" t="str">
        <f t="shared" ca="1" si="75"/>
        <v/>
      </c>
      <c r="H134" s="71" t="str">
        <f ca="1">IF($T134="OK",IF(K134&gt;0,総括表!$E$12,""),"")</f>
        <v/>
      </c>
      <c r="I134" s="7" t="str">
        <f t="shared" ca="1" si="64"/>
        <v/>
      </c>
      <c r="J134" s="7" t="str">
        <f t="shared" ca="1" si="65"/>
        <v/>
      </c>
      <c r="K134" s="7" t="str">
        <f t="shared" ca="1" si="66"/>
        <v/>
      </c>
      <c r="L134" s="7" t="str">
        <f t="shared" ca="1" si="67"/>
        <v/>
      </c>
      <c r="M134" s="7" t="str">
        <f t="shared" ca="1" si="68"/>
        <v/>
      </c>
      <c r="N134" s="7" t="str">
        <f t="shared" ca="1" si="76"/>
        <v/>
      </c>
      <c r="O134" s="7" t="str">
        <f t="shared" ca="1" si="69"/>
        <v/>
      </c>
      <c r="P134" s="7" t="str">
        <f t="shared" ca="1" si="70"/>
        <v/>
      </c>
      <c r="Q134" s="113" t="str">
        <f t="shared" ca="1" si="77"/>
        <v/>
      </c>
      <c r="R134" s="8">
        <f t="shared" ca="1" si="79"/>
        <v>0</v>
      </c>
      <c r="S134" s="72"/>
      <c r="T134" s="68" t="str">
        <f t="shared" ca="1" si="80"/>
        <v/>
      </c>
    </row>
    <row r="135" spans="2:20" ht="22.5" customHeight="1">
      <c r="B135" s="5">
        <f t="shared" si="78"/>
        <v>132</v>
      </c>
      <c r="C135" s="6" t="str">
        <f t="shared" ca="1" si="71"/>
        <v/>
      </c>
      <c r="D135" s="5" t="str">
        <f t="shared" ca="1" si="72"/>
        <v/>
      </c>
      <c r="E135" s="5" t="str">
        <f t="shared" ca="1" si="73"/>
        <v/>
      </c>
      <c r="F135" s="5" t="str">
        <f t="shared" ca="1" si="74"/>
        <v/>
      </c>
      <c r="G135" s="111" t="str">
        <f t="shared" ca="1" si="75"/>
        <v/>
      </c>
      <c r="H135" s="71" t="str">
        <f ca="1">IF($T135="OK",IF(K135&gt;0,総括表!$E$12,""),"")</f>
        <v/>
      </c>
      <c r="I135" s="7" t="str">
        <f t="shared" ca="1" si="64"/>
        <v/>
      </c>
      <c r="J135" s="7" t="str">
        <f t="shared" ca="1" si="65"/>
        <v/>
      </c>
      <c r="K135" s="7" t="str">
        <f t="shared" ca="1" si="66"/>
        <v/>
      </c>
      <c r="L135" s="7" t="str">
        <f t="shared" ca="1" si="67"/>
        <v/>
      </c>
      <c r="M135" s="7" t="str">
        <f t="shared" ca="1" si="68"/>
        <v/>
      </c>
      <c r="N135" s="7" t="str">
        <f t="shared" ca="1" si="76"/>
        <v/>
      </c>
      <c r="O135" s="7" t="str">
        <f t="shared" ca="1" si="69"/>
        <v/>
      </c>
      <c r="P135" s="7" t="str">
        <f t="shared" ca="1" si="70"/>
        <v/>
      </c>
      <c r="Q135" s="113" t="str">
        <f t="shared" ca="1" si="77"/>
        <v/>
      </c>
      <c r="R135" s="8">
        <f t="shared" ca="1" si="79"/>
        <v>0</v>
      </c>
      <c r="S135" s="72"/>
      <c r="T135" s="68" t="str">
        <f t="shared" ca="1" si="80"/>
        <v/>
      </c>
    </row>
    <row r="136" spans="2:20" ht="22.5" customHeight="1">
      <c r="B136" s="5">
        <f t="shared" si="78"/>
        <v>133</v>
      </c>
      <c r="C136" s="6" t="str">
        <f t="shared" ca="1" si="71"/>
        <v/>
      </c>
      <c r="D136" s="5" t="str">
        <f t="shared" ca="1" si="72"/>
        <v/>
      </c>
      <c r="E136" s="5" t="str">
        <f t="shared" ca="1" si="73"/>
        <v/>
      </c>
      <c r="F136" s="5" t="str">
        <f t="shared" ca="1" si="74"/>
        <v/>
      </c>
      <c r="G136" s="111" t="str">
        <f t="shared" ca="1" si="75"/>
        <v/>
      </c>
      <c r="H136" s="71" t="str">
        <f ca="1">IF($T136="OK",IF(K136&gt;0,総括表!$E$12,""),"")</f>
        <v/>
      </c>
      <c r="I136" s="7" t="str">
        <f t="shared" ca="1" si="64"/>
        <v/>
      </c>
      <c r="J136" s="7" t="str">
        <f t="shared" ca="1" si="65"/>
        <v/>
      </c>
      <c r="K136" s="7" t="str">
        <f t="shared" ca="1" si="66"/>
        <v/>
      </c>
      <c r="L136" s="7" t="str">
        <f t="shared" ca="1" si="67"/>
        <v/>
      </c>
      <c r="M136" s="7" t="str">
        <f t="shared" ca="1" si="68"/>
        <v/>
      </c>
      <c r="N136" s="7" t="str">
        <f t="shared" ca="1" si="76"/>
        <v/>
      </c>
      <c r="O136" s="7" t="str">
        <f t="shared" ca="1" si="69"/>
        <v/>
      </c>
      <c r="P136" s="7" t="str">
        <f t="shared" ca="1" si="70"/>
        <v/>
      </c>
      <c r="Q136" s="113" t="str">
        <f t="shared" ca="1" si="77"/>
        <v/>
      </c>
      <c r="R136" s="8">
        <f t="shared" ca="1" si="79"/>
        <v>0</v>
      </c>
      <c r="S136" s="72"/>
      <c r="T136" s="68" t="str">
        <f t="shared" ca="1" si="80"/>
        <v/>
      </c>
    </row>
    <row r="137" spans="2:20" ht="22.5" customHeight="1">
      <c r="B137" s="5">
        <f t="shared" si="78"/>
        <v>134</v>
      </c>
      <c r="C137" s="6" t="str">
        <f t="shared" ca="1" si="71"/>
        <v/>
      </c>
      <c r="D137" s="5" t="str">
        <f t="shared" ca="1" si="72"/>
        <v/>
      </c>
      <c r="E137" s="5" t="str">
        <f t="shared" ca="1" si="73"/>
        <v/>
      </c>
      <c r="F137" s="5" t="str">
        <f t="shared" ca="1" si="74"/>
        <v/>
      </c>
      <c r="G137" s="111" t="str">
        <f t="shared" ca="1" si="75"/>
        <v/>
      </c>
      <c r="H137" s="71" t="str">
        <f ca="1">IF($T137="OK",IF(K137&gt;0,総括表!$E$12,""),"")</f>
        <v/>
      </c>
      <c r="I137" s="7" t="str">
        <f t="shared" ca="1" si="64"/>
        <v/>
      </c>
      <c r="J137" s="7" t="str">
        <f t="shared" ca="1" si="65"/>
        <v/>
      </c>
      <c r="K137" s="7" t="str">
        <f t="shared" ca="1" si="66"/>
        <v/>
      </c>
      <c r="L137" s="7" t="str">
        <f t="shared" ca="1" si="67"/>
        <v/>
      </c>
      <c r="M137" s="7" t="str">
        <f t="shared" ca="1" si="68"/>
        <v/>
      </c>
      <c r="N137" s="7" t="str">
        <f t="shared" ca="1" si="76"/>
        <v/>
      </c>
      <c r="O137" s="7" t="str">
        <f t="shared" ca="1" si="69"/>
        <v/>
      </c>
      <c r="P137" s="7" t="str">
        <f t="shared" ca="1" si="70"/>
        <v/>
      </c>
      <c r="Q137" s="113" t="str">
        <f t="shared" ca="1" si="77"/>
        <v/>
      </c>
      <c r="R137" s="8">
        <f t="shared" ca="1" si="79"/>
        <v>0</v>
      </c>
      <c r="S137" s="72"/>
      <c r="T137" s="68" t="str">
        <f t="shared" ca="1" si="80"/>
        <v/>
      </c>
    </row>
    <row r="138" spans="2:20" ht="22.5" customHeight="1">
      <c r="B138" s="5">
        <f t="shared" si="78"/>
        <v>135</v>
      </c>
      <c r="C138" s="6" t="str">
        <f t="shared" ca="1" si="71"/>
        <v/>
      </c>
      <c r="D138" s="5" t="str">
        <f t="shared" ca="1" si="72"/>
        <v/>
      </c>
      <c r="E138" s="5" t="str">
        <f t="shared" ca="1" si="73"/>
        <v/>
      </c>
      <c r="F138" s="5" t="str">
        <f t="shared" ca="1" si="74"/>
        <v/>
      </c>
      <c r="G138" s="111" t="str">
        <f t="shared" ca="1" si="75"/>
        <v/>
      </c>
      <c r="H138" s="71" t="str">
        <f ca="1">IF($T138="OK",IF(K138&gt;0,総括表!$E$12,""),"")</f>
        <v/>
      </c>
      <c r="I138" s="7" t="str">
        <f t="shared" ca="1" si="64"/>
        <v/>
      </c>
      <c r="J138" s="7" t="str">
        <f t="shared" ca="1" si="65"/>
        <v/>
      </c>
      <c r="K138" s="7" t="str">
        <f t="shared" ca="1" si="66"/>
        <v/>
      </c>
      <c r="L138" s="7" t="str">
        <f t="shared" ca="1" si="67"/>
        <v/>
      </c>
      <c r="M138" s="7" t="str">
        <f t="shared" ca="1" si="68"/>
        <v/>
      </c>
      <c r="N138" s="7" t="str">
        <f t="shared" ca="1" si="76"/>
        <v/>
      </c>
      <c r="O138" s="7" t="str">
        <f t="shared" ca="1" si="69"/>
        <v/>
      </c>
      <c r="P138" s="7" t="str">
        <f t="shared" ca="1" si="70"/>
        <v/>
      </c>
      <c r="Q138" s="113" t="str">
        <f t="shared" ca="1" si="77"/>
        <v/>
      </c>
      <c r="R138" s="8">
        <f t="shared" ca="1" si="79"/>
        <v>0</v>
      </c>
      <c r="S138" s="72"/>
      <c r="T138" s="68" t="str">
        <f t="shared" ca="1" si="80"/>
        <v/>
      </c>
    </row>
    <row r="139" spans="2:20" ht="22.5" customHeight="1">
      <c r="B139" s="5">
        <f t="shared" si="78"/>
        <v>136</v>
      </c>
      <c r="C139" s="6" t="str">
        <f t="shared" ca="1" si="71"/>
        <v/>
      </c>
      <c r="D139" s="5" t="str">
        <f t="shared" ca="1" si="72"/>
        <v/>
      </c>
      <c r="E139" s="5" t="str">
        <f t="shared" ca="1" si="73"/>
        <v/>
      </c>
      <c r="F139" s="5" t="str">
        <f t="shared" ca="1" si="74"/>
        <v/>
      </c>
      <c r="G139" s="111" t="str">
        <f t="shared" ca="1" si="75"/>
        <v/>
      </c>
      <c r="H139" s="71" t="str">
        <f ca="1">IF($T139="OK",IF(K139&gt;0,総括表!$E$12,""),"")</f>
        <v/>
      </c>
      <c r="I139" s="7" t="str">
        <f t="shared" ca="1" si="64"/>
        <v/>
      </c>
      <c r="J139" s="7" t="str">
        <f t="shared" ca="1" si="65"/>
        <v/>
      </c>
      <c r="K139" s="7" t="str">
        <f t="shared" ca="1" si="66"/>
        <v/>
      </c>
      <c r="L139" s="7" t="str">
        <f t="shared" ca="1" si="67"/>
        <v/>
      </c>
      <c r="M139" s="7" t="str">
        <f t="shared" ca="1" si="68"/>
        <v/>
      </c>
      <c r="N139" s="7" t="str">
        <f t="shared" ca="1" si="76"/>
        <v/>
      </c>
      <c r="O139" s="7" t="str">
        <f t="shared" ca="1" si="69"/>
        <v/>
      </c>
      <c r="P139" s="7" t="str">
        <f t="shared" ca="1" si="70"/>
        <v/>
      </c>
      <c r="Q139" s="113" t="str">
        <f t="shared" ca="1" si="77"/>
        <v/>
      </c>
      <c r="R139" s="8">
        <f t="shared" ca="1" si="79"/>
        <v>0</v>
      </c>
      <c r="S139" s="72"/>
      <c r="T139" s="68" t="str">
        <f t="shared" ca="1" si="80"/>
        <v/>
      </c>
    </row>
    <row r="140" spans="2:20" ht="22.5" customHeight="1">
      <c r="B140" s="5">
        <f t="shared" si="78"/>
        <v>137</v>
      </c>
      <c r="C140" s="6" t="str">
        <f t="shared" ca="1" si="71"/>
        <v/>
      </c>
      <c r="D140" s="5" t="str">
        <f t="shared" ca="1" si="72"/>
        <v/>
      </c>
      <c r="E140" s="5" t="str">
        <f t="shared" ca="1" si="73"/>
        <v/>
      </c>
      <c r="F140" s="5" t="str">
        <f t="shared" ca="1" si="74"/>
        <v/>
      </c>
      <c r="G140" s="111" t="str">
        <f t="shared" ca="1" si="75"/>
        <v/>
      </c>
      <c r="H140" s="71" t="str">
        <f ca="1">IF($T140="OK",IF(K140&gt;0,総括表!$E$12,""),"")</f>
        <v/>
      </c>
      <c r="I140" s="7" t="str">
        <f t="shared" ca="1" si="64"/>
        <v/>
      </c>
      <c r="J140" s="7" t="str">
        <f t="shared" ca="1" si="65"/>
        <v/>
      </c>
      <c r="K140" s="7" t="str">
        <f t="shared" ca="1" si="66"/>
        <v/>
      </c>
      <c r="L140" s="7" t="str">
        <f t="shared" ca="1" si="67"/>
        <v/>
      </c>
      <c r="M140" s="7" t="str">
        <f t="shared" ca="1" si="68"/>
        <v/>
      </c>
      <c r="N140" s="7" t="str">
        <f t="shared" ca="1" si="76"/>
        <v/>
      </c>
      <c r="O140" s="7" t="str">
        <f t="shared" ca="1" si="69"/>
        <v/>
      </c>
      <c r="P140" s="7" t="str">
        <f t="shared" ca="1" si="70"/>
        <v/>
      </c>
      <c r="Q140" s="113" t="str">
        <f t="shared" ca="1" si="77"/>
        <v/>
      </c>
      <c r="R140" s="8">
        <f t="shared" ca="1" si="79"/>
        <v>0</v>
      </c>
      <c r="S140" s="72"/>
      <c r="T140" s="68" t="str">
        <f t="shared" ca="1" si="80"/>
        <v/>
      </c>
    </row>
    <row r="141" spans="2:20" ht="22.5" customHeight="1">
      <c r="B141" s="5">
        <f t="shared" si="78"/>
        <v>138</v>
      </c>
      <c r="C141" s="6" t="str">
        <f t="shared" ca="1" si="71"/>
        <v/>
      </c>
      <c r="D141" s="5" t="str">
        <f t="shared" ca="1" si="72"/>
        <v/>
      </c>
      <c r="E141" s="5" t="str">
        <f t="shared" ca="1" si="73"/>
        <v/>
      </c>
      <c r="F141" s="5" t="str">
        <f t="shared" ca="1" si="74"/>
        <v/>
      </c>
      <c r="G141" s="111" t="str">
        <f t="shared" ca="1" si="75"/>
        <v/>
      </c>
      <c r="H141" s="71" t="str">
        <f ca="1">IF($T141="OK",IF(K141&gt;0,総括表!$E$12,""),"")</f>
        <v/>
      </c>
      <c r="I141" s="7" t="str">
        <f t="shared" ca="1" si="64"/>
        <v/>
      </c>
      <c r="J141" s="7" t="str">
        <f t="shared" ca="1" si="65"/>
        <v/>
      </c>
      <c r="K141" s="7" t="str">
        <f t="shared" ca="1" si="66"/>
        <v/>
      </c>
      <c r="L141" s="7" t="str">
        <f t="shared" ca="1" si="67"/>
        <v/>
      </c>
      <c r="M141" s="7" t="str">
        <f t="shared" ca="1" si="68"/>
        <v/>
      </c>
      <c r="N141" s="7" t="str">
        <f t="shared" ca="1" si="76"/>
        <v/>
      </c>
      <c r="O141" s="7" t="str">
        <f t="shared" ca="1" si="69"/>
        <v/>
      </c>
      <c r="P141" s="7" t="str">
        <f t="shared" ca="1" si="70"/>
        <v/>
      </c>
      <c r="Q141" s="113" t="str">
        <f t="shared" ca="1" si="77"/>
        <v/>
      </c>
      <c r="R141" s="8">
        <f t="shared" ca="1" si="79"/>
        <v>0</v>
      </c>
      <c r="S141" s="72"/>
      <c r="T141" s="68" t="str">
        <f t="shared" ca="1" si="80"/>
        <v/>
      </c>
    </row>
    <row r="142" spans="2:20" ht="22.5" customHeight="1">
      <c r="B142" s="5">
        <f t="shared" si="78"/>
        <v>139</v>
      </c>
      <c r="C142" s="6" t="str">
        <f t="shared" ca="1" si="71"/>
        <v/>
      </c>
      <c r="D142" s="5" t="str">
        <f t="shared" ca="1" si="72"/>
        <v/>
      </c>
      <c r="E142" s="5" t="str">
        <f t="shared" ca="1" si="73"/>
        <v/>
      </c>
      <c r="F142" s="5" t="str">
        <f t="shared" ca="1" si="74"/>
        <v/>
      </c>
      <c r="G142" s="111" t="str">
        <f t="shared" ca="1" si="75"/>
        <v/>
      </c>
      <c r="H142" s="71" t="str">
        <f ca="1">IF($T142="OK",IF(K142&gt;0,総括表!$E$12,""),"")</f>
        <v/>
      </c>
      <c r="I142" s="7" t="str">
        <f t="shared" ca="1" si="64"/>
        <v/>
      </c>
      <c r="J142" s="7" t="str">
        <f t="shared" ca="1" si="65"/>
        <v/>
      </c>
      <c r="K142" s="7" t="str">
        <f t="shared" ca="1" si="66"/>
        <v/>
      </c>
      <c r="L142" s="7" t="str">
        <f t="shared" ca="1" si="67"/>
        <v/>
      </c>
      <c r="M142" s="7" t="str">
        <f t="shared" ca="1" si="68"/>
        <v/>
      </c>
      <c r="N142" s="7" t="str">
        <f t="shared" ca="1" si="76"/>
        <v/>
      </c>
      <c r="O142" s="7" t="str">
        <f t="shared" ca="1" si="69"/>
        <v/>
      </c>
      <c r="P142" s="7" t="str">
        <f t="shared" ca="1" si="70"/>
        <v/>
      </c>
      <c r="Q142" s="113" t="str">
        <f t="shared" ca="1" si="77"/>
        <v/>
      </c>
      <c r="R142" s="8">
        <f t="shared" ca="1" si="79"/>
        <v>0</v>
      </c>
      <c r="S142" s="72"/>
      <c r="T142" s="68" t="str">
        <f t="shared" ca="1" si="80"/>
        <v/>
      </c>
    </row>
    <row r="143" spans="2:20" ht="22.5" customHeight="1">
      <c r="B143" s="5">
        <f t="shared" si="78"/>
        <v>140</v>
      </c>
      <c r="C143" s="6" t="str">
        <f t="shared" ca="1" si="71"/>
        <v/>
      </c>
      <c r="D143" s="5" t="str">
        <f t="shared" ca="1" si="72"/>
        <v/>
      </c>
      <c r="E143" s="5" t="str">
        <f t="shared" ca="1" si="73"/>
        <v/>
      </c>
      <c r="F143" s="5" t="str">
        <f t="shared" ca="1" si="74"/>
        <v/>
      </c>
      <c r="G143" s="111" t="str">
        <f t="shared" ca="1" si="75"/>
        <v/>
      </c>
      <c r="H143" s="71" t="str">
        <f ca="1">IF($T143="OK",IF(K143&gt;0,総括表!$E$12,""),"")</f>
        <v/>
      </c>
      <c r="I143" s="7" t="str">
        <f t="shared" ca="1" si="64"/>
        <v/>
      </c>
      <c r="J143" s="7" t="str">
        <f t="shared" ca="1" si="65"/>
        <v/>
      </c>
      <c r="K143" s="7" t="str">
        <f t="shared" ca="1" si="66"/>
        <v/>
      </c>
      <c r="L143" s="7" t="str">
        <f t="shared" ca="1" si="67"/>
        <v/>
      </c>
      <c r="M143" s="7" t="str">
        <f t="shared" ca="1" si="68"/>
        <v/>
      </c>
      <c r="N143" s="7" t="str">
        <f t="shared" ca="1" si="76"/>
        <v/>
      </c>
      <c r="O143" s="7" t="str">
        <f t="shared" ca="1" si="69"/>
        <v/>
      </c>
      <c r="P143" s="7" t="str">
        <f t="shared" ca="1" si="70"/>
        <v/>
      </c>
      <c r="Q143" s="113" t="str">
        <f t="shared" ca="1" si="77"/>
        <v/>
      </c>
      <c r="R143" s="8">
        <f t="shared" ca="1" si="79"/>
        <v>0</v>
      </c>
      <c r="S143" s="72"/>
      <c r="T143" s="68" t="str">
        <f t="shared" ca="1" si="80"/>
        <v/>
      </c>
    </row>
    <row r="144" spans="2:20" ht="22.5" customHeight="1">
      <c r="B144" s="5">
        <f t="shared" si="78"/>
        <v>141</v>
      </c>
      <c r="C144" s="6" t="str">
        <f t="shared" ca="1" si="71"/>
        <v/>
      </c>
      <c r="D144" s="5" t="str">
        <f t="shared" ca="1" si="72"/>
        <v/>
      </c>
      <c r="E144" s="5" t="str">
        <f t="shared" ca="1" si="73"/>
        <v/>
      </c>
      <c r="F144" s="5" t="str">
        <f t="shared" ca="1" si="74"/>
        <v/>
      </c>
      <c r="G144" s="111" t="str">
        <f t="shared" ca="1" si="75"/>
        <v/>
      </c>
      <c r="H144" s="71" t="str">
        <f ca="1">IF($T144="OK",IF(K144&gt;0,総括表!$E$12,""),"")</f>
        <v/>
      </c>
      <c r="I144" s="7" t="str">
        <f t="shared" ca="1" si="64"/>
        <v/>
      </c>
      <c r="J144" s="7" t="str">
        <f t="shared" ca="1" si="65"/>
        <v/>
      </c>
      <c r="K144" s="7" t="str">
        <f t="shared" ca="1" si="66"/>
        <v/>
      </c>
      <c r="L144" s="7" t="str">
        <f t="shared" ca="1" si="67"/>
        <v/>
      </c>
      <c r="M144" s="7" t="str">
        <f t="shared" ca="1" si="68"/>
        <v/>
      </c>
      <c r="N144" s="7" t="str">
        <f t="shared" ca="1" si="76"/>
        <v/>
      </c>
      <c r="O144" s="7" t="str">
        <f t="shared" ca="1" si="69"/>
        <v/>
      </c>
      <c r="P144" s="7" t="str">
        <f t="shared" ca="1" si="70"/>
        <v/>
      </c>
      <c r="Q144" s="113" t="str">
        <f t="shared" ca="1" si="77"/>
        <v/>
      </c>
      <c r="R144" s="8">
        <f t="shared" ca="1" si="79"/>
        <v>0</v>
      </c>
      <c r="S144" s="72"/>
      <c r="T144" s="68" t="str">
        <f t="shared" ca="1" si="80"/>
        <v/>
      </c>
    </row>
    <row r="145" spans="2:20" ht="22.5" customHeight="1">
      <c r="B145" s="5">
        <f t="shared" si="78"/>
        <v>142</v>
      </c>
      <c r="C145" s="6" t="str">
        <f t="shared" ca="1" si="71"/>
        <v/>
      </c>
      <c r="D145" s="5" t="str">
        <f t="shared" ca="1" si="72"/>
        <v/>
      </c>
      <c r="E145" s="5" t="str">
        <f t="shared" ca="1" si="73"/>
        <v/>
      </c>
      <c r="F145" s="5" t="str">
        <f t="shared" ca="1" si="74"/>
        <v/>
      </c>
      <c r="G145" s="111" t="str">
        <f t="shared" ca="1" si="75"/>
        <v/>
      </c>
      <c r="H145" s="71" t="str">
        <f ca="1">IF($T145="OK",IF(K145&gt;0,総括表!$E$12,""),"")</f>
        <v/>
      </c>
      <c r="I145" s="7" t="str">
        <f t="shared" ca="1" si="64"/>
        <v/>
      </c>
      <c r="J145" s="7" t="str">
        <f t="shared" ca="1" si="65"/>
        <v/>
      </c>
      <c r="K145" s="7" t="str">
        <f t="shared" ca="1" si="66"/>
        <v/>
      </c>
      <c r="L145" s="7" t="str">
        <f t="shared" ca="1" si="67"/>
        <v/>
      </c>
      <c r="M145" s="7" t="str">
        <f t="shared" ca="1" si="68"/>
        <v/>
      </c>
      <c r="N145" s="7" t="str">
        <f t="shared" ca="1" si="76"/>
        <v/>
      </c>
      <c r="O145" s="7" t="str">
        <f t="shared" ca="1" si="69"/>
        <v/>
      </c>
      <c r="P145" s="7" t="str">
        <f t="shared" ca="1" si="70"/>
        <v/>
      </c>
      <c r="Q145" s="113" t="str">
        <f t="shared" ca="1" si="77"/>
        <v/>
      </c>
      <c r="R145" s="8">
        <f t="shared" ca="1" si="79"/>
        <v>0</v>
      </c>
      <c r="S145" s="72"/>
      <c r="T145" s="68" t="str">
        <f t="shared" ca="1" si="80"/>
        <v/>
      </c>
    </row>
    <row r="146" spans="2:20" ht="22.5" customHeight="1">
      <c r="B146" s="5">
        <f t="shared" si="78"/>
        <v>143</v>
      </c>
      <c r="C146" s="6" t="str">
        <f t="shared" ca="1" si="71"/>
        <v/>
      </c>
      <c r="D146" s="5" t="str">
        <f t="shared" ca="1" si="72"/>
        <v/>
      </c>
      <c r="E146" s="5" t="str">
        <f t="shared" ca="1" si="73"/>
        <v/>
      </c>
      <c r="F146" s="5" t="str">
        <f t="shared" ca="1" si="74"/>
        <v/>
      </c>
      <c r="G146" s="111" t="str">
        <f t="shared" ca="1" si="75"/>
        <v/>
      </c>
      <c r="H146" s="71" t="str">
        <f ca="1">IF($T146="OK",IF(K146&gt;0,総括表!$E$12,""),"")</f>
        <v/>
      </c>
      <c r="I146" s="7" t="str">
        <f t="shared" ca="1" si="64"/>
        <v/>
      </c>
      <c r="J146" s="7" t="str">
        <f t="shared" ca="1" si="65"/>
        <v/>
      </c>
      <c r="K146" s="7" t="str">
        <f t="shared" ca="1" si="66"/>
        <v/>
      </c>
      <c r="L146" s="7" t="str">
        <f t="shared" ca="1" si="67"/>
        <v/>
      </c>
      <c r="M146" s="7" t="str">
        <f t="shared" ca="1" si="68"/>
        <v/>
      </c>
      <c r="N146" s="7" t="str">
        <f t="shared" ca="1" si="76"/>
        <v/>
      </c>
      <c r="O146" s="7" t="str">
        <f t="shared" ca="1" si="69"/>
        <v/>
      </c>
      <c r="P146" s="7" t="str">
        <f t="shared" ca="1" si="70"/>
        <v/>
      </c>
      <c r="Q146" s="113" t="str">
        <f t="shared" ca="1" si="77"/>
        <v/>
      </c>
      <c r="R146" s="8">
        <f t="shared" ca="1" si="79"/>
        <v>0</v>
      </c>
      <c r="S146" s="72"/>
      <c r="T146" s="68" t="str">
        <f t="shared" ca="1" si="80"/>
        <v/>
      </c>
    </row>
    <row r="147" spans="2:20" ht="22.5" customHeight="1">
      <c r="B147" s="5">
        <f t="shared" si="78"/>
        <v>144</v>
      </c>
      <c r="C147" s="6" t="str">
        <f t="shared" ca="1" si="71"/>
        <v/>
      </c>
      <c r="D147" s="5" t="str">
        <f t="shared" ca="1" si="72"/>
        <v/>
      </c>
      <c r="E147" s="5" t="str">
        <f t="shared" ca="1" si="73"/>
        <v/>
      </c>
      <c r="F147" s="5" t="str">
        <f t="shared" ca="1" si="74"/>
        <v/>
      </c>
      <c r="G147" s="111" t="str">
        <f t="shared" ca="1" si="75"/>
        <v/>
      </c>
      <c r="H147" s="71" t="str">
        <f ca="1">IF($T147="OK",IF(K147&gt;0,総括表!$E$12,""),"")</f>
        <v/>
      </c>
      <c r="I147" s="7" t="str">
        <f t="shared" ca="1" si="64"/>
        <v/>
      </c>
      <c r="J147" s="7" t="str">
        <f t="shared" ca="1" si="65"/>
        <v/>
      </c>
      <c r="K147" s="7" t="str">
        <f t="shared" ca="1" si="66"/>
        <v/>
      </c>
      <c r="L147" s="7" t="str">
        <f t="shared" ca="1" si="67"/>
        <v/>
      </c>
      <c r="M147" s="7" t="str">
        <f t="shared" ca="1" si="68"/>
        <v/>
      </c>
      <c r="N147" s="7" t="str">
        <f t="shared" ca="1" si="76"/>
        <v/>
      </c>
      <c r="O147" s="7" t="str">
        <f t="shared" ca="1" si="69"/>
        <v/>
      </c>
      <c r="P147" s="7" t="str">
        <f t="shared" ca="1" si="70"/>
        <v/>
      </c>
      <c r="Q147" s="113" t="str">
        <f t="shared" ca="1" si="77"/>
        <v/>
      </c>
      <c r="R147" s="8">
        <f t="shared" ca="1" si="79"/>
        <v>0</v>
      </c>
      <c r="S147" s="72"/>
      <c r="T147" s="68" t="str">
        <f t="shared" ca="1" si="80"/>
        <v/>
      </c>
    </row>
    <row r="148" spans="2:20" ht="22.5" customHeight="1">
      <c r="B148" s="5">
        <f t="shared" si="78"/>
        <v>145</v>
      </c>
      <c r="C148" s="6" t="str">
        <f t="shared" ca="1" si="71"/>
        <v/>
      </c>
      <c r="D148" s="5" t="str">
        <f t="shared" ca="1" si="72"/>
        <v/>
      </c>
      <c r="E148" s="5" t="str">
        <f t="shared" ca="1" si="73"/>
        <v/>
      </c>
      <c r="F148" s="5" t="str">
        <f t="shared" ca="1" si="74"/>
        <v/>
      </c>
      <c r="G148" s="111" t="str">
        <f t="shared" ca="1" si="75"/>
        <v/>
      </c>
      <c r="H148" s="71" t="str">
        <f ca="1">IF($T148="OK",IF(K148&gt;0,総括表!$E$12,""),"")</f>
        <v/>
      </c>
      <c r="I148" s="7" t="str">
        <f t="shared" ca="1" si="64"/>
        <v/>
      </c>
      <c r="J148" s="7" t="str">
        <f t="shared" ca="1" si="65"/>
        <v/>
      </c>
      <c r="K148" s="7" t="str">
        <f t="shared" ca="1" si="66"/>
        <v/>
      </c>
      <c r="L148" s="7" t="str">
        <f t="shared" ca="1" si="67"/>
        <v/>
      </c>
      <c r="M148" s="7" t="str">
        <f t="shared" ca="1" si="68"/>
        <v/>
      </c>
      <c r="N148" s="7" t="str">
        <f t="shared" ca="1" si="76"/>
        <v/>
      </c>
      <c r="O148" s="7" t="str">
        <f t="shared" ca="1" si="69"/>
        <v/>
      </c>
      <c r="P148" s="7" t="str">
        <f t="shared" ca="1" si="70"/>
        <v/>
      </c>
      <c r="Q148" s="113" t="str">
        <f t="shared" ca="1" si="77"/>
        <v/>
      </c>
      <c r="R148" s="8">
        <f t="shared" ca="1" si="79"/>
        <v>0</v>
      </c>
      <c r="S148" s="72"/>
      <c r="T148" s="68" t="str">
        <f t="shared" ca="1" si="80"/>
        <v/>
      </c>
    </row>
    <row r="149" spans="2:20" ht="22.5" customHeight="1">
      <c r="B149" s="5">
        <f t="shared" si="78"/>
        <v>146</v>
      </c>
      <c r="C149" s="6" t="str">
        <f t="shared" ca="1" si="71"/>
        <v/>
      </c>
      <c r="D149" s="5" t="str">
        <f t="shared" ca="1" si="72"/>
        <v/>
      </c>
      <c r="E149" s="5" t="str">
        <f t="shared" ca="1" si="73"/>
        <v/>
      </c>
      <c r="F149" s="5" t="str">
        <f t="shared" ca="1" si="74"/>
        <v/>
      </c>
      <c r="G149" s="111" t="str">
        <f t="shared" ca="1" si="75"/>
        <v/>
      </c>
      <c r="H149" s="71" t="str">
        <f ca="1">IF($T149="OK",IF(K149&gt;0,総括表!$E$12,""),"")</f>
        <v/>
      </c>
      <c r="I149" s="7" t="str">
        <f t="shared" ca="1" si="64"/>
        <v/>
      </c>
      <c r="J149" s="7" t="str">
        <f t="shared" ca="1" si="65"/>
        <v/>
      </c>
      <c r="K149" s="7" t="str">
        <f t="shared" ca="1" si="66"/>
        <v/>
      </c>
      <c r="L149" s="7" t="str">
        <f t="shared" ca="1" si="67"/>
        <v/>
      </c>
      <c r="M149" s="7" t="str">
        <f t="shared" ca="1" si="68"/>
        <v/>
      </c>
      <c r="N149" s="7" t="str">
        <f t="shared" ca="1" si="76"/>
        <v/>
      </c>
      <c r="O149" s="7" t="str">
        <f t="shared" ca="1" si="69"/>
        <v/>
      </c>
      <c r="P149" s="7" t="str">
        <f t="shared" ca="1" si="70"/>
        <v/>
      </c>
      <c r="Q149" s="113" t="str">
        <f t="shared" ca="1" si="77"/>
        <v/>
      </c>
      <c r="R149" s="8">
        <f t="shared" ca="1" si="79"/>
        <v>0</v>
      </c>
      <c r="S149" s="72"/>
      <c r="T149" s="68" t="str">
        <f t="shared" ca="1" si="80"/>
        <v/>
      </c>
    </row>
    <row r="150" spans="2:20" ht="22.5" customHeight="1">
      <c r="B150" s="5">
        <f t="shared" si="78"/>
        <v>147</v>
      </c>
      <c r="C150" s="6" t="str">
        <f t="shared" ca="1" si="71"/>
        <v/>
      </c>
      <c r="D150" s="5" t="str">
        <f t="shared" ca="1" si="72"/>
        <v/>
      </c>
      <c r="E150" s="5" t="str">
        <f t="shared" ca="1" si="73"/>
        <v/>
      </c>
      <c r="F150" s="5" t="str">
        <f t="shared" ca="1" si="74"/>
        <v/>
      </c>
      <c r="G150" s="111" t="str">
        <f t="shared" ca="1" si="75"/>
        <v/>
      </c>
      <c r="H150" s="71" t="str">
        <f ca="1">IF($T150="OK",IF(K150&gt;0,総括表!$E$12,""),"")</f>
        <v/>
      </c>
      <c r="I150" s="7" t="str">
        <f t="shared" ca="1" si="64"/>
        <v/>
      </c>
      <c r="J150" s="7" t="str">
        <f t="shared" ca="1" si="65"/>
        <v/>
      </c>
      <c r="K150" s="7" t="str">
        <f t="shared" ca="1" si="66"/>
        <v/>
      </c>
      <c r="L150" s="7" t="str">
        <f t="shared" ca="1" si="67"/>
        <v/>
      </c>
      <c r="M150" s="7" t="str">
        <f t="shared" ca="1" si="68"/>
        <v/>
      </c>
      <c r="N150" s="7" t="str">
        <f t="shared" ca="1" si="76"/>
        <v/>
      </c>
      <c r="O150" s="7" t="str">
        <f t="shared" ca="1" si="69"/>
        <v/>
      </c>
      <c r="P150" s="7" t="str">
        <f t="shared" ca="1" si="70"/>
        <v/>
      </c>
      <c r="Q150" s="113" t="str">
        <f t="shared" ca="1" si="77"/>
        <v/>
      </c>
      <c r="R150" s="8">
        <f t="shared" ca="1" si="79"/>
        <v>0</v>
      </c>
      <c r="S150" s="72"/>
      <c r="T150" s="68" t="str">
        <f t="shared" ca="1" si="80"/>
        <v/>
      </c>
    </row>
    <row r="151" spans="2:20" ht="22.5" customHeight="1">
      <c r="B151" s="5">
        <f t="shared" si="78"/>
        <v>148</v>
      </c>
      <c r="C151" s="6" t="str">
        <f t="shared" ca="1" si="71"/>
        <v/>
      </c>
      <c r="D151" s="5" t="str">
        <f t="shared" ca="1" si="72"/>
        <v/>
      </c>
      <c r="E151" s="5" t="str">
        <f t="shared" ca="1" si="73"/>
        <v/>
      </c>
      <c r="F151" s="5" t="str">
        <f t="shared" ca="1" si="74"/>
        <v/>
      </c>
      <c r="G151" s="111" t="str">
        <f t="shared" ca="1" si="75"/>
        <v/>
      </c>
      <c r="H151" s="71" t="str">
        <f ca="1">IF($T151="OK",IF(K151&gt;0,総括表!$E$12,""),"")</f>
        <v/>
      </c>
      <c r="I151" s="7" t="str">
        <f t="shared" ca="1" si="64"/>
        <v/>
      </c>
      <c r="J151" s="7" t="str">
        <f t="shared" ca="1" si="65"/>
        <v/>
      </c>
      <c r="K151" s="7" t="str">
        <f t="shared" ca="1" si="66"/>
        <v/>
      </c>
      <c r="L151" s="7" t="str">
        <f t="shared" ca="1" si="67"/>
        <v/>
      </c>
      <c r="M151" s="7" t="str">
        <f t="shared" ca="1" si="68"/>
        <v/>
      </c>
      <c r="N151" s="7" t="str">
        <f t="shared" ca="1" si="76"/>
        <v/>
      </c>
      <c r="O151" s="7" t="str">
        <f t="shared" ca="1" si="69"/>
        <v/>
      </c>
      <c r="P151" s="7" t="str">
        <f t="shared" ca="1" si="70"/>
        <v/>
      </c>
      <c r="Q151" s="113" t="str">
        <f t="shared" ca="1" si="77"/>
        <v/>
      </c>
      <c r="R151" s="8">
        <f t="shared" ca="1" si="79"/>
        <v>0</v>
      </c>
      <c r="S151" s="72"/>
      <c r="T151" s="68" t="str">
        <f t="shared" ca="1" si="80"/>
        <v/>
      </c>
    </row>
    <row r="152" spans="2:20" ht="22.5" customHeight="1">
      <c r="B152" s="5">
        <f t="shared" si="78"/>
        <v>149</v>
      </c>
      <c r="C152" s="6" t="str">
        <f t="shared" ca="1" si="71"/>
        <v/>
      </c>
      <c r="D152" s="5" t="str">
        <f t="shared" ca="1" si="72"/>
        <v/>
      </c>
      <c r="E152" s="5" t="str">
        <f t="shared" ca="1" si="73"/>
        <v/>
      </c>
      <c r="F152" s="5" t="str">
        <f t="shared" ca="1" si="74"/>
        <v/>
      </c>
      <c r="G152" s="111" t="str">
        <f t="shared" ca="1" si="75"/>
        <v/>
      </c>
      <c r="H152" s="71" t="str">
        <f ca="1">IF($T152="OK",IF(K152&gt;0,総括表!$E$12,""),"")</f>
        <v/>
      </c>
      <c r="I152" s="7" t="str">
        <f t="shared" ref="I152:I153" ca="1" si="81">IF($T152="OK",IF(J152&lt;&gt;0,IFERROR(INDIRECT("個票"&amp;$B152&amp;"！$AA$11"),""),0),"")</f>
        <v/>
      </c>
      <c r="J152" s="7" t="str">
        <f t="shared" ca="1" si="65"/>
        <v/>
      </c>
      <c r="K152" s="7" t="str">
        <f t="shared" ref="K152:K153" ca="1" si="82">IF($T152="OK",MIN(I152:J152),"")</f>
        <v/>
      </c>
      <c r="L152" s="7" t="str">
        <f t="shared" ref="L152:L153" ca="1" si="83">IF($T152="OK",IF(M152&lt;&gt;0,IFERROR(INDIRECT("個票"&amp;$B152&amp;"！$AA$25"),""),0),"")</f>
        <v/>
      </c>
      <c r="M152" s="7" t="str">
        <f t="shared" ca="1" si="68"/>
        <v/>
      </c>
      <c r="N152" s="7" t="str">
        <f t="shared" ca="1" si="76"/>
        <v/>
      </c>
      <c r="O152" s="7" t="str">
        <f t="shared" ref="O152:O153" ca="1" si="84">IF($T152="OK",IF(P152&lt;&gt;0,IFERROR(INDIRECT("個票"&amp;$B152&amp;"！$AA$39"),""),0),"")</f>
        <v/>
      </c>
      <c r="P152" s="7" t="str">
        <f t="shared" ca="1" si="70"/>
        <v/>
      </c>
      <c r="Q152" s="113" t="str">
        <f t="shared" ca="1" si="77"/>
        <v/>
      </c>
      <c r="R152" s="8">
        <f t="shared" ca="1" si="79"/>
        <v>0</v>
      </c>
      <c r="S152" s="72"/>
      <c r="T152" s="68" t="str">
        <f t="shared" ca="1" si="80"/>
        <v/>
      </c>
    </row>
    <row r="153" spans="2:20" ht="22.5" customHeight="1" thickBot="1">
      <c r="B153" s="5">
        <f t="shared" si="78"/>
        <v>150</v>
      </c>
      <c r="C153" s="6" t="str">
        <f t="shared" ca="1" si="71"/>
        <v/>
      </c>
      <c r="D153" s="5" t="str">
        <f t="shared" ca="1" si="72"/>
        <v/>
      </c>
      <c r="E153" s="5" t="str">
        <f t="shared" ca="1" si="73"/>
        <v/>
      </c>
      <c r="F153" s="5" t="str">
        <f t="shared" ca="1" si="74"/>
        <v/>
      </c>
      <c r="G153" s="111" t="str">
        <f t="shared" ca="1" si="75"/>
        <v/>
      </c>
      <c r="H153" s="71" t="str">
        <f ca="1">IF($T153="OK",IF(K153&gt;0,総括表!$E$12,""),"")</f>
        <v/>
      </c>
      <c r="I153" s="7" t="str">
        <f t="shared" ca="1" si="81"/>
        <v/>
      </c>
      <c r="J153" s="7" t="str">
        <f t="shared" ca="1" si="65"/>
        <v/>
      </c>
      <c r="K153" s="7" t="str">
        <f t="shared" ca="1" si="82"/>
        <v/>
      </c>
      <c r="L153" s="7" t="str">
        <f t="shared" ca="1" si="83"/>
        <v/>
      </c>
      <c r="M153" s="7" t="str">
        <f t="shared" ca="1" si="68"/>
        <v/>
      </c>
      <c r="N153" s="7" t="str">
        <f t="shared" ca="1" si="76"/>
        <v/>
      </c>
      <c r="O153" s="7" t="str">
        <f t="shared" ca="1" si="84"/>
        <v/>
      </c>
      <c r="P153" s="7" t="str">
        <f t="shared" ca="1" si="70"/>
        <v/>
      </c>
      <c r="Q153" s="113" t="str">
        <f t="shared" ca="1" si="77"/>
        <v/>
      </c>
      <c r="R153" s="114">
        <f t="shared" ca="1" si="79"/>
        <v>0</v>
      </c>
      <c r="S153" s="72"/>
      <c r="T153" s="68" t="str">
        <f t="shared" ca="1" si="80"/>
        <v/>
      </c>
    </row>
    <row r="154" spans="2:20" ht="22.5" customHeight="1">
      <c r="T154" s="3"/>
    </row>
    <row r="155" spans="2:20" ht="22.5" customHeight="1">
      <c r="T155" s="3"/>
    </row>
    <row r="156" spans="2:20" ht="22.5" customHeight="1">
      <c r="T156" s="3"/>
    </row>
    <row r="157" spans="2:20" ht="22.5" customHeight="1">
      <c r="T157" s="3"/>
    </row>
    <row r="158" spans="2:20" ht="22.5" customHeight="1">
      <c r="T158" s="3"/>
    </row>
    <row r="159" spans="2:20" ht="22.5" customHeight="1">
      <c r="T159" s="3"/>
    </row>
    <row r="160" spans="2:20" ht="22.5" customHeight="1">
      <c r="T160" s="3"/>
    </row>
    <row r="161" spans="20:20" ht="22.5" customHeight="1">
      <c r="T161" s="3"/>
    </row>
    <row r="162" spans="20:20" ht="22.5" customHeight="1">
      <c r="T162" s="3"/>
    </row>
    <row r="163" spans="20:20" ht="22.5" customHeight="1">
      <c r="T163" s="3"/>
    </row>
    <row r="164" spans="20:20" ht="22.5" customHeight="1">
      <c r="T164" s="3"/>
    </row>
    <row r="165" spans="20:20" ht="22.5" customHeight="1">
      <c r="T165" s="3"/>
    </row>
    <row r="166" spans="20:20" ht="22.5" customHeight="1">
      <c r="T166" s="3"/>
    </row>
    <row r="167" spans="20:20" ht="22.5" customHeight="1">
      <c r="T167" s="3"/>
    </row>
    <row r="168" spans="20:20" ht="22.5" customHeight="1">
      <c r="T168" s="3"/>
    </row>
    <row r="169" spans="20:20" ht="22.5" customHeight="1">
      <c r="T169" s="3"/>
    </row>
    <row r="170" spans="20:20" ht="22.5" customHeight="1">
      <c r="T170" s="3"/>
    </row>
    <row r="171" spans="20:20" ht="22.5" customHeight="1">
      <c r="T171" s="3"/>
    </row>
    <row r="172" spans="20:20" ht="22.5" customHeight="1">
      <c r="T172" s="3"/>
    </row>
    <row r="173" spans="20:20" ht="22.5" customHeight="1">
      <c r="T173" s="3"/>
    </row>
    <row r="174" spans="20:20" ht="22.5" customHeight="1">
      <c r="T174" s="3"/>
    </row>
    <row r="175" spans="20:20" ht="22.5" customHeight="1">
      <c r="T175" s="3"/>
    </row>
    <row r="176" spans="20:20" ht="22.5" customHeight="1">
      <c r="T176" s="3"/>
    </row>
    <row r="177" spans="20:20" ht="22.5" customHeight="1">
      <c r="T177" s="3"/>
    </row>
    <row r="178" spans="20:20" ht="22.5" customHeight="1">
      <c r="T178" s="3"/>
    </row>
    <row r="179" spans="20:20" ht="22.5" customHeight="1">
      <c r="T179" s="3"/>
    </row>
    <row r="180" spans="20:20" ht="22.5" customHeight="1">
      <c r="T180" s="3"/>
    </row>
    <row r="181" spans="20:20" ht="22.5" customHeight="1">
      <c r="T181" s="3"/>
    </row>
    <row r="182" spans="20:20" ht="22.5" customHeight="1">
      <c r="T182" s="3"/>
    </row>
    <row r="183" spans="20:20" ht="22.5" customHeight="1">
      <c r="T183" s="3"/>
    </row>
    <row r="184" spans="20:20" ht="22.5" customHeight="1">
      <c r="T184" s="3"/>
    </row>
    <row r="185" spans="20:20" ht="22.5" customHeight="1">
      <c r="T185" s="3"/>
    </row>
    <row r="186" spans="20:20" ht="22.5" customHeight="1">
      <c r="T186" s="3"/>
    </row>
    <row r="187" spans="20:20" ht="22.5" customHeight="1">
      <c r="T187" s="3"/>
    </row>
    <row r="188" spans="20:20" ht="22.5" customHeight="1">
      <c r="T188" s="3"/>
    </row>
    <row r="189" spans="20:20" ht="22.5" customHeight="1">
      <c r="T189" s="3"/>
    </row>
    <row r="190" spans="20:20" ht="22.5" customHeight="1">
      <c r="T190" s="3"/>
    </row>
    <row r="191" spans="20:20" ht="22.5" customHeight="1">
      <c r="T191" s="3"/>
    </row>
    <row r="192" spans="20:20" ht="22.5" customHeight="1">
      <c r="T192" s="3"/>
    </row>
    <row r="193" spans="20:20" ht="22.5" customHeight="1">
      <c r="T193" s="3"/>
    </row>
    <row r="194" spans="20:20" ht="22.5" customHeight="1">
      <c r="T194" s="3"/>
    </row>
    <row r="195" spans="20:20" ht="22.5" customHeight="1">
      <c r="T195" s="3"/>
    </row>
    <row r="196" spans="20:20" ht="22.5" customHeight="1">
      <c r="T196" s="3"/>
    </row>
    <row r="197" spans="20:20" ht="22.5" customHeight="1">
      <c r="T197" s="3"/>
    </row>
    <row r="198" spans="20:20" ht="22.5" customHeight="1">
      <c r="T198" s="3"/>
    </row>
    <row r="199" spans="20:20" ht="22.5" customHeight="1">
      <c r="T199" s="3"/>
    </row>
    <row r="200" spans="20:20" ht="22.5" customHeight="1">
      <c r="T200" s="3"/>
    </row>
    <row r="201" spans="20:20" ht="22.5" customHeight="1">
      <c r="T201" s="3"/>
    </row>
    <row r="202" spans="20:20" ht="22.5" customHeight="1">
      <c r="T202" s="3"/>
    </row>
    <row r="203" spans="20:20" ht="22.5" customHeight="1">
      <c r="T203" s="3"/>
    </row>
    <row r="204" spans="20:20" ht="22.5" customHeight="1">
      <c r="T204" s="3"/>
    </row>
    <row r="205" spans="20:20" ht="22.5" customHeight="1">
      <c r="T205" s="3"/>
    </row>
    <row r="206" spans="20:20" ht="22.5" customHeight="1">
      <c r="T206" s="3"/>
    </row>
    <row r="207" spans="20:20" ht="22.5" customHeight="1">
      <c r="T207" s="3"/>
    </row>
    <row r="208" spans="20:20" ht="22.5" customHeight="1">
      <c r="T208" s="3"/>
    </row>
    <row r="209" spans="20:20" ht="22.5" customHeight="1">
      <c r="T209" s="3"/>
    </row>
    <row r="210" spans="20:20" ht="22.5" customHeight="1">
      <c r="T210" s="3"/>
    </row>
    <row r="211" spans="20:20" ht="22.5" customHeight="1">
      <c r="T211" s="3"/>
    </row>
    <row r="212" spans="20:20" ht="22.5" customHeight="1">
      <c r="T212" s="3"/>
    </row>
    <row r="213" spans="20:20" ht="22.5" customHeight="1">
      <c r="T213" s="3"/>
    </row>
    <row r="214" spans="20:20" ht="22.5" customHeight="1">
      <c r="T214" s="3"/>
    </row>
    <row r="215" spans="20:20" ht="22.5" customHeight="1">
      <c r="T215" s="3"/>
    </row>
    <row r="216" spans="20:20" ht="22.5" customHeight="1">
      <c r="T216" s="3"/>
    </row>
    <row r="217" spans="20:20" ht="22.5" customHeight="1">
      <c r="T217" s="3"/>
    </row>
    <row r="218" spans="20:20" ht="22.5" customHeight="1">
      <c r="T218" s="3"/>
    </row>
    <row r="219" spans="20:20" ht="22.5" customHeight="1">
      <c r="T219" s="3"/>
    </row>
    <row r="220" spans="20:20" ht="22.5" customHeight="1">
      <c r="T220" s="3"/>
    </row>
    <row r="221" spans="20:20" ht="22.5" customHeight="1">
      <c r="T221" s="3"/>
    </row>
    <row r="222" spans="20:20" ht="22.5" customHeight="1">
      <c r="T222" s="3"/>
    </row>
    <row r="223" spans="20:20" ht="22.5" customHeight="1">
      <c r="T223" s="3"/>
    </row>
    <row r="224" spans="20:20" ht="22.5" customHeight="1">
      <c r="T224" s="3"/>
    </row>
    <row r="225" spans="20:20" ht="22.5" customHeight="1">
      <c r="T225" s="3"/>
    </row>
    <row r="226" spans="20:20" ht="22.5" customHeight="1">
      <c r="T226" s="3"/>
    </row>
    <row r="227" spans="20:20" ht="22.5" customHeight="1">
      <c r="T227" s="3"/>
    </row>
    <row r="228" spans="20:20" ht="22.5" customHeight="1">
      <c r="T228" s="3"/>
    </row>
    <row r="229" spans="20:20" ht="22.5" customHeight="1">
      <c r="T229" s="3"/>
    </row>
    <row r="230" spans="20:20" ht="22.5" customHeight="1">
      <c r="T230" s="3"/>
    </row>
    <row r="231" spans="20:20" ht="22.5" customHeight="1">
      <c r="T231" s="3"/>
    </row>
    <row r="232" spans="20:20" ht="22.5" customHeight="1">
      <c r="T232" s="3"/>
    </row>
    <row r="233" spans="20:20" ht="22.5" customHeight="1">
      <c r="T233" s="3"/>
    </row>
    <row r="234" spans="20:20" ht="22.5" customHeight="1">
      <c r="T234" s="3"/>
    </row>
    <row r="235" spans="20:20" ht="22.5" customHeight="1">
      <c r="T235" s="3"/>
    </row>
    <row r="236" spans="20:20" ht="22.5" customHeight="1">
      <c r="T236" s="3"/>
    </row>
    <row r="237" spans="20:20" ht="22.5" customHeight="1">
      <c r="T237" s="3"/>
    </row>
    <row r="238" spans="20:20" ht="22.5" customHeight="1">
      <c r="T238" s="3"/>
    </row>
    <row r="239" spans="20:20" ht="22.5" customHeight="1">
      <c r="T239" s="3"/>
    </row>
    <row r="240" spans="20:20" ht="22.5" customHeight="1">
      <c r="T240" s="3"/>
    </row>
    <row r="241" spans="20:20" ht="22.5" customHeight="1">
      <c r="T241" s="3"/>
    </row>
    <row r="242" spans="20:20" ht="22.5" customHeight="1">
      <c r="T242" s="3"/>
    </row>
    <row r="243" spans="20:20" ht="22.5" customHeight="1">
      <c r="T243" s="3"/>
    </row>
    <row r="244" spans="20:20" ht="22.5" customHeight="1">
      <c r="T244" s="3"/>
    </row>
    <row r="245" spans="20:20" ht="22.5" customHeight="1">
      <c r="T245" s="3"/>
    </row>
    <row r="246" spans="20:20" ht="22.5" customHeight="1">
      <c r="T246" s="3"/>
    </row>
    <row r="247" spans="20:20" ht="22.5" customHeight="1">
      <c r="T247" s="3"/>
    </row>
    <row r="248" spans="20:20" ht="22.5" customHeight="1">
      <c r="T248" s="3"/>
    </row>
    <row r="249" spans="20:20" ht="22.5" customHeight="1">
      <c r="T249" s="3"/>
    </row>
    <row r="250" spans="20:20" ht="22.5" customHeight="1">
      <c r="T250" s="3"/>
    </row>
    <row r="251" spans="20:20" ht="22.5" customHeight="1">
      <c r="T251" s="3"/>
    </row>
    <row r="252" spans="20:20" ht="22.5" customHeight="1">
      <c r="T252" s="3"/>
    </row>
    <row r="253" spans="20:20" ht="22.5" customHeight="1">
      <c r="T253" s="3"/>
    </row>
    <row r="254" spans="20:20" ht="22.5" customHeight="1">
      <c r="T254" s="3"/>
    </row>
    <row r="255" spans="20:20" ht="22.5" customHeight="1">
      <c r="T255" s="3"/>
    </row>
    <row r="256" spans="20:20" ht="22.5" customHeight="1">
      <c r="T256" s="3"/>
    </row>
    <row r="257" spans="20:20" ht="22.5" customHeight="1">
      <c r="T257" s="3"/>
    </row>
    <row r="258" spans="20:20" ht="22.5" customHeight="1">
      <c r="T258" s="3"/>
    </row>
    <row r="259" spans="20:20" ht="22.5" customHeight="1">
      <c r="T259" s="3"/>
    </row>
    <row r="260" spans="20:20" ht="22.5" customHeight="1">
      <c r="T260" s="3"/>
    </row>
    <row r="261" spans="20:20" ht="22.5" customHeight="1">
      <c r="T261" s="3"/>
    </row>
    <row r="262" spans="20:20" ht="22.5" customHeight="1">
      <c r="T262" s="3"/>
    </row>
    <row r="263" spans="20:20" ht="22.5" customHeight="1">
      <c r="T263" s="3"/>
    </row>
    <row r="264" spans="20:20" ht="22.5" customHeight="1">
      <c r="T264" s="3"/>
    </row>
    <row r="265" spans="20:20" ht="22.5" customHeight="1">
      <c r="T265" s="3"/>
    </row>
    <row r="266" spans="20:20" ht="22.5" customHeight="1">
      <c r="T266" s="3"/>
    </row>
    <row r="267" spans="20:20" ht="22.5" customHeight="1">
      <c r="T267" s="3"/>
    </row>
    <row r="268" spans="20:20" ht="22.5" customHeight="1">
      <c r="T268" s="3"/>
    </row>
    <row r="269" spans="20:20" ht="22.5" customHeight="1">
      <c r="T269" s="3"/>
    </row>
    <row r="270" spans="20:20" ht="22.5" customHeight="1">
      <c r="T270" s="3"/>
    </row>
    <row r="271" spans="20:20" ht="22.5" customHeight="1">
      <c r="T271" s="3"/>
    </row>
    <row r="272" spans="20:20" ht="22.5" customHeight="1">
      <c r="T272" s="3"/>
    </row>
    <row r="273" spans="20:20" ht="22.5" customHeight="1">
      <c r="T273" s="3"/>
    </row>
    <row r="274" spans="20:20" ht="22.5" customHeight="1">
      <c r="T274" s="3"/>
    </row>
    <row r="275" spans="20:20" ht="22.5" customHeight="1">
      <c r="T275" s="3"/>
    </row>
    <row r="276" spans="20:20" ht="22.5" customHeight="1">
      <c r="T276" s="3"/>
    </row>
    <row r="277" spans="20:20" ht="22.5" customHeight="1">
      <c r="T277" s="3"/>
    </row>
    <row r="278" spans="20:20" ht="22.5" customHeight="1">
      <c r="T278" s="3"/>
    </row>
    <row r="279" spans="20:20" ht="22.5" customHeight="1">
      <c r="T279" s="3"/>
    </row>
    <row r="280" spans="20:20" ht="22.5" customHeight="1">
      <c r="T280" s="3"/>
    </row>
    <row r="281" spans="20:20" ht="22.5" customHeight="1">
      <c r="T281" s="3"/>
    </row>
    <row r="282" spans="20:20" ht="22.5" customHeight="1">
      <c r="T282" s="3"/>
    </row>
    <row r="283" spans="20:20" ht="22.5" customHeight="1">
      <c r="T283" s="3"/>
    </row>
    <row r="284" spans="20:20" ht="22.5" customHeight="1">
      <c r="T284" s="3"/>
    </row>
    <row r="285" spans="20:20" ht="22.5" customHeight="1">
      <c r="T285" s="3"/>
    </row>
    <row r="286" spans="20:20" ht="22.5" customHeight="1">
      <c r="T286" s="3"/>
    </row>
    <row r="287" spans="20:20" ht="22.5" customHeight="1">
      <c r="T287" s="3"/>
    </row>
    <row r="288" spans="20:20" ht="22.5" customHeight="1">
      <c r="T288" s="3"/>
    </row>
    <row r="289" spans="20:20" ht="22.5" customHeight="1">
      <c r="T289" s="3"/>
    </row>
    <row r="290" spans="20:20" ht="22.5" customHeight="1">
      <c r="T290" s="3"/>
    </row>
    <row r="291" spans="20:20" ht="22.5" customHeight="1">
      <c r="T291" s="3"/>
    </row>
    <row r="292" spans="20:20" ht="22.5" customHeight="1">
      <c r="T292" s="3"/>
    </row>
    <row r="293" spans="20:20" ht="22.5" customHeight="1">
      <c r="T293" s="3"/>
    </row>
    <row r="294" spans="20:20" ht="22.5" customHeight="1">
      <c r="T294" s="3"/>
    </row>
    <row r="295" spans="20:20" ht="22.5" customHeight="1">
      <c r="T295" s="3"/>
    </row>
    <row r="296" spans="20:20" ht="22.5" customHeight="1">
      <c r="T296" s="3"/>
    </row>
    <row r="297" spans="20:20" ht="22.5" customHeight="1">
      <c r="T297" s="3"/>
    </row>
    <row r="298" spans="20:20" ht="22.5" customHeight="1">
      <c r="T298" s="3"/>
    </row>
    <row r="299" spans="20:20" ht="22.5" customHeight="1">
      <c r="T299" s="3"/>
    </row>
    <row r="300" spans="20:20" ht="22.5" customHeight="1">
      <c r="T300" s="3"/>
    </row>
    <row r="301" spans="20:20" ht="22.5" customHeight="1">
      <c r="T301" s="3"/>
    </row>
    <row r="302" spans="20:20" ht="22.5" customHeight="1">
      <c r="T302" s="3"/>
    </row>
    <row r="303" spans="20:20" ht="22.5" customHeight="1">
      <c r="T303" s="3"/>
    </row>
    <row r="304" spans="20:20" ht="22.5" customHeight="1">
      <c r="T304" s="3"/>
    </row>
    <row r="305" spans="20:20" ht="22.5" customHeight="1">
      <c r="T305" s="3"/>
    </row>
    <row r="306" spans="20:20" ht="22.5" customHeight="1">
      <c r="T306" s="3"/>
    </row>
    <row r="307" spans="20:20" ht="22.5" customHeight="1">
      <c r="T307" s="3"/>
    </row>
    <row r="308" spans="20:20" ht="22.5" customHeight="1">
      <c r="T308" s="3"/>
    </row>
    <row r="309" spans="20:20" ht="22.5" customHeight="1">
      <c r="T309" s="3"/>
    </row>
    <row r="310" spans="20:20" ht="22.5" customHeight="1">
      <c r="T310" s="3"/>
    </row>
    <row r="311" spans="20:20" ht="22.5" customHeight="1">
      <c r="T311" s="3"/>
    </row>
    <row r="312" spans="20:20" ht="22.5" customHeight="1">
      <c r="T312" s="3"/>
    </row>
    <row r="313" spans="20:20" ht="22.5" customHeight="1">
      <c r="T313" s="3"/>
    </row>
    <row r="314" spans="20:20" ht="22.5" customHeight="1">
      <c r="T314" s="3"/>
    </row>
    <row r="315" spans="20:20" ht="22.5" customHeight="1">
      <c r="T315" s="3"/>
    </row>
    <row r="316" spans="20:20" ht="22.5" customHeight="1">
      <c r="T316" s="3"/>
    </row>
    <row r="317" spans="20:20" ht="22.5" customHeight="1">
      <c r="T317" s="3"/>
    </row>
    <row r="318" spans="20:20" ht="22.5" customHeight="1">
      <c r="T318" s="3"/>
    </row>
    <row r="319" spans="20:20" ht="22.5" customHeight="1">
      <c r="T319" s="3"/>
    </row>
    <row r="320" spans="20:20" ht="22.5" customHeight="1">
      <c r="T320" s="3"/>
    </row>
    <row r="321" spans="20:20" ht="22.5" customHeight="1">
      <c r="T321" s="3"/>
    </row>
    <row r="322" spans="20:20" ht="22.5" customHeight="1">
      <c r="T322" s="3"/>
    </row>
    <row r="323" spans="20:20" ht="22.5" customHeight="1">
      <c r="T323" s="3"/>
    </row>
    <row r="324" spans="20:20" ht="22.5" customHeight="1">
      <c r="T324" s="3"/>
    </row>
    <row r="325" spans="20:20" ht="22.5" customHeight="1">
      <c r="T325" s="3"/>
    </row>
    <row r="326" spans="20:20" ht="22.5" customHeight="1">
      <c r="T326" s="3"/>
    </row>
    <row r="327" spans="20:20" ht="22.5" customHeight="1">
      <c r="T327" s="3"/>
    </row>
    <row r="328" spans="20:20" ht="22.5" customHeight="1">
      <c r="T328" s="3"/>
    </row>
    <row r="329" spans="20:20" ht="22.5" customHeight="1">
      <c r="T329" s="3"/>
    </row>
    <row r="330" spans="20:20" ht="22.5" customHeight="1">
      <c r="T330" s="3"/>
    </row>
    <row r="331" spans="20:20" ht="22.5" customHeight="1">
      <c r="T331" s="3"/>
    </row>
    <row r="332" spans="20:20" ht="22.5" customHeight="1">
      <c r="T332" s="3"/>
    </row>
    <row r="333" spans="20:20" ht="22.5" customHeight="1">
      <c r="T333" s="3"/>
    </row>
    <row r="334" spans="20:20" ht="22.5" customHeight="1">
      <c r="T334" s="3"/>
    </row>
    <row r="335" spans="20:20" ht="22.5" customHeight="1">
      <c r="T335" s="3"/>
    </row>
    <row r="336" spans="20:20" ht="22.5" customHeight="1">
      <c r="T336" s="3"/>
    </row>
    <row r="337" spans="20:20" ht="22.5" customHeight="1">
      <c r="T337" s="3"/>
    </row>
    <row r="338" spans="20:20" ht="22.5" customHeight="1">
      <c r="T338" s="3"/>
    </row>
    <row r="339" spans="20:20" ht="22.5" customHeight="1">
      <c r="T339" s="3"/>
    </row>
    <row r="340" spans="20:20" ht="22.5" customHeight="1">
      <c r="T340" s="3"/>
    </row>
    <row r="341" spans="20:20" ht="22.5" customHeight="1">
      <c r="T341" s="3"/>
    </row>
    <row r="342" spans="20:20" ht="22.5" customHeight="1">
      <c r="T342" s="3"/>
    </row>
    <row r="343" spans="20:20" ht="22.5" customHeight="1">
      <c r="T343" s="3"/>
    </row>
    <row r="344" spans="20:20" ht="22.5" customHeight="1">
      <c r="T344" s="3"/>
    </row>
    <row r="345" spans="20:20" ht="22.5" customHeight="1">
      <c r="T345" s="3"/>
    </row>
    <row r="346" spans="20:20" ht="22.5" customHeight="1">
      <c r="T346" s="3"/>
    </row>
    <row r="347" spans="20:20" ht="22.5" customHeight="1">
      <c r="T347" s="3"/>
    </row>
    <row r="348" spans="20:20" ht="22.5" customHeight="1">
      <c r="T348" s="3"/>
    </row>
    <row r="349" spans="20:20" ht="22.5" customHeight="1">
      <c r="T349" s="3"/>
    </row>
    <row r="350" spans="20:20" ht="22.5" customHeight="1">
      <c r="T350" s="3"/>
    </row>
    <row r="351" spans="20:20" ht="22.5" customHeight="1">
      <c r="T351" s="3"/>
    </row>
    <row r="352" spans="20:20" ht="22.5" customHeight="1">
      <c r="T352" s="3"/>
    </row>
    <row r="353" spans="20:20" ht="22.5" customHeight="1">
      <c r="T353" s="3"/>
    </row>
    <row r="354" spans="20:20" ht="22.5" customHeight="1">
      <c r="T354" s="3"/>
    </row>
    <row r="355" spans="20:20" ht="22.5" customHeight="1">
      <c r="T355" s="3"/>
    </row>
    <row r="356" spans="20:20" ht="22.5" customHeight="1">
      <c r="T356" s="3"/>
    </row>
    <row r="357" spans="20:20" ht="22.5" customHeight="1">
      <c r="T357" s="3"/>
    </row>
    <row r="358" spans="20:20" ht="22.5" customHeight="1">
      <c r="T358" s="3"/>
    </row>
    <row r="359" spans="20:20" ht="22.5" customHeight="1">
      <c r="T359" s="3"/>
    </row>
    <row r="360" spans="20:20" ht="22.5" customHeight="1">
      <c r="T360" s="3"/>
    </row>
    <row r="361" spans="20:20" ht="22.5" customHeight="1">
      <c r="T361" s="3"/>
    </row>
    <row r="362" spans="20:20" ht="22.5" customHeight="1">
      <c r="T362" s="3"/>
    </row>
    <row r="363" spans="20:20" ht="22.5" customHeight="1">
      <c r="T363" s="3"/>
    </row>
    <row r="364" spans="20:20" ht="22.5" customHeight="1">
      <c r="T364" s="3"/>
    </row>
    <row r="365" spans="20:20" ht="22.5" customHeight="1">
      <c r="T365" s="3"/>
    </row>
    <row r="366" spans="20:20" ht="22.5" customHeight="1">
      <c r="T366" s="3"/>
    </row>
    <row r="367" spans="20:20" ht="22.5" customHeight="1">
      <c r="T367" s="3"/>
    </row>
    <row r="368" spans="20:20" ht="22.5" customHeight="1">
      <c r="T368" s="3"/>
    </row>
    <row r="369" spans="20:20" ht="22.5" customHeight="1">
      <c r="T369" s="3"/>
    </row>
    <row r="370" spans="20:20" ht="22.5" customHeight="1">
      <c r="T370" s="3"/>
    </row>
    <row r="371" spans="20:20" ht="22.5" customHeight="1">
      <c r="T371" s="3"/>
    </row>
    <row r="372" spans="20:20" ht="22.5" customHeight="1">
      <c r="T372" s="3"/>
    </row>
    <row r="373" spans="20:20" ht="22.5" customHeight="1">
      <c r="T373" s="3"/>
    </row>
    <row r="374" spans="20:20" ht="22.5" customHeight="1">
      <c r="T374" s="3"/>
    </row>
    <row r="375" spans="20:20" ht="22.5" customHeight="1">
      <c r="T375" s="3"/>
    </row>
    <row r="376" spans="20:20" ht="22.5" customHeight="1">
      <c r="T376" s="3"/>
    </row>
    <row r="377" spans="20:20" ht="22.5" customHeight="1">
      <c r="T377" s="3"/>
    </row>
    <row r="378" spans="20:20" ht="22.5" customHeight="1">
      <c r="T378" s="3"/>
    </row>
    <row r="379" spans="20:20" ht="22.5" customHeight="1">
      <c r="T379" s="3"/>
    </row>
    <row r="380" spans="20:20" ht="22.5" customHeight="1">
      <c r="T380" s="3"/>
    </row>
    <row r="381" spans="20:20" ht="22.5" customHeight="1">
      <c r="T381" s="3"/>
    </row>
    <row r="382" spans="20:20" ht="22.5" customHeight="1">
      <c r="T382" s="3"/>
    </row>
    <row r="383" spans="20:20" ht="22.5" customHeight="1">
      <c r="T383" s="3"/>
    </row>
    <row r="384" spans="20:20" ht="22.5" customHeight="1">
      <c r="T384" s="3"/>
    </row>
    <row r="385" spans="20:20" ht="22.5" customHeight="1">
      <c r="T385" s="3"/>
    </row>
    <row r="386" spans="20:20" ht="22.5" customHeight="1">
      <c r="T386" s="3"/>
    </row>
    <row r="387" spans="20:20" ht="22.5" customHeight="1">
      <c r="T387" s="3"/>
    </row>
    <row r="388" spans="20:20" ht="22.5" customHeight="1">
      <c r="T388" s="3"/>
    </row>
    <row r="389" spans="20:20" ht="22.5" customHeight="1">
      <c r="T389" s="3"/>
    </row>
    <row r="390" spans="20:20" ht="22.5" customHeight="1">
      <c r="T390" s="3"/>
    </row>
    <row r="391" spans="20:20" ht="22.5" customHeight="1">
      <c r="T391" s="3"/>
    </row>
    <row r="392" spans="20:20" ht="22.5" customHeight="1">
      <c r="T392" s="3"/>
    </row>
    <row r="393" spans="20:20" ht="22.5" customHeight="1">
      <c r="T393" s="3"/>
    </row>
    <row r="394" spans="20:20" ht="22.5" customHeight="1">
      <c r="T394" s="3"/>
    </row>
    <row r="395" spans="20:20" ht="22.5" customHeight="1">
      <c r="T395" s="3"/>
    </row>
    <row r="396" spans="20:20" ht="22.5" customHeight="1">
      <c r="T396" s="3"/>
    </row>
    <row r="397" spans="20:20" ht="22.5" customHeight="1">
      <c r="T397" s="3"/>
    </row>
    <row r="398" spans="20:20" ht="22.5" customHeight="1">
      <c r="T398" s="3"/>
    </row>
    <row r="399" spans="20:20" ht="22.5" customHeight="1">
      <c r="T399" s="3"/>
    </row>
    <row r="400" spans="20:20" ht="22.5" customHeight="1">
      <c r="T400" s="3"/>
    </row>
    <row r="401" spans="20:20" ht="22.5" customHeight="1">
      <c r="T401" s="3"/>
    </row>
    <row r="402" spans="20:20" ht="22.5" customHeight="1">
      <c r="T402" s="3"/>
    </row>
    <row r="403" spans="20:20" ht="22.5" customHeight="1">
      <c r="T403" s="3"/>
    </row>
    <row r="404" spans="20:20" ht="22.5" customHeight="1">
      <c r="T404" s="3"/>
    </row>
    <row r="405" spans="20:20" ht="22.5" customHeight="1">
      <c r="T405" s="3"/>
    </row>
    <row r="406" spans="20:20" ht="22.5" customHeight="1">
      <c r="T406" s="3"/>
    </row>
    <row r="407" spans="20:20" ht="22.5" customHeight="1">
      <c r="T407" s="3"/>
    </row>
    <row r="408" spans="20:20" ht="22.5" customHeight="1">
      <c r="T408" s="3"/>
    </row>
    <row r="409" spans="20:20" ht="22.5" customHeight="1">
      <c r="T409" s="3"/>
    </row>
    <row r="410" spans="20:20" ht="22.5" customHeight="1">
      <c r="T410" s="3"/>
    </row>
    <row r="411" spans="20:20" ht="22.5" customHeight="1">
      <c r="T411" s="3"/>
    </row>
    <row r="412" spans="20:20" ht="22.5" customHeight="1">
      <c r="T412" s="3"/>
    </row>
    <row r="413" spans="20:20" ht="22.5" customHeight="1">
      <c r="T413" s="3"/>
    </row>
    <row r="414" spans="20:20" ht="22.5" customHeight="1">
      <c r="T414" s="3"/>
    </row>
    <row r="415" spans="20:20" ht="22.5" customHeight="1">
      <c r="T415" s="3"/>
    </row>
    <row r="416" spans="20:20" ht="22.5" customHeight="1">
      <c r="T416" s="3"/>
    </row>
    <row r="417" spans="20:20" ht="22.5" customHeight="1">
      <c r="T417" s="3"/>
    </row>
    <row r="418" spans="20:20" ht="22.5" customHeight="1">
      <c r="T418" s="3"/>
    </row>
    <row r="419" spans="20:20" ht="22.5" customHeight="1">
      <c r="T419" s="3"/>
    </row>
    <row r="420" spans="20:20" ht="22.5" customHeight="1">
      <c r="T420" s="3"/>
    </row>
    <row r="421" spans="20:20" ht="22.5" customHeight="1">
      <c r="T421" s="3"/>
    </row>
    <row r="422" spans="20:20" ht="22.5" customHeight="1">
      <c r="T422" s="3"/>
    </row>
    <row r="423" spans="20:20" ht="22.5" customHeight="1">
      <c r="T423" s="3"/>
    </row>
    <row r="424" spans="20:20" ht="22.5" customHeight="1">
      <c r="T424" s="3"/>
    </row>
    <row r="425" spans="20:20" ht="22.5" customHeight="1">
      <c r="T425" s="3"/>
    </row>
    <row r="426" spans="20:20" ht="22.5" customHeight="1">
      <c r="T426" s="3"/>
    </row>
    <row r="427" spans="20:20" ht="22.5" customHeight="1">
      <c r="T427" s="3"/>
    </row>
    <row r="428" spans="20:20" ht="22.5" customHeight="1">
      <c r="T428" s="3"/>
    </row>
    <row r="429" spans="20:20" ht="22.5" customHeight="1">
      <c r="T429" s="3"/>
    </row>
    <row r="430" spans="20:20" ht="22.5" customHeight="1">
      <c r="T430" s="3"/>
    </row>
    <row r="431" spans="20:20" ht="22.5" customHeight="1">
      <c r="T431" s="3"/>
    </row>
    <row r="432" spans="20:20" ht="22.5" customHeight="1">
      <c r="T432" s="3"/>
    </row>
    <row r="433" spans="20:20" ht="22.5" customHeight="1">
      <c r="T433" s="3"/>
    </row>
    <row r="434" spans="20:20" ht="22.5" customHeight="1">
      <c r="T434" s="3"/>
    </row>
    <row r="435" spans="20:20" ht="22.5" customHeight="1">
      <c r="T435" s="3"/>
    </row>
    <row r="436" spans="20:20" ht="22.5" customHeight="1">
      <c r="T436" s="3"/>
    </row>
    <row r="437" spans="20:20" ht="22.5" customHeight="1">
      <c r="T437" s="3"/>
    </row>
    <row r="438" spans="20:20" ht="22.5" customHeight="1">
      <c r="T438" s="3"/>
    </row>
    <row r="439" spans="20:20" ht="22.5" customHeight="1">
      <c r="T439" s="3"/>
    </row>
    <row r="440" spans="20:20" ht="22.5" customHeight="1">
      <c r="T440" s="3"/>
    </row>
    <row r="441" spans="20:20" ht="22.5" customHeight="1">
      <c r="T441" s="3"/>
    </row>
    <row r="442" spans="20:20" ht="22.5" customHeight="1">
      <c r="T442" s="3"/>
    </row>
    <row r="443" spans="20:20" ht="22.5" customHeight="1">
      <c r="T443" s="3"/>
    </row>
    <row r="444" spans="20:20" ht="22.5" customHeight="1">
      <c r="T444" s="3"/>
    </row>
    <row r="445" spans="20:20" ht="22.5" customHeight="1">
      <c r="T445" s="3"/>
    </row>
    <row r="446" spans="20:20" ht="22.5" customHeight="1">
      <c r="T446" s="3"/>
    </row>
    <row r="447" spans="20:20" ht="22.5" customHeight="1">
      <c r="T447" s="3"/>
    </row>
    <row r="448" spans="20:20" ht="22.5" customHeight="1">
      <c r="T448" s="3"/>
    </row>
    <row r="449" spans="20:20" ht="22.5" customHeight="1">
      <c r="T449" s="3"/>
    </row>
    <row r="450" spans="20:20" ht="22.5" customHeight="1">
      <c r="T450" s="3"/>
    </row>
    <row r="451" spans="20:20" ht="22.5" customHeight="1">
      <c r="T451" s="3"/>
    </row>
    <row r="452" spans="20:20" ht="22.5" customHeight="1">
      <c r="T452" s="3"/>
    </row>
    <row r="453" spans="20:20" ht="22.5" customHeight="1">
      <c r="T453" s="3"/>
    </row>
    <row r="454" spans="20:20" ht="22.5" customHeight="1">
      <c r="T454" s="3"/>
    </row>
    <row r="455" spans="20:20" ht="22.5" customHeight="1">
      <c r="T455" s="3"/>
    </row>
    <row r="456" spans="20:20" ht="22.5" customHeight="1">
      <c r="T456" s="3"/>
    </row>
    <row r="457" spans="20:20" ht="22.5" customHeight="1">
      <c r="T457" s="3"/>
    </row>
    <row r="458" spans="20:20" ht="22.5" customHeight="1">
      <c r="T458" s="3"/>
    </row>
    <row r="459" spans="20:20" ht="22.5" customHeight="1">
      <c r="T459" s="3"/>
    </row>
    <row r="460" spans="20:20" ht="22.5" customHeight="1">
      <c r="T460" s="3"/>
    </row>
    <row r="461" spans="20:20" ht="22.5" customHeight="1">
      <c r="T461" s="3"/>
    </row>
    <row r="462" spans="20:20" ht="22.5" customHeight="1">
      <c r="T462" s="3"/>
    </row>
    <row r="463" spans="20:20" ht="22.5" customHeight="1">
      <c r="T463" s="3"/>
    </row>
    <row r="464" spans="20:20" ht="22.5" customHeight="1">
      <c r="T464" s="3"/>
    </row>
    <row r="465" spans="20:20" ht="22.5" customHeight="1">
      <c r="T465" s="3"/>
    </row>
    <row r="466" spans="20:20" ht="22.5" customHeight="1">
      <c r="T466" s="3"/>
    </row>
    <row r="467" spans="20:20" ht="22.5" customHeight="1">
      <c r="T467" s="3"/>
    </row>
    <row r="468" spans="20:20" ht="22.5" customHeight="1">
      <c r="T468" s="3"/>
    </row>
    <row r="469" spans="20:20" ht="22.5" customHeight="1">
      <c r="T469" s="3"/>
    </row>
    <row r="470" spans="20:20" ht="22.5" customHeight="1">
      <c r="T470" s="3"/>
    </row>
    <row r="471" spans="20:20" ht="22.5" customHeight="1">
      <c r="T471" s="3"/>
    </row>
    <row r="472" spans="20:20" ht="22.5" customHeight="1">
      <c r="T472" s="3"/>
    </row>
    <row r="473" spans="20:20" ht="22.5" customHeight="1">
      <c r="T473" s="3"/>
    </row>
    <row r="474" spans="20:20" ht="22.5" customHeight="1">
      <c r="T474" s="3"/>
    </row>
    <row r="475" spans="20:20" ht="22.5" customHeight="1">
      <c r="T475" s="3"/>
    </row>
    <row r="476" spans="20:20" ht="22.5" customHeight="1">
      <c r="T476" s="3"/>
    </row>
    <row r="477" spans="20:20" ht="22.5" customHeight="1">
      <c r="T477" s="3"/>
    </row>
    <row r="478" spans="20:20" ht="22.5" customHeight="1">
      <c r="T478" s="3"/>
    </row>
    <row r="479" spans="20:20" ht="22.5" customHeight="1">
      <c r="T479" s="3"/>
    </row>
    <row r="480" spans="20:20" ht="22.5" customHeight="1">
      <c r="T480" s="3"/>
    </row>
    <row r="481" spans="20:20" ht="22.5" customHeight="1">
      <c r="T481" s="3"/>
    </row>
    <row r="482" spans="20:20" ht="22.5" customHeight="1">
      <c r="T482" s="3"/>
    </row>
    <row r="483" spans="20:20" ht="22.5" customHeight="1">
      <c r="T483" s="3"/>
    </row>
    <row r="484" spans="20:20" ht="22.5" customHeight="1">
      <c r="T484" s="3"/>
    </row>
    <row r="485" spans="20:20" ht="22.5" customHeight="1">
      <c r="T485" s="3"/>
    </row>
    <row r="486" spans="20:20" ht="22.5" customHeight="1">
      <c r="T486" s="3"/>
    </row>
    <row r="487" spans="20:20" ht="22.5" customHeight="1">
      <c r="T487" s="3"/>
    </row>
    <row r="488" spans="20:20" ht="22.5" customHeight="1">
      <c r="T488" s="3"/>
    </row>
    <row r="489" spans="20:20" ht="22.5" customHeight="1">
      <c r="T489" s="3"/>
    </row>
    <row r="490" spans="20:20" ht="22.5" customHeight="1">
      <c r="T490" s="3"/>
    </row>
    <row r="491" spans="20:20" ht="22.5" customHeight="1">
      <c r="T491" s="3"/>
    </row>
    <row r="492" spans="20:20" ht="22.5" customHeight="1">
      <c r="T492" s="3"/>
    </row>
    <row r="493" spans="20:20" ht="22.5" customHeight="1">
      <c r="T493" s="3"/>
    </row>
    <row r="494" spans="20:20" ht="22.5" customHeight="1">
      <c r="T494" s="3"/>
    </row>
    <row r="495" spans="20:20" ht="22.5" customHeight="1">
      <c r="T495" s="3"/>
    </row>
    <row r="496" spans="20:20" ht="22.5" customHeight="1">
      <c r="T496" s="3"/>
    </row>
    <row r="497" spans="20:20" ht="22.5" customHeight="1">
      <c r="T497" s="3"/>
    </row>
    <row r="498" spans="20:20" ht="22.5" customHeight="1">
      <c r="T498" s="3"/>
    </row>
    <row r="499" spans="20:20" ht="22.5" customHeight="1">
      <c r="T499" s="3"/>
    </row>
    <row r="500" spans="20:20" ht="22.5" customHeight="1">
      <c r="T500" s="3"/>
    </row>
    <row r="501" spans="20:20" ht="22.5" customHeight="1">
      <c r="T501" s="3"/>
    </row>
    <row r="502" spans="20:20" ht="22.5" customHeight="1">
      <c r="T502" s="3"/>
    </row>
    <row r="503" spans="20:20" ht="22.5" customHeight="1">
      <c r="T503" s="3"/>
    </row>
  </sheetData>
  <sheetProtection algorithmName="SHA-512" hashValue="5BVizrw9F1WdefWh+5g8kD3xR/PgNr8KHAypvNEYJQUMCBelLhDB9RP0jptvBzJP9jE0w9x0ff7Low98+AOXog==" saltValue="H9jRdqKmcXXb9K5cDfp5mQ==" spinCount="100000" sheet="1" selectLockedCells="1" selectUnlockedCells="1"/>
  <phoneticPr fontId="3"/>
  <conditionalFormatting sqref="K1 S1">
    <cfRule type="cellIs" dxfId="2" priority="3" operator="equal">
      <formula>0</formula>
    </cfRule>
  </conditionalFormatting>
  <conditionalFormatting sqref="Q1:R1">
    <cfRule type="cellIs" dxfId="1" priority="2" operator="equal">
      <formula>0</formula>
    </cfRule>
  </conditionalFormatting>
  <conditionalFormatting sqref="N1">
    <cfRule type="cellIs" dxfId="0" priority="1" operator="equal">
      <formula>0</formula>
    </cfRule>
  </conditionalFormatting>
  <dataValidations count="2">
    <dataValidation type="list" allowBlank="1" showInputMessage="1" showErrorMessage="1" sqref="S4:S153" xr:uid="{42A95BBE-A54E-4434-87FC-DE41571C944F}">
      <formula1>"可"</formula1>
    </dataValidation>
    <dataValidation type="list" errorStyle="warning" allowBlank="1" showDropDown="1" showInputMessage="1" showErrorMessage="1" sqref="G4:G153 E4:E153" xr:uid="{64478721-DC2E-4DD6-B724-7872C65056AB}">
      <formula1>#REF!</formula1>
    </dataValidation>
  </dataValidations>
  <pageMargins left="0.19685039370078741" right="0.19685039370078741" top="0.39370078740157483" bottom="0.39370078740157483" header="0" footer="0"/>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BW174"/>
  <sheetViews>
    <sheetView showGridLines="0" view="pageBreakPreview" zoomScaleNormal="120" zoomScaleSheetLayoutView="100" workbookViewId="0">
      <selection activeCell="AG5" sqref="AG5:AK5"/>
    </sheetView>
  </sheetViews>
  <sheetFormatPr defaultColWidth="2.125" defaultRowHeight="13.5"/>
  <cols>
    <col min="1" max="1" width="5.875" style="3" customWidth="1"/>
    <col min="2" max="2" width="3.875" style="3" customWidth="1"/>
    <col min="3" max="3" width="4.875" style="3" customWidth="1"/>
    <col min="4" max="5" width="3.875" style="3" customWidth="1"/>
    <col min="6" max="7" width="2.375" style="3" bestFit="1" customWidth="1"/>
    <col min="8" max="33" width="2.125" style="3"/>
    <col min="34" max="34" width="3.125" style="3" customWidth="1"/>
    <col min="35" max="40" width="2.125" style="3"/>
    <col min="41" max="41" width="2.125" style="3" customWidth="1"/>
    <col min="42" max="42" width="7.875" style="3" customWidth="1"/>
    <col min="43" max="47" width="2.125" style="3" customWidth="1"/>
    <col min="48" max="49" width="2.125" style="3"/>
    <col min="50" max="50" width="3.25" style="3" bestFit="1" customWidth="1"/>
    <col min="51" max="70" width="2.125" style="3"/>
    <col min="71" max="71" width="3" style="3" bestFit="1" customWidth="1"/>
    <col min="72" max="72" width="24.375" style="3" bestFit="1" customWidth="1"/>
    <col min="73" max="73" width="7.5" style="3" bestFit="1" customWidth="1"/>
    <col min="74" max="74" width="6.375" style="3" bestFit="1" customWidth="1"/>
    <col min="75" max="16384" width="2.125" style="3"/>
  </cols>
  <sheetData>
    <row r="1" spans="1:52">
      <c r="A1" s="73" t="s">
        <v>117</v>
      </c>
    </row>
    <row r="3" spans="1:52" s="9" customFormat="1" ht="12" customHeight="1">
      <c r="A3" s="165" t="s">
        <v>19</v>
      </c>
      <c r="B3" s="13" t="s">
        <v>0</v>
      </c>
      <c r="C3" s="14"/>
      <c r="D3" s="14"/>
      <c r="E3" s="15"/>
      <c r="F3" s="15"/>
      <c r="G3" s="15"/>
      <c r="H3" s="15"/>
      <c r="I3" s="15"/>
      <c r="J3" s="15"/>
      <c r="K3" s="16"/>
      <c r="L3" s="262"/>
      <c r="M3" s="263"/>
      <c r="N3" s="263"/>
      <c r="O3" s="263"/>
      <c r="P3" s="263"/>
      <c r="Q3" s="263"/>
      <c r="R3" s="263"/>
      <c r="S3" s="263"/>
      <c r="T3" s="263"/>
      <c r="U3" s="263"/>
      <c r="V3" s="263"/>
      <c r="W3" s="263"/>
      <c r="X3" s="263"/>
      <c r="Y3" s="263"/>
      <c r="Z3" s="263"/>
      <c r="AA3" s="263"/>
      <c r="AB3" s="263"/>
      <c r="AC3" s="263"/>
      <c r="AD3" s="263"/>
      <c r="AE3" s="263"/>
      <c r="AF3" s="264"/>
      <c r="AG3" s="233" t="s">
        <v>82</v>
      </c>
      <c r="AH3" s="234"/>
      <c r="AI3" s="234"/>
      <c r="AJ3" s="234"/>
      <c r="AK3" s="234"/>
      <c r="AL3" s="234"/>
      <c r="AM3" s="235"/>
    </row>
    <row r="4" spans="1:52" s="9" customFormat="1" ht="20.25" customHeight="1">
      <c r="A4" s="166"/>
      <c r="B4" s="17" t="s">
        <v>17</v>
      </c>
      <c r="C4" s="18"/>
      <c r="D4" s="18"/>
      <c r="E4" s="19"/>
      <c r="F4" s="19"/>
      <c r="G4" s="19"/>
      <c r="H4" s="19"/>
      <c r="I4" s="19"/>
      <c r="J4" s="19"/>
      <c r="K4" s="20"/>
      <c r="L4" s="253"/>
      <c r="M4" s="254"/>
      <c r="N4" s="254"/>
      <c r="O4" s="254"/>
      <c r="P4" s="254"/>
      <c r="Q4" s="254"/>
      <c r="R4" s="254"/>
      <c r="S4" s="254"/>
      <c r="T4" s="254"/>
      <c r="U4" s="254"/>
      <c r="V4" s="254"/>
      <c r="W4" s="254"/>
      <c r="X4" s="254"/>
      <c r="Y4" s="254"/>
      <c r="Z4" s="254"/>
      <c r="AA4" s="254"/>
      <c r="AB4" s="254"/>
      <c r="AC4" s="254"/>
      <c r="AD4" s="254"/>
      <c r="AE4" s="254"/>
      <c r="AF4" s="255"/>
      <c r="AG4" s="236"/>
      <c r="AH4" s="237"/>
      <c r="AI4" s="237"/>
      <c r="AJ4" s="237"/>
      <c r="AK4" s="237"/>
      <c r="AL4" s="237"/>
      <c r="AM4" s="238"/>
      <c r="AP4" s="256" t="str">
        <f>IF(AG4&gt;=1000000000,"OK","申請できません")</f>
        <v>申請できません</v>
      </c>
      <c r="AQ4" s="256"/>
      <c r="AR4" s="256"/>
      <c r="AS4" s="256"/>
      <c r="AT4" s="256"/>
      <c r="AU4" s="256"/>
      <c r="AV4" s="256"/>
      <c r="AW4" s="256"/>
    </row>
    <row r="5" spans="1:52" s="9" customFormat="1" ht="26.25" customHeight="1">
      <c r="A5" s="166"/>
      <c r="B5" s="74" t="s">
        <v>31</v>
      </c>
      <c r="C5" s="30"/>
      <c r="D5" s="30"/>
      <c r="E5" s="11"/>
      <c r="F5" s="11"/>
      <c r="G5" s="11"/>
      <c r="H5" s="11"/>
      <c r="I5" s="11"/>
      <c r="J5" s="11"/>
      <c r="K5" s="75"/>
      <c r="L5" s="239"/>
      <c r="M5" s="240"/>
      <c r="N5" s="240"/>
      <c r="O5" s="240"/>
      <c r="P5" s="240"/>
      <c r="Q5" s="240"/>
      <c r="R5" s="240"/>
      <c r="S5" s="240"/>
      <c r="T5" s="240"/>
      <c r="U5" s="240"/>
      <c r="V5" s="240"/>
      <c r="W5" s="240"/>
      <c r="X5" s="240"/>
      <c r="Y5" s="240"/>
      <c r="Z5" s="240"/>
      <c r="AA5" s="240"/>
      <c r="AB5" s="241"/>
      <c r="AC5" s="242" t="s">
        <v>26</v>
      </c>
      <c r="AD5" s="243"/>
      <c r="AE5" s="243"/>
      <c r="AF5" s="244"/>
      <c r="AG5" s="245"/>
      <c r="AH5" s="245"/>
      <c r="AI5" s="245"/>
      <c r="AJ5" s="245"/>
      <c r="AK5" s="245"/>
      <c r="AL5" s="198" t="s">
        <v>27</v>
      </c>
      <c r="AM5" s="199"/>
      <c r="AP5" s="231"/>
      <c r="AQ5" s="231"/>
      <c r="AR5" s="231"/>
      <c r="AS5" s="231"/>
      <c r="AT5" s="231"/>
    </row>
    <row r="6" spans="1:52" s="9" customFormat="1" ht="21" customHeight="1">
      <c r="A6" s="166"/>
      <c r="B6" s="246" t="s">
        <v>28</v>
      </c>
      <c r="C6" s="247"/>
      <c r="D6" s="247"/>
      <c r="E6" s="247"/>
      <c r="F6" s="247"/>
      <c r="G6" s="247"/>
      <c r="H6" s="247"/>
      <c r="I6" s="247"/>
      <c r="J6" s="247"/>
      <c r="K6" s="248"/>
      <c r="L6" s="21" t="s">
        <v>5</v>
      </c>
      <c r="M6" s="21"/>
      <c r="N6" s="21"/>
      <c r="O6" s="21"/>
      <c r="P6" s="21"/>
      <c r="Q6" s="252"/>
      <c r="R6" s="252"/>
      <c r="S6" s="21" t="s">
        <v>6</v>
      </c>
      <c r="T6" s="252"/>
      <c r="U6" s="252"/>
      <c r="V6" s="252"/>
      <c r="W6" s="21" t="s">
        <v>7</v>
      </c>
      <c r="X6" s="21"/>
      <c r="Y6" s="21"/>
      <c r="Z6" s="21"/>
      <c r="AA6" s="21"/>
      <c r="AB6" s="21"/>
      <c r="AC6" s="270" t="s">
        <v>120</v>
      </c>
      <c r="AD6" s="270"/>
      <c r="AE6" s="270"/>
      <c r="AF6" s="270"/>
      <c r="AG6" s="270"/>
      <c r="AH6" s="270"/>
      <c r="AI6" s="270"/>
      <c r="AJ6" s="270"/>
      <c r="AK6" s="270"/>
      <c r="AL6" s="270"/>
      <c r="AM6" s="271"/>
      <c r="AT6" s="232"/>
    </row>
    <row r="7" spans="1:52" s="9" customFormat="1" ht="20.25" customHeight="1">
      <c r="A7" s="166"/>
      <c r="B7" s="249"/>
      <c r="C7" s="250"/>
      <c r="D7" s="250"/>
      <c r="E7" s="250"/>
      <c r="F7" s="250"/>
      <c r="G7" s="250"/>
      <c r="H7" s="250"/>
      <c r="I7" s="250"/>
      <c r="J7" s="250"/>
      <c r="K7" s="251"/>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5"/>
      <c r="AT7" s="232"/>
    </row>
    <row r="8" spans="1:52" s="9" customFormat="1" ht="20.25" customHeight="1">
      <c r="A8" s="166"/>
      <c r="B8" s="22" t="s">
        <v>8</v>
      </c>
      <c r="C8" s="29"/>
      <c r="D8" s="29"/>
      <c r="E8" s="23"/>
      <c r="F8" s="23"/>
      <c r="G8" s="23"/>
      <c r="H8" s="23"/>
      <c r="I8" s="23"/>
      <c r="J8" s="23"/>
      <c r="K8" s="23"/>
      <c r="L8" s="22" t="s">
        <v>9</v>
      </c>
      <c r="M8" s="23"/>
      <c r="N8" s="23"/>
      <c r="O8" s="23"/>
      <c r="P8" s="23"/>
      <c r="Q8" s="23"/>
      <c r="R8" s="24"/>
      <c r="S8" s="200"/>
      <c r="T8" s="201"/>
      <c r="U8" s="201"/>
      <c r="V8" s="201"/>
      <c r="W8" s="201"/>
      <c r="X8" s="201"/>
      <c r="Y8" s="202"/>
      <c r="Z8" s="22" t="s">
        <v>24</v>
      </c>
      <c r="AA8" s="23"/>
      <c r="AB8" s="23"/>
      <c r="AC8" s="23"/>
      <c r="AD8" s="23"/>
      <c r="AE8" s="23"/>
      <c r="AF8" s="24"/>
      <c r="AG8" s="203"/>
      <c r="AH8" s="204"/>
      <c r="AI8" s="204"/>
      <c r="AJ8" s="204"/>
      <c r="AK8" s="204"/>
      <c r="AL8" s="204"/>
      <c r="AM8" s="205"/>
    </row>
    <row r="9" spans="1:52" s="9" customFormat="1" ht="20.25" customHeight="1">
      <c r="A9" s="167"/>
      <c r="B9" s="22" t="s">
        <v>18</v>
      </c>
      <c r="C9" s="29"/>
      <c r="D9" s="29"/>
      <c r="E9" s="23"/>
      <c r="F9" s="23"/>
      <c r="G9" s="23"/>
      <c r="H9" s="23"/>
      <c r="I9" s="23"/>
      <c r="J9" s="23"/>
      <c r="K9" s="23"/>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5"/>
    </row>
    <row r="10" spans="1:52" s="9" customFormat="1" ht="19.5" customHeight="1">
      <c r="A10" s="76"/>
      <c r="B10" s="76"/>
      <c r="C10" s="76"/>
      <c r="D10" s="76"/>
      <c r="E10" s="76"/>
      <c r="F10" s="76"/>
      <c r="G10" s="76"/>
      <c r="H10" s="76"/>
      <c r="I10" s="77"/>
      <c r="J10" s="78"/>
      <c r="K10" s="2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row>
    <row r="11" spans="1:52" s="9" customFormat="1" ht="20.25" customHeight="1" thickBot="1">
      <c r="A11" s="69" t="s">
        <v>108</v>
      </c>
      <c r="I11" s="79"/>
      <c r="J11" s="80"/>
      <c r="K11" s="11"/>
      <c r="L11" s="30"/>
      <c r="M11" s="30"/>
      <c r="N11" s="279" t="s">
        <v>30</v>
      </c>
      <c r="O11" s="277"/>
      <c r="P11" s="277"/>
      <c r="Q11" s="278"/>
      <c r="R11" s="280" t="str">
        <f>IF(L5="","",VLOOKUP(L5,$BT$64:$BU$92,2,0))</f>
        <v/>
      </c>
      <c r="S11" s="281"/>
      <c r="T11" s="281"/>
      <c r="U11" s="277" t="s">
        <v>87</v>
      </c>
      <c r="V11" s="278"/>
      <c r="W11" s="279" t="s">
        <v>118</v>
      </c>
      <c r="X11" s="277"/>
      <c r="Y11" s="277"/>
      <c r="Z11" s="278"/>
      <c r="AA11" s="280">
        <f>ROUNDDOWN($F$23/1000,0)*1000</f>
        <v>0</v>
      </c>
      <c r="AB11" s="281"/>
      <c r="AC11" s="281"/>
      <c r="AD11" s="277" t="s">
        <v>87</v>
      </c>
      <c r="AE11" s="278"/>
      <c r="AF11" s="272" t="s">
        <v>119</v>
      </c>
      <c r="AG11" s="273"/>
      <c r="AH11" s="274"/>
      <c r="AI11" s="275">
        <f>IF(F23&lt;R11,ROUNDDOWN($F$23/1000,0)*1000,R11)</f>
        <v>0</v>
      </c>
      <c r="AJ11" s="276"/>
      <c r="AK11" s="276"/>
      <c r="AL11" s="277" t="s">
        <v>87</v>
      </c>
      <c r="AM11" s="278"/>
      <c r="AP11" s="81" t="str">
        <f>IF(AI11&gt;=1000,"OK","申請できません")</f>
        <v>申請できません</v>
      </c>
    </row>
    <row r="12" spans="1:52" ht="18" customHeight="1" thickBot="1">
      <c r="A12" s="282" t="s">
        <v>88</v>
      </c>
      <c r="B12" s="283"/>
      <c r="C12" s="283"/>
      <c r="D12" s="283"/>
      <c r="E12" s="284"/>
      <c r="F12" s="285" t="s">
        <v>20</v>
      </c>
      <c r="G12" s="283"/>
      <c r="H12" s="283"/>
      <c r="I12" s="283"/>
      <c r="J12" s="283"/>
      <c r="K12" s="286" t="s">
        <v>89</v>
      </c>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7"/>
      <c r="AZ12" s="9"/>
    </row>
    <row r="13" spans="1:52" ht="19.5" customHeight="1">
      <c r="A13" s="265"/>
      <c r="B13" s="266"/>
      <c r="C13" s="266"/>
      <c r="D13" s="266"/>
      <c r="E13" s="266"/>
      <c r="F13" s="267"/>
      <c r="G13" s="267"/>
      <c r="H13" s="267"/>
      <c r="I13" s="267"/>
      <c r="J13" s="267"/>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9"/>
      <c r="AZ13" s="9"/>
    </row>
    <row r="14" spans="1:52" ht="19.5" customHeight="1">
      <c r="A14" s="257"/>
      <c r="B14" s="258"/>
      <c r="C14" s="258"/>
      <c r="D14" s="258"/>
      <c r="E14" s="258"/>
      <c r="F14" s="259"/>
      <c r="G14" s="259"/>
      <c r="H14" s="259"/>
      <c r="I14" s="259"/>
      <c r="J14" s="259"/>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c r="AZ14" s="9"/>
    </row>
    <row r="15" spans="1:52" ht="19.5" customHeight="1">
      <c r="A15" s="257"/>
      <c r="B15" s="258"/>
      <c r="C15" s="258"/>
      <c r="D15" s="258"/>
      <c r="E15" s="258"/>
      <c r="F15" s="259"/>
      <c r="G15" s="259"/>
      <c r="H15" s="259"/>
      <c r="I15" s="259"/>
      <c r="J15" s="259"/>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1"/>
      <c r="AZ15" s="9"/>
    </row>
    <row r="16" spans="1:52" ht="19.5" customHeight="1">
      <c r="A16" s="257"/>
      <c r="B16" s="258"/>
      <c r="C16" s="258"/>
      <c r="D16" s="258"/>
      <c r="E16" s="258"/>
      <c r="F16" s="259"/>
      <c r="G16" s="259"/>
      <c r="H16" s="259"/>
      <c r="I16" s="259"/>
      <c r="J16" s="259"/>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1"/>
      <c r="AZ16" s="9"/>
    </row>
    <row r="17" spans="1:52" ht="19.5" customHeight="1">
      <c r="A17" s="257"/>
      <c r="B17" s="258"/>
      <c r="C17" s="258"/>
      <c r="D17" s="258"/>
      <c r="E17" s="258"/>
      <c r="F17" s="259"/>
      <c r="G17" s="259"/>
      <c r="H17" s="259"/>
      <c r="I17" s="259"/>
      <c r="J17" s="259"/>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c r="AZ17" s="9"/>
    </row>
    <row r="18" spans="1:52" ht="19.5" customHeight="1">
      <c r="A18" s="257"/>
      <c r="B18" s="258"/>
      <c r="C18" s="258"/>
      <c r="D18" s="258"/>
      <c r="E18" s="258"/>
      <c r="F18" s="259"/>
      <c r="G18" s="259"/>
      <c r="H18" s="259"/>
      <c r="I18" s="259"/>
      <c r="J18" s="259"/>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1"/>
      <c r="AZ18" s="9"/>
    </row>
    <row r="19" spans="1:52" ht="19.5" customHeight="1">
      <c r="A19" s="257"/>
      <c r="B19" s="258"/>
      <c r="C19" s="258"/>
      <c r="D19" s="258"/>
      <c r="E19" s="258"/>
      <c r="F19" s="259"/>
      <c r="G19" s="259"/>
      <c r="H19" s="259"/>
      <c r="I19" s="259"/>
      <c r="J19" s="259"/>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1"/>
      <c r="AZ19" s="9"/>
    </row>
    <row r="20" spans="1:52" ht="19.5" customHeight="1">
      <c r="A20" s="257"/>
      <c r="B20" s="258"/>
      <c r="C20" s="258"/>
      <c r="D20" s="258"/>
      <c r="E20" s="258"/>
      <c r="F20" s="259"/>
      <c r="G20" s="259"/>
      <c r="H20" s="259"/>
      <c r="I20" s="259"/>
      <c r="J20" s="259"/>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1"/>
      <c r="AZ20" s="9"/>
    </row>
    <row r="21" spans="1:52" ht="19.5" customHeight="1">
      <c r="A21" s="257"/>
      <c r="B21" s="258"/>
      <c r="C21" s="258"/>
      <c r="D21" s="258"/>
      <c r="E21" s="258"/>
      <c r="F21" s="259"/>
      <c r="G21" s="259"/>
      <c r="H21" s="259"/>
      <c r="I21" s="259"/>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1"/>
      <c r="AZ21" s="9"/>
    </row>
    <row r="22" spans="1:52" ht="19.5" customHeight="1" thickBot="1">
      <c r="A22" s="257"/>
      <c r="B22" s="258"/>
      <c r="C22" s="258"/>
      <c r="D22" s="258"/>
      <c r="E22" s="258"/>
      <c r="F22" s="259"/>
      <c r="G22" s="259"/>
      <c r="H22" s="259"/>
      <c r="I22" s="259"/>
      <c r="J22" s="259"/>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1"/>
      <c r="AZ22" s="9"/>
    </row>
    <row r="23" spans="1:52" ht="22.5" customHeight="1" thickTop="1" thickBot="1">
      <c r="A23" s="292" t="s">
        <v>33</v>
      </c>
      <c r="B23" s="293"/>
      <c r="C23" s="293"/>
      <c r="D23" s="293"/>
      <c r="E23" s="293"/>
      <c r="F23" s="294">
        <f>SUM(F13:J22)</f>
        <v>0</v>
      </c>
      <c r="G23" s="295"/>
      <c r="H23" s="295"/>
      <c r="I23" s="295"/>
      <c r="J23" s="29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Z23" s="9"/>
    </row>
    <row r="24" spans="1:52" ht="21.75" customHeight="1">
      <c r="A24" s="82"/>
      <c r="B24" s="82"/>
      <c r="C24" s="82"/>
      <c r="D24" s="82"/>
      <c r="E24" s="82"/>
      <c r="F24" s="83"/>
      <c r="G24" s="83"/>
      <c r="H24" s="83"/>
      <c r="I24" s="83"/>
      <c r="J24" s="83"/>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Z24" s="9"/>
    </row>
    <row r="25" spans="1:52" s="9" customFormat="1" ht="20.25" customHeight="1" thickBot="1">
      <c r="A25" s="69" t="s">
        <v>109</v>
      </c>
      <c r="I25" s="79"/>
      <c r="J25" s="80"/>
      <c r="K25" s="107"/>
      <c r="L25" s="30"/>
      <c r="M25" s="30"/>
      <c r="N25" s="279" t="s">
        <v>30</v>
      </c>
      <c r="O25" s="277"/>
      <c r="P25" s="277"/>
      <c r="Q25" s="278"/>
      <c r="R25" s="280" t="str">
        <f>IF(L5="","",VLOOKUP(L5,$BT$94:$BU$103,2,0))</f>
        <v/>
      </c>
      <c r="S25" s="281"/>
      <c r="T25" s="281"/>
      <c r="U25" s="277" t="s">
        <v>87</v>
      </c>
      <c r="V25" s="278"/>
      <c r="W25" s="279" t="s">
        <v>118</v>
      </c>
      <c r="X25" s="277"/>
      <c r="Y25" s="277"/>
      <c r="Z25" s="278"/>
      <c r="AA25" s="280">
        <f>ROUNDDOWN($F$37/1000,0)*1000</f>
        <v>0</v>
      </c>
      <c r="AB25" s="281"/>
      <c r="AC25" s="281"/>
      <c r="AD25" s="277" t="s">
        <v>87</v>
      </c>
      <c r="AE25" s="278"/>
      <c r="AF25" s="272" t="s">
        <v>119</v>
      </c>
      <c r="AG25" s="273"/>
      <c r="AH25" s="274"/>
      <c r="AI25" s="275">
        <f>IF(F37&lt;R25,ROUNDDOWN($F$37/1000,0)*1000,R25)</f>
        <v>0</v>
      </c>
      <c r="AJ25" s="276"/>
      <c r="AK25" s="276"/>
      <c r="AL25" s="277" t="s">
        <v>87</v>
      </c>
      <c r="AM25" s="278"/>
      <c r="AP25" s="108" t="str">
        <f>IF(AI25&gt;=1000,"OK","申請できません")</f>
        <v>申請できません</v>
      </c>
    </row>
    <row r="26" spans="1:52" ht="18" customHeight="1" thickBot="1">
      <c r="A26" s="282" t="s">
        <v>88</v>
      </c>
      <c r="B26" s="283"/>
      <c r="C26" s="283"/>
      <c r="D26" s="283"/>
      <c r="E26" s="284"/>
      <c r="F26" s="285" t="s">
        <v>20</v>
      </c>
      <c r="G26" s="283"/>
      <c r="H26" s="283"/>
      <c r="I26" s="283"/>
      <c r="J26" s="283"/>
      <c r="K26" s="286" t="s">
        <v>89</v>
      </c>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7"/>
      <c r="AZ26" s="9"/>
    </row>
    <row r="27" spans="1:52" ht="19.5" customHeight="1">
      <c r="A27" s="265"/>
      <c r="B27" s="266"/>
      <c r="C27" s="266"/>
      <c r="D27" s="266"/>
      <c r="E27" s="266"/>
      <c r="F27" s="267"/>
      <c r="G27" s="267"/>
      <c r="H27" s="267"/>
      <c r="I27" s="267"/>
      <c r="J27" s="267"/>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9"/>
      <c r="AZ27" s="9"/>
    </row>
    <row r="28" spans="1:52" ht="19.5" customHeight="1">
      <c r="A28" s="257"/>
      <c r="B28" s="258"/>
      <c r="C28" s="258"/>
      <c r="D28" s="258"/>
      <c r="E28" s="258"/>
      <c r="F28" s="259"/>
      <c r="G28" s="259"/>
      <c r="H28" s="259"/>
      <c r="I28" s="259"/>
      <c r="J28" s="259"/>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1"/>
      <c r="AZ28" s="9"/>
    </row>
    <row r="29" spans="1:52" ht="19.5" customHeight="1">
      <c r="A29" s="257"/>
      <c r="B29" s="258"/>
      <c r="C29" s="258"/>
      <c r="D29" s="258"/>
      <c r="E29" s="258"/>
      <c r="F29" s="259"/>
      <c r="G29" s="259"/>
      <c r="H29" s="259"/>
      <c r="I29" s="259"/>
      <c r="J29" s="259"/>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c r="AZ29" s="9"/>
    </row>
    <row r="30" spans="1:52" ht="19.5" customHeight="1">
      <c r="A30" s="257"/>
      <c r="B30" s="258"/>
      <c r="C30" s="258"/>
      <c r="D30" s="258"/>
      <c r="E30" s="258"/>
      <c r="F30" s="259"/>
      <c r="G30" s="259"/>
      <c r="H30" s="259"/>
      <c r="I30" s="259"/>
      <c r="J30" s="259"/>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c r="AZ30" s="9"/>
    </row>
    <row r="31" spans="1:52" ht="19.5" customHeight="1">
      <c r="A31" s="257"/>
      <c r="B31" s="258"/>
      <c r="C31" s="258"/>
      <c r="D31" s="258"/>
      <c r="E31" s="258"/>
      <c r="F31" s="259"/>
      <c r="G31" s="259"/>
      <c r="H31" s="259"/>
      <c r="I31" s="259"/>
      <c r="J31" s="259"/>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c r="AZ31" s="9"/>
    </row>
    <row r="32" spans="1:52" ht="19.5" customHeight="1">
      <c r="A32" s="257"/>
      <c r="B32" s="258"/>
      <c r="C32" s="258"/>
      <c r="D32" s="258"/>
      <c r="E32" s="258"/>
      <c r="F32" s="259"/>
      <c r="G32" s="259"/>
      <c r="H32" s="259"/>
      <c r="I32" s="259"/>
      <c r="J32" s="259"/>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1"/>
      <c r="AZ32" s="9"/>
    </row>
    <row r="33" spans="1:52" ht="19.5" customHeight="1">
      <c r="A33" s="257"/>
      <c r="B33" s="258"/>
      <c r="C33" s="258"/>
      <c r="D33" s="258"/>
      <c r="E33" s="258"/>
      <c r="F33" s="259"/>
      <c r="G33" s="259"/>
      <c r="H33" s="259"/>
      <c r="I33" s="259"/>
      <c r="J33" s="259"/>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1"/>
      <c r="AZ33" s="9"/>
    </row>
    <row r="34" spans="1:52" ht="19.5" customHeight="1">
      <c r="A34" s="257"/>
      <c r="B34" s="258"/>
      <c r="C34" s="258"/>
      <c r="D34" s="258"/>
      <c r="E34" s="258"/>
      <c r="F34" s="259"/>
      <c r="G34" s="259"/>
      <c r="H34" s="259"/>
      <c r="I34" s="259"/>
      <c r="J34" s="259"/>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c r="AZ34" s="9"/>
    </row>
    <row r="35" spans="1:52" ht="19.5" customHeight="1">
      <c r="A35" s="257"/>
      <c r="B35" s="258"/>
      <c r="C35" s="258"/>
      <c r="D35" s="258"/>
      <c r="E35" s="258"/>
      <c r="F35" s="259"/>
      <c r="G35" s="259"/>
      <c r="H35" s="259"/>
      <c r="I35" s="259"/>
      <c r="J35" s="259"/>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1"/>
      <c r="AZ35" s="9"/>
    </row>
    <row r="36" spans="1:52" ht="19.5" customHeight="1" thickBot="1">
      <c r="A36" s="257"/>
      <c r="B36" s="258"/>
      <c r="C36" s="258"/>
      <c r="D36" s="258"/>
      <c r="E36" s="258"/>
      <c r="F36" s="259"/>
      <c r="G36" s="259"/>
      <c r="H36" s="259"/>
      <c r="I36" s="259"/>
      <c r="J36" s="259"/>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c r="AZ36" s="9"/>
    </row>
    <row r="37" spans="1:52" ht="22.5" customHeight="1" thickTop="1" thickBot="1">
      <c r="A37" s="292" t="s">
        <v>33</v>
      </c>
      <c r="B37" s="293"/>
      <c r="C37" s="293"/>
      <c r="D37" s="293"/>
      <c r="E37" s="293"/>
      <c r="F37" s="294">
        <f>SUM(F27:J36)</f>
        <v>0</v>
      </c>
      <c r="G37" s="295"/>
      <c r="H37" s="295"/>
      <c r="I37" s="295"/>
      <c r="J37" s="296"/>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8"/>
      <c r="AZ37" s="9"/>
    </row>
    <row r="38" spans="1:52" ht="21.75" customHeight="1">
      <c r="A38" s="82"/>
      <c r="B38" s="82"/>
      <c r="C38" s="82"/>
      <c r="D38" s="82"/>
      <c r="E38" s="82"/>
      <c r="F38" s="83"/>
      <c r="G38" s="83"/>
      <c r="H38" s="83"/>
      <c r="I38" s="83"/>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Z38" s="9"/>
    </row>
    <row r="39" spans="1:52" s="9" customFormat="1" ht="20.25" customHeight="1" thickBot="1">
      <c r="A39" s="69" t="s">
        <v>110</v>
      </c>
      <c r="I39" s="79"/>
      <c r="J39" s="80"/>
      <c r="K39" s="107"/>
      <c r="L39" s="30"/>
      <c r="M39" s="30"/>
      <c r="N39" s="279" t="s">
        <v>30</v>
      </c>
      <c r="O39" s="277"/>
      <c r="P39" s="277"/>
      <c r="Q39" s="278"/>
      <c r="R39" s="280" t="str">
        <f>IF(L5="","",VLOOKUP(L5,$BT$105:$BU$133,2,0))</f>
        <v/>
      </c>
      <c r="S39" s="281"/>
      <c r="T39" s="281"/>
      <c r="U39" s="277" t="s">
        <v>87</v>
      </c>
      <c r="V39" s="278"/>
      <c r="W39" s="279" t="s">
        <v>118</v>
      </c>
      <c r="X39" s="277"/>
      <c r="Y39" s="277"/>
      <c r="Z39" s="278"/>
      <c r="AA39" s="280">
        <f>ROUNDDOWN($F$51/1000,0)*1000</f>
        <v>0</v>
      </c>
      <c r="AB39" s="281"/>
      <c r="AC39" s="281"/>
      <c r="AD39" s="277" t="s">
        <v>87</v>
      </c>
      <c r="AE39" s="278"/>
      <c r="AF39" s="272" t="s">
        <v>119</v>
      </c>
      <c r="AG39" s="273"/>
      <c r="AH39" s="274"/>
      <c r="AI39" s="275">
        <f>IF(F51&lt;R39,ROUNDDOWN($F$51/1000,0)*1000,R39)</f>
        <v>0</v>
      </c>
      <c r="AJ39" s="276"/>
      <c r="AK39" s="276"/>
      <c r="AL39" s="277" t="s">
        <v>87</v>
      </c>
      <c r="AM39" s="278"/>
      <c r="AP39" s="108" t="str">
        <f>IF(AI39&gt;=1000,"OK","申請できません")</f>
        <v>申請できません</v>
      </c>
    </row>
    <row r="40" spans="1:52" ht="18" customHeight="1" thickBot="1">
      <c r="A40" s="282" t="s">
        <v>88</v>
      </c>
      <c r="B40" s="283"/>
      <c r="C40" s="283"/>
      <c r="D40" s="283"/>
      <c r="E40" s="284"/>
      <c r="F40" s="285" t="s">
        <v>20</v>
      </c>
      <c r="G40" s="283"/>
      <c r="H40" s="283"/>
      <c r="I40" s="283"/>
      <c r="J40" s="283"/>
      <c r="K40" s="286" t="s">
        <v>89</v>
      </c>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7"/>
      <c r="AZ40" s="9"/>
    </row>
    <row r="41" spans="1:52" ht="19.5" customHeight="1">
      <c r="A41" s="265"/>
      <c r="B41" s="266"/>
      <c r="C41" s="266"/>
      <c r="D41" s="266"/>
      <c r="E41" s="266"/>
      <c r="F41" s="267"/>
      <c r="G41" s="267"/>
      <c r="H41" s="267"/>
      <c r="I41" s="267"/>
      <c r="J41" s="267"/>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9"/>
      <c r="AZ41" s="9"/>
    </row>
    <row r="42" spans="1:52" ht="19.5" customHeight="1">
      <c r="A42" s="257"/>
      <c r="B42" s="258"/>
      <c r="C42" s="258"/>
      <c r="D42" s="258"/>
      <c r="E42" s="258"/>
      <c r="F42" s="259"/>
      <c r="G42" s="259"/>
      <c r="H42" s="259"/>
      <c r="I42" s="259"/>
      <c r="J42" s="259"/>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1"/>
      <c r="AZ42" s="9"/>
    </row>
    <row r="43" spans="1:52" ht="19.5" customHeight="1">
      <c r="A43" s="257"/>
      <c r="B43" s="258"/>
      <c r="C43" s="258"/>
      <c r="D43" s="258"/>
      <c r="E43" s="258"/>
      <c r="F43" s="259"/>
      <c r="G43" s="259"/>
      <c r="H43" s="259"/>
      <c r="I43" s="259"/>
      <c r="J43" s="259"/>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c r="AZ43" s="9"/>
    </row>
    <row r="44" spans="1:52" ht="19.5" customHeight="1">
      <c r="A44" s="257"/>
      <c r="B44" s="258"/>
      <c r="C44" s="258"/>
      <c r="D44" s="258"/>
      <c r="E44" s="258"/>
      <c r="F44" s="259"/>
      <c r="G44" s="259"/>
      <c r="H44" s="259"/>
      <c r="I44" s="259"/>
      <c r="J44" s="259"/>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1"/>
      <c r="AZ44" s="9"/>
    </row>
    <row r="45" spans="1:52" ht="19.5" customHeight="1">
      <c r="A45" s="257"/>
      <c r="B45" s="258"/>
      <c r="C45" s="258"/>
      <c r="D45" s="258"/>
      <c r="E45" s="258"/>
      <c r="F45" s="259"/>
      <c r="G45" s="259"/>
      <c r="H45" s="259"/>
      <c r="I45" s="259"/>
      <c r="J45" s="259"/>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1"/>
      <c r="AZ45" s="9"/>
    </row>
    <row r="46" spans="1:52" ht="19.5" customHeight="1">
      <c r="A46" s="257"/>
      <c r="B46" s="258"/>
      <c r="C46" s="258"/>
      <c r="D46" s="258"/>
      <c r="E46" s="258"/>
      <c r="F46" s="259"/>
      <c r="G46" s="259"/>
      <c r="H46" s="259"/>
      <c r="I46" s="259"/>
      <c r="J46" s="259"/>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1"/>
      <c r="AZ46" s="9"/>
    </row>
    <row r="47" spans="1:52" ht="19.5" customHeight="1">
      <c r="A47" s="257"/>
      <c r="B47" s="258"/>
      <c r="C47" s="258"/>
      <c r="D47" s="258"/>
      <c r="E47" s="258"/>
      <c r="F47" s="259"/>
      <c r="G47" s="259"/>
      <c r="H47" s="259"/>
      <c r="I47" s="259"/>
      <c r="J47" s="259"/>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1"/>
      <c r="AZ47" s="9"/>
    </row>
    <row r="48" spans="1:52" ht="19.5" customHeight="1">
      <c r="A48" s="257"/>
      <c r="B48" s="258"/>
      <c r="C48" s="258"/>
      <c r="D48" s="258"/>
      <c r="E48" s="258"/>
      <c r="F48" s="259"/>
      <c r="G48" s="259"/>
      <c r="H48" s="259"/>
      <c r="I48" s="259"/>
      <c r="J48" s="259"/>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c r="AZ48" s="9"/>
    </row>
    <row r="49" spans="1:75" ht="19.5" customHeight="1">
      <c r="A49" s="257"/>
      <c r="B49" s="258"/>
      <c r="C49" s="258"/>
      <c r="D49" s="258"/>
      <c r="E49" s="258"/>
      <c r="F49" s="259"/>
      <c r="G49" s="259"/>
      <c r="H49" s="259"/>
      <c r="I49" s="259"/>
      <c r="J49" s="259"/>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1"/>
      <c r="AZ49" s="9"/>
    </row>
    <row r="50" spans="1:75" ht="19.5" customHeight="1" thickBot="1">
      <c r="A50" s="257"/>
      <c r="B50" s="258"/>
      <c r="C50" s="258"/>
      <c r="D50" s="258"/>
      <c r="E50" s="258"/>
      <c r="F50" s="259"/>
      <c r="G50" s="259"/>
      <c r="H50" s="259"/>
      <c r="I50" s="259"/>
      <c r="J50" s="259"/>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1"/>
      <c r="AZ50" s="9"/>
    </row>
    <row r="51" spans="1:75" ht="22.5" customHeight="1" thickTop="1" thickBot="1">
      <c r="A51" s="292" t="s">
        <v>33</v>
      </c>
      <c r="B51" s="293"/>
      <c r="C51" s="293"/>
      <c r="D51" s="293"/>
      <c r="E51" s="293"/>
      <c r="F51" s="294">
        <f>SUM(F41:J50)</f>
        <v>0</v>
      </c>
      <c r="G51" s="295"/>
      <c r="H51" s="295"/>
      <c r="I51" s="295"/>
      <c r="J51" s="296"/>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Z51" s="9"/>
    </row>
    <row r="52" spans="1:75" ht="21.75" customHeight="1">
      <c r="A52" s="82"/>
      <c r="B52" s="82"/>
      <c r="C52" s="82"/>
      <c r="D52" s="82"/>
      <c r="E52" s="82"/>
      <c r="F52" s="83"/>
      <c r="G52" s="83"/>
      <c r="H52" s="83"/>
      <c r="I52" s="83"/>
      <c r="J52" s="83"/>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Z52" s="9"/>
    </row>
    <row r="53" spans="1:75" ht="28.5" customHeight="1">
      <c r="A53" s="289" t="s">
        <v>90</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1"/>
      <c r="AP53" s="85" t="str">
        <f>IF(COUNTIF(A54:A56,"○")=3,"OK","NG")</f>
        <v>NG</v>
      </c>
      <c r="AZ53" s="9"/>
    </row>
    <row r="54" spans="1:75" s="9" customFormat="1" ht="25.5" customHeight="1">
      <c r="A54" s="86"/>
      <c r="B54" s="87" t="s">
        <v>91</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75" ht="25.5" customHeight="1">
      <c r="A55" s="86"/>
      <c r="B55" s="90" t="s">
        <v>92</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2"/>
      <c r="AZ55" s="9"/>
    </row>
    <row r="56" spans="1:75" ht="25.5" customHeight="1">
      <c r="A56" s="86"/>
      <c r="B56" s="90" t="s">
        <v>93</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2"/>
      <c r="AZ56" s="9"/>
    </row>
    <row r="57" spans="1:75" ht="18" customHeight="1">
      <c r="AZ57" s="9"/>
    </row>
    <row r="58" spans="1:75" ht="28.5" customHeight="1">
      <c r="A58" s="101"/>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6"/>
      <c r="AB58" s="96"/>
      <c r="AC58" s="96"/>
      <c r="AD58" s="96"/>
      <c r="AE58" s="96"/>
      <c r="AF58" s="96"/>
      <c r="AG58" s="96"/>
      <c r="AH58" s="96"/>
      <c r="AI58" s="96"/>
      <c r="AJ58" s="96"/>
      <c r="AK58" s="96"/>
      <c r="AL58" s="96"/>
      <c r="AM58" s="96"/>
      <c r="AP58" s="85" t="str">
        <f>IF(COUNTIF(A59:A60,"○")=2,"OK","NG")</f>
        <v>OK</v>
      </c>
      <c r="AZ58" s="9"/>
    </row>
    <row r="59" spans="1:75" ht="25.5" customHeight="1">
      <c r="A59" s="102" t="s">
        <v>103</v>
      </c>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6"/>
      <c r="AB59" s="96"/>
      <c r="AC59" s="96"/>
      <c r="AD59" s="96"/>
      <c r="AE59" s="96"/>
      <c r="AF59" s="96"/>
      <c r="AG59" s="96"/>
      <c r="AH59" s="96"/>
      <c r="AI59" s="96"/>
      <c r="AJ59" s="96"/>
      <c r="AK59" s="96"/>
      <c r="AL59" s="96"/>
      <c r="AM59" s="96"/>
      <c r="AZ59" s="9"/>
    </row>
    <row r="60" spans="1:75" ht="39.950000000000003" customHeight="1">
      <c r="A60" s="102" t="s">
        <v>103</v>
      </c>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6"/>
      <c r="AB60" s="96"/>
      <c r="AC60" s="96"/>
      <c r="AD60" s="96"/>
      <c r="AE60" s="96"/>
      <c r="AF60" s="96"/>
      <c r="AG60" s="96"/>
      <c r="AH60" s="96"/>
      <c r="AI60" s="96"/>
      <c r="AJ60" s="96"/>
      <c r="AK60" s="96"/>
      <c r="AL60" s="96"/>
      <c r="AM60" s="96"/>
      <c r="AZ60" s="9"/>
    </row>
    <row r="61" spans="1:75"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6"/>
      <c r="AB61" s="96"/>
      <c r="AC61" s="96"/>
      <c r="AD61" s="96"/>
      <c r="AE61" s="96"/>
      <c r="AF61" s="96"/>
      <c r="AG61" s="96"/>
      <c r="AH61" s="96"/>
      <c r="AI61" s="96"/>
      <c r="AJ61" s="96"/>
      <c r="AK61" s="96"/>
      <c r="AL61" s="96"/>
      <c r="AM61" s="96"/>
      <c r="AP61" s="288" t="str">
        <f>IF(COUNTIF(AP53,"OK")+COUNTIF(AP58,"OK")+COUNTIF(AP11,"OK")=3,"OK","申請できません")</f>
        <v>申請できません</v>
      </c>
      <c r="AQ61" s="288"/>
      <c r="AR61" s="288"/>
      <c r="AS61" s="288"/>
      <c r="AT61" s="288"/>
      <c r="AU61" s="288"/>
      <c r="AV61" s="288"/>
      <c r="AW61" s="288"/>
      <c r="AZ61" s="9"/>
    </row>
    <row r="62" spans="1:75"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6"/>
      <c r="AB62" s="96"/>
      <c r="AC62" s="96"/>
      <c r="AD62" s="96"/>
      <c r="AE62" s="96"/>
      <c r="AF62" s="96"/>
      <c r="AG62" s="96"/>
      <c r="AH62" s="96"/>
      <c r="AI62" s="96"/>
      <c r="AJ62" s="96"/>
      <c r="AK62" s="96"/>
      <c r="AL62" s="96"/>
      <c r="AM62" s="96"/>
      <c r="AP62" s="288"/>
      <c r="AQ62" s="288"/>
      <c r="AR62" s="288"/>
      <c r="AS62" s="288"/>
      <c r="AT62" s="288"/>
      <c r="AU62" s="288"/>
      <c r="AV62" s="288"/>
      <c r="AW62" s="288"/>
      <c r="AZ62" s="9"/>
    </row>
    <row r="63" spans="1:75"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6"/>
      <c r="AB63" s="96"/>
      <c r="AC63" s="96"/>
      <c r="AD63" s="96"/>
      <c r="AE63" s="96"/>
      <c r="AF63" s="96"/>
      <c r="AG63" s="96"/>
      <c r="AH63" s="96"/>
      <c r="AI63" s="96"/>
      <c r="AJ63" s="96"/>
      <c r="AK63" s="96"/>
      <c r="AL63" s="96"/>
      <c r="AM63" s="96"/>
      <c r="AY63" s="3" t="s">
        <v>94</v>
      </c>
      <c r="AZ63" s="9"/>
      <c r="BS63" s="93"/>
      <c r="BT63" s="97"/>
      <c r="BU63" s="98" t="s">
        <v>100</v>
      </c>
      <c r="BV63" s="97"/>
      <c r="BW63" s="97"/>
    </row>
    <row r="64" spans="1:75"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6"/>
      <c r="AB64" s="96"/>
      <c r="AC64" s="96"/>
      <c r="AD64" s="96"/>
      <c r="AE64" s="96"/>
      <c r="AF64" s="96"/>
      <c r="AG64" s="96"/>
      <c r="AH64" s="96"/>
      <c r="AI64" s="96"/>
      <c r="AJ64" s="96"/>
      <c r="AK64" s="96"/>
      <c r="AL64" s="96"/>
      <c r="AM64" s="96"/>
      <c r="AX64" s="3">
        <v>1</v>
      </c>
      <c r="AY64" s="106" t="s">
        <v>104</v>
      </c>
      <c r="AZ64" s="106"/>
      <c r="BA64" s="106"/>
      <c r="BB64" s="106"/>
      <c r="BC64" s="106"/>
      <c r="BD64" s="106"/>
      <c r="BE64" s="106"/>
      <c r="BF64" s="106"/>
      <c r="BG64" s="106"/>
      <c r="BH64" s="106"/>
      <c r="BI64" s="106"/>
      <c r="BJ64" s="106"/>
      <c r="BK64" s="106"/>
      <c r="BL64" s="106"/>
      <c r="BM64" s="106"/>
      <c r="BN64" s="106"/>
      <c r="BO64" s="106"/>
      <c r="BS64" s="93">
        <v>1</v>
      </c>
      <c r="BT64" s="97" t="s">
        <v>104</v>
      </c>
      <c r="BU64" s="99">
        <v>1978000</v>
      </c>
      <c r="BV64" s="97" t="s">
        <v>41</v>
      </c>
      <c r="BW64" s="100"/>
    </row>
    <row r="65" spans="1:75"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6"/>
      <c r="AB65" s="96"/>
      <c r="AC65" s="96"/>
      <c r="AD65" s="96"/>
      <c r="AE65" s="96"/>
      <c r="AF65" s="96"/>
      <c r="AG65" s="96"/>
      <c r="AH65" s="96"/>
      <c r="AI65" s="96"/>
      <c r="AJ65" s="96"/>
      <c r="AK65" s="96"/>
      <c r="AL65" s="96"/>
      <c r="AM65" s="96"/>
      <c r="AX65" s="3">
        <v>2</v>
      </c>
      <c r="AY65" s="106" t="s">
        <v>95</v>
      </c>
      <c r="AZ65" s="106"/>
      <c r="BA65" s="106"/>
      <c r="BB65" s="106"/>
      <c r="BC65" s="106"/>
      <c r="BD65" s="106"/>
      <c r="BE65" s="106"/>
      <c r="BF65" s="106"/>
      <c r="BG65" s="106"/>
      <c r="BH65" s="106"/>
      <c r="BI65" s="106"/>
      <c r="BJ65" s="106"/>
      <c r="BK65" s="106"/>
      <c r="BL65" s="106"/>
      <c r="BM65" s="106"/>
      <c r="BN65" s="106"/>
      <c r="BO65" s="106"/>
      <c r="BS65" s="93">
        <v>2</v>
      </c>
      <c r="BT65" s="97" t="s">
        <v>95</v>
      </c>
      <c r="BU65" s="99">
        <v>631000</v>
      </c>
      <c r="BV65" s="97" t="s">
        <v>41</v>
      </c>
      <c r="BW65" s="100"/>
    </row>
    <row r="66" spans="1:75"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6"/>
      <c r="AB66" s="96"/>
      <c r="AC66" s="96"/>
      <c r="AD66" s="96"/>
      <c r="AE66" s="96"/>
      <c r="AF66" s="96"/>
      <c r="AG66" s="96"/>
      <c r="AH66" s="96"/>
      <c r="AI66" s="96"/>
      <c r="AJ66" s="96"/>
      <c r="AK66" s="96"/>
      <c r="AL66" s="96"/>
      <c r="AM66" s="96"/>
      <c r="AX66" s="3">
        <v>3</v>
      </c>
      <c r="AY66" s="106" t="s">
        <v>96</v>
      </c>
      <c r="AZ66" s="106"/>
      <c r="BA66" s="106"/>
      <c r="BB66" s="106"/>
      <c r="BC66" s="106"/>
      <c r="BD66" s="106"/>
      <c r="BE66" s="106"/>
      <c r="BF66" s="106"/>
      <c r="BG66" s="106"/>
      <c r="BH66" s="106"/>
      <c r="BI66" s="106"/>
      <c r="BJ66" s="106"/>
      <c r="BK66" s="106"/>
      <c r="BL66" s="106"/>
      <c r="BM66" s="106"/>
      <c r="BN66" s="106"/>
      <c r="BO66" s="106"/>
      <c r="BS66" s="93">
        <v>3</v>
      </c>
      <c r="BT66" s="97" t="s">
        <v>96</v>
      </c>
      <c r="BU66" s="99">
        <v>288000</v>
      </c>
      <c r="BV66" s="97" t="s">
        <v>41</v>
      </c>
      <c r="BW66" s="100"/>
    </row>
    <row r="67" spans="1:75"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6"/>
      <c r="AB67" s="96"/>
      <c r="AC67" s="96"/>
      <c r="AD67" s="96"/>
      <c r="AE67" s="96"/>
      <c r="AF67" s="96"/>
      <c r="AG67" s="96"/>
      <c r="AH67" s="96"/>
      <c r="AI67" s="96"/>
      <c r="AJ67" s="96"/>
      <c r="AK67" s="96"/>
      <c r="AL67" s="96"/>
      <c r="AM67" s="96"/>
      <c r="AX67" s="3">
        <v>4</v>
      </c>
      <c r="AY67" s="106" t="s">
        <v>97</v>
      </c>
      <c r="AZ67" s="106"/>
      <c r="BA67" s="106"/>
      <c r="BB67" s="106"/>
      <c r="BC67" s="106"/>
      <c r="BD67" s="106"/>
      <c r="BE67" s="106"/>
      <c r="BF67" s="106"/>
      <c r="BG67" s="106"/>
      <c r="BH67" s="106"/>
      <c r="BI67" s="106"/>
      <c r="BJ67" s="106"/>
      <c r="BK67" s="106"/>
      <c r="BL67" s="106"/>
      <c r="BM67" s="106"/>
      <c r="BN67" s="106"/>
      <c r="BO67" s="106"/>
      <c r="BS67" s="93">
        <v>4</v>
      </c>
      <c r="BT67" s="97" t="s">
        <v>97</v>
      </c>
      <c r="BU67" s="99">
        <v>228000</v>
      </c>
      <c r="BV67" s="97" t="s">
        <v>41</v>
      </c>
      <c r="BW67" s="100"/>
    </row>
    <row r="68" spans="1:75"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6"/>
      <c r="AB68" s="96"/>
      <c r="AC68" s="96"/>
      <c r="AD68" s="96"/>
      <c r="AE68" s="96"/>
      <c r="AF68" s="96"/>
      <c r="AG68" s="96"/>
      <c r="AH68" s="96"/>
      <c r="AI68" s="96"/>
      <c r="AJ68" s="96"/>
      <c r="AK68" s="96"/>
      <c r="AL68" s="96"/>
      <c r="AM68" s="96"/>
      <c r="AX68" s="3">
        <v>5</v>
      </c>
      <c r="AY68" s="106" t="s">
        <v>98</v>
      </c>
      <c r="AZ68" s="106"/>
      <c r="BA68" s="106"/>
      <c r="BB68" s="106"/>
      <c r="BC68" s="106"/>
      <c r="BD68" s="106"/>
      <c r="BE68" s="106"/>
      <c r="BF68" s="106"/>
      <c r="BG68" s="106"/>
      <c r="BH68" s="106"/>
      <c r="BI68" s="106"/>
      <c r="BJ68" s="106"/>
      <c r="BK68" s="106"/>
      <c r="BL68" s="106"/>
      <c r="BM68" s="106"/>
      <c r="BN68" s="106"/>
      <c r="BO68" s="106"/>
      <c r="BS68" s="93">
        <v>5</v>
      </c>
      <c r="BT68" s="97" t="s">
        <v>98</v>
      </c>
      <c r="BU68" s="99">
        <v>221000</v>
      </c>
      <c r="BV68" s="97" t="s">
        <v>41</v>
      </c>
      <c r="BW68" s="100"/>
    </row>
    <row r="69" spans="1:75"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6"/>
      <c r="AB69" s="96"/>
      <c r="AC69" s="96"/>
      <c r="AD69" s="96"/>
      <c r="AE69" s="96"/>
      <c r="AF69" s="96"/>
      <c r="AG69" s="96"/>
      <c r="AH69" s="96"/>
      <c r="AI69" s="96"/>
      <c r="AJ69" s="96"/>
      <c r="AK69" s="96"/>
      <c r="AL69" s="96"/>
      <c r="AM69" s="96"/>
      <c r="AX69" s="3">
        <v>6</v>
      </c>
      <c r="AY69" s="106" t="s">
        <v>57</v>
      </c>
      <c r="AZ69" s="106"/>
      <c r="BA69" s="106"/>
      <c r="BB69" s="106"/>
      <c r="BC69" s="106"/>
      <c r="BD69" s="106"/>
      <c r="BE69" s="106"/>
      <c r="BF69" s="106"/>
      <c r="BG69" s="106"/>
      <c r="BH69" s="106"/>
      <c r="BI69" s="106"/>
      <c r="BJ69" s="106"/>
      <c r="BK69" s="106"/>
      <c r="BL69" s="106"/>
      <c r="BM69" s="106"/>
      <c r="BN69" s="106"/>
      <c r="BO69" s="106"/>
      <c r="BS69" s="93">
        <v>6</v>
      </c>
      <c r="BT69" s="97" t="s">
        <v>57</v>
      </c>
      <c r="BU69" s="99">
        <v>279000</v>
      </c>
      <c r="BV69" s="97" t="s">
        <v>41</v>
      </c>
      <c r="BW69" s="100"/>
    </row>
    <row r="70" spans="1:75"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6"/>
      <c r="AB70" s="96"/>
      <c r="AC70" s="96"/>
      <c r="AD70" s="96"/>
      <c r="AE70" s="96"/>
      <c r="AF70" s="96"/>
      <c r="AG70" s="96"/>
      <c r="AH70" s="96"/>
      <c r="AI70" s="96"/>
      <c r="AJ70" s="96"/>
      <c r="AK70" s="96"/>
      <c r="AL70" s="96"/>
      <c r="AM70" s="96"/>
      <c r="AX70" s="3">
        <v>7</v>
      </c>
      <c r="AY70" s="106" t="s">
        <v>58</v>
      </c>
      <c r="AZ70" s="106"/>
      <c r="BA70" s="106"/>
      <c r="BB70" s="106"/>
      <c r="BC70" s="106"/>
      <c r="BD70" s="106"/>
      <c r="BE70" s="106"/>
      <c r="BF70" s="106"/>
      <c r="BG70" s="106"/>
      <c r="BH70" s="106"/>
      <c r="BI70" s="106"/>
      <c r="BJ70" s="106"/>
      <c r="BK70" s="106"/>
      <c r="BL70" s="106"/>
      <c r="BM70" s="106"/>
      <c r="BN70" s="106"/>
      <c r="BO70" s="106"/>
      <c r="BS70" s="93">
        <v>7</v>
      </c>
      <c r="BT70" s="97" t="s">
        <v>58</v>
      </c>
      <c r="BU70" s="99">
        <v>294000</v>
      </c>
      <c r="BV70" s="97" t="s">
        <v>41</v>
      </c>
      <c r="BW70" s="100"/>
    </row>
    <row r="71" spans="1:75"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6"/>
      <c r="AB71" s="96"/>
      <c r="AC71" s="96"/>
      <c r="AD71" s="96"/>
      <c r="AE71" s="96"/>
      <c r="AF71" s="96"/>
      <c r="AG71" s="96"/>
      <c r="AH71" s="96"/>
      <c r="AI71" s="96"/>
      <c r="AJ71" s="96"/>
      <c r="AK71" s="96"/>
      <c r="AL71" s="96"/>
      <c r="AM71" s="96"/>
      <c r="AX71" s="3">
        <v>8</v>
      </c>
      <c r="AY71" s="106" t="s">
        <v>61</v>
      </c>
      <c r="AZ71" s="106"/>
      <c r="BA71" s="106"/>
      <c r="BB71" s="106"/>
      <c r="BC71" s="106"/>
      <c r="BD71" s="106"/>
      <c r="BE71" s="106"/>
      <c r="BF71" s="106"/>
      <c r="BG71" s="106"/>
      <c r="BH71" s="106"/>
      <c r="BI71" s="106"/>
      <c r="BJ71" s="106"/>
      <c r="BK71" s="106"/>
      <c r="BL71" s="106"/>
      <c r="BM71" s="106"/>
      <c r="BN71" s="106"/>
      <c r="BO71" s="106"/>
      <c r="BS71" s="93">
        <v>8</v>
      </c>
      <c r="BT71" s="97" t="s">
        <v>61</v>
      </c>
      <c r="BU71" s="99">
        <v>271000</v>
      </c>
      <c r="BV71" s="97" t="s">
        <v>41</v>
      </c>
      <c r="BW71" s="100"/>
    </row>
    <row r="72" spans="1:75"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6"/>
      <c r="AB72" s="96"/>
      <c r="AC72" s="96"/>
      <c r="AD72" s="96"/>
      <c r="AE72" s="96"/>
      <c r="AF72" s="96"/>
      <c r="AG72" s="96"/>
      <c r="AH72" s="96"/>
      <c r="AI72" s="96"/>
      <c r="AJ72" s="96"/>
      <c r="AK72" s="96"/>
      <c r="AL72" s="96"/>
      <c r="AM72" s="96"/>
      <c r="AX72" s="3">
        <v>9</v>
      </c>
      <c r="AY72" s="106" t="s">
        <v>62</v>
      </c>
      <c r="AZ72" s="106"/>
      <c r="BA72" s="106"/>
      <c r="BB72" s="106"/>
      <c r="BC72" s="106"/>
      <c r="BD72" s="106"/>
      <c r="BE72" s="106"/>
      <c r="BF72" s="106"/>
      <c r="BG72" s="106"/>
      <c r="BH72" s="106"/>
      <c r="BI72" s="106"/>
      <c r="BJ72" s="106"/>
      <c r="BK72" s="106"/>
      <c r="BL72" s="106"/>
      <c r="BM72" s="106"/>
      <c r="BN72" s="106"/>
      <c r="BO72" s="106"/>
      <c r="BS72" s="93">
        <v>9</v>
      </c>
      <c r="BT72" s="97" t="s">
        <v>62</v>
      </c>
      <c r="BU72" s="99">
        <v>172000</v>
      </c>
      <c r="BV72" s="97" t="s">
        <v>41</v>
      </c>
      <c r="BW72" s="100"/>
    </row>
    <row r="73" spans="1:75"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6"/>
      <c r="AB73" s="96"/>
      <c r="AC73" s="96"/>
      <c r="AD73" s="96"/>
      <c r="AE73" s="96"/>
      <c r="AF73" s="96"/>
      <c r="AG73" s="96"/>
      <c r="AH73" s="96"/>
      <c r="AI73" s="96"/>
      <c r="AJ73" s="96"/>
      <c r="AK73" s="96"/>
      <c r="AL73" s="96"/>
      <c r="AM73" s="96"/>
      <c r="AX73" s="3">
        <v>10</v>
      </c>
      <c r="AY73" s="106" t="s">
        <v>63</v>
      </c>
      <c r="AZ73" s="106"/>
      <c r="BA73" s="106"/>
      <c r="BB73" s="106"/>
      <c r="BC73" s="106"/>
      <c r="BD73" s="106"/>
      <c r="BE73" s="106"/>
      <c r="BF73" s="106"/>
      <c r="BG73" s="106"/>
      <c r="BH73" s="106"/>
      <c r="BI73" s="106"/>
      <c r="BJ73" s="106"/>
      <c r="BK73" s="106"/>
      <c r="BL73" s="106"/>
      <c r="BM73" s="106"/>
      <c r="BN73" s="106"/>
      <c r="BO73" s="106"/>
      <c r="BS73" s="93">
        <v>10</v>
      </c>
      <c r="BT73" s="97" t="s">
        <v>63</v>
      </c>
      <c r="BU73" s="99">
        <v>257000</v>
      </c>
      <c r="BV73" s="97" t="s">
        <v>41</v>
      </c>
      <c r="BW73" s="100"/>
    </row>
    <row r="74" spans="1:75"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6"/>
      <c r="AB74" s="96"/>
      <c r="AC74" s="96"/>
      <c r="AD74" s="96"/>
      <c r="AE74" s="96"/>
      <c r="AF74" s="96"/>
      <c r="AG74" s="96"/>
      <c r="AH74" s="96"/>
      <c r="AI74" s="96"/>
      <c r="AJ74" s="96"/>
      <c r="AK74" s="96"/>
      <c r="AL74" s="96"/>
      <c r="AM74" s="96"/>
      <c r="AX74" s="3">
        <v>11</v>
      </c>
      <c r="AY74" s="106" t="s">
        <v>99</v>
      </c>
      <c r="AZ74" s="106"/>
      <c r="BA74" s="106"/>
      <c r="BB74" s="106"/>
      <c r="BC74" s="106"/>
      <c r="BD74" s="106"/>
      <c r="BE74" s="106"/>
      <c r="BF74" s="106"/>
      <c r="BG74" s="106"/>
      <c r="BH74" s="106"/>
      <c r="BI74" s="106"/>
      <c r="BJ74" s="106"/>
      <c r="BK74" s="106"/>
      <c r="BL74" s="106"/>
      <c r="BM74" s="106"/>
      <c r="BN74" s="106"/>
      <c r="BO74" s="106"/>
      <c r="BS74" s="93">
        <v>11</v>
      </c>
      <c r="BT74" s="97" t="s">
        <v>99</v>
      </c>
      <c r="BU74" s="99">
        <v>146000</v>
      </c>
      <c r="BV74" s="97" t="s">
        <v>41</v>
      </c>
      <c r="BW74" s="100"/>
    </row>
    <row r="75" spans="1:75"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6"/>
      <c r="AB75" s="96"/>
      <c r="AC75" s="96"/>
      <c r="AD75" s="96"/>
      <c r="AE75" s="96"/>
      <c r="AF75" s="96"/>
      <c r="AG75" s="96"/>
      <c r="AH75" s="96"/>
      <c r="AI75" s="96"/>
      <c r="AJ75" s="96"/>
      <c r="AK75" s="96"/>
      <c r="AL75" s="96"/>
      <c r="AM75" s="96"/>
      <c r="AX75" s="3">
        <v>12</v>
      </c>
      <c r="AY75" s="106" t="s">
        <v>105</v>
      </c>
      <c r="AZ75" s="106"/>
      <c r="BA75" s="106"/>
      <c r="BB75" s="106"/>
      <c r="BC75" s="106"/>
      <c r="BD75" s="106"/>
      <c r="BE75" s="106"/>
      <c r="BF75" s="106"/>
      <c r="BG75" s="106"/>
      <c r="BH75" s="106"/>
      <c r="BI75" s="106"/>
      <c r="BJ75" s="106"/>
      <c r="BK75" s="106"/>
      <c r="BL75" s="106"/>
      <c r="BM75" s="106"/>
      <c r="BN75" s="106"/>
      <c r="BO75" s="106"/>
      <c r="BS75" s="93">
        <v>12</v>
      </c>
      <c r="BT75" s="97" t="s">
        <v>105</v>
      </c>
      <c r="BU75" s="99">
        <v>1013000</v>
      </c>
      <c r="BV75" s="97" t="s">
        <v>41</v>
      </c>
      <c r="BW75" s="100"/>
    </row>
    <row r="76" spans="1:75"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6"/>
      <c r="AB76" s="96"/>
      <c r="AC76" s="96"/>
      <c r="AD76" s="96"/>
      <c r="AE76" s="96"/>
      <c r="AF76" s="96"/>
      <c r="AG76" s="96"/>
      <c r="AH76" s="96"/>
      <c r="AI76" s="96"/>
      <c r="AJ76" s="96"/>
      <c r="AK76" s="96"/>
      <c r="AL76" s="96"/>
      <c r="AM76" s="96"/>
      <c r="AX76" s="3">
        <v>13</v>
      </c>
      <c r="AY76" s="106" t="s">
        <v>67</v>
      </c>
      <c r="AZ76" s="106"/>
      <c r="BA76" s="106"/>
      <c r="BB76" s="106"/>
      <c r="BC76" s="106"/>
      <c r="BD76" s="106"/>
      <c r="BE76" s="106"/>
      <c r="BF76" s="106"/>
      <c r="BG76" s="106"/>
      <c r="BH76" s="106"/>
      <c r="BI76" s="106"/>
      <c r="BJ76" s="106"/>
      <c r="BK76" s="106"/>
      <c r="BL76" s="106"/>
      <c r="BM76" s="106"/>
      <c r="BN76" s="106"/>
      <c r="BO76" s="106"/>
      <c r="BS76" s="93">
        <v>13</v>
      </c>
      <c r="BT76" s="97" t="s">
        <v>67</v>
      </c>
      <c r="BU76" s="99">
        <v>335000</v>
      </c>
      <c r="BV76" s="97" t="s">
        <v>41</v>
      </c>
      <c r="BW76" s="100"/>
    </row>
    <row r="77" spans="1:75"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6"/>
      <c r="AB77" s="96"/>
      <c r="AC77" s="96"/>
      <c r="AD77" s="96"/>
      <c r="AE77" s="96"/>
      <c r="AF77" s="96"/>
      <c r="AG77" s="96"/>
      <c r="AH77" s="96"/>
      <c r="AI77" s="96"/>
      <c r="AJ77" s="96"/>
      <c r="AK77" s="96"/>
      <c r="AL77" s="96"/>
      <c r="AM77" s="96"/>
      <c r="AX77" s="3">
        <v>14</v>
      </c>
      <c r="AY77" s="106" t="s">
        <v>68</v>
      </c>
      <c r="AZ77" s="106"/>
      <c r="BA77" s="106"/>
      <c r="BB77" s="106"/>
      <c r="BC77" s="106"/>
      <c r="BD77" s="106"/>
      <c r="BE77" s="106"/>
      <c r="BF77" s="106"/>
      <c r="BG77" s="106"/>
      <c r="BH77" s="106"/>
      <c r="BI77" s="106"/>
      <c r="BJ77" s="106"/>
      <c r="BK77" s="106"/>
      <c r="BL77" s="106"/>
      <c r="BM77" s="106"/>
      <c r="BN77" s="106"/>
      <c r="BO77" s="106"/>
      <c r="BS77" s="93">
        <v>14</v>
      </c>
      <c r="BT77" s="97" t="s">
        <v>68</v>
      </c>
      <c r="BU77" s="99">
        <v>259000</v>
      </c>
      <c r="BV77" s="97" t="s">
        <v>41</v>
      </c>
      <c r="BW77" s="100"/>
    </row>
    <row r="78" spans="1:75"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6"/>
      <c r="AB78" s="96"/>
      <c r="AC78" s="96"/>
      <c r="AD78" s="96"/>
      <c r="AE78" s="96"/>
      <c r="AF78" s="96"/>
      <c r="AG78" s="96"/>
      <c r="AH78" s="96"/>
      <c r="AI78" s="96"/>
      <c r="AJ78" s="96"/>
      <c r="AK78" s="96"/>
      <c r="AL78" s="96"/>
      <c r="AM78" s="96"/>
      <c r="AX78" s="3">
        <v>15</v>
      </c>
      <c r="AY78" s="106" t="s">
        <v>69</v>
      </c>
      <c r="AZ78" s="106"/>
      <c r="BA78" s="106"/>
      <c r="BB78" s="106"/>
      <c r="BC78" s="106"/>
      <c r="BD78" s="106"/>
      <c r="BE78" s="106"/>
      <c r="BF78" s="106"/>
      <c r="BG78" s="106"/>
      <c r="BH78" s="106"/>
      <c r="BI78" s="106"/>
      <c r="BJ78" s="106"/>
      <c r="BK78" s="106"/>
      <c r="BL78" s="106"/>
      <c r="BM78" s="106"/>
      <c r="BN78" s="106"/>
      <c r="BO78" s="106"/>
      <c r="BS78" s="93">
        <v>15</v>
      </c>
      <c r="BT78" s="97" t="s">
        <v>69</v>
      </c>
      <c r="BU78" s="99">
        <v>150000</v>
      </c>
      <c r="BV78" s="97" t="s">
        <v>41</v>
      </c>
      <c r="BW78" s="100"/>
    </row>
    <row r="79" spans="1:75"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6"/>
      <c r="AB79" s="96"/>
      <c r="AC79" s="96"/>
      <c r="AD79" s="96"/>
      <c r="AE79" s="96"/>
      <c r="AF79" s="96"/>
      <c r="AG79" s="96"/>
      <c r="AH79" s="96"/>
      <c r="AI79" s="96"/>
      <c r="AJ79" s="96"/>
      <c r="AK79" s="96"/>
      <c r="AL79" s="96"/>
      <c r="AM79" s="96"/>
      <c r="AX79" s="3">
        <v>16</v>
      </c>
      <c r="AY79" s="106" t="s">
        <v>106</v>
      </c>
      <c r="AZ79" s="106"/>
      <c r="BA79" s="106"/>
      <c r="BB79" s="106"/>
      <c r="BC79" s="106"/>
      <c r="BD79" s="106"/>
      <c r="BE79" s="106"/>
      <c r="BF79" s="106"/>
      <c r="BG79" s="106"/>
      <c r="BH79" s="106"/>
      <c r="BI79" s="106"/>
      <c r="BJ79" s="106"/>
      <c r="BK79" s="106"/>
      <c r="BL79" s="106"/>
      <c r="BM79" s="106"/>
      <c r="BN79" s="106"/>
      <c r="BO79" s="106"/>
      <c r="BS79" s="93">
        <v>16</v>
      </c>
      <c r="BT79" s="97" t="s">
        <v>106</v>
      </c>
      <c r="BU79" s="99">
        <v>985000</v>
      </c>
      <c r="BV79" s="97" t="s">
        <v>41</v>
      </c>
      <c r="BW79" s="100"/>
    </row>
    <row r="80" spans="1:75"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6"/>
      <c r="AB80" s="96"/>
      <c r="AC80" s="96"/>
      <c r="AD80" s="96"/>
      <c r="AE80" s="96"/>
      <c r="AF80" s="96"/>
      <c r="AG80" s="96"/>
      <c r="AH80" s="96"/>
      <c r="AI80" s="96"/>
      <c r="AJ80" s="96"/>
      <c r="AK80" s="96"/>
      <c r="AL80" s="96"/>
      <c r="AM80" s="96"/>
      <c r="AX80" s="3">
        <v>17</v>
      </c>
      <c r="AY80" s="106" t="s">
        <v>107</v>
      </c>
      <c r="AZ80" s="106"/>
      <c r="BA80" s="106"/>
      <c r="BB80" s="106"/>
      <c r="BC80" s="106"/>
      <c r="BD80" s="106"/>
      <c r="BE80" s="106"/>
      <c r="BF80" s="106"/>
      <c r="BG80" s="106"/>
      <c r="BH80" s="106"/>
      <c r="BI80" s="106"/>
      <c r="BJ80" s="106"/>
      <c r="BK80" s="106"/>
      <c r="BL80" s="106"/>
      <c r="BM80" s="106"/>
      <c r="BN80" s="106"/>
      <c r="BO80" s="106"/>
      <c r="BS80" s="93">
        <v>17</v>
      </c>
      <c r="BT80" s="97" t="s">
        <v>107</v>
      </c>
      <c r="BU80" s="99">
        <v>529000</v>
      </c>
      <c r="BV80" s="97" t="s">
        <v>41</v>
      </c>
      <c r="BW80" s="100"/>
    </row>
    <row r="81" spans="1:75"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6"/>
      <c r="AB81" s="96"/>
      <c r="AC81" s="96"/>
      <c r="AD81" s="96"/>
      <c r="AE81" s="96"/>
      <c r="AF81" s="96"/>
      <c r="AG81" s="96"/>
      <c r="AH81" s="96"/>
      <c r="AI81" s="96"/>
      <c r="AJ81" s="96"/>
      <c r="AK81" s="96"/>
      <c r="AL81" s="96"/>
      <c r="AM81" s="96"/>
      <c r="AX81" s="3">
        <v>18</v>
      </c>
      <c r="AY81" s="106" t="s">
        <v>70</v>
      </c>
      <c r="AZ81" s="106"/>
      <c r="BA81" s="106"/>
      <c r="BB81" s="106"/>
      <c r="BC81" s="106"/>
      <c r="BD81" s="106"/>
      <c r="BE81" s="106"/>
      <c r="BF81" s="106"/>
      <c r="BG81" s="106"/>
      <c r="BH81" s="106"/>
      <c r="BI81" s="106"/>
      <c r="BJ81" s="106"/>
      <c r="BK81" s="106"/>
      <c r="BL81" s="106"/>
      <c r="BM81" s="106"/>
      <c r="BN81" s="106"/>
      <c r="BO81" s="106"/>
      <c r="BS81" s="93">
        <v>18</v>
      </c>
      <c r="BT81" s="97" t="s">
        <v>70</v>
      </c>
      <c r="BU81" s="99">
        <v>107000</v>
      </c>
      <c r="BV81" s="97" t="s">
        <v>41</v>
      </c>
      <c r="BW81" s="100"/>
    </row>
    <row r="82" spans="1:75"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6"/>
      <c r="AB82" s="96"/>
      <c r="AC82" s="96"/>
      <c r="AD82" s="96"/>
      <c r="AE82" s="96"/>
      <c r="AF82" s="96"/>
      <c r="AG82" s="96"/>
      <c r="AH82" s="96"/>
      <c r="AI82" s="96"/>
      <c r="AJ82" s="96"/>
      <c r="AK82" s="96"/>
      <c r="AL82" s="96"/>
      <c r="AM82" s="96"/>
      <c r="AX82" s="3">
        <v>19</v>
      </c>
      <c r="AY82" s="106" t="s">
        <v>71</v>
      </c>
      <c r="AZ82" s="106"/>
      <c r="BA82" s="106"/>
      <c r="BB82" s="106"/>
      <c r="BC82" s="106"/>
      <c r="BD82" s="106"/>
      <c r="BE82" s="106"/>
      <c r="BF82" s="106"/>
      <c r="BG82" s="106"/>
      <c r="BH82" s="106"/>
      <c r="BI82" s="106"/>
      <c r="BJ82" s="106"/>
      <c r="BK82" s="106"/>
      <c r="BL82" s="106"/>
      <c r="BM82" s="106"/>
      <c r="BN82" s="106"/>
      <c r="BO82" s="106"/>
      <c r="BS82" s="93">
        <v>19</v>
      </c>
      <c r="BT82" s="97" t="s">
        <v>71</v>
      </c>
      <c r="BU82" s="99">
        <v>175000</v>
      </c>
      <c r="BV82" s="97" t="s">
        <v>41</v>
      </c>
      <c r="BW82" s="100"/>
    </row>
    <row r="83" spans="1:75"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6"/>
      <c r="AB83" s="96"/>
      <c r="AC83" s="96"/>
      <c r="AD83" s="96"/>
      <c r="AE83" s="96"/>
      <c r="AF83" s="96"/>
      <c r="AG83" s="96"/>
      <c r="AH83" s="96"/>
      <c r="AI83" s="96"/>
      <c r="AJ83" s="96"/>
      <c r="AK83" s="96"/>
      <c r="AL83" s="96"/>
      <c r="AM83" s="96"/>
      <c r="AX83" s="3">
        <v>20</v>
      </c>
      <c r="AY83" s="106" t="s">
        <v>72</v>
      </c>
      <c r="AZ83" s="106"/>
      <c r="BA83" s="106"/>
      <c r="BB83" s="106"/>
      <c r="BC83" s="106"/>
      <c r="BD83" s="106"/>
      <c r="BE83" s="106"/>
      <c r="BF83" s="106"/>
      <c r="BG83" s="106"/>
      <c r="BH83" s="106"/>
      <c r="BI83" s="106"/>
      <c r="BJ83" s="106"/>
      <c r="BK83" s="106"/>
      <c r="BL83" s="106"/>
      <c r="BM83" s="106"/>
      <c r="BN83" s="106"/>
      <c r="BO83" s="106"/>
      <c r="BS83" s="93">
        <v>20</v>
      </c>
      <c r="BT83" s="97" t="s">
        <v>72</v>
      </c>
      <c r="BU83" s="99">
        <v>60000</v>
      </c>
      <c r="BV83" s="97" t="s">
        <v>41</v>
      </c>
      <c r="BW83" s="100"/>
    </row>
    <row r="84" spans="1:75"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6"/>
      <c r="AB84" s="96"/>
      <c r="AC84" s="96"/>
      <c r="AD84" s="96"/>
      <c r="AE84" s="96"/>
      <c r="AF84" s="96"/>
      <c r="AG84" s="96"/>
      <c r="AH84" s="96"/>
      <c r="AI84" s="96"/>
      <c r="AJ84" s="96"/>
      <c r="AK84" s="96"/>
      <c r="AL84" s="96"/>
      <c r="AM84" s="96"/>
      <c r="AX84" s="3">
        <v>21</v>
      </c>
      <c r="AY84" s="106" t="s">
        <v>73</v>
      </c>
      <c r="AZ84" s="106"/>
      <c r="BA84" s="106"/>
      <c r="BB84" s="106"/>
      <c r="BC84" s="106"/>
      <c r="BD84" s="106"/>
      <c r="BE84" s="106"/>
      <c r="BF84" s="106"/>
      <c r="BG84" s="106"/>
      <c r="BH84" s="106"/>
      <c r="BI84" s="106"/>
      <c r="BJ84" s="106"/>
      <c r="BK84" s="106"/>
      <c r="BL84" s="106"/>
      <c r="BM84" s="106"/>
      <c r="BN84" s="106"/>
      <c r="BO84" s="106"/>
      <c r="BS84" s="93">
        <v>21</v>
      </c>
      <c r="BT84" s="97" t="s">
        <v>73</v>
      </c>
      <c r="BU84" s="99">
        <v>106000</v>
      </c>
      <c r="BV84" s="97" t="s">
        <v>41</v>
      </c>
      <c r="BW84" s="100"/>
    </row>
    <row r="85" spans="1:75" ht="13.5" customHeight="1">
      <c r="A85" s="93"/>
      <c r="B85" s="93"/>
      <c r="C85" s="93"/>
      <c r="D85" s="93"/>
      <c r="E85" s="93"/>
      <c r="F85" s="93"/>
      <c r="G85" s="93"/>
      <c r="H85" s="93"/>
      <c r="I85" s="93"/>
      <c r="J85" s="93"/>
      <c r="K85" s="93"/>
      <c r="L85" s="93"/>
      <c r="M85" s="93"/>
      <c r="N85" s="93"/>
      <c r="O85" s="93"/>
      <c r="P85" s="93"/>
      <c r="Q85" s="93"/>
      <c r="R85" s="93"/>
      <c r="S85" s="93"/>
      <c r="T85" s="94"/>
      <c r="U85" s="94"/>
      <c r="V85" s="94"/>
      <c r="W85" s="94"/>
      <c r="X85" s="95"/>
      <c r="Y85" s="95"/>
      <c r="Z85" s="95"/>
      <c r="AA85" s="96"/>
      <c r="AB85" s="96"/>
      <c r="AC85" s="96"/>
      <c r="AD85" s="96"/>
      <c r="AE85" s="96"/>
      <c r="AF85" s="96"/>
      <c r="AG85" s="96"/>
      <c r="AH85" s="96"/>
      <c r="AI85" s="96"/>
      <c r="AJ85" s="96"/>
      <c r="AK85" s="96"/>
      <c r="AL85" s="96"/>
      <c r="AM85" s="96"/>
      <c r="AX85" s="3">
        <v>22</v>
      </c>
      <c r="AY85" s="106" t="s">
        <v>59</v>
      </c>
      <c r="AZ85" s="106"/>
      <c r="BA85" s="106"/>
      <c r="BB85" s="106"/>
      <c r="BC85" s="106"/>
      <c r="BD85" s="106"/>
      <c r="BE85" s="106"/>
      <c r="BF85" s="106"/>
      <c r="BG85" s="106"/>
      <c r="BH85" s="106"/>
      <c r="BI85" s="106"/>
      <c r="BJ85" s="106"/>
      <c r="BK85" s="106"/>
      <c r="BL85" s="106"/>
      <c r="BM85" s="106"/>
      <c r="BN85" s="106"/>
      <c r="BO85" s="106"/>
      <c r="BS85" s="93">
        <v>22</v>
      </c>
      <c r="BT85" s="97" t="s">
        <v>59</v>
      </c>
      <c r="BU85" s="99">
        <v>35000</v>
      </c>
      <c r="BV85" s="97" t="s">
        <v>41</v>
      </c>
      <c r="BW85" s="100"/>
    </row>
    <row r="86" spans="1:75" ht="13.5" customHeight="1">
      <c r="A86" s="93"/>
      <c r="B86" s="93"/>
      <c r="C86" s="93"/>
      <c r="D86" s="93"/>
      <c r="E86" s="93"/>
      <c r="F86" s="93"/>
      <c r="G86" s="93"/>
      <c r="H86" s="93"/>
      <c r="I86" s="93"/>
      <c r="J86" s="93"/>
      <c r="K86" s="93"/>
      <c r="L86" s="93"/>
      <c r="M86" s="93"/>
      <c r="N86" s="93"/>
      <c r="O86" s="93"/>
      <c r="P86" s="93"/>
      <c r="Q86" s="93"/>
      <c r="R86" s="93"/>
      <c r="S86" s="93"/>
      <c r="T86" s="94"/>
      <c r="U86" s="94"/>
      <c r="V86" s="94"/>
      <c r="W86" s="94"/>
      <c r="X86" s="95"/>
      <c r="Y86" s="95"/>
      <c r="Z86" s="95"/>
      <c r="AA86" s="96"/>
      <c r="AB86" s="96"/>
      <c r="AC86" s="96"/>
      <c r="AD86" s="96"/>
      <c r="AE86" s="96"/>
      <c r="AF86" s="96"/>
      <c r="AG86" s="96"/>
      <c r="AH86" s="96"/>
      <c r="AI86" s="96"/>
      <c r="AJ86" s="96"/>
      <c r="AK86" s="96"/>
      <c r="AL86" s="96"/>
      <c r="AM86" s="96"/>
      <c r="AX86" s="3">
        <v>23</v>
      </c>
      <c r="AY86" s="106" t="s">
        <v>60</v>
      </c>
      <c r="AZ86" s="106"/>
      <c r="BA86" s="106"/>
      <c r="BB86" s="106"/>
      <c r="BC86" s="106"/>
      <c r="BD86" s="106"/>
      <c r="BE86" s="106"/>
      <c r="BF86" s="106"/>
      <c r="BG86" s="106"/>
      <c r="BH86" s="106"/>
      <c r="BI86" s="106"/>
      <c r="BJ86" s="106"/>
      <c r="BK86" s="106"/>
      <c r="BL86" s="106"/>
      <c r="BM86" s="106"/>
      <c r="BN86" s="106"/>
      <c r="BO86" s="106"/>
      <c r="BS86" s="93">
        <v>23</v>
      </c>
      <c r="BT86" s="97" t="s">
        <v>60</v>
      </c>
      <c r="BU86" s="99">
        <v>19000</v>
      </c>
      <c r="BV86" s="97" t="s">
        <v>41</v>
      </c>
      <c r="BW86" s="100"/>
    </row>
    <row r="87" spans="1:75" ht="13.5" customHeight="1">
      <c r="A87" s="93"/>
      <c r="B87" s="93"/>
      <c r="C87" s="93"/>
      <c r="D87" s="93"/>
      <c r="E87" s="93"/>
      <c r="F87" s="93"/>
      <c r="G87" s="93"/>
      <c r="H87" s="93"/>
      <c r="I87" s="93"/>
      <c r="J87" s="93"/>
      <c r="K87" s="93"/>
      <c r="L87" s="93"/>
      <c r="M87" s="93"/>
      <c r="N87" s="93"/>
      <c r="O87" s="93"/>
      <c r="P87" s="93"/>
      <c r="Q87" s="93"/>
      <c r="R87" s="93"/>
      <c r="S87" s="93"/>
      <c r="T87" s="94"/>
      <c r="U87" s="94"/>
      <c r="V87" s="94"/>
      <c r="W87" s="94"/>
      <c r="X87" s="95"/>
      <c r="Y87" s="95"/>
      <c r="Z87" s="95"/>
      <c r="AA87" s="96"/>
      <c r="AB87" s="96"/>
      <c r="AC87" s="96"/>
      <c r="AD87" s="96"/>
      <c r="AE87" s="96"/>
      <c r="AF87" s="96"/>
      <c r="AG87" s="96"/>
      <c r="AH87" s="96"/>
      <c r="AI87" s="96"/>
      <c r="AJ87" s="96"/>
      <c r="AK87" s="96"/>
      <c r="AL87" s="96"/>
      <c r="AM87" s="96"/>
      <c r="AX87" s="3">
        <v>24</v>
      </c>
      <c r="AY87" s="106" t="s">
        <v>74</v>
      </c>
      <c r="AZ87" s="106"/>
      <c r="BA87" s="106"/>
      <c r="BB87" s="106"/>
      <c r="BC87" s="106"/>
      <c r="BD87" s="106"/>
      <c r="BE87" s="106"/>
      <c r="BF87" s="106"/>
      <c r="BG87" s="106"/>
      <c r="BH87" s="106"/>
      <c r="BI87" s="106"/>
      <c r="BJ87" s="106"/>
      <c r="BK87" s="106"/>
      <c r="BL87" s="106"/>
      <c r="BM87" s="106"/>
      <c r="BN87" s="106"/>
      <c r="BO87" s="106"/>
      <c r="BS87" s="93">
        <v>24</v>
      </c>
      <c r="BT87" s="97" t="s">
        <v>74</v>
      </c>
      <c r="BU87" s="99">
        <v>30000</v>
      </c>
      <c r="BV87" s="97" t="s">
        <v>41</v>
      </c>
      <c r="BW87" s="100"/>
    </row>
    <row r="88" spans="1:75" ht="13.5" customHeight="1">
      <c r="A88" s="93"/>
      <c r="B88" s="93"/>
      <c r="C88" s="93"/>
      <c r="D88" s="93"/>
      <c r="E88" s="93"/>
      <c r="F88" s="93"/>
      <c r="G88" s="93"/>
      <c r="H88" s="93"/>
      <c r="I88" s="93"/>
      <c r="J88" s="93"/>
      <c r="K88" s="93"/>
      <c r="L88" s="93"/>
      <c r="M88" s="93"/>
      <c r="N88" s="93"/>
      <c r="O88" s="93"/>
      <c r="P88" s="93"/>
      <c r="Q88" s="93"/>
      <c r="R88" s="93"/>
      <c r="S88" s="93"/>
      <c r="T88" s="94"/>
      <c r="U88" s="94"/>
      <c r="V88" s="94"/>
      <c r="W88" s="94"/>
      <c r="X88" s="95"/>
      <c r="Y88" s="95"/>
      <c r="Z88" s="95"/>
      <c r="AA88" s="96"/>
      <c r="AB88" s="96"/>
      <c r="AC88" s="96"/>
      <c r="AD88" s="96"/>
      <c r="AE88" s="96"/>
      <c r="AF88" s="96"/>
      <c r="AG88" s="96"/>
      <c r="AH88" s="96"/>
      <c r="AI88" s="96"/>
      <c r="AJ88" s="96"/>
      <c r="AK88" s="96"/>
      <c r="AL88" s="96"/>
      <c r="AM88" s="96"/>
      <c r="AX88" s="3">
        <v>25</v>
      </c>
      <c r="AY88" s="106" t="s">
        <v>75</v>
      </c>
      <c r="AZ88" s="106"/>
      <c r="BA88" s="106"/>
      <c r="BB88" s="106"/>
      <c r="BC88" s="106"/>
      <c r="BD88" s="106"/>
      <c r="BE88" s="106"/>
      <c r="BF88" s="106"/>
      <c r="BG88" s="106"/>
      <c r="BH88" s="106"/>
      <c r="BI88" s="106"/>
      <c r="BJ88" s="106"/>
      <c r="BK88" s="106"/>
      <c r="BL88" s="106"/>
      <c r="BM88" s="106"/>
      <c r="BN88" s="106"/>
      <c r="BO88" s="106"/>
      <c r="BS88" s="93">
        <v>25</v>
      </c>
      <c r="BT88" s="97" t="s">
        <v>75</v>
      </c>
      <c r="BU88" s="99">
        <v>35000</v>
      </c>
      <c r="BV88" s="97" t="s">
        <v>41</v>
      </c>
      <c r="BW88" s="100"/>
    </row>
    <row r="89" spans="1:75" ht="13.5" customHeight="1">
      <c r="A89" s="93"/>
      <c r="B89" s="93"/>
      <c r="C89" s="93"/>
      <c r="D89" s="93"/>
      <c r="E89" s="93"/>
      <c r="F89" s="93"/>
      <c r="G89" s="93"/>
      <c r="H89" s="93"/>
      <c r="I89" s="93"/>
      <c r="J89" s="93"/>
      <c r="K89" s="93"/>
      <c r="L89" s="93"/>
      <c r="M89" s="93"/>
      <c r="N89" s="93"/>
      <c r="O89" s="93"/>
      <c r="P89" s="93"/>
      <c r="Q89" s="93"/>
      <c r="R89" s="93"/>
      <c r="S89" s="93"/>
      <c r="T89" s="94"/>
      <c r="U89" s="94"/>
      <c r="V89" s="94"/>
      <c r="W89" s="94"/>
      <c r="X89" s="95"/>
      <c r="Y89" s="95"/>
      <c r="Z89" s="95"/>
      <c r="AA89" s="96"/>
      <c r="AB89" s="96"/>
      <c r="AC89" s="96"/>
      <c r="AD89" s="96"/>
      <c r="AE89" s="96"/>
      <c r="AF89" s="96"/>
      <c r="AG89" s="96"/>
      <c r="AH89" s="96"/>
      <c r="AI89" s="96"/>
      <c r="AJ89" s="96"/>
      <c r="AK89" s="96"/>
      <c r="AL89" s="96"/>
      <c r="AM89" s="96"/>
      <c r="AX89" s="3">
        <v>26</v>
      </c>
      <c r="AY89" s="106" t="s">
        <v>77</v>
      </c>
      <c r="AZ89" s="106"/>
      <c r="BA89" s="106"/>
      <c r="BB89" s="106"/>
      <c r="BC89" s="106"/>
      <c r="BD89" s="106"/>
      <c r="BE89" s="106"/>
      <c r="BF89" s="106"/>
      <c r="BG89" s="106"/>
      <c r="BH89" s="106"/>
      <c r="BI89" s="106"/>
      <c r="BJ89" s="106"/>
      <c r="BK89" s="106"/>
      <c r="BL89" s="106"/>
      <c r="BM89" s="106"/>
      <c r="BN89" s="106"/>
      <c r="BO89" s="106"/>
      <c r="BS89" s="93">
        <v>26</v>
      </c>
      <c r="BT89" s="97" t="s">
        <v>77</v>
      </c>
      <c r="BU89" s="99">
        <v>50000</v>
      </c>
      <c r="BV89" s="97" t="s">
        <v>41</v>
      </c>
      <c r="BW89" s="100"/>
    </row>
    <row r="90" spans="1:75" ht="13.5" customHeight="1">
      <c r="A90" s="93"/>
      <c r="B90" s="93"/>
      <c r="C90" s="93"/>
      <c r="D90" s="93"/>
      <c r="E90" s="93"/>
      <c r="F90" s="93"/>
      <c r="G90" s="93"/>
      <c r="H90" s="93"/>
      <c r="I90" s="93"/>
      <c r="J90" s="93"/>
      <c r="K90" s="93"/>
      <c r="L90" s="93"/>
      <c r="M90" s="93"/>
      <c r="N90" s="93"/>
      <c r="O90" s="93"/>
      <c r="P90" s="93"/>
      <c r="Q90" s="93"/>
      <c r="R90" s="93"/>
      <c r="S90" s="93"/>
      <c r="T90" s="94"/>
      <c r="U90" s="94"/>
      <c r="V90" s="94"/>
      <c r="W90" s="94"/>
      <c r="X90" s="95"/>
      <c r="Y90" s="95"/>
      <c r="Z90" s="95"/>
      <c r="AA90" s="96"/>
      <c r="AB90" s="96"/>
      <c r="AC90" s="96"/>
      <c r="AD90" s="96"/>
      <c r="AE90" s="96"/>
      <c r="AF90" s="96"/>
      <c r="AG90" s="96"/>
      <c r="AH90" s="96"/>
      <c r="AI90" s="96"/>
      <c r="AJ90" s="96"/>
      <c r="AK90" s="96"/>
      <c r="AL90" s="96"/>
      <c r="AM90" s="96"/>
      <c r="AX90" s="3">
        <v>27</v>
      </c>
      <c r="AY90" s="106" t="s">
        <v>78</v>
      </c>
      <c r="AZ90" s="106"/>
      <c r="BA90" s="106"/>
      <c r="BB90" s="106"/>
      <c r="BC90" s="106"/>
      <c r="BD90" s="106"/>
      <c r="BE90" s="106"/>
      <c r="BF90" s="106"/>
      <c r="BG90" s="106"/>
      <c r="BH90" s="106"/>
      <c r="BI90" s="106"/>
      <c r="BJ90" s="106"/>
      <c r="BK90" s="106"/>
      <c r="BL90" s="106"/>
      <c r="BM90" s="106"/>
      <c r="BN90" s="106"/>
      <c r="BO90" s="106"/>
      <c r="BS90" s="93">
        <v>27</v>
      </c>
      <c r="BT90" s="97" t="s">
        <v>78</v>
      </c>
      <c r="BU90" s="99">
        <v>36000</v>
      </c>
      <c r="BV90" s="97" t="s">
        <v>41</v>
      </c>
      <c r="BW90" s="100"/>
    </row>
    <row r="91" spans="1:75" ht="13.5" customHeight="1">
      <c r="A91" s="93"/>
      <c r="B91" s="93"/>
      <c r="C91" s="93"/>
      <c r="D91" s="93"/>
      <c r="E91" s="93"/>
      <c r="F91" s="93"/>
      <c r="G91" s="93"/>
      <c r="H91" s="93"/>
      <c r="I91" s="93"/>
      <c r="J91" s="93"/>
      <c r="K91" s="93"/>
      <c r="L91" s="93"/>
      <c r="M91" s="93"/>
      <c r="N91" s="93"/>
      <c r="O91" s="93"/>
      <c r="P91" s="93"/>
      <c r="Q91" s="93"/>
      <c r="R91" s="93"/>
      <c r="S91" s="93"/>
      <c r="T91" s="94"/>
      <c r="U91" s="94"/>
      <c r="V91" s="94"/>
      <c r="W91" s="94"/>
      <c r="X91" s="95"/>
      <c r="Y91" s="95"/>
      <c r="Z91" s="95"/>
      <c r="AA91" s="96"/>
      <c r="AB91" s="96"/>
      <c r="AC91" s="96"/>
      <c r="AD91" s="96"/>
      <c r="AE91" s="96"/>
      <c r="AF91" s="96"/>
      <c r="AG91" s="96"/>
      <c r="AH91" s="96"/>
      <c r="AI91" s="96"/>
      <c r="AJ91" s="96"/>
      <c r="AK91" s="96"/>
      <c r="AL91" s="96"/>
      <c r="AM91" s="96"/>
      <c r="AX91" s="3">
        <v>28</v>
      </c>
      <c r="AY91" s="106" t="s">
        <v>79</v>
      </c>
      <c r="AZ91" s="106"/>
      <c r="BA91" s="106"/>
      <c r="BB91" s="106"/>
      <c r="BC91" s="106"/>
      <c r="BD91" s="106"/>
      <c r="BE91" s="106"/>
      <c r="BF91" s="106"/>
      <c r="BG91" s="106"/>
      <c r="BH91" s="106"/>
      <c r="BI91" s="106"/>
      <c r="BJ91" s="106"/>
      <c r="BK91" s="106"/>
      <c r="BL91" s="106"/>
      <c r="BM91" s="106"/>
      <c r="BN91" s="106"/>
      <c r="BS91" s="93">
        <v>28</v>
      </c>
      <c r="BT91" s="97" t="s">
        <v>79</v>
      </c>
      <c r="BU91" s="99">
        <v>38000</v>
      </c>
      <c r="BV91" s="97" t="s">
        <v>41</v>
      </c>
      <c r="BW91" s="100"/>
    </row>
    <row r="92" spans="1:75" ht="13.5" customHeight="1">
      <c r="A92" s="93"/>
      <c r="B92" s="93"/>
      <c r="C92" s="93"/>
      <c r="D92" s="93"/>
      <c r="E92" s="93"/>
      <c r="F92" s="93"/>
      <c r="G92" s="93"/>
      <c r="H92" s="93"/>
      <c r="I92" s="93"/>
      <c r="J92" s="93"/>
      <c r="K92" s="93"/>
      <c r="L92" s="93"/>
      <c r="M92" s="93"/>
      <c r="N92" s="93"/>
      <c r="O92" s="93"/>
      <c r="P92" s="93"/>
      <c r="Q92" s="93"/>
      <c r="R92" s="93"/>
      <c r="S92" s="93"/>
      <c r="T92" s="94"/>
      <c r="U92" s="94"/>
      <c r="V92" s="94"/>
      <c r="W92" s="94"/>
      <c r="X92" s="95"/>
      <c r="Y92" s="95"/>
      <c r="Z92" s="95"/>
      <c r="AA92" s="96"/>
      <c r="AB92" s="96"/>
      <c r="AC92" s="96"/>
      <c r="AD92" s="96"/>
      <c r="AE92" s="96"/>
      <c r="AF92" s="96"/>
      <c r="AG92" s="96"/>
      <c r="AH92" s="96"/>
      <c r="AI92" s="96"/>
      <c r="AJ92" s="96"/>
      <c r="AK92" s="96"/>
      <c r="AL92" s="96"/>
      <c r="AM92" s="96"/>
      <c r="AX92" s="3">
        <v>29</v>
      </c>
      <c r="AY92" s="106" t="s">
        <v>80</v>
      </c>
      <c r="AZ92" s="106"/>
      <c r="BA92" s="106"/>
      <c r="BB92" s="106"/>
      <c r="BC92" s="106"/>
      <c r="BD92" s="106"/>
      <c r="BE92" s="106"/>
      <c r="BF92" s="106"/>
      <c r="BG92" s="106"/>
      <c r="BH92" s="106"/>
      <c r="BI92" s="106"/>
      <c r="BJ92" s="106"/>
      <c r="BK92" s="106"/>
      <c r="BL92" s="106"/>
      <c r="BM92" s="106"/>
      <c r="BN92" s="106"/>
      <c r="BO92" s="106"/>
      <c r="BS92" s="93">
        <v>29</v>
      </c>
      <c r="BT92" s="97" t="s">
        <v>80</v>
      </c>
      <c r="BU92" s="99">
        <v>37000</v>
      </c>
      <c r="BV92" s="97" t="s">
        <v>41</v>
      </c>
      <c r="BW92" s="100"/>
    </row>
    <row r="93" spans="1:75" ht="13.5" customHeight="1">
      <c r="A93" s="93"/>
      <c r="B93" s="93"/>
      <c r="C93" s="93"/>
      <c r="D93" s="93"/>
      <c r="E93" s="93"/>
      <c r="F93" s="93"/>
      <c r="G93" s="93"/>
      <c r="H93" s="93"/>
      <c r="I93" s="93"/>
      <c r="J93" s="93"/>
      <c r="K93" s="93"/>
      <c r="L93" s="93"/>
      <c r="M93" s="93"/>
      <c r="N93" s="93"/>
      <c r="O93" s="93"/>
      <c r="P93" s="93"/>
      <c r="Q93" s="93"/>
      <c r="R93" s="93"/>
      <c r="S93" s="93"/>
      <c r="T93" s="94"/>
      <c r="U93" s="94"/>
      <c r="V93" s="94"/>
      <c r="W93" s="94"/>
      <c r="X93" s="95"/>
      <c r="Y93" s="95"/>
      <c r="Z93" s="95"/>
      <c r="AA93" s="96"/>
      <c r="AB93" s="96"/>
      <c r="AC93" s="96"/>
      <c r="AD93" s="96"/>
      <c r="AE93" s="96"/>
      <c r="AF93" s="96"/>
      <c r="AG93" s="96"/>
      <c r="AH93" s="96"/>
      <c r="AI93" s="96"/>
      <c r="AJ93" s="96"/>
      <c r="AK93" s="96"/>
      <c r="AL93" s="96"/>
      <c r="AM93" s="96"/>
      <c r="AZ93" s="9"/>
      <c r="BS93" s="93"/>
      <c r="BT93" s="97"/>
      <c r="BU93" s="99"/>
      <c r="BV93" s="97"/>
      <c r="BW93" s="100"/>
    </row>
    <row r="94" spans="1:75" ht="13.5" customHeight="1">
      <c r="A94" s="93"/>
      <c r="B94" s="93"/>
      <c r="C94" s="93"/>
      <c r="D94" s="93"/>
      <c r="E94" s="93"/>
      <c r="F94" s="93"/>
      <c r="G94" s="93"/>
      <c r="H94" s="93"/>
      <c r="I94" s="93"/>
      <c r="J94" s="93"/>
      <c r="K94" s="93"/>
      <c r="L94" s="93"/>
      <c r="M94" s="93"/>
      <c r="N94" s="93"/>
      <c r="O94" s="93"/>
      <c r="P94" s="93"/>
      <c r="Q94" s="93"/>
      <c r="R94" s="93"/>
      <c r="S94" s="93"/>
      <c r="T94" s="94"/>
      <c r="U94" s="94"/>
      <c r="V94" s="94"/>
      <c r="W94" s="94"/>
      <c r="X94" s="95"/>
      <c r="Y94" s="95"/>
      <c r="Z94" s="95"/>
      <c r="AA94" s="96"/>
      <c r="AB94" s="96"/>
      <c r="AC94" s="96"/>
      <c r="AD94" s="96"/>
      <c r="AE94" s="96"/>
      <c r="AF94" s="96"/>
      <c r="AG94" s="96"/>
      <c r="AH94" s="96"/>
      <c r="AI94" s="96"/>
      <c r="AJ94" s="96"/>
      <c r="AK94" s="96"/>
      <c r="AL94" s="96"/>
      <c r="AM94" s="96"/>
      <c r="AZ94" s="9"/>
      <c r="BS94" s="93">
        <v>1</v>
      </c>
      <c r="BT94" s="97" t="s">
        <v>104</v>
      </c>
      <c r="BU94" s="99">
        <v>1978000</v>
      </c>
      <c r="BV94" s="97" t="s">
        <v>41</v>
      </c>
      <c r="BW94" s="100"/>
    </row>
    <row r="95" spans="1:75" ht="13.5" customHeight="1">
      <c r="A95" s="93"/>
      <c r="B95" s="93"/>
      <c r="C95" s="93"/>
      <c r="D95" s="93"/>
      <c r="E95" s="93"/>
      <c r="F95" s="93"/>
      <c r="G95" s="93"/>
      <c r="H95" s="93"/>
      <c r="I95" s="93"/>
      <c r="J95" s="93"/>
      <c r="K95" s="93"/>
      <c r="L95" s="93"/>
      <c r="M95" s="93"/>
      <c r="N95" s="93"/>
      <c r="O95" s="93"/>
      <c r="P95" s="93"/>
      <c r="Q95" s="93"/>
      <c r="R95" s="93"/>
      <c r="S95" s="93"/>
      <c r="T95" s="94"/>
      <c r="U95" s="94"/>
      <c r="V95" s="94"/>
      <c r="W95" s="94"/>
      <c r="X95" s="95"/>
      <c r="Y95" s="95"/>
      <c r="Z95" s="95"/>
      <c r="AA95" s="96"/>
      <c r="AB95" s="96"/>
      <c r="AC95" s="96"/>
      <c r="AD95" s="96"/>
      <c r="AE95" s="96"/>
      <c r="AF95" s="96"/>
      <c r="AG95" s="96"/>
      <c r="AH95" s="96"/>
      <c r="AI95" s="96"/>
      <c r="AJ95" s="96"/>
      <c r="AK95" s="96"/>
      <c r="AL95" s="96"/>
      <c r="AM95" s="96"/>
      <c r="AZ95" s="9"/>
      <c r="BS95" s="93">
        <v>2</v>
      </c>
      <c r="BT95" s="97" t="s">
        <v>95</v>
      </c>
      <c r="BU95" s="99">
        <v>631000</v>
      </c>
      <c r="BV95" s="97" t="s">
        <v>41</v>
      </c>
      <c r="BW95" s="100"/>
    </row>
    <row r="96" spans="1:75" ht="13.5" customHeight="1">
      <c r="A96" s="93"/>
      <c r="B96" s="93"/>
      <c r="C96" s="93"/>
      <c r="D96" s="93"/>
      <c r="E96" s="93"/>
      <c r="F96" s="93"/>
      <c r="G96" s="93"/>
      <c r="H96" s="93"/>
      <c r="I96" s="93"/>
      <c r="J96" s="93"/>
      <c r="K96" s="93"/>
      <c r="L96" s="93"/>
      <c r="M96" s="93"/>
      <c r="N96" s="93"/>
      <c r="O96" s="93"/>
      <c r="P96" s="93"/>
      <c r="Q96" s="93"/>
      <c r="R96" s="93"/>
      <c r="S96" s="93"/>
      <c r="T96" s="94"/>
      <c r="U96" s="94"/>
      <c r="V96" s="94"/>
      <c r="W96" s="94"/>
      <c r="X96" s="95"/>
      <c r="Y96" s="95"/>
      <c r="Z96" s="95"/>
      <c r="AA96" s="96"/>
      <c r="AB96" s="96"/>
      <c r="AC96" s="96"/>
      <c r="AD96" s="96"/>
      <c r="AE96" s="96"/>
      <c r="AF96" s="96"/>
      <c r="AG96" s="96"/>
      <c r="AH96" s="96"/>
      <c r="AI96" s="96"/>
      <c r="AJ96" s="96"/>
      <c r="AK96" s="96"/>
      <c r="AL96" s="96"/>
      <c r="AM96" s="96"/>
      <c r="AZ96" s="9"/>
      <c r="BS96" s="93">
        <v>3</v>
      </c>
      <c r="BT96" s="97" t="s">
        <v>96</v>
      </c>
      <c r="BU96" s="99">
        <v>288000</v>
      </c>
      <c r="BV96" s="97" t="s">
        <v>41</v>
      </c>
      <c r="BW96" s="100"/>
    </row>
    <row r="97" spans="1:75" ht="13.5" customHeight="1">
      <c r="A97" s="93"/>
      <c r="B97" s="93"/>
      <c r="C97" s="93"/>
      <c r="D97" s="93"/>
      <c r="E97" s="93"/>
      <c r="F97" s="93"/>
      <c r="G97" s="93"/>
      <c r="H97" s="93"/>
      <c r="I97" s="93"/>
      <c r="J97" s="93"/>
      <c r="K97" s="93"/>
      <c r="L97" s="93"/>
      <c r="M97" s="93"/>
      <c r="N97" s="93"/>
      <c r="O97" s="93"/>
      <c r="P97" s="93"/>
      <c r="Q97" s="93"/>
      <c r="R97" s="93"/>
      <c r="S97" s="93"/>
      <c r="T97" s="94"/>
      <c r="U97" s="94"/>
      <c r="V97" s="94"/>
      <c r="W97" s="94"/>
      <c r="X97" s="95"/>
      <c r="Y97" s="95"/>
      <c r="Z97" s="95"/>
      <c r="AA97" s="96"/>
      <c r="AB97" s="96"/>
      <c r="AC97" s="96"/>
      <c r="AD97" s="96"/>
      <c r="AE97" s="96"/>
      <c r="AF97" s="96"/>
      <c r="AG97" s="96"/>
      <c r="AH97" s="96"/>
      <c r="AI97" s="96"/>
      <c r="AJ97" s="96"/>
      <c r="AK97" s="96"/>
      <c r="AL97" s="96"/>
      <c r="AM97" s="96"/>
      <c r="AZ97" s="9"/>
      <c r="BS97" s="93">
        <v>4</v>
      </c>
      <c r="BT97" s="97" t="s">
        <v>97</v>
      </c>
      <c r="BU97" s="99">
        <v>228000</v>
      </c>
      <c r="BV97" s="97" t="s">
        <v>41</v>
      </c>
      <c r="BW97" s="100"/>
    </row>
    <row r="98" spans="1:75" ht="13.5" customHeight="1">
      <c r="A98" s="93"/>
      <c r="B98" s="93"/>
      <c r="C98" s="93"/>
      <c r="D98" s="93"/>
      <c r="E98" s="93"/>
      <c r="F98" s="93"/>
      <c r="G98" s="93"/>
      <c r="H98" s="93"/>
      <c r="I98" s="93"/>
      <c r="J98" s="93"/>
      <c r="K98" s="93"/>
      <c r="L98" s="93"/>
      <c r="M98" s="93"/>
      <c r="N98" s="93"/>
      <c r="O98" s="93"/>
      <c r="P98" s="93"/>
      <c r="Q98" s="93"/>
      <c r="R98" s="93"/>
      <c r="S98" s="93"/>
      <c r="T98" s="94"/>
      <c r="U98" s="94"/>
      <c r="V98" s="94"/>
      <c r="W98" s="94"/>
      <c r="X98" s="95"/>
      <c r="Y98" s="95"/>
      <c r="Z98" s="95"/>
      <c r="AA98" s="96"/>
      <c r="AB98" s="96"/>
      <c r="AC98" s="96"/>
      <c r="AD98" s="96"/>
      <c r="AE98" s="96"/>
      <c r="AF98" s="96"/>
      <c r="AG98" s="96"/>
      <c r="AH98" s="96"/>
      <c r="AI98" s="96"/>
      <c r="AJ98" s="96"/>
      <c r="AK98" s="96"/>
      <c r="AL98" s="96"/>
      <c r="AM98" s="96"/>
      <c r="AZ98" s="9"/>
      <c r="BS98" s="93">
        <v>5</v>
      </c>
      <c r="BT98" s="97" t="s">
        <v>98</v>
      </c>
      <c r="BU98" s="99">
        <v>221000</v>
      </c>
      <c r="BV98" s="97" t="s">
        <v>41</v>
      </c>
      <c r="BW98" s="100"/>
    </row>
    <row r="99" spans="1:75" ht="13.5" customHeight="1">
      <c r="A99" s="93"/>
      <c r="B99" s="93"/>
      <c r="C99" s="93"/>
      <c r="D99" s="93"/>
      <c r="E99" s="93"/>
      <c r="F99" s="93"/>
      <c r="G99" s="93"/>
      <c r="H99" s="93"/>
      <c r="I99" s="93"/>
      <c r="J99" s="93"/>
      <c r="K99" s="93"/>
      <c r="L99" s="93"/>
      <c r="M99" s="93"/>
      <c r="N99" s="93"/>
      <c r="O99" s="93"/>
      <c r="P99" s="93"/>
      <c r="Q99" s="93"/>
      <c r="R99" s="93"/>
      <c r="S99" s="93"/>
      <c r="T99" s="94"/>
      <c r="U99" s="94"/>
      <c r="V99" s="94"/>
      <c r="W99" s="94"/>
      <c r="X99" s="95"/>
      <c r="Y99" s="95"/>
      <c r="Z99" s="95"/>
      <c r="AA99" s="96"/>
      <c r="AB99" s="96"/>
      <c r="AC99" s="96"/>
      <c r="AD99" s="96"/>
      <c r="AE99" s="96"/>
      <c r="AF99" s="96"/>
      <c r="AG99" s="96"/>
      <c r="AH99" s="96"/>
      <c r="AI99" s="96"/>
      <c r="AJ99" s="96"/>
      <c r="AK99" s="96"/>
      <c r="AL99" s="96"/>
      <c r="AM99" s="96"/>
      <c r="AY99" s="97"/>
      <c r="AZ99" s="9"/>
      <c r="BA99" s="97"/>
      <c r="BB99" s="97"/>
      <c r="BC99" s="97"/>
      <c r="BD99" s="97"/>
      <c r="BE99" s="97"/>
      <c r="BF99" s="97"/>
      <c r="BG99" s="97"/>
      <c r="BH99" s="97"/>
      <c r="BI99" s="97"/>
      <c r="BJ99" s="97"/>
      <c r="BK99" s="97"/>
      <c r="BL99" s="97"/>
      <c r="BM99" s="97"/>
      <c r="BN99" s="97"/>
      <c r="BO99" s="97"/>
      <c r="BS99" s="93">
        <v>6</v>
      </c>
      <c r="BT99" s="97" t="s">
        <v>57</v>
      </c>
      <c r="BU99" s="99">
        <v>279000</v>
      </c>
      <c r="BV99" s="97" t="s">
        <v>41</v>
      </c>
      <c r="BW99" s="100"/>
    </row>
    <row r="100" spans="1:75" ht="13.5" customHeight="1">
      <c r="A100" s="93"/>
      <c r="B100" s="93"/>
      <c r="C100" s="93"/>
      <c r="D100" s="93"/>
      <c r="E100" s="93"/>
      <c r="F100" s="93"/>
      <c r="G100" s="93"/>
      <c r="H100" s="93"/>
      <c r="I100" s="93"/>
      <c r="J100" s="93"/>
      <c r="K100" s="93"/>
      <c r="L100" s="93"/>
      <c r="M100" s="93"/>
      <c r="N100" s="93"/>
      <c r="O100" s="93"/>
      <c r="P100" s="93"/>
      <c r="Q100" s="93"/>
      <c r="R100" s="93"/>
      <c r="S100" s="93"/>
      <c r="T100" s="94"/>
      <c r="U100" s="94"/>
      <c r="V100" s="94"/>
      <c r="W100" s="94"/>
      <c r="X100" s="95"/>
      <c r="Y100" s="95"/>
      <c r="Z100" s="95"/>
      <c r="AA100" s="96"/>
      <c r="AB100" s="96"/>
      <c r="AC100" s="96"/>
      <c r="AD100" s="96"/>
      <c r="AE100" s="96"/>
      <c r="AF100" s="96"/>
      <c r="AG100" s="96"/>
      <c r="AH100" s="96"/>
      <c r="AI100" s="96"/>
      <c r="AJ100" s="96"/>
      <c r="AK100" s="96"/>
      <c r="AL100" s="96"/>
      <c r="AM100" s="96"/>
      <c r="AY100" s="97"/>
      <c r="AZ100" s="9"/>
      <c r="BA100" s="97"/>
      <c r="BB100" s="97"/>
      <c r="BC100" s="97"/>
      <c r="BD100" s="97"/>
      <c r="BE100" s="97"/>
      <c r="BF100" s="97"/>
      <c r="BG100" s="97"/>
      <c r="BH100" s="97"/>
      <c r="BI100" s="97"/>
      <c r="BJ100" s="97"/>
      <c r="BK100" s="97"/>
      <c r="BL100" s="97"/>
      <c r="BM100" s="97"/>
      <c r="BN100" s="97"/>
      <c r="BO100" s="97"/>
      <c r="BS100" s="93">
        <v>7</v>
      </c>
      <c r="BT100" s="97" t="s">
        <v>58</v>
      </c>
      <c r="BU100" s="99">
        <v>294000</v>
      </c>
      <c r="BV100" s="97" t="s">
        <v>41</v>
      </c>
      <c r="BW100" s="100"/>
    </row>
    <row r="101" spans="1:75" ht="13.5" customHeight="1">
      <c r="A101" s="93"/>
      <c r="B101" s="93"/>
      <c r="C101" s="93"/>
      <c r="D101" s="93"/>
      <c r="E101" s="93"/>
      <c r="F101" s="93"/>
      <c r="G101" s="93"/>
      <c r="H101" s="93"/>
      <c r="I101" s="93"/>
      <c r="J101" s="93"/>
      <c r="K101" s="93"/>
      <c r="L101" s="93"/>
      <c r="M101" s="93"/>
      <c r="N101" s="93"/>
      <c r="O101" s="93"/>
      <c r="P101" s="93"/>
      <c r="Q101" s="93"/>
      <c r="R101" s="93"/>
      <c r="S101" s="93"/>
      <c r="T101" s="94"/>
      <c r="U101" s="94"/>
      <c r="V101" s="94"/>
      <c r="W101" s="94"/>
      <c r="X101" s="95"/>
      <c r="Y101" s="95"/>
      <c r="Z101" s="95"/>
      <c r="AA101" s="96"/>
      <c r="AB101" s="96"/>
      <c r="AC101" s="96"/>
      <c r="AD101" s="96"/>
      <c r="AE101" s="96"/>
      <c r="AF101" s="96"/>
      <c r="AG101" s="96"/>
      <c r="AH101" s="96"/>
      <c r="AI101" s="96"/>
      <c r="AJ101" s="96"/>
      <c r="AK101" s="96"/>
      <c r="AL101" s="96"/>
      <c r="AM101" s="96"/>
      <c r="AY101" s="97"/>
      <c r="AZ101" s="9"/>
      <c r="BA101" s="97"/>
      <c r="BB101" s="97"/>
      <c r="BC101" s="97"/>
      <c r="BD101" s="97"/>
      <c r="BE101" s="97"/>
      <c r="BF101" s="97"/>
      <c r="BG101" s="97"/>
      <c r="BH101" s="97"/>
      <c r="BI101" s="97"/>
      <c r="BJ101" s="97"/>
      <c r="BK101" s="97"/>
      <c r="BL101" s="97"/>
      <c r="BM101" s="97"/>
      <c r="BN101" s="97"/>
      <c r="BO101" s="97"/>
      <c r="BS101" s="93">
        <v>8</v>
      </c>
      <c r="BT101" s="97" t="s">
        <v>61</v>
      </c>
      <c r="BU101" s="99">
        <v>271000</v>
      </c>
      <c r="BV101" s="97" t="s">
        <v>41</v>
      </c>
      <c r="BW101" s="100"/>
    </row>
    <row r="102" spans="1:75" ht="13.5" customHeight="1">
      <c r="A102" s="93"/>
      <c r="B102" s="93"/>
      <c r="C102" s="93"/>
      <c r="D102" s="93"/>
      <c r="E102" s="93"/>
      <c r="F102" s="93"/>
      <c r="G102" s="93"/>
      <c r="H102" s="93"/>
      <c r="I102" s="93"/>
      <c r="J102" s="93"/>
      <c r="K102" s="93"/>
      <c r="L102" s="93"/>
      <c r="M102" s="93"/>
      <c r="N102" s="93"/>
      <c r="O102" s="93"/>
      <c r="P102" s="93"/>
      <c r="Q102" s="93"/>
      <c r="R102" s="93"/>
      <c r="S102" s="93"/>
      <c r="T102" s="94"/>
      <c r="U102" s="94"/>
      <c r="V102" s="94"/>
      <c r="W102" s="94"/>
      <c r="X102" s="95"/>
      <c r="Y102" s="95"/>
      <c r="Z102" s="95"/>
      <c r="AA102" s="96"/>
      <c r="AB102" s="96"/>
      <c r="AC102" s="96"/>
      <c r="AD102" s="96"/>
      <c r="AE102" s="96"/>
      <c r="AF102" s="96"/>
      <c r="AG102" s="96"/>
      <c r="AH102" s="96"/>
      <c r="AI102" s="96"/>
      <c r="AJ102" s="96"/>
      <c r="AK102" s="96"/>
      <c r="AL102" s="96"/>
      <c r="AM102" s="96"/>
      <c r="AY102" s="97"/>
      <c r="AZ102" s="9"/>
      <c r="BA102" s="97"/>
      <c r="BB102" s="97"/>
      <c r="BC102" s="97"/>
      <c r="BD102" s="97"/>
      <c r="BE102" s="97"/>
      <c r="BF102" s="97"/>
      <c r="BG102" s="97"/>
      <c r="BH102" s="97"/>
      <c r="BI102" s="97"/>
      <c r="BJ102" s="97"/>
      <c r="BK102" s="97"/>
      <c r="BL102" s="97"/>
      <c r="BM102" s="97"/>
      <c r="BN102" s="97"/>
      <c r="BO102" s="97"/>
      <c r="BS102" s="93">
        <v>9</v>
      </c>
      <c r="BT102" s="97" t="s">
        <v>62</v>
      </c>
      <c r="BU102" s="99">
        <v>172000</v>
      </c>
      <c r="BV102" s="97" t="s">
        <v>41</v>
      </c>
      <c r="BW102" s="100"/>
    </row>
    <row r="103" spans="1:75" ht="13.5" customHeight="1">
      <c r="A103" s="93"/>
      <c r="B103" s="93"/>
      <c r="C103" s="93"/>
      <c r="D103" s="93"/>
      <c r="E103" s="93"/>
      <c r="F103" s="93"/>
      <c r="G103" s="93"/>
      <c r="H103" s="93"/>
      <c r="I103" s="93"/>
      <c r="J103" s="93"/>
      <c r="K103" s="93"/>
      <c r="L103" s="93"/>
      <c r="M103" s="93"/>
      <c r="N103" s="93"/>
      <c r="O103" s="93"/>
      <c r="P103" s="93"/>
      <c r="Q103" s="93"/>
      <c r="R103" s="93"/>
      <c r="S103" s="93"/>
      <c r="T103" s="94"/>
      <c r="U103" s="94"/>
      <c r="V103" s="94"/>
      <c r="W103" s="94"/>
      <c r="X103" s="95"/>
      <c r="Y103" s="95"/>
      <c r="Z103" s="95"/>
      <c r="AA103" s="96"/>
      <c r="AB103" s="96"/>
      <c r="AC103" s="96"/>
      <c r="AD103" s="96"/>
      <c r="AE103" s="96"/>
      <c r="AF103" s="96"/>
      <c r="AG103" s="96"/>
      <c r="AH103" s="96"/>
      <c r="AI103" s="96"/>
      <c r="AJ103" s="96"/>
      <c r="AK103" s="96"/>
      <c r="AL103" s="96"/>
      <c r="AM103" s="96"/>
      <c r="AY103" s="97"/>
      <c r="AZ103" s="9"/>
      <c r="BA103" s="97"/>
      <c r="BB103" s="97"/>
      <c r="BC103" s="97"/>
      <c r="BD103" s="97"/>
      <c r="BE103" s="97"/>
      <c r="BF103" s="97"/>
      <c r="BG103" s="97"/>
      <c r="BH103" s="97"/>
      <c r="BI103" s="97"/>
      <c r="BJ103" s="97"/>
      <c r="BK103" s="97"/>
      <c r="BL103" s="97"/>
      <c r="BM103" s="97"/>
      <c r="BN103" s="97"/>
      <c r="BO103" s="97"/>
      <c r="BS103" s="93">
        <v>10</v>
      </c>
      <c r="BT103" s="97" t="s">
        <v>63</v>
      </c>
      <c r="BU103" s="99">
        <v>257000</v>
      </c>
      <c r="BV103" s="97" t="s">
        <v>41</v>
      </c>
      <c r="BW103" s="100"/>
    </row>
    <row r="104" spans="1:75" ht="13.5" customHeight="1">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Y104" s="97"/>
      <c r="AZ104" s="9"/>
      <c r="BA104" s="97"/>
      <c r="BB104" s="97"/>
      <c r="BC104" s="97"/>
      <c r="BD104" s="97"/>
      <c r="BE104" s="97"/>
      <c r="BF104" s="97"/>
      <c r="BG104" s="97"/>
      <c r="BH104" s="97"/>
      <c r="BI104" s="97"/>
      <c r="BJ104" s="97"/>
      <c r="BK104" s="97"/>
      <c r="BL104" s="97"/>
      <c r="BM104" s="97"/>
      <c r="BN104" s="97"/>
      <c r="BO104" s="97"/>
      <c r="BS104" s="97"/>
      <c r="BT104" s="97"/>
      <c r="BU104" s="97"/>
      <c r="BV104" s="97"/>
      <c r="BW104" s="97"/>
    </row>
    <row r="105" spans="1:75" ht="13.5" customHeight="1">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Y105" s="97"/>
      <c r="AZ105" s="9"/>
      <c r="BA105" s="97"/>
      <c r="BB105" s="97"/>
      <c r="BC105" s="97"/>
      <c r="BD105" s="97"/>
      <c r="BE105" s="97"/>
      <c r="BF105" s="97"/>
      <c r="BG105" s="97"/>
      <c r="BH105" s="97"/>
      <c r="BI105" s="97"/>
      <c r="BJ105" s="97"/>
      <c r="BK105" s="97"/>
      <c r="BL105" s="97"/>
      <c r="BM105" s="97"/>
      <c r="BN105" s="97"/>
      <c r="BO105" s="97"/>
      <c r="BS105" s="93">
        <v>1</v>
      </c>
      <c r="BT105" s="97" t="s">
        <v>104</v>
      </c>
      <c r="BU105" s="99">
        <v>989000</v>
      </c>
      <c r="BV105" s="97" t="s">
        <v>41</v>
      </c>
      <c r="BW105" s="100"/>
    </row>
    <row r="106" spans="1:75" ht="13.5" customHeight="1">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Y106" s="97"/>
      <c r="AZ106" s="9"/>
      <c r="BA106" s="97"/>
      <c r="BB106" s="97"/>
      <c r="BC106" s="97"/>
      <c r="BD106" s="97"/>
      <c r="BE106" s="97"/>
      <c r="BF106" s="97"/>
      <c r="BG106" s="97"/>
      <c r="BH106" s="97"/>
      <c r="BI106" s="97"/>
      <c r="BJ106" s="97"/>
      <c r="BK106" s="97"/>
      <c r="BL106" s="97"/>
      <c r="BM106" s="97"/>
      <c r="BN106" s="97"/>
      <c r="BO106" s="97"/>
      <c r="BS106" s="93">
        <v>2</v>
      </c>
      <c r="BT106" s="97" t="s">
        <v>95</v>
      </c>
      <c r="BU106" s="99">
        <v>316000</v>
      </c>
      <c r="BV106" s="97" t="s">
        <v>41</v>
      </c>
      <c r="BW106" s="100"/>
    </row>
    <row r="107" spans="1:75" s="97" customFormat="1" ht="13.5" customHeight="1">
      <c r="AZ107" s="9"/>
      <c r="BS107" s="93">
        <v>3</v>
      </c>
      <c r="BT107" s="97" t="s">
        <v>96</v>
      </c>
      <c r="BU107" s="99">
        <v>144000</v>
      </c>
      <c r="BV107" s="97" t="s">
        <v>41</v>
      </c>
      <c r="BW107" s="100"/>
    </row>
    <row r="108" spans="1:75" s="97" customFormat="1" ht="13.5" customHeight="1">
      <c r="BS108" s="93">
        <v>4</v>
      </c>
      <c r="BT108" s="97" t="s">
        <v>97</v>
      </c>
      <c r="BU108" s="99">
        <v>114000</v>
      </c>
      <c r="BV108" s="97" t="s">
        <v>41</v>
      </c>
      <c r="BW108" s="100"/>
    </row>
    <row r="109" spans="1:75" s="97" customFormat="1" ht="13.5" customHeight="1">
      <c r="BS109" s="93">
        <v>5</v>
      </c>
      <c r="BT109" s="97" t="s">
        <v>98</v>
      </c>
      <c r="BU109" s="99">
        <v>110000</v>
      </c>
      <c r="BV109" s="97" t="s">
        <v>41</v>
      </c>
      <c r="BW109" s="100"/>
    </row>
    <row r="110" spans="1:75" s="97" customFormat="1" ht="13.5" customHeight="1">
      <c r="BS110" s="93">
        <v>6</v>
      </c>
      <c r="BT110" s="97" t="s">
        <v>57</v>
      </c>
      <c r="BU110" s="99">
        <v>140000</v>
      </c>
      <c r="BV110" s="97" t="s">
        <v>41</v>
      </c>
      <c r="BW110" s="100"/>
    </row>
    <row r="111" spans="1:75" s="97" customFormat="1" ht="13.5" customHeight="1">
      <c r="BS111" s="93">
        <v>7</v>
      </c>
      <c r="BT111" s="97" t="s">
        <v>58</v>
      </c>
      <c r="BU111" s="99">
        <v>147000</v>
      </c>
      <c r="BV111" s="97" t="s">
        <v>41</v>
      </c>
      <c r="BW111" s="100"/>
    </row>
    <row r="112" spans="1:75" s="97" customFormat="1" ht="13.5" customHeight="1">
      <c r="BS112" s="93">
        <v>8</v>
      </c>
      <c r="BT112" s="97" t="s">
        <v>61</v>
      </c>
      <c r="BU112" s="99">
        <v>136000</v>
      </c>
      <c r="BV112" s="97" t="s">
        <v>41</v>
      </c>
      <c r="BW112" s="100"/>
    </row>
    <row r="113" spans="71:75" s="97" customFormat="1" ht="13.5" customHeight="1">
      <c r="BS113" s="93">
        <v>9</v>
      </c>
      <c r="BT113" s="97" t="s">
        <v>62</v>
      </c>
      <c r="BU113" s="99">
        <v>86000</v>
      </c>
      <c r="BV113" s="97" t="s">
        <v>41</v>
      </c>
      <c r="BW113" s="100"/>
    </row>
    <row r="114" spans="71:75" s="97" customFormat="1" ht="13.5" customHeight="1">
      <c r="BS114" s="93">
        <v>10</v>
      </c>
      <c r="BT114" s="97" t="s">
        <v>63</v>
      </c>
      <c r="BU114" s="99">
        <v>128000</v>
      </c>
      <c r="BV114" s="97" t="s">
        <v>41</v>
      </c>
      <c r="BW114" s="100"/>
    </row>
    <row r="115" spans="71:75" s="97" customFormat="1" ht="13.5" customHeight="1">
      <c r="BS115" s="93">
        <v>11</v>
      </c>
      <c r="BT115" s="97" t="s">
        <v>99</v>
      </c>
      <c r="BU115" s="99">
        <v>73000</v>
      </c>
      <c r="BV115" s="97" t="s">
        <v>41</v>
      </c>
      <c r="BW115" s="100"/>
    </row>
    <row r="116" spans="71:75" s="97" customFormat="1" ht="13.5" customHeight="1">
      <c r="BS116" s="93">
        <v>12</v>
      </c>
      <c r="BT116" s="97" t="s">
        <v>105</v>
      </c>
      <c r="BU116" s="99">
        <v>506000</v>
      </c>
      <c r="BV116" s="97" t="s">
        <v>41</v>
      </c>
      <c r="BW116" s="100"/>
    </row>
    <row r="117" spans="71:75" s="97" customFormat="1" ht="13.5" customHeight="1">
      <c r="BS117" s="93">
        <v>13</v>
      </c>
      <c r="BT117" s="97" t="s">
        <v>67</v>
      </c>
      <c r="BU117" s="99">
        <v>167000</v>
      </c>
      <c r="BV117" s="97" t="s">
        <v>41</v>
      </c>
      <c r="BW117" s="100"/>
    </row>
    <row r="118" spans="71:75" s="97" customFormat="1" ht="13.5" customHeight="1">
      <c r="BS118" s="93">
        <v>14</v>
      </c>
      <c r="BT118" s="97" t="s">
        <v>68</v>
      </c>
      <c r="BU118" s="99">
        <v>129000</v>
      </c>
      <c r="BV118" s="97" t="s">
        <v>41</v>
      </c>
      <c r="BW118" s="100"/>
    </row>
    <row r="119" spans="71:75" s="97" customFormat="1" ht="13.5" customHeight="1">
      <c r="BS119" s="93">
        <v>15</v>
      </c>
      <c r="BT119" s="97" t="s">
        <v>69</v>
      </c>
      <c r="BU119" s="99">
        <v>75000</v>
      </c>
      <c r="BV119" s="97" t="s">
        <v>41</v>
      </c>
      <c r="BW119" s="100"/>
    </row>
    <row r="120" spans="71:75" s="97" customFormat="1" ht="13.5" customHeight="1">
      <c r="BS120" s="93">
        <v>16</v>
      </c>
      <c r="BT120" s="97" t="s">
        <v>106</v>
      </c>
      <c r="BU120" s="99">
        <v>493000</v>
      </c>
      <c r="BV120" s="97" t="s">
        <v>41</v>
      </c>
      <c r="BW120" s="100"/>
    </row>
    <row r="121" spans="71:75" s="97" customFormat="1" ht="13.5" customHeight="1">
      <c r="BS121" s="93">
        <v>17</v>
      </c>
      <c r="BT121" s="97" t="s">
        <v>107</v>
      </c>
      <c r="BU121" s="99">
        <v>264000</v>
      </c>
      <c r="BV121" s="97" t="s">
        <v>41</v>
      </c>
      <c r="BW121" s="100"/>
    </row>
    <row r="122" spans="71:75" s="97" customFormat="1" ht="13.5" customHeight="1">
      <c r="BS122" s="93">
        <v>18</v>
      </c>
      <c r="BT122" s="97" t="s">
        <v>70</v>
      </c>
      <c r="BU122" s="99">
        <v>41000</v>
      </c>
      <c r="BV122" s="97" t="s">
        <v>41</v>
      </c>
      <c r="BW122" s="100"/>
    </row>
    <row r="123" spans="71:75" s="97" customFormat="1" ht="13.5" customHeight="1">
      <c r="BS123" s="93">
        <v>19</v>
      </c>
      <c r="BT123" s="97" t="s">
        <v>71</v>
      </c>
      <c r="BU123" s="99">
        <v>67000</v>
      </c>
      <c r="BV123" s="97" t="s">
        <v>41</v>
      </c>
      <c r="BW123" s="100"/>
    </row>
    <row r="124" spans="71:75" s="97" customFormat="1" ht="13.5" customHeight="1">
      <c r="BS124" s="93">
        <v>20</v>
      </c>
      <c r="BT124" s="97" t="s">
        <v>72</v>
      </c>
      <c r="BU124" s="99">
        <v>23000</v>
      </c>
      <c r="BV124" s="97" t="s">
        <v>41</v>
      </c>
      <c r="BW124" s="100"/>
    </row>
    <row r="125" spans="71:75" s="97" customFormat="1" ht="13.5" customHeight="1">
      <c r="BS125" s="93">
        <v>21</v>
      </c>
      <c r="BT125" s="97" t="s">
        <v>73</v>
      </c>
      <c r="BU125" s="99">
        <v>41000</v>
      </c>
      <c r="BV125" s="97" t="s">
        <v>41</v>
      </c>
      <c r="BW125" s="100"/>
    </row>
    <row r="126" spans="71:75" s="97" customFormat="1" ht="13.5" customHeight="1">
      <c r="BS126" s="93">
        <v>22</v>
      </c>
      <c r="BT126" s="97" t="s">
        <v>59</v>
      </c>
      <c r="BU126" s="99">
        <v>17000</v>
      </c>
      <c r="BV126" s="97" t="s">
        <v>41</v>
      </c>
      <c r="BW126" s="100"/>
    </row>
    <row r="127" spans="71:75" s="97" customFormat="1" ht="13.5" customHeight="1">
      <c r="BS127" s="93">
        <v>23</v>
      </c>
      <c r="BT127" s="97" t="s">
        <v>60</v>
      </c>
      <c r="BU127" s="99">
        <v>9000</v>
      </c>
      <c r="BV127" s="97" t="s">
        <v>41</v>
      </c>
      <c r="BW127" s="100"/>
    </row>
    <row r="128" spans="71:75" s="97" customFormat="1" ht="13.5" customHeight="1">
      <c r="BS128" s="93">
        <v>24</v>
      </c>
      <c r="BT128" s="97" t="s">
        <v>74</v>
      </c>
      <c r="BU128" s="99">
        <v>11000</v>
      </c>
      <c r="BV128" s="97" t="s">
        <v>41</v>
      </c>
      <c r="BW128" s="100"/>
    </row>
    <row r="129" spans="7:75" s="97" customFormat="1" ht="13.5" customHeight="1">
      <c r="BS129" s="93">
        <v>25</v>
      </c>
      <c r="BT129" s="97" t="s">
        <v>75</v>
      </c>
      <c r="BU129" s="99">
        <v>13000</v>
      </c>
      <c r="BV129" s="97" t="s">
        <v>41</v>
      </c>
      <c r="BW129" s="100"/>
    </row>
    <row r="130" spans="7:75" s="97" customFormat="1" ht="13.5" customHeight="1">
      <c r="BS130" s="93">
        <v>26</v>
      </c>
      <c r="BT130" s="97" t="s">
        <v>77</v>
      </c>
      <c r="BU130" s="99">
        <v>25000</v>
      </c>
      <c r="BV130" s="97" t="s">
        <v>41</v>
      </c>
      <c r="BW130" s="100"/>
    </row>
    <row r="131" spans="7:75" s="97" customFormat="1" ht="13.5" customHeight="1">
      <c r="BS131" s="93">
        <v>27</v>
      </c>
      <c r="BT131" s="97" t="s">
        <v>78</v>
      </c>
      <c r="BU131" s="99">
        <v>18000</v>
      </c>
      <c r="BV131" s="97" t="s">
        <v>41</v>
      </c>
      <c r="BW131" s="100"/>
    </row>
    <row r="132" spans="7:75" s="97" customFormat="1" ht="13.5" customHeight="1">
      <c r="BS132" s="93">
        <v>28</v>
      </c>
      <c r="BT132" s="97" t="s">
        <v>79</v>
      </c>
      <c r="BU132" s="99">
        <v>19000</v>
      </c>
      <c r="BV132" s="97" t="s">
        <v>41</v>
      </c>
      <c r="BW132" s="100"/>
    </row>
    <row r="133" spans="7:75" s="97" customFormat="1" ht="13.5" customHeight="1">
      <c r="BS133" s="93">
        <v>29</v>
      </c>
      <c r="BT133" s="97" t="s">
        <v>80</v>
      </c>
      <c r="BU133" s="99">
        <v>18000</v>
      </c>
      <c r="BV133" s="97" t="s">
        <v>41</v>
      </c>
      <c r="BW133" s="100"/>
    </row>
    <row r="134" spans="7:75" s="97" customFormat="1" ht="13.5" customHeight="1"/>
    <row r="135" spans="7:75" s="97" customFormat="1" ht="13.5" customHeight="1"/>
    <row r="136" spans="7:75" s="97" customFormat="1" ht="13.5" customHeight="1"/>
    <row r="137" spans="7:75" s="97" customFormat="1" ht="13.5" customHeight="1"/>
    <row r="138" spans="7:75" s="97" customFormat="1" ht="13.5" customHeight="1"/>
    <row r="139" spans="7:75" s="97" customFormat="1" ht="13.5" customHeight="1"/>
    <row r="140" spans="7:75" s="97" customFormat="1" ht="13.5" customHeight="1"/>
    <row r="141" spans="7:75" s="97" customFormat="1" ht="13.5" customHeight="1"/>
    <row r="142" spans="7:75" s="97" customFormat="1" ht="13.5" customHeight="1">
      <c r="G142" s="100"/>
    </row>
    <row r="143" spans="7:75" s="97" customFormat="1" ht="13.5" customHeight="1"/>
    <row r="144" spans="7:75" s="97" customFormat="1" ht="13.5" customHeight="1"/>
    <row r="145" spans="6:67" s="97" customFormat="1" ht="13.5" customHeight="1"/>
    <row r="146" spans="6:67" s="97" customFormat="1" ht="13.5" customHeight="1"/>
    <row r="147" spans="6:67" s="97" customFormat="1" ht="13.5" customHeight="1">
      <c r="AY147" s="3"/>
      <c r="AZ147" s="3"/>
      <c r="BA147" s="3"/>
      <c r="BB147" s="3"/>
      <c r="BC147" s="3"/>
      <c r="BD147" s="3"/>
      <c r="BE147" s="3"/>
      <c r="BF147" s="3"/>
      <c r="BG147" s="3"/>
      <c r="BH147" s="3"/>
      <c r="BI147" s="3"/>
      <c r="BJ147" s="3"/>
      <c r="BK147" s="3"/>
      <c r="BL147" s="3"/>
      <c r="BM147" s="3"/>
      <c r="BN147" s="3"/>
      <c r="BO147" s="3"/>
    </row>
    <row r="148" spans="6:67" s="97" customFormat="1" ht="13.5" customHeight="1">
      <c r="AY148" s="3"/>
      <c r="AZ148" s="3"/>
      <c r="BA148" s="3"/>
      <c r="BB148" s="3"/>
      <c r="BC148" s="3"/>
      <c r="BD148" s="3"/>
      <c r="BE148" s="3"/>
      <c r="BF148" s="3"/>
      <c r="BG148" s="3"/>
      <c r="BH148" s="3"/>
      <c r="BI148" s="3"/>
      <c r="BJ148" s="3"/>
      <c r="BK148" s="3"/>
      <c r="BL148" s="3"/>
      <c r="BM148" s="3"/>
      <c r="BN148" s="3"/>
      <c r="BO148" s="3"/>
    </row>
    <row r="149" spans="6:67" s="97" customFormat="1" ht="13.5" customHeight="1">
      <c r="AY149" s="3"/>
      <c r="AZ149" s="3"/>
      <c r="BA149" s="3"/>
      <c r="BB149" s="3"/>
      <c r="BC149" s="3"/>
      <c r="BD149" s="3"/>
      <c r="BE149" s="3"/>
      <c r="BF149" s="3"/>
      <c r="BG149" s="3"/>
      <c r="BH149" s="3"/>
      <c r="BI149" s="3"/>
      <c r="BJ149" s="3"/>
      <c r="BK149" s="3"/>
      <c r="BL149" s="3"/>
      <c r="BM149" s="3"/>
      <c r="BN149" s="3"/>
      <c r="BO149" s="3"/>
    </row>
    <row r="150" spans="6:67" s="97" customFormat="1" ht="13.5" customHeight="1">
      <c r="AY150" s="3"/>
      <c r="AZ150" s="3"/>
      <c r="BA150" s="3"/>
      <c r="BB150" s="3"/>
      <c r="BC150" s="3"/>
      <c r="BD150" s="3"/>
      <c r="BE150" s="3"/>
      <c r="BF150" s="3"/>
      <c r="BG150" s="3"/>
      <c r="BH150" s="3"/>
      <c r="BI150" s="3"/>
      <c r="BJ150" s="3"/>
      <c r="BK150" s="3"/>
      <c r="BL150" s="3"/>
      <c r="BM150" s="3"/>
      <c r="BN150" s="3"/>
      <c r="BO150" s="3"/>
    </row>
    <row r="151" spans="6:67" s="97" customFormat="1" ht="13.5" customHeight="1">
      <c r="AY151" s="3"/>
      <c r="AZ151" s="3"/>
      <c r="BA151" s="3"/>
      <c r="BB151" s="3"/>
      <c r="BC151" s="3"/>
      <c r="BD151" s="3"/>
      <c r="BE151" s="3"/>
      <c r="BF151" s="3"/>
      <c r="BG151" s="3"/>
      <c r="BH151" s="3"/>
      <c r="BI151" s="3"/>
      <c r="BJ151" s="3"/>
      <c r="BK151" s="3"/>
      <c r="BL151" s="3"/>
      <c r="BM151" s="3"/>
      <c r="BN151" s="3"/>
      <c r="BO151" s="3"/>
    </row>
    <row r="152" spans="6:67" s="97" customFormat="1" ht="13.5" customHeight="1">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Y152" s="3"/>
      <c r="AZ152" s="3"/>
      <c r="BA152" s="3"/>
      <c r="BB152" s="3"/>
      <c r="BC152" s="3"/>
      <c r="BD152" s="3"/>
      <c r="BE152" s="3"/>
      <c r="BF152" s="3"/>
      <c r="BG152" s="3"/>
      <c r="BH152" s="3"/>
      <c r="BI152" s="3"/>
      <c r="BJ152" s="3"/>
      <c r="BK152" s="3"/>
      <c r="BL152" s="3"/>
      <c r="BM152" s="3"/>
      <c r="BN152" s="3"/>
      <c r="BO152" s="3"/>
    </row>
    <row r="153" spans="6:67" s="97" customFormat="1" ht="13.5" customHeight="1">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Y153" s="3"/>
      <c r="AZ153" s="3"/>
      <c r="BA153" s="3"/>
      <c r="BB153" s="3"/>
      <c r="BC153" s="3"/>
      <c r="BD153" s="3"/>
      <c r="BE153" s="3"/>
      <c r="BF153" s="3"/>
      <c r="BG153" s="3"/>
      <c r="BH153" s="3"/>
      <c r="BI153" s="3"/>
      <c r="BJ153" s="3"/>
      <c r="BK153" s="3"/>
      <c r="BL153" s="3"/>
      <c r="BM153" s="3"/>
      <c r="BN153" s="3"/>
      <c r="BO153" s="3"/>
    </row>
    <row r="154" spans="6:67" s="97" customFormat="1" ht="13.5" customHeight="1">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Y154" s="3"/>
      <c r="AZ154" s="3"/>
      <c r="BA154" s="3"/>
      <c r="BB154" s="3"/>
      <c r="BC154" s="3"/>
      <c r="BD154" s="3"/>
      <c r="BE154" s="3"/>
      <c r="BF154" s="3"/>
      <c r="BG154" s="3"/>
      <c r="BH154" s="3"/>
      <c r="BI154" s="3"/>
      <c r="BJ154" s="3"/>
      <c r="BK154" s="3"/>
      <c r="BL154" s="3"/>
      <c r="BM154" s="3"/>
      <c r="BN154" s="3"/>
      <c r="BO154" s="3"/>
    </row>
    <row r="155" spans="6:67" ht="13.5" customHeight="1"/>
    <row r="156" spans="6:67" ht="13.5" customHeight="1"/>
    <row r="157" spans="6:67" ht="13.5" customHeight="1"/>
    <row r="158" spans="6:67" ht="13.5" customHeight="1"/>
    <row r="159" spans="6:67" ht="13.5" customHeight="1"/>
    <row r="160" spans="6:67"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sheetData>
  <sheetProtection algorithmName="SHA-512" hashValue="X4FU6T96FgruYHFwnVSNgPTnGAoyv62ms3bKW+2Gp2qzRzLssB7M3f/BHcfNYzQZebuW6HmafHuYNldgK3veZA==" saltValue="O0y8/n6j8i0UJxYyUyjKCw==" spinCount="100000" sheet="1" selectLockedCells="1" autoFilter="0"/>
  <mergeCells count="157">
    <mergeCell ref="R11:T11"/>
    <mergeCell ref="U11:V11"/>
    <mergeCell ref="N11:Q11"/>
    <mergeCell ref="N25:Q25"/>
    <mergeCell ref="R25:T25"/>
    <mergeCell ref="U25:V25"/>
    <mergeCell ref="N39:Q39"/>
    <mergeCell ref="R39:T39"/>
    <mergeCell ref="U39:V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L25:AM25"/>
    <mergeCell ref="A26:E26"/>
    <mergeCell ref="F26:J26"/>
    <mergeCell ref="K26:AM26"/>
    <mergeCell ref="A27:E27"/>
    <mergeCell ref="F27:J27"/>
    <mergeCell ref="K27:AM27"/>
    <mergeCell ref="W25:Z25"/>
    <mergeCell ref="AA25:AC25"/>
    <mergeCell ref="AD25:AE25"/>
    <mergeCell ref="AF25:AH25"/>
    <mergeCell ref="AI25:AK25"/>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L39:AM39"/>
    <mergeCell ref="A40:E40"/>
    <mergeCell ref="F40:J40"/>
    <mergeCell ref="K40:AM40"/>
    <mergeCell ref="A41:E41"/>
    <mergeCell ref="F41:J41"/>
    <mergeCell ref="K41:AM41"/>
    <mergeCell ref="W39:Z39"/>
    <mergeCell ref="AA39:AC39"/>
    <mergeCell ref="AD39:AE39"/>
    <mergeCell ref="AF39:AH39"/>
    <mergeCell ref="AI39:AK39"/>
    <mergeCell ref="AD11:AE11"/>
    <mergeCell ref="A12:E12"/>
    <mergeCell ref="F12:J12"/>
    <mergeCell ref="K12:AM12"/>
    <mergeCell ref="AP61:AW62"/>
    <mergeCell ref="A53:AM53"/>
    <mergeCell ref="A23:E23"/>
    <mergeCell ref="K18:AM18"/>
    <mergeCell ref="A19:E19"/>
    <mergeCell ref="F19:J19"/>
    <mergeCell ref="K19:AM19"/>
    <mergeCell ref="A20:E20"/>
    <mergeCell ref="F20:J20"/>
    <mergeCell ref="K20:AM20"/>
    <mergeCell ref="A21:E21"/>
    <mergeCell ref="F21:J21"/>
    <mergeCell ref="K21:AM21"/>
    <mergeCell ref="A18:E18"/>
    <mergeCell ref="F18:J18"/>
    <mergeCell ref="A22:E22"/>
    <mergeCell ref="F22:J22"/>
    <mergeCell ref="K22:AM22"/>
    <mergeCell ref="F23:J23"/>
    <mergeCell ref="K23:AM23"/>
    <mergeCell ref="A16:E16"/>
    <mergeCell ref="F16:J16"/>
    <mergeCell ref="K16:AM16"/>
    <mergeCell ref="A17:E17"/>
    <mergeCell ref="F17:J17"/>
    <mergeCell ref="K17:AM17"/>
    <mergeCell ref="L4:AF4"/>
    <mergeCell ref="L3:AF3"/>
    <mergeCell ref="Q6:R6"/>
    <mergeCell ref="A15:E15"/>
    <mergeCell ref="F15:J15"/>
    <mergeCell ref="K15:AM15"/>
    <mergeCell ref="A13:E13"/>
    <mergeCell ref="F13:J13"/>
    <mergeCell ref="K13:AM13"/>
    <mergeCell ref="A14:E14"/>
    <mergeCell ref="F14:J14"/>
    <mergeCell ref="K14:AM14"/>
    <mergeCell ref="AC6:AM6"/>
    <mergeCell ref="AF11:AH11"/>
    <mergeCell ref="AI11:AK11"/>
    <mergeCell ref="AL11:AM11"/>
    <mergeCell ref="W11:Z11"/>
    <mergeCell ref="AA11:AC11"/>
    <mergeCell ref="AP5:AT5"/>
    <mergeCell ref="AT6:AT7"/>
    <mergeCell ref="L9:AM9"/>
    <mergeCell ref="A3:A9"/>
    <mergeCell ref="AG3:AM3"/>
    <mergeCell ref="AG4:AM4"/>
    <mergeCell ref="L5:AB5"/>
    <mergeCell ref="AC5:AF5"/>
    <mergeCell ref="AL5:AM5"/>
    <mergeCell ref="AG5:AK5"/>
    <mergeCell ref="B6:K7"/>
    <mergeCell ref="T6:V6"/>
    <mergeCell ref="S8:Y8"/>
    <mergeCell ref="AG8:AM8"/>
    <mergeCell ref="L7:AM7"/>
    <mergeCell ref="AP4:AW4"/>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xr:uid="{91B7568A-6AE0-4D26-ABB5-7E7C549C7D67}">
      <formula1>10</formula1>
    </dataValidation>
    <dataValidation imeMode="disabled" allowBlank="1" showInputMessage="1" showErrorMessage="1" sqref="Q6:R6 T6:V6 S8:Y8 AG8:AM8 AG5:AK5" xr:uid="{D46B8772-8C47-4F6A-9D4B-1D6161E37314}"/>
    <dataValidation imeMode="halfKatakana" allowBlank="1" showInputMessage="1" showErrorMessage="1" sqref="L3:AF3" xr:uid="{F9CF078A-0FA2-4408-8E61-009EE7316718}"/>
    <dataValidation type="list" allowBlank="1" showInputMessage="1" showErrorMessage="1" sqref="A59:A60 A54:A56 X58:Z103" xr:uid="{9A34D3CA-8AD7-4740-8D06-B4FDD5A6954A}">
      <formula1>"○"</formula1>
    </dataValidation>
    <dataValidation type="list" allowBlank="1" showInputMessage="1" showErrorMessage="1" sqref="L5:AB5" xr:uid="{FDE45EF2-1AF3-47F9-9E43-0484A6AF4E5A}">
      <formula1>$BT$64:$BT$92</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rowBreaks count="1" manualBreakCount="1">
    <brk id="70" max="3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総括表</vt:lpstr>
      <vt:lpstr>申請額一覧 </vt:lpstr>
      <vt:lpstr>個票1</vt:lpstr>
      <vt:lpstr>'（はじめにお読みください）'!Print_Area</vt:lpstr>
      <vt:lpstr>個票1!Print_Area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牧田 依里</cp:lastModifiedBy>
  <cp:lastPrinted>2022-08-19T07:25:54Z</cp:lastPrinted>
  <dcterms:created xsi:type="dcterms:W3CDTF">2018-06-19T01:27:02Z</dcterms:created>
  <dcterms:modified xsi:type="dcterms:W3CDTF">2023-02-27T02:22:23Z</dcterms:modified>
</cp:coreProperties>
</file>