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6"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BE40" i="9"/>
  <c r="AM40" i="9"/>
  <c r="C40" i="9"/>
  <c r="BE39" i="9"/>
  <c r="AM39" i="9"/>
  <c r="C39" i="9"/>
  <c r="AM38" i="9"/>
  <c r="C38" i="9"/>
  <c r="AM37" i="9"/>
  <c r="C37" i="9"/>
  <c r="C36" i="9"/>
  <c r="BW34" i="9"/>
  <c r="BW35" i="9" s="1"/>
  <c r="BW36" i="9" s="1"/>
  <c r="BW37" i="9" s="1"/>
  <c r="BW38" i="9" s="1"/>
  <c r="BW39" i="9" s="1"/>
  <c r="BW40" i="9" s="1"/>
  <c r="BW41" i="9" s="1"/>
  <c r="C34" i="9"/>
  <c r="CO34" i="9" l="1"/>
  <c r="CO35" i="9" s="1"/>
  <c r="CO36" i="9" s="1"/>
  <c r="CO37" i="9" s="1"/>
  <c r="CO38" i="9" s="1"/>
  <c r="CO39" i="9" s="1"/>
  <c r="CO40" i="9" s="1"/>
  <c r="C35" i="9"/>
  <c r="U34" i="9"/>
  <c r="U35" i="9" s="1"/>
  <c r="U36" i="9" s="1"/>
  <c r="U37" i="9" s="1"/>
  <c r="U38" i="9" s="1"/>
  <c r="U39" i="9" s="1"/>
  <c r="U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AM34" i="9"/>
  <c r="AM35" i="9" s="1"/>
  <c r="AM36" i="9" s="1"/>
</calcChain>
</file>

<file path=xl/sharedStrings.xml><?xml version="1.0" encoding="utf-8"?>
<sst xmlns="http://schemas.openxmlformats.org/spreadsheetml/2006/main" count="1052" uniqueCount="563">
  <si>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</si>
  <si>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</si>
  <si>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</si>
  <si>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</si>
  <si>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</si>
  <si>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</si>
  <si>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</si>
  <si>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</si>
  <si>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</si>
  <si>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</si>
  <si>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</si>
  <si>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</si>
  <si>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</si>
  <si>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</si>
  <si>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</si>
  <si>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</si>
  <si>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</si>
  <si>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</si>
  <si>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</si>
  <si>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</si>
  <si>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</si>
  <si>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</si>
  <si>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</si>
  <si>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</si>
  <si>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</si>
  <si>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</si>
  <si>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</si>
  <si>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</si>
  <si>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</si>
  <si>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</si>
  <si>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</si>
  <si>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</si>
  <si>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</si>
  <si>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</si>
  <si>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</si>
  <si>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</si>
  <si>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</si>
  <si>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</si>
  <si>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</si>
  <si>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</si>
  <si>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</si>
  <si>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</si>
  <si>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</si>
  <si>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</si>
  <si>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</si>
  <si>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</si>
  <si>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</si>
  <si>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</si>
  <si>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</si>
  <si>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</si>
  <si>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</si>
  <si>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</si>
  <si>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</si>
  <si>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</si>
  <si>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</si>
  <si>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</si>
  <si>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</si>
  <si>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</si>
  <si>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</si>
  <si>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</si>
  <si>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</si>
  <si>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</si>
  <si>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</si>
  <si>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</si>
  <si>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</si>
  <si>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</si>
  <si>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</si>
  <si>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</si>
  <si>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</si>
  <si>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</si>
  <si>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</si>
  <si>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</si>
  <si>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</si>
  <si>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</si>
  <si>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</si>
  <si>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</si>
  <si>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</si>
  <si>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</si>
  <si>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</si>
  <si>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</si>
  <si>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</si>
  <si>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</si>
  <si>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</si>
  <si>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</si>
  <si>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</si>
  <si>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</si>
  <si>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</si>
  <si>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</si>
  <si>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</si>
  <si>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</si>
  <si>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</si>
  <si>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</si>
  <si>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</si>
  <si>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</si>
  <si>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</si>
  <si>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</si>
  <si>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</si>
  <si>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</si>
  <si>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</si>
  <si>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</si>
  <si>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</si>
  <si>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</si>
  <si>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</si>
  <si>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</si>
  <si>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</si>
  <si>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</si>
  <si>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</si>
  <si>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</si>
  <si>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</si>
  <si>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</si>
  <si>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</si>
  <si>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</si>
  <si>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</si>
  <si>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</si>
  <si>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</si>
  <si>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</si>
  <si>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</si>
  <si>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</si>
  <si>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</si>
  <si>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</si>
  <si>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</si>
  <si>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</si>
  <si>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</si>
  <si>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</si>
  <si>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</si>
  <si>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</si>
  <si>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</si>
  <si>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</si>
  <si>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</si>
  <si>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</si>
  <si>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</si>
  <si>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</si>
  <si>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</si>
  <si>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</si>
  <si>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</si>
  <si>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</si>
  <si>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</si>
  <si>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</si>
  <si>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</si>
  <si>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</si>
  <si>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</si>
  <si>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</si>
  <si>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</si>
  <si>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</si>
  <si>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</si>
  <si>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</si>
  <si>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</si>
  <si>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</si>
  <si>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</si>
  <si>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</si>
  <si>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</si>
  <si>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</si>
  <si>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</si>
  <si>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</si>
  <si>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</si>
  <si>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</si>
  <si>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</si>
  <si>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</si>
  <si>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</si>
  <si>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</si>
  <si>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</si>
  <si>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</si>
  <si>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</si>
  <si>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</si>
  <si>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</si>
  <si>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</si>
  <si>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</si>
  <si>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</si>
  <si>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</si>
  <si>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</si>
  <si>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</si>
  <si>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</si>
  <si>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</si>
  <si>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</si>
  <si>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</si>
  <si>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</si>
  <si>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</si>
  <si>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</si>
  <si>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</si>
  <si>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</si>
  <si>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</si>
  <si>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</si>
  <si>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</si>
  <si>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</si>
  <si>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</si>
  <si>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</si>
  <si>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</si>
  <si>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</si>
  <si>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</si>
  <si>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</si>
  <si>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</si>
  <si>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</si>
  <si>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</si>
  <si>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</si>
  <si>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</si>
  <si>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福井県福井市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</si>
  <si>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</si>
  <si>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</si>
  <si>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</si>
  <si>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</si>
  <si>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</si>
  <si>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</si>
  <si>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</si>
  <si>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</si>
  <si>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</si>
  <si>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</si>
  <si>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</si>
  <si>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</si>
  <si>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</si>
  <si>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</si>
  <si>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</si>
  <si>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</si>
  <si>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</si>
  <si>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</si>
  <si>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</si>
  <si>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</si>
  <si>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</si>
  <si>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</si>
  <si>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</si>
  <si>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</si>
  <si>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</si>
  <si>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</si>
  <si>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</si>
  <si>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</si>
  <si>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</si>
  <si>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</si>
  <si>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</si>
  <si>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</si>
  <si>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</si>
  <si>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</si>
  <si>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</si>
  <si>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</si>
  <si>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</si>
  <si>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</si>
  <si>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</si>
  <si>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</si>
  <si>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</si>
  <si>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</si>
  <si>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</si>
  <si>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</si>
  <si>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</si>
  <si>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</si>
  <si>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</si>
  <si>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</si>
  <si>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</si>
  <si>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</si>
  <si>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</si>
  <si>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</si>
  <si>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</si>
  <si>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</si>
  <si>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</si>
  <si>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</si>
  <si>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</si>
  <si>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</si>
  <si>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</si>
  <si>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</si>
  <si>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</si>
  <si>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</si>
  <si>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</si>
  <si>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</si>
  <si>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</si>
  <si>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</si>
  <si>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</si>
  <si>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</si>
  <si>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</si>
  <si>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</si>
  <si>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</si>
  <si>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</si>
  <si>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</si>
  <si>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</si>
  <si>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</si>
  <si>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</si>
  <si>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</si>
  <si>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</si>
  <si>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</si>
  <si>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</si>
  <si>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</si>
  <si>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</si>
  <si>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</si>
  <si>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</si>
  <si>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</si>
  <si>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</si>
  <si>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</si>
  <si>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</si>
  <si>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</si>
  <si>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</si>
  <si>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</si>
  <si>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</si>
  <si>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</si>
  <si>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</si>
  <si>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</si>
  <si>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</si>
  <si>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</si>
  <si>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</si>
  <si>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</si>
  <si>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</si>
  <si>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</si>
  <si>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</si>
  <si>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</si>
  <si>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</si>
  <si>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</si>
  <si>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</si>
  <si>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</si>
  <si>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</si>
  <si>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</si>
  <si>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</si>
  <si>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</si>
  <si>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</si>
  <si>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</si>
  <si>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</si>
  <si>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</si>
  <si>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</si>
  <si>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</si>
  <si>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</si>
  <si>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</si>
  <si>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</si>
  <si>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</si>
  <si>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</si>
  <si>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</si>
  <si>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</si>
  <si>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</si>
  <si>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</si>
  <si>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</si>
  <si>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</si>
  <si>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</si>
  <si>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</si>
  <si>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</si>
  <si>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</si>
  <si>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</si>
  <si>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</si>
  <si>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</si>
  <si>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</si>
  <si>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</si>
  <si>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</si>
  <si>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</si>
  <si>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</si>
  <si>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</si>
  <si>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</si>
  <si>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</si>
  <si>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</si>
  <si>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</si>
  <si>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</si>
  <si>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</si>
  <si>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</si>
  <si>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福井県福井市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</si>
  <si>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</si>
  <si>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</si>
  <si>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</si>
  <si>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</si>
  <si>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</si>
  <si>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</si>
  <si>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</si>
  <si>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</si>
  <si>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</si>
  <si>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</si>
  <si>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</si>
  <si>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</si>
  <si>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</si>
  <si>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</si>
  <si>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</si>
  <si>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</si>
  <si>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</si>
  <si>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</si>
  <si>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</si>
  <si>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</si>
  <si>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福井駅周辺整備特別会計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</si>
  <si>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</si>
  <si>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</si>
  <si>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</si>
  <si>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</si>
  <si>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</si>
  <si>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</si>
  <si>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</si>
  <si>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</si>
  <si>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</si>
  <si>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</si>
  <si>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</si>
  <si>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</si>
  <si>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</si>
  <si>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</si>
  <si>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</si>
  <si>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</si>
  <si>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</si>
  <si>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交通災害共済特別会計</t>
    <phoneticPr fontId="5"/>
  </si>
  <si>
    <t>競輪特別会計</t>
    <phoneticPr fontId="5"/>
  </si>
  <si>
    <t>駐車場特別会計</t>
    <phoneticPr fontId="5"/>
  </si>
  <si>
    <t>下水道事業会計</t>
    <phoneticPr fontId="5"/>
  </si>
  <si>
    <t>法適用企業</t>
    <phoneticPr fontId="5"/>
  </si>
  <si>
    <t>ガス事業会計</t>
    <phoneticPr fontId="5"/>
  </si>
  <si>
    <t>水道事業会計</t>
    <phoneticPr fontId="5"/>
  </si>
  <si>
    <t>簡易水道特別会計</t>
    <phoneticPr fontId="5"/>
  </si>
  <si>
    <t>法非適用企業</t>
    <phoneticPr fontId="5"/>
  </si>
  <si>
    <t>中央卸売市場特別会計</t>
    <phoneticPr fontId="5"/>
  </si>
  <si>
    <t>集落排水特別会計</t>
    <phoneticPr fontId="5"/>
  </si>
  <si>
    <t>地域生活排水特別会計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</si>
  <si>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</si>
  <si>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</si>
  <si>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</si>
  <si>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</si>
  <si>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</si>
  <si>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</si>
  <si>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</si>
  <si>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</si>
  <si>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</si>
  <si>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</si>
  <si>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</si>
  <si>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</si>
  <si>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</si>
  <si>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</si>
  <si>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</si>
  <si>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</si>
  <si>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</si>
  <si>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</si>
  <si>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</si>
  <si>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</si>
  <si>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</si>
  <si>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</si>
  <si>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</si>
  <si>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</si>
  <si>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</si>
  <si>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</si>
  <si>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</si>
  <si>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</si>
  <si>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</si>
  <si>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</si>
  <si>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</si>
  <si>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</si>
  <si>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</si>
  <si>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</si>
  <si>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</si>
  <si>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</si>
  <si>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</si>
  <si>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</si>
  <si>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</si>
  <si>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</si>
  <si>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</si>
  <si>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</si>
  <si>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</si>
  <si>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</si>
  <si>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</si>
  <si>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</si>
  <si>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</si>
  <si>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</si>
  <si>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</si>
  <si>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</si>
  <si>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</si>
  <si>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</si>
  <si>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</si>
  <si>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</si>
  <si>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</si>
  <si>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</si>
  <si>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</si>
  <si>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</si>
  <si>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</si>
  <si>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</si>
  <si>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</si>
  <si>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</si>
  <si>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</si>
  <si>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</si>
  <si>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</si>
  <si>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</si>
  <si>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</si>
  <si>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</si>
  <si>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</si>
  <si>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</si>
  <si>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</si>
  <si>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</si>
  <si>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</si>
  <si>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</si>
  <si>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</si>
  <si>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</si>
  <si>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</si>
  <si>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</si>
  <si>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</si>
  <si>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</si>
  <si>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</si>
  <si>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</si>
  <si>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</si>
  <si>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</si>
  <si>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</si>
  <si>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</si>
  <si>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</si>
  <si>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</si>
  <si>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</si>
  <si>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</si>
  <si>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</si>
  <si>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</si>
  <si>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</si>
  <si>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</si>
  <si>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</si>
  <si>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</si>
  <si>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</si>
  <si>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</si>
  <si>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</si>
  <si>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</si>
  <si>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</si>
  <si>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</si>
  <si>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</si>
  <si>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</si>
  <si>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</si>
  <si>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</si>
  <si>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</si>
  <si>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</si>
  <si>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</si>
  <si>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</si>
  <si>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</si>
  <si>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</si>
  <si>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</si>
  <si>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</si>
  <si>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</si>
  <si>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</si>
  <si>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</si>
  <si>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</si>
  <si>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</si>
  <si>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</si>
  <si>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</si>
  <si>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</si>
  <si>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</si>
  <si>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</si>
  <si>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</si>
  <si>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</si>
  <si>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</si>
  <si>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</si>
  <si>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</si>
  <si>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</si>
  <si>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</si>
  <si>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</si>
  <si>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</si>
  <si>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</si>
  <si>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0.26</t>
  </si>
  <si>
    <t>▲ 0.11</t>
  </si>
  <si>
    <t>▲ 0.54</t>
  </si>
  <si>
    <t>国民健康保険特別会計</t>
  </si>
  <si>
    <t>▲ 4.77</t>
  </si>
  <si>
    <t>▲ 6.08</t>
  </si>
  <si>
    <t>▲ 6.20</t>
  </si>
  <si>
    <t>▲ 5.08</t>
  </si>
  <si>
    <t>▲ 5.22</t>
  </si>
  <si>
    <t>水道事業会計</t>
  </si>
  <si>
    <t>下水道事業会計</t>
  </si>
  <si>
    <t>一般会計</t>
  </si>
  <si>
    <t>ガス事業会計</t>
  </si>
  <si>
    <t>競輪特別会計</t>
  </si>
  <si>
    <t>介護保険特別会計</t>
  </si>
  <si>
    <t>後期高齢者医療特別会計</t>
  </si>
  <si>
    <t>その他会計（赤字）</t>
  </si>
  <si>
    <t>その他会計（黒字）</t>
  </si>
  <si>
    <t>福井市漁業振興会</t>
    <rPh sb="0" eb="3">
      <t>フクイシ</t>
    </rPh>
    <rPh sb="3" eb="5">
      <t>ギョギョウ</t>
    </rPh>
    <rPh sb="5" eb="8">
      <t>シンコウカイ</t>
    </rPh>
    <phoneticPr fontId="2"/>
  </si>
  <si>
    <t>福井市ふれあい公社</t>
    <rPh sb="0" eb="3">
      <t>フクイシ</t>
    </rPh>
    <rPh sb="7" eb="9">
      <t>コウシャ</t>
    </rPh>
    <phoneticPr fontId="2"/>
  </si>
  <si>
    <t>歴史のみえるまちづくり協会</t>
    <rPh sb="0" eb="2">
      <t>レキシ</t>
    </rPh>
    <rPh sb="11" eb="13">
      <t>キョウカイ</t>
    </rPh>
    <phoneticPr fontId="2"/>
  </si>
  <si>
    <t>まちづくり福井株式会社</t>
    <rPh sb="5" eb="7">
      <t>フクイ</t>
    </rPh>
    <rPh sb="7" eb="9">
      <t>カブシキ</t>
    </rPh>
    <rPh sb="9" eb="11">
      <t>カイシャ</t>
    </rPh>
    <phoneticPr fontId="2"/>
  </si>
  <si>
    <t>福井市土地開発公社</t>
    <rPh sb="0" eb="3">
      <t>フクイシ</t>
    </rPh>
    <rPh sb="3" eb="5">
      <t>トチ</t>
    </rPh>
    <rPh sb="5" eb="7">
      <t>カイハツ</t>
    </rPh>
    <rPh sb="7" eb="9">
      <t>コウシャ</t>
    </rPh>
    <phoneticPr fontId="2"/>
  </si>
  <si>
    <t>福井観光コンベンションビューロー</t>
    <rPh sb="0" eb="2">
      <t>フクイ</t>
    </rPh>
    <rPh sb="2" eb="4">
      <t>カンコウ</t>
    </rPh>
    <phoneticPr fontId="2"/>
  </si>
  <si>
    <t>越廼振興会</t>
    <rPh sb="0" eb="1">
      <t>コシ</t>
    </rPh>
    <rPh sb="1" eb="2">
      <t>ノ</t>
    </rPh>
    <rPh sb="2" eb="5">
      <t>シンコウカイ</t>
    </rPh>
    <phoneticPr fontId="2"/>
  </si>
  <si>
    <t>福井県後期高齢者医療広域連合(一般会計）</t>
  </si>
  <si>
    <t>福井県後期高齢者医療広域連合(特別会計）</t>
  </si>
  <si>
    <t>福井県市町総合事務組合（一般会計）</t>
  </si>
  <si>
    <t>福井県市町総合事務組合（特別会計）</t>
  </si>
  <si>
    <t>福井県自治会館組合</t>
  </si>
  <si>
    <t>こしの国広域事務組合</t>
  </si>
  <si>
    <t>鯖江広域衛生施設組合</t>
  </si>
  <si>
    <t>福井坂井地区広域市町村圏事務組合</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</si>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</sst>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59426</c:v>
                </c:pt>
                <c:pt idx="1">
                  <c:v>67070</c:v>
                </c:pt>
                <c:pt idx="2">
                  <c:v>60537</c:v>
                </c:pt>
                <c:pt idx="3">
                  <c:v>59383</c:v>
                </c:pt>
                <c:pt idx="4">
                  <c:v>65333</c:v>
                </c:pt>
              </c:numCache>
            </c:numRef>
          </c:val>
          <c:smooth val="0"/>
        </c:ser>
        <c:dLbls>
          <c:showLegendKey val="0"/>
          <c:showVal val="0"/>
          <c:showCatName val="0"/>
          <c:showSerName val="0"/>
          <c:showPercent val="0"/>
          <c:showBubbleSize val="0"/>
        </c:dLbls>
        <c:marker val="1"/>
        <c:smooth val="0"/>
        <c:axId val="95403008"/>
        <c:axId val="95409280"/>
      </c:lineChart>
      <c:catAx>
        <c:axId val="95403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409280"/>
        <c:crosses val="autoZero"/>
        <c:auto val="1"/>
        <c:lblAlgn val="ctr"/>
        <c:lblOffset val="100"/>
        <c:tickLblSkip val="1"/>
        <c:tickMarkSkip val="1"/>
        <c:noMultiLvlLbl val="0"/>
      </c:catAx>
      <c:valAx>
        <c:axId val="954092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40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0.61</c:v>
                </c:pt>
                <c:pt idx="1">
                  <c:v>1.91</c:v>
                </c:pt>
                <c:pt idx="2">
                  <c:v>1.8</c:v>
                </c:pt>
                <c:pt idx="3">
                  <c:v>2.11</c:v>
                </c:pt>
                <c:pt idx="4">
                  <c:v>2.04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4.79</c:v>
                </c:pt>
                <c:pt idx="1">
                  <c:v>4.74</c:v>
                </c:pt>
                <c:pt idx="2">
                  <c:v>4.7699999999999996</c:v>
                </c:pt>
                <c:pt idx="3">
                  <c:v>3.92</c:v>
                </c:pt>
                <c:pt idx="4">
                  <c:v>4.21</c:v>
                </c:pt>
              </c:numCache>
            </c:numRef>
          </c:val>
        </c:ser>
        <c:dLbls>
          <c:showLegendKey val="0"/>
          <c:showVal val="0"/>
          <c:showCatName val="0"/>
          <c:showSerName val="0"/>
          <c:showPercent val="0"/>
          <c:showBubbleSize val="0"/>
        </c:dLbls>
        <c:gapWidth val="250"/>
        <c:overlap val="100"/>
        <c:axId val="109858816"/>
        <c:axId val="109860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-0.26</c:v>
                </c:pt>
                <c:pt idx="1">
                  <c:v>1.32</c:v>
                </c:pt>
                <c:pt idx="2">
                  <c:v>-0.11</c:v>
                </c:pt>
                <c:pt idx="3">
                  <c:v>-0.54</c:v>
                </c:pt>
                <c:pt idx="4">
                  <c:v>0.28000000000000003</c:v>
                </c:pt>
              </c:numCache>
            </c:numRef>
          </c:val>
          <c:smooth val="0"/>
        </c:ser>
        <c:dLbls>
          <c:showLegendKey val="0"/>
          <c:showVal val="0"/>
          <c:showCatName val="0"/>
          <c:showSerName val="0"/>
          <c:showPercent val="0"/>
          <c:showBubbleSize val="0"/>
        </c:dLbls>
        <c:marker val="1"/>
        <c:smooth val="0"/>
        <c:axId val="109858816"/>
        <c:axId val="109860736"/>
      </c:lineChart>
      <c:catAx>
        <c:axId val="1098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60736"/>
        <c:crosses val="autoZero"/>
        <c:auto val="1"/>
        <c:lblAlgn val="ctr"/>
        <c:lblOffset val="100"/>
        <c:tickLblSkip val="1"/>
        <c:tickMarkSkip val="1"/>
        <c:noMultiLvlLbl val="0"/>
      </c:catAx>
      <c:valAx>
        <c:axId val="10986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5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2.2000000000000002</c:v>
                </c:pt>
                <c:pt idx="2">
                  <c:v>#N/A</c:v>
                </c:pt>
                <c:pt idx="3">
                  <c:v>0.66</c:v>
                </c:pt>
                <c:pt idx="4">
                  <c:v>#N/A</c:v>
                </c:pt>
                <c:pt idx="5">
                  <c:v>0.05</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0.21</c:v>
                </c:pt>
                <c:pt idx="2">
                  <c:v>#N/A</c:v>
                </c:pt>
                <c:pt idx="3">
                  <c:v>0.15</c:v>
                </c:pt>
                <c:pt idx="4">
                  <c:v>#N/A</c:v>
                </c:pt>
                <c:pt idx="5">
                  <c:v>0.19</c:v>
                </c:pt>
                <c:pt idx="6">
                  <c:v>#N/A</c:v>
                </c:pt>
                <c:pt idx="7">
                  <c:v>0.51</c:v>
                </c:pt>
                <c:pt idx="8">
                  <c:v>#N/A</c:v>
                </c:pt>
                <c:pt idx="9">
                  <c:v>0.11</c:v>
                </c:pt>
              </c:numCache>
            </c:numRef>
          </c:val>
        </c:ser>
        <c:ser>
          <c:idx val="4"/>
          <c:order val="4"/>
          <c:tx>
            <c:strRef>
              <c:f>データシート!$A$31</c:f>
              <c:strCache>
                <c:ptCount val="1"/>
                <c:pt idx="0">
                  <c:v>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0.24</c:v>
                </c:pt>
                <c:pt idx="2">
                  <c:v>#N/A</c:v>
                </c:pt>
                <c:pt idx="3">
                  <c:v>0.3</c:v>
                </c:pt>
                <c:pt idx="4">
                  <c:v>#N/A</c:v>
                </c:pt>
                <c:pt idx="5">
                  <c:v>0.34</c:v>
                </c:pt>
                <c:pt idx="6">
                  <c:v>#N/A</c:v>
                </c:pt>
                <c:pt idx="7">
                  <c:v>0.13</c:v>
                </c:pt>
                <c:pt idx="8">
                  <c:v>#N/A</c:v>
                </c:pt>
                <c:pt idx="9">
                  <c:v>0.4</c:v>
                </c:pt>
              </c:numCache>
            </c:numRef>
          </c:val>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2.0299999999999998</c:v>
                </c:pt>
                <c:pt idx="2">
                  <c:v>#N/A</c:v>
                </c:pt>
                <c:pt idx="3">
                  <c:v>1.02</c:v>
                </c:pt>
                <c:pt idx="4">
                  <c:v>#N/A</c:v>
                </c:pt>
                <c:pt idx="5">
                  <c:v>0.23</c:v>
                </c:pt>
                <c:pt idx="6">
                  <c:v>#N/A</c:v>
                </c:pt>
                <c:pt idx="7">
                  <c:v>0.63</c:v>
                </c:pt>
                <c:pt idx="8">
                  <c:v>#N/A</c:v>
                </c:pt>
                <c:pt idx="9">
                  <c:v>1.25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0.61</c:v>
                </c:pt>
                <c:pt idx="2">
                  <c:v>#N/A</c:v>
                </c:pt>
                <c:pt idx="3">
                  <c:v>1.82</c:v>
                </c:pt>
                <c:pt idx="4">
                  <c:v>#N/A</c:v>
                </c:pt>
                <c:pt idx="5">
                  <c:v>1.72</c:v>
                </c:pt>
                <c:pt idx="6">
                  <c:v>#N/A</c:v>
                </c:pt>
                <c:pt idx="7">
                  <c:v>2.06</c:v>
                </c:pt>
                <c:pt idx="8">
                  <c:v>#N/A</c:v>
                </c:pt>
                <c:pt idx="9">
                  <c:v>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3.05</c:v>
                </c:pt>
                <c:pt idx="2">
                  <c:v>#N/A</c:v>
                </c:pt>
                <c:pt idx="3">
                  <c:v>3.5</c:v>
                </c:pt>
                <c:pt idx="4">
                  <c:v>#N/A</c:v>
                </c:pt>
                <c:pt idx="5">
                  <c:v>3.59</c:v>
                </c:pt>
                <c:pt idx="6">
                  <c:v>#N/A</c:v>
                </c:pt>
                <c:pt idx="7">
                  <c:v>4.63</c:v>
                </c:pt>
                <c:pt idx="8">
                  <c:v>#N/A</c:v>
                </c:pt>
                <c:pt idx="9">
                  <c:v>5.14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5.68</c:v>
                </c:pt>
                <c:pt idx="2">
                  <c:v>#N/A</c:v>
                </c:pt>
                <c:pt idx="3">
                  <c:v>5.46</c:v>
                </c:pt>
                <c:pt idx="4">
                  <c:v>#N/A</c:v>
                </c:pt>
                <c:pt idx="5">
                  <c:v>6.34</c:v>
                </c:pt>
                <c:pt idx="6">
                  <c:v>#N/A</c:v>
                </c:pt>
                <c:pt idx="7">
                  <c:v>6.84</c:v>
                </c:pt>
                <c:pt idx="8">
                  <c:v>#N/A</c:v>
                </c:pt>
                <c:pt idx="9">
                  <c:v>7.29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4.7699999999999996</c:v>
                </c:pt>
                <c:pt idx="1">
                  <c:v>#N/A</c:v>
                </c:pt>
                <c:pt idx="2">
                  <c:v>6.08</c:v>
                </c:pt>
                <c:pt idx="3">
                  <c:v>#N/A</c:v>
                </c:pt>
                <c:pt idx="4">
                  <c:v>6.2</c:v>
                </c:pt>
                <c:pt idx="5">
                  <c:v>#N/A</c:v>
                </c:pt>
                <c:pt idx="6">
                  <c:v>5.08</c:v>
                </c:pt>
                <c:pt idx="7">
                  <c:v>#N/A</c:v>
                </c:pt>
                <c:pt idx="8">
                  <c:v>5.22</c:v>
                </c:pt>
                <c:pt idx="9">
                  <c:v>#N/A</c:v>
                </c:pt>
              </c:numCache>
            </c:numRef>
          </c:val>
        </c:ser>
        <c:dLbls>
          <c:showLegendKey val="0"/>
          <c:showVal val="0"/>
          <c:showCatName val="0"/>
          <c:showSerName val="0"/>
          <c:showPercent val="0"/>
          <c:showBubbleSize val="0"/>
        </c:dLbls>
        <c:gapWidth val="150"/>
        <c:overlap val="100"/>
        <c:axId val="110024576"/>
        <c:axId val="110026112"/>
      </c:barChart>
      <c:catAx>
        <c:axId val="1100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26112"/>
        <c:crosses val="autoZero"/>
        <c:auto val="1"/>
        <c:lblAlgn val="ctr"/>
        <c:lblOffset val="100"/>
        <c:tickLblSkip val="1"/>
        <c:tickMarkSkip val="1"/>
        <c:noMultiLvlLbl val="0"/>
      </c:catAx>
      <c:valAx>
        <c:axId val="11002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2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10695</c:v>
                </c:pt>
                <c:pt idx="5">
                  <c:v>10527</c:v>
                </c:pt>
                <c:pt idx="8">
                  <c:v>10819</c:v>
                </c:pt>
                <c:pt idx="11">
                  <c:v>10732</c:v>
                </c:pt>
                <c:pt idx="14">
                  <c:v>10855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470</c:v>
                </c:pt>
                <c:pt idx="3">
                  <c:v>216</c:v>
                </c:pt>
                <c:pt idx="6">
                  <c:v>216</c:v>
                </c:pt>
                <c:pt idx="9">
                  <c:v>187</c:v>
                </c:pt>
                <c:pt idx="12">
                  <c:v>177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374</c:v>
                </c:pt>
                <c:pt idx="3">
                  <c:v>168</c:v>
                </c:pt>
                <c:pt idx="6">
                  <c:v>70</c:v>
                </c:pt>
                <c:pt idx="9">
                  <c:v>112</c:v>
                </c:pt>
                <c:pt idx="12">
                  <c:v>101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4075</c:v>
                </c:pt>
                <c:pt idx="3">
                  <c:v>4000</c:v>
                </c:pt>
                <c:pt idx="6">
                  <c:v>3924</c:v>
                </c:pt>
                <c:pt idx="9">
                  <c:v>3866</c:v>
                </c:pt>
                <c:pt idx="12">
                  <c:v>3813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10941</c:v>
                </c:pt>
                <c:pt idx="3">
                  <c:v>11642</c:v>
                </c:pt>
                <c:pt idx="6">
                  <c:v>12113</c:v>
                </c:pt>
                <c:pt idx="9">
                  <c:v>12536</c:v>
                </c:pt>
                <c:pt idx="12">
                  <c:v>12967</c:v>
                </c:pt>
              </c:numCache>
            </c:numRef>
          </c:val>
        </c:ser>
        <c:dLbls>
          <c:showLegendKey val="0"/>
          <c:showVal val="0"/>
          <c:showCatName val="0"/>
          <c:showSerName val="0"/>
          <c:showPercent val="0"/>
          <c:showBubbleSize val="0"/>
        </c:dLbls>
        <c:gapWidth val="100"/>
        <c:overlap val="100"/>
        <c:axId val="108950656"/>
        <c:axId val="10895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5165</c:v>
                </c:pt>
                <c:pt idx="2">
                  <c:v>#N/A</c:v>
                </c:pt>
                <c:pt idx="3">
                  <c:v>#N/A</c:v>
                </c:pt>
                <c:pt idx="4">
                  <c:v>5500</c:v>
                </c:pt>
                <c:pt idx="5">
                  <c:v>#N/A</c:v>
                </c:pt>
                <c:pt idx="6">
                  <c:v>#N/A</c:v>
                </c:pt>
                <c:pt idx="7">
                  <c:v>5504</c:v>
                </c:pt>
                <c:pt idx="8">
                  <c:v>#N/A</c:v>
                </c:pt>
                <c:pt idx="9">
                  <c:v>#N/A</c:v>
                </c:pt>
                <c:pt idx="10">
                  <c:v>5971</c:v>
                </c:pt>
                <c:pt idx="11">
                  <c:v>#N/A</c:v>
                </c:pt>
                <c:pt idx="12">
                  <c:v>#N/A</c:v>
                </c:pt>
                <c:pt idx="13">
                  <c:v>6205</c:v>
                </c:pt>
                <c:pt idx="14">
                  <c:v>#N/A</c:v>
                </c:pt>
              </c:numCache>
            </c:numRef>
          </c:val>
          <c:smooth val="0"/>
        </c:ser>
        <c:dLbls>
          <c:showLegendKey val="0"/>
          <c:showVal val="0"/>
          <c:showCatName val="0"/>
          <c:showSerName val="0"/>
          <c:showPercent val="0"/>
          <c:showBubbleSize val="0"/>
        </c:dLbls>
        <c:marker val="1"/>
        <c:smooth val="0"/>
        <c:axId val="108950656"/>
        <c:axId val="108952576"/>
      </c:lineChart>
      <c:catAx>
        <c:axId val="10895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52576"/>
        <c:crosses val="autoZero"/>
        <c:auto val="1"/>
        <c:lblAlgn val="ctr"/>
        <c:lblOffset val="100"/>
        <c:tickLblSkip val="1"/>
        <c:tickMarkSkip val="1"/>
        <c:noMultiLvlLbl val="0"/>
      </c:catAx>
      <c:valAx>
        <c:axId val="10895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5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100311</c:v>
                </c:pt>
                <c:pt idx="5">
                  <c:v>104231</c:v>
                </c:pt>
                <c:pt idx="8">
                  <c:v>106285</c:v>
                </c:pt>
                <c:pt idx="11">
                  <c:v>109859</c:v>
                </c:pt>
                <c:pt idx="14">
                  <c:v>112528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43107</c:v>
                </c:pt>
                <c:pt idx="5">
                  <c:v>39430</c:v>
                </c:pt>
                <c:pt idx="8">
                  <c:v>37872</c:v>
                </c:pt>
                <c:pt idx="11">
                  <c:v>37955</c:v>
                </c:pt>
                <c:pt idx="14">
                  <c:v>37643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9982</c:v>
                </c:pt>
                <c:pt idx="5">
                  <c:v>9226</c:v>
                </c:pt>
                <c:pt idx="8">
                  <c:v>8594</c:v>
                </c:pt>
                <c:pt idx="11">
                  <c:v>8144</c:v>
                </c:pt>
                <c:pt idx="14">
                  <c:v>8475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4413</c:v>
                </c:pt>
                <c:pt idx="3">
                  <c:v>3895</c:v>
                </c:pt>
                <c:pt idx="6">
                  <c:v>962</c:v>
                </c:pt>
                <c:pt idx="9">
                  <c:v>168</c:v>
                </c:pt>
                <c:pt idx="12">
                  <c:v>79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19824</c:v>
                </c:pt>
                <c:pt idx="3">
                  <c:v>18632</c:v>
                </c:pt>
                <c:pt idx="6">
                  <c:v>18051</c:v>
                </c:pt>
                <c:pt idx="9">
                  <c:v>17620</c:v>
                </c:pt>
                <c:pt idx="12">
                  <c:v>17363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510</c:v>
                </c:pt>
                <c:pt idx="3">
                  <c:v>444</c:v>
                </c:pt>
                <c:pt idx="6">
                  <c:v>312</c:v>
                </c:pt>
                <c:pt idx="9">
                  <c:v>204</c:v>
                </c:pt>
                <c:pt idx="12">
                  <c:v>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52411</c:v>
                </c:pt>
                <c:pt idx="3">
                  <c:v>49897</c:v>
                </c:pt>
                <c:pt idx="6">
                  <c:v>47414</c:v>
                </c:pt>
                <c:pt idx="9">
                  <c:v>47985</c:v>
                </c:pt>
                <c:pt idx="12">
                  <c:v>48761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2597</c:v>
                </c:pt>
                <c:pt idx="3">
                  <c:v>2322</c:v>
                </c:pt>
                <c:pt idx="6">
                  <c:v>1884</c:v>
                </c:pt>
                <c:pt idx="9">
                  <c:v>1697</c:v>
                </c:pt>
                <c:pt idx="12">
                  <c:v>1520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126147</c:v>
                </c:pt>
                <c:pt idx="3">
                  <c:v>131713</c:v>
                </c:pt>
                <c:pt idx="6">
                  <c:v>136747</c:v>
                </c:pt>
                <c:pt idx="9">
                  <c:v>140730</c:v>
                </c:pt>
                <c:pt idx="12">
                  <c:v>142695</c:v>
                </c:pt>
              </c:numCache>
            </c:numRef>
          </c:val>
        </c:ser>
        <c:dLbls>
          <c:showLegendKey val="0"/>
          <c:showVal val="0"/>
          <c:showCatName val="0"/>
          <c:showSerName val="0"/>
          <c:showPercent val="0"/>
          <c:showBubbleSize val="0"/>
        </c:dLbls>
        <c:gapWidth val="100"/>
        <c:overlap val="100"/>
        <c:axId val="110191744"/>
        <c:axId val="110193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52501</c:v>
                </c:pt>
                <c:pt idx="2">
                  <c:v>#N/A</c:v>
                </c:pt>
                <c:pt idx="3">
                  <c:v>#N/A</c:v>
                </c:pt>
                <c:pt idx="4">
                  <c:v>54017</c:v>
                </c:pt>
                <c:pt idx="5">
                  <c:v>#N/A</c:v>
                </c:pt>
                <c:pt idx="6">
                  <c:v>#N/A</c:v>
                </c:pt>
                <c:pt idx="7">
                  <c:v>52619</c:v>
                </c:pt>
                <c:pt idx="8">
                  <c:v>#N/A</c:v>
                </c:pt>
                <c:pt idx="9">
                  <c:v>#N/A</c:v>
                </c:pt>
                <c:pt idx="10">
                  <c:v>52446</c:v>
                </c:pt>
                <c:pt idx="11">
                  <c:v>#N/A</c:v>
                </c:pt>
                <c:pt idx="12">
                  <c:v>#N/A</c:v>
                </c:pt>
                <c:pt idx="13">
                  <c:v>51878</c:v>
                </c:pt>
                <c:pt idx="14">
                  <c:v>#N/A</c:v>
                </c:pt>
              </c:numCache>
            </c:numRef>
          </c:val>
          <c:smooth val="0"/>
        </c:ser>
        <c:dLbls>
          <c:showLegendKey val="0"/>
          <c:showVal val="0"/>
          <c:showCatName val="0"/>
          <c:showSerName val="0"/>
          <c:showPercent val="0"/>
          <c:showBubbleSize val="0"/>
        </c:dLbls>
        <c:marker val="1"/>
        <c:smooth val="0"/>
        <c:axId val="110191744"/>
        <c:axId val="110193664"/>
      </c:lineChart>
      <c:catAx>
        <c:axId val="11019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193664"/>
        <c:crosses val="autoZero"/>
        <c:auto val="1"/>
        <c:lblAlgn val="ctr"/>
        <c:lblOffset val="100"/>
        <c:tickLblSkip val="1"/>
        <c:tickMarkSkip val="1"/>
        <c:noMultiLvlLbl val="0"/>
      </c:catAx>
      <c:valAx>
        <c:axId val="11019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9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267,978
264,294
536.19
105,458,219
104,103,406
1,181,087
57,988,075
142,809,319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105.4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平成２１年度以降、類似団体内平均値と同水準で推移している。今後とも税の徴収強化等による財源の確保に努めるとともに、定員管理等適正化の取組みを通して、財政基盤の強化に努める。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66675</xdr:rowOff>
    </xdr:to>
    <xdr:cxnSp macro="">
      <xdr:nvCxnSpPr>
        <xdr:cNvPr id="68" name="直線コネクタ 67"/>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66675</xdr:rowOff>
    </xdr:to>
    <xdr:cxnSp macro="">
      <xdr:nvCxnSpPr>
        <xdr:cNvPr id="71" name="直線コネクタ 70"/>
        <xdr:cNvCxnSpPr/>
      </xdr:nvCxnSpPr>
      <xdr:spPr>
        <a:xfrm>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40</xdr:row>
      <xdr:rowOff>46567</xdr:rowOff>
    </xdr:to>
    <xdr:cxnSp macro="">
      <xdr:nvCxnSpPr>
        <xdr:cNvPr id="74" name="直線コネクタ 73"/>
        <xdr:cNvCxnSpPr/>
      </xdr:nvCxnSpPr>
      <xdr:spPr>
        <a:xfrm>
          <a:off x="2336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157692</xdr:rowOff>
    </xdr:to>
    <xdr:cxnSp macro="">
      <xdr:nvCxnSpPr>
        <xdr:cNvPr id="77" name="直線コネクタ 76"/>
        <xdr:cNvCxnSpPr/>
      </xdr:nvCxnSpPr>
      <xdr:spPr>
        <a:xfrm>
          <a:off x="1447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79" name="テキスト ボックス 78"/>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1" name="テキスト ボックス 80"/>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8"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82144</xdr:rowOff>
    </xdr:from>
    <xdr:ext cx="762000" cy="259045"/>
    <xdr:sp macro="" textlink="">
      <xdr:nvSpPr>
        <xdr:cNvPr id="92" name="テキスト ボックス 91"/>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21819</xdr:rowOff>
    </xdr:from>
    <xdr:ext cx="762000" cy="259045"/>
    <xdr:sp macro="" textlink="">
      <xdr:nvSpPr>
        <xdr:cNvPr id="94" name="テキスト ボックス 93"/>
        <xdr:cNvSpPr txBox="1"/>
      </xdr:nvSpPr>
      <xdr:spPr>
        <a:xfrm>
          <a:off x="1955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132944</xdr:rowOff>
    </xdr:from>
    <xdr:ext cx="762000" cy="259045"/>
    <xdr:sp macro="" textlink="">
      <xdr:nvSpPr>
        <xdr:cNvPr id="96" name="テキスト ボックス 95"/>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平成２４年度に引き続き、類似団体内平均値を下回った。</a:t>
          </a:r>
        </a:p>
        <a:p>
          <a:r>
            <a:rPr kumimoji="1" lang="ja-JP" altLang="en-US" sz="1100">
              <a:latin typeface="ＭＳ Ｐゴシック"/>
            </a:rPr>
            <a:t>　歳入面において、市税が増加したものの、普通交付税が地方公務員給与減額等のため、前年度に比べ減少している。</a:t>
          </a:r>
        </a:p>
        <a:p>
          <a:r>
            <a:rPr kumimoji="1" lang="ja-JP" altLang="en-US" sz="1100">
              <a:latin typeface="ＭＳ Ｐゴシック"/>
            </a:rPr>
            <a:t>　歳出面では、近年の大型公共事業の実施による公債費の増加と、社会保障費の増加が人件費縮減を上回っており、経常収支比率の悪化を招いた。</a:t>
          </a:r>
        </a:p>
        <a:p>
          <a:r>
            <a:rPr kumimoji="1" lang="ja-JP" altLang="en-US" sz="1100">
              <a:latin typeface="ＭＳ Ｐゴシック"/>
            </a:rPr>
            <a:t>　今後も、定員適正化の取組みによる職員数の削減や、事務事業の見直しに取り組むとともに、健全財政計画に基づき、事業を選択しながら市債発行の抑制を図る。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47413</xdr:rowOff>
    </xdr:from>
    <xdr:to>
      <xdr:col>7</xdr:col>
      <xdr:colOff>152400</xdr:colOff>
      <xdr:row>64</xdr:row>
      <xdr:rowOff>71544</xdr:rowOff>
    </xdr:to>
    <xdr:cxnSp macro="">
      <xdr:nvCxnSpPr>
        <xdr:cNvPr id="131" name="直線コネクタ 130"/>
        <xdr:cNvCxnSpPr/>
      </xdr:nvCxnSpPr>
      <xdr:spPr>
        <a:xfrm>
          <a:off x="4114800" y="11020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47413</xdr:rowOff>
    </xdr:to>
    <xdr:cxnSp macro="">
      <xdr:nvCxnSpPr>
        <xdr:cNvPr id="134" name="直線コネクタ 133"/>
        <xdr:cNvCxnSpPr/>
      </xdr:nvCxnSpPr>
      <xdr:spPr>
        <a:xfrm>
          <a:off x="3225800" y="109397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6" name="テキスト ボックス 13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63</xdr:row>
      <xdr:rowOff>138430</xdr:rowOff>
    </xdr:to>
    <xdr:cxnSp macro="">
      <xdr:nvCxnSpPr>
        <xdr:cNvPr id="137" name="直線コネクタ 136"/>
        <xdr:cNvCxnSpPr/>
      </xdr:nvCxnSpPr>
      <xdr:spPr>
        <a:xfrm>
          <a:off x="2336800" y="1061804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159596</xdr:rowOff>
    </xdr:from>
    <xdr:to>
      <xdr:col>3</xdr:col>
      <xdr:colOff>279400</xdr:colOff>
      <xdr:row>63</xdr:row>
      <xdr:rowOff>49954</xdr:rowOff>
    </xdr:to>
    <xdr:cxnSp macro="">
      <xdr:nvCxnSpPr>
        <xdr:cNvPr id="140" name="直線コネクタ 139"/>
        <xdr:cNvCxnSpPr/>
      </xdr:nvCxnSpPr>
      <xdr:spPr>
        <a:xfrm flipV="1">
          <a:off x="1447800" y="10618046"/>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42" name="テキスト ボックス 14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4" name="テキスト ボックス 14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20744</xdr:rowOff>
    </xdr:from>
    <xdr:to>
      <xdr:col>7</xdr:col>
      <xdr:colOff>203200</xdr:colOff>
      <xdr:row>64</xdr:row>
      <xdr:rowOff>122344</xdr:rowOff>
    </xdr:to>
    <xdr:sp macro="" textlink="">
      <xdr:nvSpPr>
        <xdr:cNvPr id="150" name="円/楕円 149"/>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164271</xdr:rowOff>
    </xdr:from>
    <xdr:ext cx="762000" cy="259045"/>
    <xdr:sp macro="" textlink="">
      <xdr:nvSpPr>
        <xdr:cNvPr id="151"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168063</xdr:rowOff>
    </xdr:from>
    <xdr:to>
      <xdr:col>6</xdr:col>
      <xdr:colOff>50800</xdr:colOff>
      <xdr:row>64</xdr:row>
      <xdr:rowOff>98213</xdr:rowOff>
    </xdr:to>
    <xdr:sp macro="" textlink="">
      <xdr:nvSpPr>
        <xdr:cNvPr id="152" name="円/楕円 151"/>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82990</xdr:rowOff>
    </xdr:from>
    <xdr:ext cx="736600" cy="259045"/>
    <xdr:sp macro="" textlink="">
      <xdr:nvSpPr>
        <xdr:cNvPr id="153" name="テキスト ボックス 152"/>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5" name="テキスト ボックス 154"/>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108796</xdr:rowOff>
    </xdr:from>
    <xdr:to>
      <xdr:col>3</xdr:col>
      <xdr:colOff>330200</xdr:colOff>
      <xdr:row>62</xdr:row>
      <xdr:rowOff>38946</xdr:rowOff>
    </xdr:to>
    <xdr:sp macro="" textlink="">
      <xdr:nvSpPr>
        <xdr:cNvPr id="156" name="円/楕円 155"/>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49123</xdr:rowOff>
    </xdr:from>
    <xdr:ext cx="762000" cy="259045"/>
    <xdr:sp macro="" textlink="">
      <xdr:nvSpPr>
        <xdr:cNvPr id="157" name="テキスト ボックス 156"/>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58" name="円/楕円 157"/>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59" name="テキスト ボックス 158"/>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市町村合併により消防業務を組合消防から直轄したことや、ごみ処理業務や観光施設の運営等により、類似団体内平均を上回っている一方、数値自体は前年に引き続き改善している。</a:t>
          </a:r>
        </a:p>
        <a:p>
          <a:r>
            <a:rPr kumimoji="1" lang="ja-JP" altLang="en-US" sz="1300">
              <a:latin typeface="ＭＳ Ｐゴシック"/>
            </a:rPr>
            <a:t>　改善要因として、人件費の職員数減少による職員給や退職手当の減少等が挙げられる。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12567</xdr:rowOff>
    </xdr:from>
    <xdr:to>
      <xdr:col>7</xdr:col>
      <xdr:colOff>152400</xdr:colOff>
      <xdr:row>85</xdr:row>
      <xdr:rowOff>96177</xdr:rowOff>
    </xdr:to>
    <xdr:cxnSp macro="">
      <xdr:nvCxnSpPr>
        <xdr:cNvPr id="196" name="直線コネクタ 195"/>
        <xdr:cNvCxnSpPr/>
      </xdr:nvCxnSpPr>
      <xdr:spPr>
        <a:xfrm flipV="1">
          <a:off x="4114800" y="14585817"/>
          <a:ext cx="8382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128205</xdr:rowOff>
    </xdr:from>
    <xdr:ext cx="762000" cy="259045"/>
    <xdr:sp macro="" textlink="">
      <xdr:nvSpPr>
        <xdr:cNvPr id="197" name="人件費・物件費等の状況平均値テキスト"/>
        <xdr:cNvSpPr txBox="1"/>
      </xdr:nvSpPr>
      <xdr:spPr>
        <a:xfrm>
          <a:off x="5041900" y="1418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96177</xdr:rowOff>
    </xdr:from>
    <xdr:to>
      <xdr:col>6</xdr:col>
      <xdr:colOff>0</xdr:colOff>
      <xdr:row>86</xdr:row>
      <xdr:rowOff>59579</xdr:rowOff>
    </xdr:to>
    <xdr:cxnSp macro="">
      <xdr:nvCxnSpPr>
        <xdr:cNvPr id="199" name="直線コネクタ 198"/>
        <xdr:cNvCxnSpPr/>
      </xdr:nvCxnSpPr>
      <xdr:spPr>
        <a:xfrm flipV="1">
          <a:off x="3225800" y="14669427"/>
          <a:ext cx="889000" cy="1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78342</xdr:rowOff>
    </xdr:from>
    <xdr:ext cx="736600" cy="259045"/>
    <xdr:sp macro="" textlink="">
      <xdr:nvSpPr>
        <xdr:cNvPr id="201" name="テキスト ボックス 200"/>
        <xdr:cNvSpPr txBox="1"/>
      </xdr:nvSpPr>
      <xdr:spPr>
        <a:xfrm>
          <a:off x="3733800" y="141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59579</xdr:rowOff>
    </xdr:from>
    <xdr:to>
      <xdr:col>4</xdr:col>
      <xdr:colOff>482600</xdr:colOff>
      <xdr:row>86</xdr:row>
      <xdr:rowOff>79418</xdr:rowOff>
    </xdr:to>
    <xdr:cxnSp macro="">
      <xdr:nvCxnSpPr>
        <xdr:cNvPr id="202" name="直線コネクタ 201"/>
        <xdr:cNvCxnSpPr/>
      </xdr:nvCxnSpPr>
      <xdr:spPr>
        <a:xfrm flipV="1">
          <a:off x="2336800" y="14804279"/>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128240</xdr:rowOff>
    </xdr:from>
    <xdr:ext cx="762000" cy="259045"/>
    <xdr:sp macro="" textlink="">
      <xdr:nvSpPr>
        <xdr:cNvPr id="204" name="テキスト ボックス 203"/>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38742</xdr:rowOff>
    </xdr:from>
    <xdr:to>
      <xdr:col>3</xdr:col>
      <xdr:colOff>279400</xdr:colOff>
      <xdr:row>86</xdr:row>
      <xdr:rowOff>79418</xdr:rowOff>
    </xdr:to>
    <xdr:cxnSp macro="">
      <xdr:nvCxnSpPr>
        <xdr:cNvPr id="205" name="直線コネクタ 204"/>
        <xdr:cNvCxnSpPr/>
      </xdr:nvCxnSpPr>
      <xdr:spPr>
        <a:xfrm>
          <a:off x="1447800" y="14783442"/>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92784</xdr:rowOff>
    </xdr:from>
    <xdr:ext cx="762000" cy="259045"/>
    <xdr:sp macro="" textlink="">
      <xdr:nvSpPr>
        <xdr:cNvPr id="207" name="テキスト ボックス 206"/>
        <xdr:cNvSpPr txBox="1"/>
      </xdr:nvSpPr>
      <xdr:spPr>
        <a:xfrm>
          <a:off x="1955800" y="1415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109004</xdr:rowOff>
    </xdr:from>
    <xdr:ext cx="762000" cy="259045"/>
    <xdr:sp macro="" textlink="">
      <xdr:nvSpPr>
        <xdr:cNvPr id="209" name="テキスト ボックス 208"/>
        <xdr:cNvSpPr txBox="1"/>
      </xdr:nvSpPr>
      <xdr:spPr>
        <a:xfrm>
          <a:off x="1066800" y="141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133217</xdr:rowOff>
    </xdr:from>
    <xdr:to>
      <xdr:col>7</xdr:col>
      <xdr:colOff>203200</xdr:colOff>
      <xdr:row>85</xdr:row>
      <xdr:rowOff>63367</xdr:rowOff>
    </xdr:to>
    <xdr:sp macro="" textlink="">
      <xdr:nvSpPr>
        <xdr:cNvPr id="215" name="円/楕円 214"/>
        <xdr:cNvSpPr/>
      </xdr:nvSpPr>
      <xdr:spPr>
        <a:xfrm>
          <a:off x="4902200" y="145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105294</xdr:rowOff>
    </xdr:from>
    <xdr:ext cx="762000" cy="259045"/>
    <xdr:sp macro="" textlink="">
      <xdr:nvSpPr>
        <xdr:cNvPr id="216" name="人件費・物件費等の状況該当値テキスト"/>
        <xdr:cNvSpPr txBox="1"/>
      </xdr:nvSpPr>
      <xdr:spPr>
        <a:xfrm>
          <a:off x="5041900" y="1450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108,887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45377</xdr:rowOff>
    </xdr:from>
    <xdr:to>
      <xdr:col>6</xdr:col>
      <xdr:colOff>50800</xdr:colOff>
      <xdr:row>85</xdr:row>
      <xdr:rowOff>146977</xdr:rowOff>
    </xdr:to>
    <xdr:sp macro="" textlink="">
      <xdr:nvSpPr>
        <xdr:cNvPr id="217" name="円/楕円 216"/>
        <xdr:cNvSpPr/>
      </xdr:nvSpPr>
      <xdr:spPr>
        <a:xfrm>
          <a:off x="4064000" y="146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131754</xdr:rowOff>
    </xdr:from>
    <xdr:ext cx="736600" cy="259045"/>
    <xdr:sp macro="" textlink="">
      <xdr:nvSpPr>
        <xdr:cNvPr id="218" name="テキスト ボックス 217"/>
        <xdr:cNvSpPr txBox="1"/>
      </xdr:nvSpPr>
      <xdr:spPr>
        <a:xfrm>
          <a:off x="3733800" y="1470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113,738</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8779</xdr:rowOff>
    </xdr:from>
    <xdr:to>
      <xdr:col>4</xdr:col>
      <xdr:colOff>533400</xdr:colOff>
      <xdr:row>86</xdr:row>
      <xdr:rowOff>110379</xdr:rowOff>
    </xdr:to>
    <xdr:sp macro="" textlink="">
      <xdr:nvSpPr>
        <xdr:cNvPr id="219" name="円/楕円 218"/>
        <xdr:cNvSpPr/>
      </xdr:nvSpPr>
      <xdr:spPr>
        <a:xfrm>
          <a:off x="3175000" y="147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95156</xdr:rowOff>
    </xdr:from>
    <xdr:ext cx="762000" cy="259045"/>
    <xdr:sp macro="" textlink="">
      <xdr:nvSpPr>
        <xdr:cNvPr id="220" name="テキスト ボックス 219"/>
        <xdr:cNvSpPr txBox="1"/>
      </xdr:nvSpPr>
      <xdr:spPr>
        <a:xfrm>
          <a:off x="2844800" y="1483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121,562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28618</xdr:rowOff>
    </xdr:from>
    <xdr:to>
      <xdr:col>3</xdr:col>
      <xdr:colOff>330200</xdr:colOff>
      <xdr:row>86</xdr:row>
      <xdr:rowOff>130218</xdr:rowOff>
    </xdr:to>
    <xdr:sp macro="" textlink="">
      <xdr:nvSpPr>
        <xdr:cNvPr id="221" name="円/楕円 220"/>
        <xdr:cNvSpPr/>
      </xdr:nvSpPr>
      <xdr:spPr>
        <a:xfrm>
          <a:off x="2286000" y="147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114995</xdr:rowOff>
    </xdr:from>
    <xdr:ext cx="762000" cy="259045"/>
    <xdr:sp macro="" textlink="">
      <xdr:nvSpPr>
        <xdr:cNvPr id="222" name="テキスト ボックス 221"/>
        <xdr:cNvSpPr txBox="1"/>
      </xdr:nvSpPr>
      <xdr:spPr>
        <a:xfrm>
          <a:off x="1955800" y="1485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159392</xdr:rowOff>
    </xdr:from>
    <xdr:to>
      <xdr:col>2</xdr:col>
      <xdr:colOff>127000</xdr:colOff>
      <xdr:row>86</xdr:row>
      <xdr:rowOff>89542</xdr:rowOff>
    </xdr:to>
    <xdr:sp macro="" textlink="">
      <xdr:nvSpPr>
        <xdr:cNvPr id="223" name="円/楕円 222"/>
        <xdr:cNvSpPr/>
      </xdr:nvSpPr>
      <xdr:spPr>
        <a:xfrm>
          <a:off x="1397000" y="147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74319</xdr:rowOff>
    </xdr:from>
    <xdr:ext cx="762000" cy="259045"/>
    <xdr:sp macro="" textlink="">
      <xdr:nvSpPr>
        <xdr:cNvPr id="224" name="テキスト ボックス 223"/>
        <xdr:cNvSpPr txBox="1"/>
      </xdr:nvSpPr>
      <xdr:spPr>
        <a:xfrm>
          <a:off x="1066800" y="1481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平成１８年４月に国、県に準じて給与構造改革を実施し、職務・職責に応じた給料表構造へ変更するとともに、高齢者層の昇給抑制制度も導入したことから、平均給料額は確実に下がっており、ラスパイレス指数は、類似団体内でもほぼ平均的なものとなっている。平成２５年度においては給与減額措置の影響により指数が減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3" name="直線コネクタ 252"/>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4"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5" name="直線コネクタ 254"/>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89</xdr:row>
      <xdr:rowOff>29634</xdr:rowOff>
    </xdr:to>
    <xdr:cxnSp macro="">
      <xdr:nvCxnSpPr>
        <xdr:cNvPr id="258" name="直線コネクタ 257"/>
        <xdr:cNvCxnSpPr/>
      </xdr:nvCxnSpPr>
      <xdr:spPr>
        <a:xfrm flipV="1">
          <a:off x="16179800" y="14677389"/>
          <a:ext cx="8382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45720</xdr:rowOff>
    </xdr:to>
    <xdr:cxnSp macro="">
      <xdr:nvCxnSpPr>
        <xdr:cNvPr id="261" name="直線コネクタ 260"/>
        <xdr:cNvCxnSpPr/>
      </xdr:nvCxnSpPr>
      <xdr:spPr>
        <a:xfrm flipV="1">
          <a:off x="15290800" y="152886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2" name="フローチャート : 判断 261"/>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63" name="テキスト ボックス 262"/>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45720</xdr:rowOff>
    </xdr:to>
    <xdr:cxnSp macro="">
      <xdr:nvCxnSpPr>
        <xdr:cNvPr id="264" name="直線コネクタ 263"/>
        <xdr:cNvCxnSpPr/>
      </xdr:nvCxnSpPr>
      <xdr:spPr>
        <a:xfrm>
          <a:off x="14401800" y="1467738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5" name="フローチャート : 判断 264"/>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66" name="テキスト ボックス 265"/>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104139</xdr:rowOff>
    </xdr:to>
    <xdr:cxnSp macro="">
      <xdr:nvCxnSpPr>
        <xdr:cNvPr id="267" name="直線コネクタ 266"/>
        <xdr:cNvCxnSpPr/>
      </xdr:nvCxnSpPr>
      <xdr:spPr>
        <a:xfrm>
          <a:off x="13512800" y="14653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8" name="フローチャート : 判断 267"/>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69" name="テキスト ボックス 268"/>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0" name="フローチャート :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71" name="テキスト ボックス 270"/>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7" name="円/楕円 276"/>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8"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150284</xdr:rowOff>
    </xdr:from>
    <xdr:to>
      <xdr:col>23</xdr:col>
      <xdr:colOff>457200</xdr:colOff>
      <xdr:row>89</xdr:row>
      <xdr:rowOff>80434</xdr:rowOff>
    </xdr:to>
    <xdr:sp macro="" textlink="">
      <xdr:nvSpPr>
        <xdr:cNvPr id="279" name="円/楕円 278"/>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65211</xdr:rowOff>
    </xdr:from>
    <xdr:ext cx="736600" cy="259045"/>
    <xdr:sp macro="" textlink="">
      <xdr:nvSpPr>
        <xdr:cNvPr id="280" name="テキスト ボックス 279"/>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81" name="円/楕円 280"/>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82" name="テキスト ボックス 281"/>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3" name="円/楕円 282"/>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4" name="テキスト ボックス 283"/>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5" name="円/楕円 284"/>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6" name="テキスト ボックス 285"/>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本市は、平成８年度から現在まで継続して定員適正化計画を策定し運用しており、平成１８年２月１日の市町村合併以降は、当時２</a:t>
          </a:r>
          <a:r>
            <a:rPr kumimoji="1" lang="en-US" altLang="ja-JP" sz="1300">
              <a:latin typeface="ＭＳ Ｐゴシック"/>
            </a:rPr>
            <a:t>,</a:t>
          </a:r>
          <a:r>
            <a:rPr kumimoji="1" lang="ja-JP" altLang="en-US" sz="1300">
              <a:latin typeface="ＭＳ Ｐゴシック"/>
            </a:rPr>
            <a:t>６９４人であった職員数を</a:t>
          </a:r>
          <a:r>
            <a:rPr kumimoji="1" lang="ja-JP" altLang="en-US" sz="1300">
              <a:solidFill>
                <a:sysClr val="windowText" lastClr="000000"/>
              </a:solidFill>
              <a:latin typeface="ＭＳ Ｐゴシック"/>
            </a:rPr>
            <a:t>平成２６年４月１日現在２</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３３２人の▲１３</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４％</a:t>
          </a:r>
          <a:r>
            <a:rPr kumimoji="1" lang="ja-JP" altLang="en-US" sz="1300">
              <a:latin typeface="ＭＳ Ｐゴシック"/>
            </a:rPr>
            <a:t>まで適正化した。</a:t>
          </a:r>
        </a:p>
        <a:p>
          <a:r>
            <a:rPr kumimoji="1" lang="ja-JP" altLang="en-US" sz="1300">
              <a:latin typeface="ＭＳ Ｐゴシック"/>
            </a:rPr>
            <a:t>　平成２２年４月１日から平成２７年４月１日を計画期間とし、▲４</a:t>
          </a:r>
          <a:r>
            <a:rPr kumimoji="1" lang="en-US" altLang="ja-JP" sz="1300">
              <a:latin typeface="ＭＳ Ｐゴシック"/>
            </a:rPr>
            <a:t>.</a:t>
          </a:r>
          <a:r>
            <a:rPr kumimoji="1" lang="ja-JP" altLang="en-US" sz="1300">
              <a:latin typeface="ＭＳ Ｐゴシック"/>
            </a:rPr>
            <a:t>１％の適正化を目標とした「第３次福井市定員適正化計画」においても、組織や事務の効率化を図りながら、目標を超えるスピードで職員数の適正化に取り組んでいる。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8" name="直線コネクタ 317"/>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21"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2" name="直線コネクタ 321"/>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142784</xdr:rowOff>
    </xdr:from>
    <xdr:to>
      <xdr:col>24</xdr:col>
      <xdr:colOff>558800</xdr:colOff>
      <xdr:row>64</xdr:row>
      <xdr:rowOff>149678</xdr:rowOff>
    </xdr:to>
    <xdr:cxnSp macro="">
      <xdr:nvCxnSpPr>
        <xdr:cNvPr id="323" name="直線コネクタ 322"/>
        <xdr:cNvCxnSpPr/>
      </xdr:nvCxnSpPr>
      <xdr:spPr>
        <a:xfrm flipV="1">
          <a:off x="16179800" y="1111558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24"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5" name="フローチャート : 判断 324"/>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149678</xdr:rowOff>
    </xdr:from>
    <xdr:to>
      <xdr:col>23</xdr:col>
      <xdr:colOff>406400</xdr:colOff>
      <xdr:row>65</xdr:row>
      <xdr:rowOff>23041</xdr:rowOff>
    </xdr:to>
    <xdr:cxnSp macro="">
      <xdr:nvCxnSpPr>
        <xdr:cNvPr id="326" name="直線コネクタ 325"/>
        <xdr:cNvCxnSpPr/>
      </xdr:nvCxnSpPr>
      <xdr:spPr>
        <a:xfrm flipV="1">
          <a:off x="15290800" y="1112247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7" name="フローチャート : 判断 32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8" name="テキスト ボックス 327"/>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23041</xdr:rowOff>
    </xdr:from>
    <xdr:to>
      <xdr:col>22</xdr:col>
      <xdr:colOff>203200</xdr:colOff>
      <xdr:row>65</xdr:row>
      <xdr:rowOff>67854</xdr:rowOff>
    </xdr:to>
    <xdr:cxnSp macro="">
      <xdr:nvCxnSpPr>
        <xdr:cNvPr id="329" name="直線コネクタ 328"/>
        <xdr:cNvCxnSpPr/>
      </xdr:nvCxnSpPr>
      <xdr:spPr>
        <a:xfrm flipV="1">
          <a:off x="14401800" y="1116729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30" name="フローチャート : 判断 329"/>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31" name="テキスト ボックス 330"/>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67854</xdr:rowOff>
    </xdr:from>
    <xdr:to>
      <xdr:col>21</xdr:col>
      <xdr:colOff>0</xdr:colOff>
      <xdr:row>65</xdr:row>
      <xdr:rowOff>91984</xdr:rowOff>
    </xdr:to>
    <xdr:cxnSp macro="">
      <xdr:nvCxnSpPr>
        <xdr:cNvPr id="332" name="直線コネクタ 331"/>
        <xdr:cNvCxnSpPr/>
      </xdr:nvCxnSpPr>
      <xdr:spPr>
        <a:xfrm flipV="1">
          <a:off x="13512800" y="112121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3" name="フローチャート : 判断 332"/>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34" name="テキスト ボックス 333"/>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5" name="フローチャート : 判断 334"/>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36" name="テキスト ボックス 335"/>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91984</xdr:rowOff>
    </xdr:from>
    <xdr:to>
      <xdr:col>24</xdr:col>
      <xdr:colOff>609600</xdr:colOff>
      <xdr:row>65</xdr:row>
      <xdr:rowOff>22134</xdr:rowOff>
    </xdr:to>
    <xdr:sp macro="" textlink="">
      <xdr:nvSpPr>
        <xdr:cNvPr id="342" name="円/楕円 341"/>
        <xdr:cNvSpPr/>
      </xdr:nvSpPr>
      <xdr:spPr>
        <a:xfrm>
          <a:off x="169672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64061</xdr:rowOff>
    </xdr:from>
    <xdr:ext cx="762000" cy="259045"/>
    <xdr:sp macro="" textlink="">
      <xdr:nvSpPr>
        <xdr:cNvPr id="343" name="定員管理の状況該当値テキスト"/>
        <xdr:cNvSpPr txBox="1"/>
      </xdr:nvSpPr>
      <xdr:spPr>
        <a:xfrm>
          <a:off x="17106900" y="110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98878</xdr:rowOff>
    </xdr:from>
    <xdr:to>
      <xdr:col>23</xdr:col>
      <xdr:colOff>457200</xdr:colOff>
      <xdr:row>65</xdr:row>
      <xdr:rowOff>29028</xdr:rowOff>
    </xdr:to>
    <xdr:sp macro="" textlink="">
      <xdr:nvSpPr>
        <xdr:cNvPr id="344" name="円/楕円 343"/>
        <xdr:cNvSpPr/>
      </xdr:nvSpPr>
      <xdr:spPr>
        <a:xfrm>
          <a:off x="16129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13805</xdr:rowOff>
    </xdr:from>
    <xdr:ext cx="736600" cy="259045"/>
    <xdr:sp macro="" textlink="">
      <xdr:nvSpPr>
        <xdr:cNvPr id="345" name="テキスト ボックス 344"/>
        <xdr:cNvSpPr txBox="1"/>
      </xdr:nvSpPr>
      <xdr:spPr>
        <a:xfrm>
          <a:off x="15798800" y="1115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143691</xdr:rowOff>
    </xdr:from>
    <xdr:to>
      <xdr:col>22</xdr:col>
      <xdr:colOff>254000</xdr:colOff>
      <xdr:row>65</xdr:row>
      <xdr:rowOff>73841</xdr:rowOff>
    </xdr:to>
    <xdr:sp macro="" textlink="">
      <xdr:nvSpPr>
        <xdr:cNvPr id="346" name="円/楕円 345"/>
        <xdr:cNvSpPr/>
      </xdr:nvSpPr>
      <xdr:spPr>
        <a:xfrm>
          <a:off x="15240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58618</xdr:rowOff>
    </xdr:from>
    <xdr:ext cx="762000" cy="259045"/>
    <xdr:sp macro="" textlink="">
      <xdr:nvSpPr>
        <xdr:cNvPr id="347" name="テキスト ボックス 346"/>
        <xdr:cNvSpPr txBox="1"/>
      </xdr:nvSpPr>
      <xdr:spPr>
        <a:xfrm>
          <a:off x="14909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17054</xdr:rowOff>
    </xdr:from>
    <xdr:to>
      <xdr:col>21</xdr:col>
      <xdr:colOff>50800</xdr:colOff>
      <xdr:row>65</xdr:row>
      <xdr:rowOff>118654</xdr:rowOff>
    </xdr:to>
    <xdr:sp macro="" textlink="">
      <xdr:nvSpPr>
        <xdr:cNvPr id="348" name="円/楕円 347"/>
        <xdr:cNvSpPr/>
      </xdr:nvSpPr>
      <xdr:spPr>
        <a:xfrm>
          <a:off x="14351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103431</xdr:rowOff>
    </xdr:from>
    <xdr:ext cx="762000" cy="259045"/>
    <xdr:sp macro="" textlink="">
      <xdr:nvSpPr>
        <xdr:cNvPr id="349" name="テキスト ボックス 348"/>
        <xdr:cNvSpPr txBox="1"/>
      </xdr:nvSpPr>
      <xdr:spPr>
        <a:xfrm>
          <a:off x="14020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41184</xdr:rowOff>
    </xdr:from>
    <xdr:to>
      <xdr:col>19</xdr:col>
      <xdr:colOff>533400</xdr:colOff>
      <xdr:row>65</xdr:row>
      <xdr:rowOff>142784</xdr:rowOff>
    </xdr:to>
    <xdr:sp macro="" textlink="">
      <xdr:nvSpPr>
        <xdr:cNvPr id="350" name="円/楕円 349"/>
        <xdr:cNvSpPr/>
      </xdr:nvSpPr>
      <xdr:spPr>
        <a:xfrm>
          <a:off x="13462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127561</xdr:rowOff>
    </xdr:from>
    <xdr:ext cx="762000" cy="259045"/>
    <xdr:sp macro="" textlink="">
      <xdr:nvSpPr>
        <xdr:cNvPr id="351" name="テキスト ボックス 350"/>
        <xdr:cNvSpPr txBox="1"/>
      </xdr:nvSpPr>
      <xdr:spPr>
        <a:xfrm>
          <a:off x="13131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悪化の要因として、福井駅西口中央地区市街地再開発事業の進捗や、国の経済対策に対応したことによる事業の財源としての市債発行に伴う元利償還金の増や、交付税措置のない起債にかかる元利償還金の増による影響が挙げられる。</a:t>
          </a:r>
        </a:p>
        <a:p>
          <a:r>
            <a:rPr kumimoji="1" lang="ja-JP" altLang="en-US" sz="1300">
              <a:latin typeface="ＭＳ Ｐゴシック"/>
            </a:rPr>
            <a:t>　今後は、財政指標の目指すべき水準を示した健全財政計画のもと、健全で持続可能な財政構造の構築に取り組んでおり、市税など一般財源の確保に努めるとともに、建設事業の取捨選択により計画的な市債の発行に取り組み、実質公債費比率の上昇率を抑制す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81" name="直線コネクタ 380"/>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2"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3" name="直線コネクタ 382"/>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4"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5" name="直線コネクタ 384"/>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52977</xdr:rowOff>
    </xdr:from>
    <xdr:to>
      <xdr:col>24</xdr:col>
      <xdr:colOff>558800</xdr:colOff>
      <xdr:row>42</xdr:row>
      <xdr:rowOff>87449</xdr:rowOff>
    </xdr:to>
    <xdr:cxnSp macro="">
      <xdr:nvCxnSpPr>
        <xdr:cNvPr id="386" name="直線コネクタ 385"/>
        <xdr:cNvCxnSpPr/>
      </xdr:nvCxnSpPr>
      <xdr:spPr>
        <a:xfrm>
          <a:off x="16179800" y="725387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7"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8" name="フローチャート : 判断 387"/>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18506</xdr:rowOff>
    </xdr:from>
    <xdr:to>
      <xdr:col>23</xdr:col>
      <xdr:colOff>406400</xdr:colOff>
      <xdr:row>42</xdr:row>
      <xdr:rowOff>52977</xdr:rowOff>
    </xdr:to>
    <xdr:cxnSp macro="">
      <xdr:nvCxnSpPr>
        <xdr:cNvPr id="389" name="直線コネクタ 388"/>
        <xdr:cNvCxnSpPr/>
      </xdr:nvCxnSpPr>
      <xdr:spPr>
        <a:xfrm>
          <a:off x="15290800" y="72194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90" name="フローチャート : 判断 389"/>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91" name="テキスト ボックス 390"/>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11612</xdr:rowOff>
    </xdr:from>
    <xdr:to>
      <xdr:col>22</xdr:col>
      <xdr:colOff>203200</xdr:colOff>
      <xdr:row>42</xdr:row>
      <xdr:rowOff>18506</xdr:rowOff>
    </xdr:to>
    <xdr:cxnSp macro="">
      <xdr:nvCxnSpPr>
        <xdr:cNvPr id="392" name="直線コネクタ 391"/>
        <xdr:cNvCxnSpPr/>
      </xdr:nvCxnSpPr>
      <xdr:spPr>
        <a:xfrm>
          <a:off x="14401800" y="72125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3" name="フローチャート : 判断 392"/>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4" name="テキスト ボックス 393"/>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42</xdr:row>
      <xdr:rowOff>11612</xdr:rowOff>
    </xdr:to>
    <xdr:cxnSp macro="">
      <xdr:nvCxnSpPr>
        <xdr:cNvPr id="395" name="直線コネクタ 394"/>
        <xdr:cNvCxnSpPr/>
      </xdr:nvCxnSpPr>
      <xdr:spPr>
        <a:xfrm>
          <a:off x="13512800" y="71918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6" name="フローチャート : 判断 395"/>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7" name="テキスト ボックス 396"/>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8" name="フローチャート : 判断 397"/>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9" name="テキスト ボックス 398"/>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36649</xdr:rowOff>
    </xdr:from>
    <xdr:to>
      <xdr:col>24</xdr:col>
      <xdr:colOff>609600</xdr:colOff>
      <xdr:row>42</xdr:row>
      <xdr:rowOff>138249</xdr:rowOff>
    </xdr:to>
    <xdr:sp macro="" textlink="">
      <xdr:nvSpPr>
        <xdr:cNvPr id="405" name="円/楕円 404"/>
        <xdr:cNvSpPr/>
      </xdr:nvSpPr>
      <xdr:spPr>
        <a:xfrm>
          <a:off x="169672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8726</xdr:rowOff>
    </xdr:from>
    <xdr:ext cx="762000" cy="259045"/>
    <xdr:sp macro="" textlink="">
      <xdr:nvSpPr>
        <xdr:cNvPr id="406" name="公債費負担の状況該当値テキスト"/>
        <xdr:cNvSpPr txBox="1"/>
      </xdr:nvSpPr>
      <xdr:spPr>
        <a:xfrm>
          <a:off x="17106900" y="72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2177</xdr:rowOff>
    </xdr:from>
    <xdr:to>
      <xdr:col>23</xdr:col>
      <xdr:colOff>457200</xdr:colOff>
      <xdr:row>42</xdr:row>
      <xdr:rowOff>103777</xdr:rowOff>
    </xdr:to>
    <xdr:sp macro="" textlink="">
      <xdr:nvSpPr>
        <xdr:cNvPr id="407" name="円/楕円 406"/>
        <xdr:cNvSpPr/>
      </xdr:nvSpPr>
      <xdr:spPr>
        <a:xfrm>
          <a:off x="16129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88554</xdr:rowOff>
    </xdr:from>
    <xdr:ext cx="736600" cy="259045"/>
    <xdr:sp macro="" textlink="">
      <xdr:nvSpPr>
        <xdr:cNvPr id="408" name="テキスト ボックス 407"/>
        <xdr:cNvSpPr txBox="1"/>
      </xdr:nvSpPr>
      <xdr:spPr>
        <a:xfrm>
          <a:off x="15798800" y="728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139156</xdr:rowOff>
    </xdr:from>
    <xdr:to>
      <xdr:col>22</xdr:col>
      <xdr:colOff>254000</xdr:colOff>
      <xdr:row>42</xdr:row>
      <xdr:rowOff>69306</xdr:rowOff>
    </xdr:to>
    <xdr:sp macro="" textlink="">
      <xdr:nvSpPr>
        <xdr:cNvPr id="409" name="円/楕円 408"/>
        <xdr:cNvSpPr/>
      </xdr:nvSpPr>
      <xdr:spPr>
        <a:xfrm>
          <a:off x="15240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410" name="テキスト ボックス 409"/>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132262</xdr:rowOff>
    </xdr:from>
    <xdr:to>
      <xdr:col>21</xdr:col>
      <xdr:colOff>50800</xdr:colOff>
      <xdr:row>42</xdr:row>
      <xdr:rowOff>62412</xdr:rowOff>
    </xdr:to>
    <xdr:sp macro="" textlink="">
      <xdr:nvSpPr>
        <xdr:cNvPr id="411" name="円/楕円 410"/>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47189</xdr:rowOff>
    </xdr:from>
    <xdr:ext cx="762000" cy="259045"/>
    <xdr:sp macro="" textlink="">
      <xdr:nvSpPr>
        <xdr:cNvPr id="412" name="テキスト ボックス 411"/>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13" name="円/楕円 412"/>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414" name="テキスト ボックス 413"/>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地方債現在高が増となったが、臨時財政対策債等に係る基準財政需要額算入見込額の増加により、将来負担比率は減となった。</a:t>
          </a:r>
        </a:p>
        <a:p>
          <a:r>
            <a:rPr kumimoji="1" lang="ja-JP" altLang="en-US" sz="1300">
              <a:latin typeface="ＭＳ Ｐゴシック"/>
            </a:rPr>
            <a:t>　今後、新規の市債発行額や、退職者の勤続年数構成等によって将来負担比率は上下すると考えられるが、基金残高や都市計画税等の充当可能財源に大きな変動がない限り、将来負担比率も変動幅は大きくないと考えられる。</a:t>
          </a:r>
        </a:p>
        <a:p>
          <a:r>
            <a:rPr kumimoji="1" lang="ja-JP" altLang="en-US" sz="1300">
              <a:latin typeface="ＭＳ Ｐゴシック"/>
            </a:rPr>
            <a:t>　健全財政計画等の着実な推進により、将来負担となる各種債務の圧縮に努め、同比率の上昇を抑制する。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5" name="直線コネクタ 444"/>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6"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7" name="直線コネクタ 446"/>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8"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9" name="直線コネクタ 448"/>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95310</xdr:rowOff>
    </xdr:from>
    <xdr:to>
      <xdr:col>24</xdr:col>
      <xdr:colOff>558800</xdr:colOff>
      <xdr:row>20</xdr:row>
      <xdr:rowOff>107950</xdr:rowOff>
    </xdr:to>
    <xdr:cxnSp macro="">
      <xdr:nvCxnSpPr>
        <xdr:cNvPr id="450" name="直線コネクタ 449"/>
        <xdr:cNvCxnSpPr/>
      </xdr:nvCxnSpPr>
      <xdr:spPr>
        <a:xfrm flipV="1">
          <a:off x="16179800" y="352431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51"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2" name="フローチャート : 判断 451"/>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107950</xdr:rowOff>
    </xdr:from>
    <xdr:to>
      <xdr:col>23</xdr:col>
      <xdr:colOff>406400</xdr:colOff>
      <xdr:row>20</xdr:row>
      <xdr:rowOff>112546</xdr:rowOff>
    </xdr:to>
    <xdr:cxnSp macro="">
      <xdr:nvCxnSpPr>
        <xdr:cNvPr id="453" name="直線コネクタ 452"/>
        <xdr:cNvCxnSpPr/>
      </xdr:nvCxnSpPr>
      <xdr:spPr>
        <a:xfrm flipV="1">
          <a:off x="15290800" y="353695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4" name="フローチャート : 判断 453"/>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5" name="テキスト ボックス 454"/>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112546</xdr:rowOff>
    </xdr:from>
    <xdr:to>
      <xdr:col>22</xdr:col>
      <xdr:colOff>203200</xdr:colOff>
      <xdr:row>20</xdr:row>
      <xdr:rowOff>134378</xdr:rowOff>
    </xdr:to>
    <xdr:cxnSp macro="">
      <xdr:nvCxnSpPr>
        <xdr:cNvPr id="456" name="直線コネクタ 455"/>
        <xdr:cNvCxnSpPr/>
      </xdr:nvCxnSpPr>
      <xdr:spPr>
        <a:xfrm flipV="1">
          <a:off x="14401800" y="354154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7" name="フローチャート : 判断 456"/>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8" name="テキスト ボックス 457"/>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122887</xdr:rowOff>
    </xdr:from>
    <xdr:to>
      <xdr:col>21</xdr:col>
      <xdr:colOff>0</xdr:colOff>
      <xdr:row>20</xdr:row>
      <xdr:rowOff>134378</xdr:rowOff>
    </xdr:to>
    <xdr:cxnSp macro="">
      <xdr:nvCxnSpPr>
        <xdr:cNvPr id="459" name="直線コネクタ 458"/>
        <xdr:cNvCxnSpPr/>
      </xdr:nvCxnSpPr>
      <xdr:spPr>
        <a:xfrm>
          <a:off x="13512800" y="355188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60" name="フローチャート : 判断 459"/>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61" name="テキスト ボックス 460"/>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62" name="フローチャート : 判断 461"/>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63" name="テキスト ボックス 462"/>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44510</xdr:rowOff>
    </xdr:from>
    <xdr:to>
      <xdr:col>24</xdr:col>
      <xdr:colOff>609600</xdr:colOff>
      <xdr:row>20</xdr:row>
      <xdr:rowOff>146110</xdr:rowOff>
    </xdr:to>
    <xdr:sp macro="" textlink="">
      <xdr:nvSpPr>
        <xdr:cNvPr id="469" name="円/楕円 468"/>
        <xdr:cNvSpPr/>
      </xdr:nvSpPr>
      <xdr:spPr>
        <a:xfrm>
          <a:off x="16967200" y="34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16587</xdr:rowOff>
    </xdr:from>
    <xdr:ext cx="762000" cy="259045"/>
    <xdr:sp macro="" textlink="">
      <xdr:nvSpPr>
        <xdr:cNvPr id="470" name="将来負担の状況該当値テキスト"/>
        <xdr:cNvSpPr txBox="1"/>
      </xdr:nvSpPr>
      <xdr:spPr>
        <a:xfrm>
          <a:off x="17106900" y="344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57150</xdr:rowOff>
    </xdr:from>
    <xdr:to>
      <xdr:col>23</xdr:col>
      <xdr:colOff>457200</xdr:colOff>
      <xdr:row>20</xdr:row>
      <xdr:rowOff>158750</xdr:rowOff>
    </xdr:to>
    <xdr:sp macro="" textlink="">
      <xdr:nvSpPr>
        <xdr:cNvPr id="471" name="円/楕円 470"/>
        <xdr:cNvSpPr/>
      </xdr:nvSpPr>
      <xdr:spPr>
        <a:xfrm>
          <a:off x="16129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143527</xdr:rowOff>
    </xdr:from>
    <xdr:ext cx="736600" cy="259045"/>
    <xdr:sp macro="" textlink="">
      <xdr:nvSpPr>
        <xdr:cNvPr id="472" name="テキスト ボックス 471"/>
        <xdr:cNvSpPr txBox="1"/>
      </xdr:nvSpPr>
      <xdr:spPr>
        <a:xfrm>
          <a:off x="15798800" y="357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61746</xdr:rowOff>
    </xdr:from>
    <xdr:to>
      <xdr:col>22</xdr:col>
      <xdr:colOff>254000</xdr:colOff>
      <xdr:row>20</xdr:row>
      <xdr:rowOff>163346</xdr:rowOff>
    </xdr:to>
    <xdr:sp macro="" textlink="">
      <xdr:nvSpPr>
        <xdr:cNvPr id="473" name="円/楕円 472"/>
        <xdr:cNvSpPr/>
      </xdr:nvSpPr>
      <xdr:spPr>
        <a:xfrm>
          <a:off x="15240000" y="34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148123</xdr:rowOff>
    </xdr:from>
    <xdr:ext cx="762000" cy="259045"/>
    <xdr:sp macro="" textlink="">
      <xdr:nvSpPr>
        <xdr:cNvPr id="474" name="テキスト ボックス 473"/>
        <xdr:cNvSpPr txBox="1"/>
      </xdr:nvSpPr>
      <xdr:spPr>
        <a:xfrm>
          <a:off x="14909800" y="357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83578</xdr:rowOff>
    </xdr:from>
    <xdr:to>
      <xdr:col>21</xdr:col>
      <xdr:colOff>50800</xdr:colOff>
      <xdr:row>21</xdr:row>
      <xdr:rowOff>13728</xdr:rowOff>
    </xdr:to>
    <xdr:sp macro="" textlink="">
      <xdr:nvSpPr>
        <xdr:cNvPr id="475" name="円/楕円 474"/>
        <xdr:cNvSpPr/>
      </xdr:nvSpPr>
      <xdr:spPr>
        <a:xfrm>
          <a:off x="14351000" y="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169955</xdr:rowOff>
    </xdr:from>
    <xdr:ext cx="762000" cy="259045"/>
    <xdr:sp macro="" textlink="">
      <xdr:nvSpPr>
        <xdr:cNvPr id="476" name="テキスト ボックス 475"/>
        <xdr:cNvSpPr txBox="1"/>
      </xdr:nvSpPr>
      <xdr:spPr>
        <a:xfrm>
          <a:off x="14020800" y="35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72087</xdr:rowOff>
    </xdr:from>
    <xdr:to>
      <xdr:col>19</xdr:col>
      <xdr:colOff>533400</xdr:colOff>
      <xdr:row>21</xdr:row>
      <xdr:rowOff>2237</xdr:rowOff>
    </xdr:to>
    <xdr:sp macro="" textlink="">
      <xdr:nvSpPr>
        <xdr:cNvPr id="477" name="円/楕円 476"/>
        <xdr:cNvSpPr/>
      </xdr:nvSpPr>
      <xdr:spPr>
        <a:xfrm>
          <a:off x="13462000" y="35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158464</xdr:rowOff>
    </xdr:from>
    <xdr:ext cx="762000" cy="259045"/>
    <xdr:sp macro="" textlink="">
      <xdr:nvSpPr>
        <xdr:cNvPr id="478" name="テキスト ボックス 477"/>
        <xdr:cNvSpPr txBox="1"/>
      </xdr:nvSpPr>
      <xdr:spPr>
        <a:xfrm>
          <a:off x="13131800" y="358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267,978
264,294
536.19
105,458,219
104,103,406
1,181,087
57,988,075
142,809,319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105.4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同様に、充当財源の減少により、類似団体内平均値を上回った。市町村合併により消防業務を組合消防から直轄としたことや、ゴミ処理業務等により人件費割合が高い傾向にあるため、定員適正化計画に基づき退職者の３０％を不補充とするなど職員数の抑制を行っている。</a:t>
          </a:r>
        </a:p>
        <a:p>
          <a:r>
            <a:rPr kumimoji="1" lang="ja-JP" altLang="en-US" sz="1300">
              <a:latin typeface="ＭＳ Ｐゴシック"/>
            </a:rPr>
            <a:t>　今後も更なる職員数の適正化に取り組むとともに、事業量に見合った適正な人員配置に努めることで人件費の抑制に努める。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79375</xdr:rowOff>
    </xdr:from>
    <xdr:to>
      <xdr:col>7</xdr:col>
      <xdr:colOff>15875</xdr:colOff>
      <xdr:row>39</xdr:row>
      <xdr:rowOff>12700</xdr:rowOff>
    </xdr:to>
    <xdr:cxnSp macro="">
      <xdr:nvCxnSpPr>
        <xdr:cNvPr id="69" name="直線コネクタ 68"/>
        <xdr:cNvCxnSpPr/>
      </xdr:nvCxnSpPr>
      <xdr:spPr>
        <a:xfrm flipV="1">
          <a:off x="3987800" y="65944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12700</xdr:rowOff>
    </xdr:from>
    <xdr:to>
      <xdr:col>5</xdr:col>
      <xdr:colOff>549275</xdr:colOff>
      <xdr:row>39</xdr:row>
      <xdr:rowOff>69850</xdr:rowOff>
    </xdr:to>
    <xdr:cxnSp macro="">
      <xdr:nvCxnSpPr>
        <xdr:cNvPr id="72" name="直線コネクタ 71"/>
        <xdr:cNvCxnSpPr/>
      </xdr:nvCxnSpPr>
      <xdr:spPr>
        <a:xfrm flipV="1">
          <a:off x="3098800" y="669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102252</xdr:rowOff>
    </xdr:from>
    <xdr:ext cx="736600" cy="259045"/>
    <xdr:sp macro="" textlink="">
      <xdr:nvSpPr>
        <xdr:cNvPr id="74" name="テキスト ボックス 73"/>
        <xdr:cNvSpPr txBox="1"/>
      </xdr:nvSpPr>
      <xdr:spPr>
        <a:xfrm>
          <a:off x="3606800" y="627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39</xdr:row>
      <xdr:rowOff>69850</xdr:rowOff>
    </xdr:to>
    <xdr:cxnSp macro="">
      <xdr:nvCxnSpPr>
        <xdr:cNvPr id="75" name="直線コネクタ 74"/>
        <xdr:cNvCxnSpPr/>
      </xdr:nvCxnSpPr>
      <xdr:spPr>
        <a:xfrm>
          <a:off x="2209800" y="660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7" name="テキスト ボックス 76"/>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39</xdr:row>
      <xdr:rowOff>146050</xdr:rowOff>
    </xdr:to>
    <xdr:cxnSp macro="">
      <xdr:nvCxnSpPr>
        <xdr:cNvPr id="78" name="直線コネクタ 77"/>
        <xdr:cNvCxnSpPr/>
      </xdr:nvCxnSpPr>
      <xdr:spPr>
        <a:xfrm flipV="1">
          <a:off x="1320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10177</xdr:rowOff>
    </xdr:from>
    <xdr:ext cx="762000" cy="259045"/>
    <xdr:sp macro="" textlink="">
      <xdr:nvSpPr>
        <xdr:cNvPr id="80" name="テキスト ボックス 79"/>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82" name="テキスト ボックス 81"/>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28575</xdr:rowOff>
    </xdr:from>
    <xdr:to>
      <xdr:col>7</xdr:col>
      <xdr:colOff>66675</xdr:colOff>
      <xdr:row>38</xdr:row>
      <xdr:rowOff>130175</xdr:rowOff>
    </xdr:to>
    <xdr:sp macro="" textlink="">
      <xdr:nvSpPr>
        <xdr:cNvPr id="88" name="円/楕円 87"/>
        <xdr:cNvSpPr/>
      </xdr:nvSpPr>
      <xdr:spPr>
        <a:xfrm>
          <a:off x="47752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652</xdr:rowOff>
    </xdr:from>
    <xdr:ext cx="762000" cy="259045"/>
    <xdr:sp macro="" textlink="">
      <xdr:nvSpPr>
        <xdr:cNvPr id="89" name="人件費該当値テキスト"/>
        <xdr:cNvSpPr txBox="1"/>
      </xdr:nvSpPr>
      <xdr:spPr>
        <a:xfrm>
          <a:off x="49149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133350</xdr:rowOff>
    </xdr:from>
    <xdr:to>
      <xdr:col>5</xdr:col>
      <xdr:colOff>600075</xdr:colOff>
      <xdr:row>39</xdr:row>
      <xdr:rowOff>63500</xdr:rowOff>
    </xdr:to>
    <xdr:sp macro="" textlink="">
      <xdr:nvSpPr>
        <xdr:cNvPr id="90" name="円/楕円 89"/>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48277</xdr:rowOff>
    </xdr:from>
    <xdr:ext cx="736600" cy="259045"/>
    <xdr:sp macro="" textlink="">
      <xdr:nvSpPr>
        <xdr:cNvPr id="91" name="テキスト ボックス 90"/>
        <xdr:cNvSpPr txBox="1"/>
      </xdr:nvSpPr>
      <xdr:spPr>
        <a:xfrm>
          <a:off x="3606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92" name="円/楕円 91"/>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3" name="テキスト ボックス 92"/>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4" name="円/楕円 93"/>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95" name="テキスト ボックス 94"/>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6" name="円/楕円 95"/>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7" name="テキスト ボックス 96"/>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平成１８年度以降類似団体と同水準で推移してきたが、民間委託の推進や、他事務事業の見直しなどの取り組みにより、平成２１年度からは平均を下回っている。</a:t>
          </a:r>
        </a:p>
        <a:p>
          <a:r>
            <a:rPr kumimoji="1" lang="ja-JP" altLang="en-US" sz="1300">
              <a:latin typeface="ＭＳ Ｐゴシック"/>
            </a:rPr>
            <a:t>　今後従来にも増して行政サービス全般において見直しを行い、行政運営の効率化を図ることで更なる削減に努める。</a:t>
          </a: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107950</xdr:rowOff>
    </xdr:to>
    <xdr:cxnSp macro="">
      <xdr:nvCxnSpPr>
        <xdr:cNvPr id="130" name="直線コネクタ 129"/>
        <xdr:cNvCxnSpPr/>
      </xdr:nvCxnSpPr>
      <xdr:spPr>
        <a:xfrm>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82550</xdr:rowOff>
    </xdr:to>
    <xdr:cxnSp macro="">
      <xdr:nvCxnSpPr>
        <xdr:cNvPr id="133" name="直線コネクタ 132"/>
        <xdr:cNvCxnSpPr/>
      </xdr:nvCxnSpPr>
      <xdr:spPr>
        <a:xfrm flipV="1">
          <a:off x="14782800" y="264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82550</xdr:rowOff>
    </xdr:from>
    <xdr:to>
      <xdr:col>21</xdr:col>
      <xdr:colOff>361950</xdr:colOff>
      <xdr:row>16</xdr:row>
      <xdr:rowOff>12700</xdr:rowOff>
    </xdr:to>
    <xdr:cxnSp macro="">
      <xdr:nvCxnSpPr>
        <xdr:cNvPr id="136" name="直線コネクタ 135"/>
        <xdr:cNvCxnSpPr/>
      </xdr:nvCxnSpPr>
      <xdr:spPr>
        <a:xfrm flipV="1">
          <a:off x="13893800" y="265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17</xdr:row>
      <xdr:rowOff>19050</xdr:rowOff>
    </xdr:to>
    <xdr:cxnSp macro="">
      <xdr:nvCxnSpPr>
        <xdr:cNvPr id="139" name="直線コネクタ 138"/>
        <xdr:cNvCxnSpPr/>
      </xdr:nvCxnSpPr>
      <xdr:spPr>
        <a:xfrm flipV="1">
          <a:off x="13004800" y="2755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41" name="テキスト ボックス 140"/>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9" name="円/楕円 148"/>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50"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51" name="円/楕円 150"/>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52" name="テキスト ボックス 15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31750</xdr:rowOff>
    </xdr:from>
    <xdr:to>
      <xdr:col>21</xdr:col>
      <xdr:colOff>412750</xdr:colOff>
      <xdr:row>15</xdr:row>
      <xdr:rowOff>133350</xdr:rowOff>
    </xdr:to>
    <xdr:sp macro="" textlink="">
      <xdr:nvSpPr>
        <xdr:cNvPr id="153" name="円/楕円 152"/>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143527</xdr:rowOff>
    </xdr:from>
    <xdr:ext cx="762000" cy="259045"/>
    <xdr:sp macro="" textlink="">
      <xdr:nvSpPr>
        <xdr:cNvPr id="154" name="テキスト ボックス 153"/>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5" name="円/楕円 154"/>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6" name="テキスト ボックス 15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7" name="円/楕円 156"/>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58" name="テキスト ボックス 157"/>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類似団体平均を下回っているものの、毎年、その負担については上昇傾向となっている。</a:t>
          </a:r>
        </a:p>
        <a:p>
          <a:r>
            <a:rPr kumimoji="1" lang="ja-JP" altLang="en-US" sz="1300">
              <a:latin typeface="ＭＳ Ｐゴシック"/>
            </a:rPr>
            <a:t>　子どもや高齢者、障害者に対する福祉政策の充実などに伴い、扶助費を抑制することは困難な状況であるが、資格審査の適正化や細かな生活指導等を行い、適正な支出により、上昇に歯止めをかけるよう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56</xdr:row>
      <xdr:rowOff>139700</xdr:rowOff>
    </xdr:to>
    <xdr:cxnSp macro="">
      <xdr:nvCxnSpPr>
        <xdr:cNvPr id="191" name="直線コネクタ 190"/>
        <xdr:cNvCxnSpPr/>
      </xdr:nvCxnSpPr>
      <xdr:spPr>
        <a:xfrm>
          <a:off x="3987800" y="970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101600</xdr:rowOff>
    </xdr:to>
    <xdr:cxnSp macro="">
      <xdr:nvCxnSpPr>
        <xdr:cNvPr id="194" name="直線コネクタ 193"/>
        <xdr:cNvCxnSpPr/>
      </xdr:nvCxnSpPr>
      <xdr:spPr>
        <a:xfrm>
          <a:off x="3098800" y="960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95250</xdr:rowOff>
    </xdr:from>
    <xdr:to>
      <xdr:col>4</xdr:col>
      <xdr:colOff>346075</xdr:colOff>
      <xdr:row>56</xdr:row>
      <xdr:rowOff>0</xdr:rowOff>
    </xdr:to>
    <xdr:cxnSp macro="">
      <xdr:nvCxnSpPr>
        <xdr:cNvPr id="197" name="直線コネクタ 196"/>
        <xdr:cNvCxnSpPr/>
      </xdr:nvCxnSpPr>
      <xdr:spPr>
        <a:xfrm>
          <a:off x="22098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95250</xdr:rowOff>
    </xdr:to>
    <xdr:cxnSp macro="">
      <xdr:nvCxnSpPr>
        <xdr:cNvPr id="200" name="直線コネクタ 199"/>
        <xdr:cNvCxnSpPr/>
      </xdr:nvCxnSpPr>
      <xdr:spPr>
        <a:xfrm>
          <a:off x="1320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10" name="円/楕円 209"/>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1"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12" name="円/楕円 211"/>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13" name="テキスト ボックス 212"/>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14" name="円/楕円 213"/>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5" name="テキスト ボックス 214"/>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44450</xdr:rowOff>
    </xdr:from>
    <xdr:to>
      <xdr:col>3</xdr:col>
      <xdr:colOff>193675</xdr:colOff>
      <xdr:row>55</xdr:row>
      <xdr:rowOff>146050</xdr:rowOff>
    </xdr:to>
    <xdr:sp macro="" textlink="">
      <xdr:nvSpPr>
        <xdr:cNvPr id="216" name="円/楕円 215"/>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217" name="テキスト ボックス 21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8" name="円/楕円 217"/>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9" name="テキスト ボックス 218"/>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その他に係る経費のうち、大部分が繰出金で構成されており、類似団体を下回る状況で推移している。</a:t>
          </a:r>
        </a:p>
        <a:p>
          <a:r>
            <a:rPr kumimoji="1" lang="ja-JP" altLang="en-US" sz="1300">
              <a:latin typeface="ＭＳ Ｐゴシック"/>
            </a:rPr>
            <a:t>　しかしながら、国民健康保険や介護保険、後期高齢者医療等に対する繰出金をはじめ、その他の特別会計への繰出金についても増額傾向である。予防関係事業の充実や、料金の適正化などの検討をとおして普通会計の負担減に努め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44450</xdr:rowOff>
    </xdr:from>
    <xdr:to>
      <xdr:col>24</xdr:col>
      <xdr:colOff>31750</xdr:colOff>
      <xdr:row>55</xdr:row>
      <xdr:rowOff>44450</xdr:rowOff>
    </xdr:to>
    <xdr:cxnSp macro="">
      <xdr:nvCxnSpPr>
        <xdr:cNvPr id="252" name="直線コネクタ 251"/>
        <xdr:cNvCxnSpPr/>
      </xdr:nvCxnSpPr>
      <xdr:spPr>
        <a:xfrm>
          <a:off x="15671800" y="947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3"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69850</xdr:rowOff>
    </xdr:to>
    <xdr:cxnSp macro="">
      <xdr:nvCxnSpPr>
        <xdr:cNvPr id="255" name="直線コネクタ 254"/>
        <xdr:cNvCxnSpPr/>
      </xdr:nvCxnSpPr>
      <xdr:spPr>
        <a:xfrm flipV="1">
          <a:off x="14782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7" name="テキスト ボックス 256"/>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101600</xdr:rowOff>
    </xdr:from>
    <xdr:to>
      <xdr:col>21</xdr:col>
      <xdr:colOff>361950</xdr:colOff>
      <xdr:row>55</xdr:row>
      <xdr:rowOff>69850</xdr:rowOff>
    </xdr:to>
    <xdr:cxnSp macro="">
      <xdr:nvCxnSpPr>
        <xdr:cNvPr id="258" name="直線コネクタ 257"/>
        <xdr:cNvCxnSpPr/>
      </xdr:nvCxnSpPr>
      <xdr:spPr>
        <a:xfrm>
          <a:off x="13893800" y="9359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0" name="テキスト ボックス 259"/>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101600</xdr:rowOff>
    </xdr:to>
    <xdr:cxnSp macro="">
      <xdr:nvCxnSpPr>
        <xdr:cNvPr id="261" name="直線コネクタ 260"/>
        <xdr:cNvCxnSpPr/>
      </xdr:nvCxnSpPr>
      <xdr:spPr>
        <a:xfrm>
          <a:off x="13004800" y="9232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3" name="テキスト ボックス 262"/>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5" name="テキスト ボックス 264"/>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165100</xdr:rowOff>
    </xdr:from>
    <xdr:to>
      <xdr:col>24</xdr:col>
      <xdr:colOff>82550</xdr:colOff>
      <xdr:row>55</xdr:row>
      <xdr:rowOff>95250</xdr:rowOff>
    </xdr:to>
    <xdr:sp macro="" textlink="">
      <xdr:nvSpPr>
        <xdr:cNvPr id="271" name="円/楕円 270"/>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10177</xdr:rowOff>
    </xdr:from>
    <xdr:ext cx="762000" cy="259045"/>
    <xdr:sp macro="" textlink="">
      <xdr:nvSpPr>
        <xdr:cNvPr id="272"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165100</xdr:rowOff>
    </xdr:from>
    <xdr:to>
      <xdr:col>22</xdr:col>
      <xdr:colOff>615950</xdr:colOff>
      <xdr:row>55</xdr:row>
      <xdr:rowOff>95250</xdr:rowOff>
    </xdr:to>
    <xdr:sp macro="" textlink="">
      <xdr:nvSpPr>
        <xdr:cNvPr id="273" name="円/楕円 272"/>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105427</xdr:rowOff>
    </xdr:from>
    <xdr:ext cx="736600" cy="259045"/>
    <xdr:sp macro="" textlink="">
      <xdr:nvSpPr>
        <xdr:cNvPr id="274" name="テキスト ボックス 273"/>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5" name="円/楕円 274"/>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6" name="テキスト ボックス 275"/>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50800</xdr:rowOff>
    </xdr:from>
    <xdr:to>
      <xdr:col>20</xdr:col>
      <xdr:colOff>209550</xdr:colOff>
      <xdr:row>54</xdr:row>
      <xdr:rowOff>152400</xdr:rowOff>
    </xdr:to>
    <xdr:sp macro="" textlink="">
      <xdr:nvSpPr>
        <xdr:cNvPr id="277" name="円/楕円 276"/>
        <xdr:cNvSpPr/>
      </xdr:nvSpPr>
      <xdr:spPr>
        <a:xfrm>
          <a:off x="13843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162577</xdr:rowOff>
    </xdr:from>
    <xdr:ext cx="762000" cy="259045"/>
    <xdr:sp macro="" textlink="">
      <xdr:nvSpPr>
        <xdr:cNvPr id="278" name="テキスト ボックス 277"/>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9" name="円/楕円 278"/>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80" name="テキスト ボックス 279"/>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下水道事業会計に対する補助金が経常的補助費等の半分近くを占めており、経常収支悪化の大きな要因となっている。</a:t>
          </a:r>
        </a:p>
        <a:p>
          <a:r>
            <a:rPr kumimoji="1" lang="ja-JP" altLang="en-US" sz="1300">
              <a:latin typeface="ＭＳ Ｐゴシック"/>
            </a:rPr>
            <a:t>　下水道事業の公債費負担を抑制するため経営健全化計画を策定し、公的資金の繰上償還を行ったきたところであり、今後もコスト縮減や料金適正化を図っていく。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24130</xdr:rowOff>
    </xdr:to>
    <xdr:cxnSp macro="">
      <xdr:nvCxnSpPr>
        <xdr:cNvPr id="312" name="直線コネクタ 311"/>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24130</xdr:rowOff>
    </xdr:to>
    <xdr:cxnSp macro="">
      <xdr:nvCxnSpPr>
        <xdr:cNvPr id="315" name="直線コネクタ 314"/>
        <xdr:cNvCxnSpPr/>
      </xdr:nvCxnSpPr>
      <xdr:spPr>
        <a:xfrm>
          <a:off x="14782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7" name="テキスト ボックス 31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36</xdr:row>
      <xdr:rowOff>165100</xdr:rowOff>
    </xdr:to>
    <xdr:cxnSp macro="">
      <xdr:nvCxnSpPr>
        <xdr:cNvPr id="318" name="直線コネクタ 317"/>
        <xdr:cNvCxnSpPr/>
      </xdr:nvCxnSpPr>
      <xdr:spPr>
        <a:xfrm>
          <a:off x="13893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37</xdr:row>
      <xdr:rowOff>62230</xdr:rowOff>
    </xdr:to>
    <xdr:cxnSp macro="">
      <xdr:nvCxnSpPr>
        <xdr:cNvPr id="321" name="直線コネクタ 320"/>
        <xdr:cNvCxnSpPr/>
      </xdr:nvCxnSpPr>
      <xdr:spPr>
        <a:xfrm flipV="1">
          <a:off x="13004800" y="6329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157497</xdr:rowOff>
    </xdr:from>
    <xdr:ext cx="762000" cy="259045"/>
    <xdr:sp macro="" textlink="">
      <xdr:nvSpPr>
        <xdr:cNvPr id="323" name="テキスト ボックス 322"/>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5" name="テキスト ボックス 324"/>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1" name="円/楕円 33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2"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3" name="円/楕円 332"/>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4" name="テキスト ボックス 33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35" name="円/楕円 334"/>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36" name="テキスト ボックス 335"/>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7" name="円/楕円 336"/>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38" name="テキスト ボックス 337"/>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11430</xdr:rowOff>
    </xdr:from>
    <xdr:to>
      <xdr:col>19</xdr:col>
      <xdr:colOff>6350</xdr:colOff>
      <xdr:row>37</xdr:row>
      <xdr:rowOff>113030</xdr:rowOff>
    </xdr:to>
    <xdr:sp macro="" textlink="">
      <xdr:nvSpPr>
        <xdr:cNvPr id="339" name="円/楕円 338"/>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97807</xdr:rowOff>
    </xdr:from>
    <xdr:ext cx="762000" cy="259045"/>
    <xdr:sp macro="" textlink="">
      <xdr:nvSpPr>
        <xdr:cNvPr id="340" name="テキスト ボックス 339"/>
        <xdr:cNvSpPr txBox="1"/>
      </xdr:nvSpPr>
      <xdr:spPr>
        <a:xfrm>
          <a:off x="12623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平成２０年度以降、類似団体を上回る数値となっている。</a:t>
          </a:r>
        </a:p>
        <a:p>
          <a:r>
            <a:rPr kumimoji="1" lang="ja-JP" altLang="en-US" sz="1100">
              <a:latin typeface="ＭＳ Ｐゴシック"/>
            </a:rPr>
            <a:t>　これは、近年、土地区画整理事業等各種大型事業の財源とする市債発行が増加したこと等によるもので、今後も増加傾向が見込まれる。</a:t>
          </a:r>
        </a:p>
        <a:p>
          <a:r>
            <a:rPr kumimoji="1" lang="ja-JP" altLang="en-US" sz="1100">
              <a:latin typeface="ＭＳ Ｐゴシック"/>
            </a:rPr>
            <a:t>　市債は社会基盤の整備をはじめとした多様な市民ニーズに応える事業を展開するうえで必要不可欠な財源であるものの、一方で後年度の償還額の増大により財政を圧迫するため、事業の取捨選択を行い後年度の財政負担が過重にならないよう抑制を図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129287</xdr:rowOff>
    </xdr:to>
    <xdr:cxnSp macro="">
      <xdr:nvCxnSpPr>
        <xdr:cNvPr id="371" name="直線コネクタ 370"/>
        <xdr:cNvCxnSpPr/>
      </xdr:nvCxnSpPr>
      <xdr:spPr>
        <a:xfrm>
          <a:off x="3987800" y="136006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2"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56135</xdr:rowOff>
    </xdr:to>
    <xdr:cxnSp macro="">
      <xdr:nvCxnSpPr>
        <xdr:cNvPr id="374" name="直線コネクタ 373"/>
        <xdr:cNvCxnSpPr/>
      </xdr:nvCxnSpPr>
      <xdr:spPr>
        <a:xfrm>
          <a:off x="3098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6" name="テキスト ボックス 37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163576</xdr:rowOff>
    </xdr:to>
    <xdr:cxnSp macro="">
      <xdr:nvCxnSpPr>
        <xdr:cNvPr id="377" name="直線コネクタ 376"/>
        <xdr:cNvCxnSpPr/>
      </xdr:nvCxnSpPr>
      <xdr:spPr>
        <a:xfrm>
          <a:off x="2209800" y="134086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9" name="テキスト ボックス 37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35561</xdr:rowOff>
    </xdr:to>
    <xdr:cxnSp macro="">
      <xdr:nvCxnSpPr>
        <xdr:cNvPr id="380" name="直線コネクタ 379"/>
        <xdr:cNvCxnSpPr/>
      </xdr:nvCxnSpPr>
      <xdr:spPr>
        <a:xfrm>
          <a:off x="1320800" y="133903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90" name="円/楕円 389"/>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91"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92" name="円/楕円 391"/>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93" name="テキスト ボックス 392"/>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94" name="円/楕円 393"/>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95" name="テキスト ボックス 394"/>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6" name="円/楕円 395"/>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7" name="テキスト ボックス 396"/>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8" name="円/楕円 397"/>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99" name="テキスト ボックス 39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平成２０年度までは、類似団体と同水準で推移していたが、平成２１年度から徐々に類似団体を下回ってきている。</a:t>
          </a:r>
        </a:p>
        <a:p>
          <a:r>
            <a:rPr kumimoji="1" lang="ja-JP" altLang="en-US" sz="1300">
              <a:latin typeface="ＭＳ Ｐゴシック"/>
            </a:rPr>
            <a:t>　公債費の伸びを吸収するため人件費等その他の経費を圧縮した結果、公債費以外について類似団体の水準を下回ったためである。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67563</xdr:rowOff>
    </xdr:from>
    <xdr:to>
      <xdr:col>24</xdr:col>
      <xdr:colOff>31750</xdr:colOff>
      <xdr:row>76</xdr:row>
      <xdr:rowOff>90424</xdr:rowOff>
    </xdr:to>
    <xdr:cxnSp macro="">
      <xdr:nvCxnSpPr>
        <xdr:cNvPr id="430" name="直線コネクタ 429"/>
        <xdr:cNvCxnSpPr/>
      </xdr:nvCxnSpPr>
      <xdr:spPr>
        <a:xfrm flipV="1">
          <a:off x="15671800" y="130977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76708</xdr:rowOff>
    </xdr:from>
    <xdr:to>
      <xdr:col>22</xdr:col>
      <xdr:colOff>565150</xdr:colOff>
      <xdr:row>76</xdr:row>
      <xdr:rowOff>90424</xdr:rowOff>
    </xdr:to>
    <xdr:cxnSp macro="">
      <xdr:nvCxnSpPr>
        <xdr:cNvPr id="433" name="直線コネクタ 432"/>
        <xdr:cNvCxnSpPr/>
      </xdr:nvCxnSpPr>
      <xdr:spPr>
        <a:xfrm>
          <a:off x="14782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5" name="テキスト ボックス 434"/>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129286</xdr:rowOff>
    </xdr:from>
    <xdr:to>
      <xdr:col>21</xdr:col>
      <xdr:colOff>361950</xdr:colOff>
      <xdr:row>76</xdr:row>
      <xdr:rowOff>76708</xdr:rowOff>
    </xdr:to>
    <xdr:cxnSp macro="">
      <xdr:nvCxnSpPr>
        <xdr:cNvPr id="436" name="直線コネクタ 435"/>
        <xdr:cNvCxnSpPr/>
      </xdr:nvCxnSpPr>
      <xdr:spPr>
        <a:xfrm>
          <a:off x="13893800" y="129880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129286</xdr:rowOff>
    </xdr:from>
    <xdr:to>
      <xdr:col>20</xdr:col>
      <xdr:colOff>158750</xdr:colOff>
      <xdr:row>76</xdr:row>
      <xdr:rowOff>99568</xdr:rowOff>
    </xdr:to>
    <xdr:cxnSp macro="">
      <xdr:nvCxnSpPr>
        <xdr:cNvPr id="439" name="直線コネクタ 438"/>
        <xdr:cNvCxnSpPr/>
      </xdr:nvCxnSpPr>
      <xdr:spPr>
        <a:xfrm flipV="1">
          <a:off x="13004800" y="129880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16763</xdr:rowOff>
    </xdr:from>
    <xdr:to>
      <xdr:col>24</xdr:col>
      <xdr:colOff>82550</xdr:colOff>
      <xdr:row>76</xdr:row>
      <xdr:rowOff>118363</xdr:rowOff>
    </xdr:to>
    <xdr:sp macro="" textlink="">
      <xdr:nvSpPr>
        <xdr:cNvPr id="449" name="円/楕円 448"/>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33291</xdr:rowOff>
    </xdr:from>
    <xdr:ext cx="762000" cy="259045"/>
    <xdr:sp macro="" textlink="">
      <xdr:nvSpPr>
        <xdr:cNvPr id="450"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39624</xdr:rowOff>
    </xdr:from>
    <xdr:to>
      <xdr:col>22</xdr:col>
      <xdr:colOff>615950</xdr:colOff>
      <xdr:row>76</xdr:row>
      <xdr:rowOff>141224</xdr:rowOff>
    </xdr:to>
    <xdr:sp macro="" textlink="">
      <xdr:nvSpPr>
        <xdr:cNvPr id="451" name="円/楕円 450"/>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151401</xdr:rowOff>
    </xdr:from>
    <xdr:ext cx="736600" cy="259045"/>
    <xdr:sp macro="" textlink="">
      <xdr:nvSpPr>
        <xdr:cNvPr id="452" name="テキスト ボックス 451"/>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53" name="円/楕円 452"/>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54" name="テキスト ボックス 453"/>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78486</xdr:rowOff>
    </xdr:from>
    <xdr:to>
      <xdr:col>20</xdr:col>
      <xdr:colOff>209550</xdr:colOff>
      <xdr:row>76</xdr:row>
      <xdr:rowOff>8635</xdr:rowOff>
    </xdr:to>
    <xdr:sp macro="" textlink="">
      <xdr:nvSpPr>
        <xdr:cNvPr id="455" name="円/楕円 454"/>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18813</xdr:rowOff>
    </xdr:from>
    <xdr:ext cx="762000" cy="259045"/>
    <xdr:sp macro="" textlink="">
      <xdr:nvSpPr>
        <xdr:cNvPr id="456" name="テキスト ボックス 45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57" name="円/楕円 456"/>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160545</xdr:rowOff>
    </xdr:from>
    <xdr:ext cx="762000" cy="259045"/>
    <xdr:sp macro="" textlink="">
      <xdr:nvSpPr>
        <xdr:cNvPr id="458" name="テキスト ボックス 457"/>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福井県福井市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39033</xdr:rowOff>
    </xdr:from>
    <xdr:to>
      <xdr:col>4</xdr:col>
      <xdr:colOff>1117600</xdr:colOff>
      <xdr:row>15</xdr:row>
      <xdr:rowOff>145136</xdr:rowOff>
    </xdr:to>
    <xdr:cxnSp macro="">
      <xdr:nvCxnSpPr>
        <xdr:cNvPr id="52" name="直線コネクタ 51"/>
        <xdr:cNvCxnSpPr/>
      </xdr:nvCxnSpPr>
      <xdr:spPr bwMode="auto">
        <a:xfrm>
          <a:off x="5003800" y="2658408"/>
          <a:ext cx="647700" cy="10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112165</xdr:rowOff>
    </xdr:from>
    <xdr:ext cx="762000" cy="259045"/>
    <xdr:sp macro="" textlink="">
      <xdr:nvSpPr>
        <xdr:cNvPr id="53" name="人口1人当たり決算額の推移平均値テキスト130"/>
        <xdr:cNvSpPr txBox="1"/>
      </xdr:nvSpPr>
      <xdr:spPr>
        <a:xfrm>
          <a:off x="5740400" y="290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100101</xdr:rowOff>
    </xdr:from>
    <xdr:to>
      <xdr:col>4</xdr:col>
      <xdr:colOff>469900</xdr:colOff>
      <xdr:row>15</xdr:row>
      <xdr:rowOff>39033</xdr:rowOff>
    </xdr:to>
    <xdr:cxnSp macro="">
      <xdr:nvCxnSpPr>
        <xdr:cNvPr id="55" name="直線コネクタ 54"/>
        <xdr:cNvCxnSpPr/>
      </xdr:nvCxnSpPr>
      <xdr:spPr bwMode="auto">
        <a:xfrm>
          <a:off x="4305300" y="2548026"/>
          <a:ext cx="698500" cy="11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78646</xdr:rowOff>
    </xdr:from>
    <xdr:to>
      <xdr:col>3</xdr:col>
      <xdr:colOff>904875</xdr:colOff>
      <xdr:row>14</xdr:row>
      <xdr:rowOff>100101</xdr:rowOff>
    </xdr:to>
    <xdr:cxnSp macro="">
      <xdr:nvCxnSpPr>
        <xdr:cNvPr id="58" name="直線コネクタ 57"/>
        <xdr:cNvCxnSpPr/>
      </xdr:nvCxnSpPr>
      <xdr:spPr bwMode="auto">
        <a:xfrm>
          <a:off x="3606800" y="2526571"/>
          <a:ext cx="698500" cy="2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101943</xdr:rowOff>
    </xdr:from>
    <xdr:ext cx="762000" cy="259045"/>
    <xdr:sp macro="" textlink="">
      <xdr:nvSpPr>
        <xdr:cNvPr id="60" name="テキスト ボックス 59"/>
        <xdr:cNvSpPr txBox="1"/>
      </xdr:nvSpPr>
      <xdr:spPr>
        <a:xfrm>
          <a:off x="3924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9380</xdr:rowOff>
    </xdr:from>
    <xdr:to>
      <xdr:col>3</xdr:col>
      <xdr:colOff>206375</xdr:colOff>
      <xdr:row>14</xdr:row>
      <xdr:rowOff>78646</xdr:rowOff>
    </xdr:to>
    <xdr:cxnSp macro="">
      <xdr:nvCxnSpPr>
        <xdr:cNvPr id="61" name="直線コネクタ 60"/>
        <xdr:cNvCxnSpPr/>
      </xdr:nvCxnSpPr>
      <xdr:spPr bwMode="auto">
        <a:xfrm>
          <a:off x="2908300" y="2457305"/>
          <a:ext cx="698500" cy="6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86333</xdr:rowOff>
    </xdr:from>
    <xdr:ext cx="762000" cy="259045"/>
    <xdr:sp macro="" textlink="">
      <xdr:nvSpPr>
        <xdr:cNvPr id="63" name="テキスト ボックス 62"/>
        <xdr:cNvSpPr txBox="1"/>
      </xdr:nvSpPr>
      <xdr:spPr>
        <a:xfrm>
          <a:off x="32258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94336</xdr:rowOff>
    </xdr:from>
    <xdr:to>
      <xdr:col>5</xdr:col>
      <xdr:colOff>34925</xdr:colOff>
      <xdr:row>16</xdr:row>
      <xdr:rowOff>24486</xdr:rowOff>
    </xdr:to>
    <xdr:sp macro="" textlink="">
      <xdr:nvSpPr>
        <xdr:cNvPr id="71" name="円/楕円 70"/>
        <xdr:cNvSpPr/>
      </xdr:nvSpPr>
      <xdr:spPr bwMode="auto">
        <a:xfrm>
          <a:off x="5600700" y="271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110863</xdr:rowOff>
    </xdr:from>
    <xdr:ext cx="762000" cy="259045"/>
    <xdr:sp macro="" textlink="">
      <xdr:nvSpPr>
        <xdr:cNvPr id="72" name="人口1人当たり決算額の推移該当値テキスト130"/>
        <xdr:cNvSpPr txBox="1"/>
      </xdr:nvSpPr>
      <xdr:spPr>
        <a:xfrm>
          <a:off x="5740400" y="25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65,903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159683</xdr:rowOff>
    </xdr:from>
    <xdr:to>
      <xdr:col>4</xdr:col>
      <xdr:colOff>520700</xdr:colOff>
      <xdr:row>15</xdr:row>
      <xdr:rowOff>89833</xdr:rowOff>
    </xdr:to>
    <xdr:sp macro="" textlink="">
      <xdr:nvSpPr>
        <xdr:cNvPr id="73" name="円/楕円 72"/>
        <xdr:cNvSpPr/>
      </xdr:nvSpPr>
      <xdr:spPr bwMode="auto">
        <a:xfrm>
          <a:off x="4953000" y="260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100010</xdr:rowOff>
    </xdr:from>
    <xdr:ext cx="736600" cy="259045"/>
    <xdr:sp macro="" textlink="">
      <xdr:nvSpPr>
        <xdr:cNvPr id="74" name="テキスト ボックス 73"/>
        <xdr:cNvSpPr txBox="1"/>
      </xdr:nvSpPr>
      <xdr:spPr>
        <a:xfrm>
          <a:off x="4622800" y="2376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69,152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49301</xdr:rowOff>
    </xdr:from>
    <xdr:to>
      <xdr:col>3</xdr:col>
      <xdr:colOff>955675</xdr:colOff>
      <xdr:row>14</xdr:row>
      <xdr:rowOff>150901</xdr:rowOff>
    </xdr:to>
    <xdr:sp macro="" textlink="">
      <xdr:nvSpPr>
        <xdr:cNvPr id="75" name="円/楕円 74"/>
        <xdr:cNvSpPr/>
      </xdr:nvSpPr>
      <xdr:spPr bwMode="auto">
        <a:xfrm>
          <a:off x="4254500" y="249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161078</xdr:rowOff>
    </xdr:from>
    <xdr:ext cx="762000" cy="259045"/>
    <xdr:sp macro="" textlink="">
      <xdr:nvSpPr>
        <xdr:cNvPr id="76" name="テキスト ボックス 75"/>
        <xdr:cNvSpPr txBox="1"/>
      </xdr:nvSpPr>
      <xdr:spPr>
        <a:xfrm>
          <a:off x="3924300" y="226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72,532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27846</xdr:rowOff>
    </xdr:from>
    <xdr:to>
      <xdr:col>3</xdr:col>
      <xdr:colOff>257175</xdr:colOff>
      <xdr:row>14</xdr:row>
      <xdr:rowOff>129446</xdr:rowOff>
    </xdr:to>
    <xdr:sp macro="" textlink="">
      <xdr:nvSpPr>
        <xdr:cNvPr id="77" name="円/楕円 76"/>
        <xdr:cNvSpPr/>
      </xdr:nvSpPr>
      <xdr:spPr bwMode="auto">
        <a:xfrm>
          <a:off x="3556000" y="247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139623</xdr:rowOff>
    </xdr:from>
    <xdr:ext cx="762000" cy="259045"/>
    <xdr:sp macro="" textlink="">
      <xdr:nvSpPr>
        <xdr:cNvPr id="78" name="テキスト ボックス 77"/>
        <xdr:cNvSpPr txBox="1"/>
      </xdr:nvSpPr>
      <xdr:spPr>
        <a:xfrm>
          <a:off x="3225800" y="224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73,189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130030</xdr:rowOff>
    </xdr:from>
    <xdr:to>
      <xdr:col>2</xdr:col>
      <xdr:colOff>692150</xdr:colOff>
      <xdr:row>14</xdr:row>
      <xdr:rowOff>60180</xdr:rowOff>
    </xdr:to>
    <xdr:sp macro="" textlink="">
      <xdr:nvSpPr>
        <xdr:cNvPr id="79" name="円/楕円 78"/>
        <xdr:cNvSpPr/>
      </xdr:nvSpPr>
      <xdr:spPr bwMode="auto">
        <a:xfrm>
          <a:off x="2857500" y="240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70357</xdr:rowOff>
    </xdr:from>
    <xdr:ext cx="762000" cy="259045"/>
    <xdr:sp macro="" textlink="">
      <xdr:nvSpPr>
        <xdr:cNvPr id="80" name="テキスト ボックス 79"/>
        <xdr:cNvSpPr txBox="1"/>
      </xdr:nvSpPr>
      <xdr:spPr>
        <a:xfrm>
          <a:off x="2527300" y="217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260535</xdr:rowOff>
    </xdr:from>
    <xdr:to>
      <xdr:col>4</xdr:col>
      <xdr:colOff>1117600</xdr:colOff>
      <xdr:row>34</xdr:row>
      <xdr:rowOff>288947</xdr:rowOff>
    </xdr:to>
    <xdr:cxnSp macro="">
      <xdr:nvCxnSpPr>
        <xdr:cNvPr id="115" name="直線コネクタ 114"/>
        <xdr:cNvCxnSpPr/>
      </xdr:nvCxnSpPr>
      <xdr:spPr bwMode="auto">
        <a:xfrm flipV="1">
          <a:off x="5003800" y="6527985"/>
          <a:ext cx="647700" cy="28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190662</xdr:rowOff>
    </xdr:from>
    <xdr:ext cx="762000" cy="259045"/>
    <xdr:sp macro="" textlink="">
      <xdr:nvSpPr>
        <xdr:cNvPr id="116" name="人口1人当たり決算額の推移平均値テキスト445"/>
        <xdr:cNvSpPr txBox="1"/>
      </xdr:nvSpPr>
      <xdr:spPr>
        <a:xfrm>
          <a:off x="5740400" y="6801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288947</xdr:rowOff>
    </xdr:from>
    <xdr:to>
      <xdr:col>4</xdr:col>
      <xdr:colOff>469900</xdr:colOff>
      <xdr:row>34</xdr:row>
      <xdr:rowOff>338031</xdr:rowOff>
    </xdr:to>
    <xdr:cxnSp macro="">
      <xdr:nvCxnSpPr>
        <xdr:cNvPr id="118" name="直線コネクタ 117"/>
        <xdr:cNvCxnSpPr/>
      </xdr:nvCxnSpPr>
      <xdr:spPr bwMode="auto">
        <a:xfrm flipV="1">
          <a:off x="4305300" y="6556397"/>
          <a:ext cx="698500" cy="49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275734</xdr:rowOff>
    </xdr:from>
    <xdr:ext cx="736600" cy="259045"/>
    <xdr:sp macro="" textlink="">
      <xdr:nvSpPr>
        <xdr:cNvPr id="120" name="テキスト ボックス 119"/>
        <xdr:cNvSpPr txBox="1"/>
      </xdr:nvSpPr>
      <xdr:spPr>
        <a:xfrm>
          <a:off x="4622800" y="68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338031</xdr:rowOff>
    </xdr:from>
    <xdr:to>
      <xdr:col>3</xdr:col>
      <xdr:colOff>904875</xdr:colOff>
      <xdr:row>34</xdr:row>
      <xdr:rowOff>339304</xdr:rowOff>
    </xdr:to>
    <xdr:cxnSp macro="">
      <xdr:nvCxnSpPr>
        <xdr:cNvPr id="121" name="直線コネクタ 120"/>
        <xdr:cNvCxnSpPr/>
      </xdr:nvCxnSpPr>
      <xdr:spPr bwMode="auto">
        <a:xfrm flipV="1">
          <a:off x="3606800" y="6605481"/>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264565</xdr:rowOff>
    </xdr:from>
    <xdr:ext cx="762000" cy="259045"/>
    <xdr:sp macro="" textlink="">
      <xdr:nvSpPr>
        <xdr:cNvPr id="123" name="テキスト ボックス 122"/>
        <xdr:cNvSpPr txBox="1"/>
      </xdr:nvSpPr>
      <xdr:spPr>
        <a:xfrm>
          <a:off x="39243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339304</xdr:rowOff>
    </xdr:from>
    <xdr:to>
      <xdr:col>3</xdr:col>
      <xdr:colOff>206375</xdr:colOff>
      <xdr:row>35</xdr:row>
      <xdr:rowOff>38663</xdr:rowOff>
    </xdr:to>
    <xdr:cxnSp macro="">
      <xdr:nvCxnSpPr>
        <xdr:cNvPr id="124" name="直線コネクタ 123"/>
        <xdr:cNvCxnSpPr/>
      </xdr:nvCxnSpPr>
      <xdr:spPr bwMode="auto">
        <a:xfrm flipV="1">
          <a:off x="2908300" y="6606754"/>
          <a:ext cx="698500" cy="4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216396</xdr:rowOff>
    </xdr:from>
    <xdr:ext cx="762000" cy="259045"/>
    <xdr:sp macro="" textlink="">
      <xdr:nvSpPr>
        <xdr:cNvPr id="126" name="テキスト ボックス 125"/>
        <xdr:cNvSpPr txBox="1"/>
      </xdr:nvSpPr>
      <xdr:spPr>
        <a:xfrm>
          <a:off x="32258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197096</xdr:rowOff>
    </xdr:from>
    <xdr:ext cx="762000" cy="259045"/>
    <xdr:sp macro="" textlink="">
      <xdr:nvSpPr>
        <xdr:cNvPr id="128" name="テキスト ボックス 127"/>
        <xdr:cNvSpPr txBox="1"/>
      </xdr:nvSpPr>
      <xdr:spPr>
        <a:xfrm>
          <a:off x="2527300" y="6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209735</xdr:rowOff>
    </xdr:from>
    <xdr:to>
      <xdr:col>5</xdr:col>
      <xdr:colOff>34925</xdr:colOff>
      <xdr:row>34</xdr:row>
      <xdr:rowOff>311334</xdr:rowOff>
    </xdr:to>
    <xdr:sp macro="" textlink="">
      <xdr:nvSpPr>
        <xdr:cNvPr id="134" name="円/楕円 133"/>
        <xdr:cNvSpPr/>
      </xdr:nvSpPr>
      <xdr:spPr bwMode="auto">
        <a:xfrm>
          <a:off x="5600700" y="64771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54812</xdr:rowOff>
    </xdr:from>
    <xdr:ext cx="762000" cy="259045"/>
    <xdr:sp macro="" textlink="">
      <xdr:nvSpPr>
        <xdr:cNvPr id="135" name="人口1人当たり決算額の推移該当値テキスト445"/>
        <xdr:cNvSpPr txBox="1"/>
      </xdr:nvSpPr>
      <xdr:spPr>
        <a:xfrm>
          <a:off x="5740400" y="63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23,161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238147</xdr:rowOff>
    </xdr:from>
    <xdr:to>
      <xdr:col>4</xdr:col>
      <xdr:colOff>520700</xdr:colOff>
      <xdr:row>34</xdr:row>
      <xdr:rowOff>339747</xdr:rowOff>
    </xdr:to>
    <xdr:sp macro="" textlink="">
      <xdr:nvSpPr>
        <xdr:cNvPr id="136" name="円/楕円 135"/>
        <xdr:cNvSpPr/>
      </xdr:nvSpPr>
      <xdr:spPr bwMode="auto">
        <a:xfrm>
          <a:off x="4953000" y="650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7024</xdr:rowOff>
    </xdr:from>
    <xdr:ext cx="736600" cy="259045"/>
    <xdr:sp macro="" textlink="">
      <xdr:nvSpPr>
        <xdr:cNvPr id="137" name="テキスト ボックス 136"/>
        <xdr:cNvSpPr txBox="1"/>
      </xdr:nvSpPr>
      <xdr:spPr>
        <a:xfrm>
          <a:off x="4622800" y="627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287231</xdr:rowOff>
    </xdr:from>
    <xdr:to>
      <xdr:col>3</xdr:col>
      <xdr:colOff>955675</xdr:colOff>
      <xdr:row>35</xdr:row>
      <xdr:rowOff>45931</xdr:rowOff>
    </xdr:to>
    <xdr:sp macro="" textlink="">
      <xdr:nvSpPr>
        <xdr:cNvPr id="138" name="円/楕円 137"/>
        <xdr:cNvSpPr/>
      </xdr:nvSpPr>
      <xdr:spPr bwMode="auto">
        <a:xfrm>
          <a:off x="4254500" y="655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56108</xdr:rowOff>
    </xdr:from>
    <xdr:ext cx="762000" cy="259045"/>
    <xdr:sp macro="" textlink="">
      <xdr:nvSpPr>
        <xdr:cNvPr id="139" name="テキスト ボックス 138"/>
        <xdr:cNvSpPr txBox="1"/>
      </xdr:nvSpPr>
      <xdr:spPr>
        <a:xfrm>
          <a:off x="3924300" y="632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288504</xdr:rowOff>
    </xdr:from>
    <xdr:to>
      <xdr:col>3</xdr:col>
      <xdr:colOff>257175</xdr:colOff>
      <xdr:row>35</xdr:row>
      <xdr:rowOff>47204</xdr:rowOff>
    </xdr:to>
    <xdr:sp macro="" textlink="">
      <xdr:nvSpPr>
        <xdr:cNvPr id="140" name="円/楕円 139"/>
        <xdr:cNvSpPr/>
      </xdr:nvSpPr>
      <xdr:spPr bwMode="auto">
        <a:xfrm>
          <a:off x="3556000" y="655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57381</xdr:rowOff>
    </xdr:from>
    <xdr:ext cx="762000" cy="259045"/>
    <xdr:sp macro="" textlink="">
      <xdr:nvSpPr>
        <xdr:cNvPr id="141" name="テキスト ボックス 140"/>
        <xdr:cNvSpPr txBox="1"/>
      </xdr:nvSpPr>
      <xdr:spPr>
        <a:xfrm>
          <a:off x="3225800" y="63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330763</xdr:rowOff>
    </xdr:from>
    <xdr:to>
      <xdr:col>2</xdr:col>
      <xdr:colOff>692150</xdr:colOff>
      <xdr:row>35</xdr:row>
      <xdr:rowOff>89463</xdr:rowOff>
    </xdr:to>
    <xdr:sp macro="" textlink="">
      <xdr:nvSpPr>
        <xdr:cNvPr id="142" name="円/楕円 141"/>
        <xdr:cNvSpPr/>
      </xdr:nvSpPr>
      <xdr:spPr bwMode="auto">
        <a:xfrm>
          <a:off x="2857500" y="659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99639</xdr:rowOff>
    </xdr:from>
    <xdr:ext cx="762000" cy="259045"/>
    <xdr:sp macro="" textlink="">
      <xdr:nvSpPr>
        <xdr:cNvPr id="143" name="テキスト ボックス 142"/>
        <xdr:cNvSpPr txBox="1"/>
      </xdr:nvSpPr>
      <xdr:spPr>
        <a:xfrm>
          <a:off x="2527300" y="636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平成２５年度は地域の元気臨時交付金を基金に積み立てたことにより、標準財政規模における比率は上がっている。</a:t>
          </a:r>
        </a:p>
        <a:p>
          <a:r>
            <a:rPr kumimoji="1" lang="ja-JP" altLang="en-US" sz="1100">
              <a:latin typeface="ＭＳ ゴシック" pitchFamily="49" charset="-128"/>
              <a:ea typeface="ＭＳ ゴシック" pitchFamily="49" charset="-128"/>
            </a:rPr>
            <a:t>○実質単年度収支</a:t>
          </a:r>
        </a:p>
        <a:p>
          <a:r>
            <a:rPr kumimoji="1" lang="ja-JP" altLang="en-US" sz="1100">
              <a:latin typeface="ＭＳ ゴシック" pitchFamily="49" charset="-128"/>
              <a:ea typeface="ＭＳ ゴシック" pitchFamily="49" charset="-128"/>
            </a:rPr>
            <a:t>　上記と同様に、財政調整基金の積み立てにより、プラスになった。</a:t>
          </a:r>
        </a:p>
        <a:p>
          <a:r>
            <a:rPr kumimoji="1" lang="ja-JP" altLang="en-US" sz="1100">
              <a:latin typeface="ＭＳ ゴシック" pitchFamily="49" charset="-128"/>
              <a:ea typeface="ＭＳ ゴシック" pitchFamily="49" charset="-128"/>
            </a:rPr>
            <a:t>○実質収支額</a:t>
          </a:r>
        </a:p>
        <a:p>
          <a:r>
            <a:rPr kumimoji="1" lang="ja-JP" altLang="en-US" sz="1100">
              <a:latin typeface="ＭＳ ゴシック" pitchFamily="49" charset="-128"/>
              <a:ea typeface="ＭＳ ゴシック" pitchFamily="49" charset="-128"/>
            </a:rPr>
            <a:t>　繰越金の増加により、近年の水準で推移している。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税収の急激な増加は期待できないことから、引き続き歳出削減に努め、収支の確保を図る。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国民健康保険特別会計は赤字が続いているが、高齢化や低所得世帯の増加等により、料金改定による増収分以上に給付費が増化したため、赤字幅が拡大した。</a:t>
          </a:r>
        </a:p>
        <a:p>
          <a:r>
            <a:rPr kumimoji="1" lang="ja-JP" altLang="en-US" sz="1400">
              <a:latin typeface="ＭＳ ゴシック" pitchFamily="49" charset="-128"/>
              <a:ea typeface="ＭＳ ゴシック" pitchFamily="49" charset="-128"/>
            </a:rPr>
            <a:t>　一般会計及び国保以外の特別会計については、赤字は生じていない。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国民健康保険特別会計では、引き続き健全化を進めていくとともに、その他の会計についても、事務の効率化等を進め、適切な財政運営を行っていく。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近年の土地区画整理事業をはじめとした大規模事業の財源として市債発行が増加したため、今後の上昇が見込まれる。</a:t>
          </a:r>
        </a:p>
        <a:p>
          <a:r>
            <a:rPr kumimoji="1" lang="ja-JP" altLang="en-US" sz="1200">
              <a:latin typeface="ＭＳ ゴシック" pitchFamily="49" charset="-128"/>
              <a:ea typeface="ＭＳ ゴシック" pitchFamily="49" charset="-128"/>
            </a:rPr>
            <a:t>○公営企業債の元利償還金に対する繰入金</a:t>
          </a:r>
        </a:p>
        <a:p>
          <a:r>
            <a:rPr kumimoji="1" lang="ja-JP" altLang="en-US" sz="1200">
              <a:latin typeface="ＭＳ ゴシック" pitchFamily="49" charset="-128"/>
              <a:ea typeface="ＭＳ ゴシック" pitchFamily="49" charset="-128"/>
            </a:rPr>
            <a:t>　平成２０年度から減少傾向となっている。下水道会計への繰出しが大部分を占めている。</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元利償還金が大幅に増加しているため、その他加算額の減少並びに算入公債費等の控除額も増加しているが、上昇した。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事業の取捨選択により計画的な市債の発行に取り組み、将来的な元利償還金を抑制に努める。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p>
        <a:p>
          <a:r>
            <a:rPr kumimoji="1" lang="ja-JP" altLang="en-US" sz="1400">
              <a:latin typeface="ＭＳ ゴシック" pitchFamily="49" charset="-128"/>
              <a:ea typeface="ＭＳ ゴシック" pitchFamily="49" charset="-128"/>
            </a:rPr>
            <a:t>　福井駅西口中央地区市街地再開発事業や中消防署建設事業など大規模事業の財源としての市債発行が増加している。</a:t>
          </a:r>
        </a:p>
        <a:p>
          <a:r>
            <a:rPr kumimoji="1" lang="ja-JP" altLang="en-US" sz="1400">
              <a:latin typeface="ＭＳ ゴシック" pitchFamily="49" charset="-128"/>
              <a:ea typeface="ＭＳ ゴシック" pitchFamily="49" charset="-128"/>
            </a:rPr>
            <a:t>○公営企業債等繰入見込額</a:t>
          </a:r>
        </a:p>
        <a:p>
          <a:r>
            <a:rPr kumimoji="1" lang="ja-JP" altLang="en-US" sz="1400">
              <a:latin typeface="ＭＳ ゴシック" pitchFamily="49" charset="-128"/>
              <a:ea typeface="ＭＳ ゴシック" pitchFamily="49" charset="-128"/>
            </a:rPr>
            <a:t>　下水道事業会計など公営企業債の残高の減により、毎年度減少している。</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地方債残高は増加したが、他の負担要因がすべて減少したため、将来負担額は減少となった。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普通建設事業の抑制を図り、地方債残高の上昇を抑えて、将来負担比率の改善を図る。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105458219</v>
      </c>
      <c r="BO4" s="349"/>
      <c r="BP4" s="349"/>
      <c r="BQ4" s="349"/>
      <c r="BR4" s="349"/>
      <c r="BS4" s="349"/>
      <c r="BT4" s="349"/>
      <c r="BU4" s="350"/>
      <c r="BV4" s="348">
        <v>104200548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104103406</v>
      </c>
      <c r="BO5" s="386"/>
      <c r="BP5" s="386"/>
      <c r="BQ5" s="386"/>
      <c r="BR5" s="386"/>
      <c r="BS5" s="386"/>
      <c r="BT5" s="386"/>
      <c r="BU5" s="387"/>
      <c r="BV5" s="385">
        <v>102563424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93.1</v>
      </c>
      <c r="CU5" s="383"/>
      <c r="CV5" s="383"/>
      <c r="CW5" s="383"/>
      <c r="CX5" s="383"/>
      <c r="CY5" s="383"/>
      <c r="CZ5" s="383"/>
      <c r="DA5" s="384"/>
      <c r="DB5" s="382">
        <v>92.8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1354813</v>
      </c>
      <c r="BO6" s="386"/>
      <c r="BP6" s="386"/>
      <c r="BQ6" s="386"/>
      <c r="BR6" s="386"/>
      <c r="BS6" s="386"/>
      <c r="BT6" s="386"/>
      <c r="BU6" s="387"/>
      <c r="BV6" s="385">
        <v>1637124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101.9</v>
      </c>
      <c r="CU6" s="423"/>
      <c r="CV6" s="423"/>
      <c r="CW6" s="423"/>
      <c r="CX6" s="423"/>
      <c r="CY6" s="423"/>
      <c r="CZ6" s="423"/>
      <c r="DA6" s="424"/>
      <c r="DB6" s="422">
        <v>101.4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173726</v>
      </c>
      <c r="BO7" s="386"/>
      <c r="BP7" s="386"/>
      <c r="BQ7" s="386"/>
      <c r="BR7" s="386"/>
      <c r="BS7" s="386"/>
      <c r="BT7" s="386"/>
      <c r="BU7" s="387"/>
      <c r="BV7" s="385">
        <v>414212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57988075</v>
      </c>
      <c r="CU7" s="386"/>
      <c r="CV7" s="386"/>
      <c r="CW7" s="386"/>
      <c r="CX7" s="386"/>
      <c r="CY7" s="386"/>
      <c r="CZ7" s="386"/>
      <c r="DA7" s="387"/>
      <c r="DB7" s="385">
        <v>57918805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1181087</v>
      </c>
      <c r="BO8" s="386"/>
      <c r="BP8" s="386"/>
      <c r="BQ8" s="386"/>
      <c r="BR8" s="386"/>
      <c r="BS8" s="386"/>
      <c r="BT8" s="386"/>
      <c r="BU8" s="387"/>
      <c r="BV8" s="385">
        <v>1222912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266796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-41825</v>
      </c>
      <c r="BO9" s="386"/>
      <c r="BP9" s="386"/>
      <c r="BQ9" s="386"/>
      <c r="BR9" s="386"/>
      <c r="BS9" s="386"/>
      <c r="BT9" s="386"/>
      <c r="BU9" s="387"/>
      <c r="BV9" s="385">
        <v>181861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19.100000000000001</v>
      </c>
      <c r="CU9" s="383"/>
      <c r="CV9" s="383"/>
      <c r="CW9" s="383"/>
      <c r="CX9" s="383"/>
      <c r="CY9" s="383"/>
      <c r="CZ9" s="383"/>
      <c r="DA9" s="384"/>
      <c r="DB9" s="382">
        <v>18.8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269144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203600</v>
      </c>
      <c r="BO10" s="386"/>
      <c r="BP10" s="386"/>
      <c r="BQ10" s="386"/>
      <c r="BR10" s="386"/>
      <c r="BS10" s="386"/>
      <c r="BT10" s="386"/>
      <c r="BU10" s="387"/>
      <c r="BV10" s="385">
        <v>7100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267978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500000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264294</v>
      </c>
      <c r="S13" s="467"/>
      <c r="T13" s="467"/>
      <c r="U13" s="467"/>
      <c r="V13" s="468"/>
      <c r="W13" s="401" t="s">
        <v>124</v>
      </c>
      <c r="X13" s="402"/>
      <c r="Y13" s="402"/>
      <c r="Z13" s="402"/>
      <c r="AA13" s="402"/>
      <c r="AB13" s="392"/>
      <c r="AC13" s="436">
        <v>3074</v>
      </c>
      <c r="AD13" s="437"/>
      <c r="AE13" s="437"/>
      <c r="AF13" s="437"/>
      <c r="AG13" s="476"/>
      <c r="AH13" s="436">
        <v>4053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161775</v>
      </c>
      <c r="BO13" s="386"/>
      <c r="BP13" s="386"/>
      <c r="BQ13" s="386"/>
      <c r="BR13" s="386"/>
      <c r="BS13" s="386"/>
      <c r="BT13" s="386"/>
      <c r="BU13" s="387"/>
      <c r="BV13" s="385">
        <v>-311039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11.9</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267863</v>
      </c>
      <c r="S14" s="467"/>
      <c r="T14" s="467"/>
      <c r="U14" s="467"/>
      <c r="V14" s="468"/>
      <c r="W14" s="375"/>
      <c r="X14" s="376"/>
      <c r="Y14" s="376"/>
      <c r="Z14" s="376"/>
      <c r="AA14" s="376"/>
      <c r="AB14" s="365"/>
      <c r="AC14" s="469">
        <v>2.4</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105.4</v>
      </c>
      <c r="CU14" s="481"/>
      <c r="CV14" s="481"/>
      <c r="CW14" s="481"/>
      <c r="CX14" s="481"/>
      <c r="CY14" s="481"/>
      <c r="CZ14" s="481"/>
      <c r="DA14" s="482"/>
      <c r="DB14" s="480">
        <v>106.5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264164</v>
      </c>
      <c r="S15" s="467"/>
      <c r="T15" s="467"/>
      <c r="U15" s="467"/>
      <c r="V15" s="468"/>
      <c r="W15" s="401" t="s">
        <v>131</v>
      </c>
      <c r="X15" s="402"/>
      <c r="Y15" s="402"/>
      <c r="Z15" s="402"/>
      <c r="AA15" s="402"/>
      <c r="AB15" s="392"/>
      <c r="AC15" s="436">
        <v>33555</v>
      </c>
      <c r="AD15" s="437"/>
      <c r="AE15" s="437"/>
      <c r="AF15" s="437"/>
      <c r="AG15" s="476"/>
      <c r="AH15" s="436">
        <v>38256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34127725</v>
      </c>
      <c r="BO15" s="349"/>
      <c r="BP15" s="349"/>
      <c r="BQ15" s="349"/>
      <c r="BR15" s="349"/>
      <c r="BS15" s="349"/>
      <c r="BT15" s="349"/>
      <c r="BU15" s="350"/>
      <c r="BV15" s="348">
        <v>33692168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26.5</v>
      </c>
      <c r="AD16" s="470"/>
      <c r="AE16" s="470"/>
      <c r="AF16" s="470"/>
      <c r="AG16" s="471"/>
      <c r="AH16" s="469">
        <v>27.8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40432253</v>
      </c>
      <c r="BO16" s="386"/>
      <c r="BP16" s="386"/>
      <c r="BQ16" s="386"/>
      <c r="BR16" s="386"/>
      <c r="BS16" s="386"/>
      <c r="BT16" s="386"/>
      <c r="BU16" s="387"/>
      <c r="BV16" s="385">
        <v>40771664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90027</v>
      </c>
      <c r="AD17" s="437"/>
      <c r="AE17" s="437"/>
      <c r="AF17" s="437"/>
      <c r="AG17" s="476"/>
      <c r="AH17" s="436">
        <v>93207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44449632</v>
      </c>
      <c r="BO17" s="386"/>
      <c r="BP17" s="386"/>
      <c r="BQ17" s="386"/>
      <c r="BR17" s="386"/>
      <c r="BS17" s="386"/>
      <c r="BT17" s="386"/>
      <c r="BU17" s="387"/>
      <c r="BV17" s="385">
        <v>43799086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536.19000000000005</v>
      </c>
      <c r="M18" s="498"/>
      <c r="N18" s="498"/>
      <c r="O18" s="498"/>
      <c r="P18" s="498"/>
      <c r="Q18" s="498"/>
      <c r="R18" s="499"/>
      <c r="S18" s="499"/>
      <c r="T18" s="499"/>
      <c r="U18" s="499"/>
      <c r="V18" s="500"/>
      <c r="W18" s="403"/>
      <c r="X18" s="404"/>
      <c r="Y18" s="404"/>
      <c r="Z18" s="404"/>
      <c r="AA18" s="404"/>
      <c r="AB18" s="395"/>
      <c r="AC18" s="501">
        <v>71.099999999999994</v>
      </c>
      <c r="AD18" s="502"/>
      <c r="AE18" s="502"/>
      <c r="AF18" s="502"/>
      <c r="AG18" s="503"/>
      <c r="AH18" s="501">
        <v>67.8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54742971</v>
      </c>
      <c r="BO18" s="386"/>
      <c r="BP18" s="386"/>
      <c r="BQ18" s="386"/>
      <c r="BR18" s="386"/>
      <c r="BS18" s="386"/>
      <c r="BT18" s="386"/>
      <c r="BU18" s="387"/>
      <c r="BV18" s="385">
        <v>54746675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67327294</v>
      </c>
      <c r="BO19" s="386"/>
      <c r="BP19" s="386"/>
      <c r="BQ19" s="386"/>
      <c r="BR19" s="386"/>
      <c r="BS19" s="386"/>
      <c r="BT19" s="386"/>
      <c r="BU19" s="387"/>
      <c r="BV19" s="385">
        <v>66401952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97446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142809319</v>
      </c>
      <c r="BO23" s="386"/>
      <c r="BP23" s="386"/>
      <c r="BQ23" s="386"/>
      <c r="BR23" s="386"/>
      <c r="BS23" s="386"/>
      <c r="BT23" s="386"/>
      <c r="BU23" s="387"/>
      <c r="BV23" s="385">
        <v>140844122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10580</v>
      </c>
      <c r="R24" s="437"/>
      <c r="S24" s="437"/>
      <c r="T24" s="437"/>
      <c r="U24" s="437"/>
      <c r="V24" s="476"/>
      <c r="W24" s="531"/>
      <c r="X24" s="519"/>
      <c r="Y24" s="520"/>
      <c r="Z24" s="435" t="s">
        <v>154</v>
      </c>
      <c r="AA24" s="415"/>
      <c r="AB24" s="415"/>
      <c r="AC24" s="415"/>
      <c r="AD24" s="415"/>
      <c r="AE24" s="415"/>
      <c r="AF24" s="415"/>
      <c r="AG24" s="416"/>
      <c r="AH24" s="436">
        <v>1964</v>
      </c>
      <c r="AI24" s="437"/>
      <c r="AJ24" s="437"/>
      <c r="AK24" s="437"/>
      <c r="AL24" s="476"/>
      <c r="AM24" s="436">
        <v>6314260</v>
      </c>
      <c r="AN24" s="437"/>
      <c r="AO24" s="437"/>
      <c r="AP24" s="437"/>
      <c r="AQ24" s="437"/>
      <c r="AR24" s="476"/>
      <c r="AS24" s="436">
        <v>3215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58803851</v>
      </c>
      <c r="BO24" s="386"/>
      <c r="BP24" s="386"/>
      <c r="BQ24" s="386"/>
      <c r="BR24" s="386"/>
      <c r="BS24" s="386"/>
      <c r="BT24" s="386"/>
      <c r="BU24" s="387"/>
      <c r="BV24" s="385">
        <v>57513853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8740</v>
      </c>
      <c r="R25" s="437"/>
      <c r="S25" s="437"/>
      <c r="T25" s="437"/>
      <c r="U25" s="437"/>
      <c r="V25" s="476"/>
      <c r="W25" s="531"/>
      <c r="X25" s="519"/>
      <c r="Y25" s="520"/>
      <c r="Z25" s="435" t="s">
        <v>157</v>
      </c>
      <c r="AA25" s="415"/>
      <c r="AB25" s="415"/>
      <c r="AC25" s="415"/>
      <c r="AD25" s="415"/>
      <c r="AE25" s="415"/>
      <c r="AF25" s="415"/>
      <c r="AG25" s="416"/>
      <c r="AH25" s="436">
        <v>344</v>
      </c>
      <c r="AI25" s="437"/>
      <c r="AJ25" s="437"/>
      <c r="AK25" s="437"/>
      <c r="AL25" s="476"/>
      <c r="AM25" s="436">
        <v>1132104</v>
      </c>
      <c r="AN25" s="437"/>
      <c r="AO25" s="437"/>
      <c r="AP25" s="437"/>
      <c r="AQ25" s="437"/>
      <c r="AR25" s="476"/>
      <c r="AS25" s="436">
        <v>3291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7180213</v>
      </c>
      <c r="BO25" s="349"/>
      <c r="BP25" s="349"/>
      <c r="BQ25" s="349"/>
      <c r="BR25" s="349"/>
      <c r="BS25" s="349"/>
      <c r="BT25" s="349"/>
      <c r="BU25" s="350"/>
      <c r="BV25" s="348">
        <v>4610874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7400</v>
      </c>
      <c r="R26" s="437"/>
      <c r="S26" s="437"/>
      <c r="T26" s="437"/>
      <c r="U26" s="437"/>
      <c r="V26" s="476"/>
      <c r="W26" s="531"/>
      <c r="X26" s="519"/>
      <c r="Y26" s="520"/>
      <c r="Z26" s="435" t="s">
        <v>160</v>
      </c>
      <c r="AA26" s="539"/>
      <c r="AB26" s="539"/>
      <c r="AC26" s="539"/>
      <c r="AD26" s="539"/>
      <c r="AE26" s="539"/>
      <c r="AF26" s="539"/>
      <c r="AG26" s="540"/>
      <c r="AH26" s="436">
        <v>133</v>
      </c>
      <c r="AI26" s="437"/>
      <c r="AJ26" s="437"/>
      <c r="AK26" s="437"/>
      <c r="AL26" s="476"/>
      <c r="AM26" s="436">
        <v>458983</v>
      </c>
      <c r="AN26" s="437"/>
      <c r="AO26" s="437"/>
      <c r="AP26" s="437"/>
      <c r="AQ26" s="437"/>
      <c r="AR26" s="476"/>
      <c r="AS26" s="436">
        <v>3451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150000</v>
      </c>
      <c r="BO26" s="386"/>
      <c r="BP26" s="386"/>
      <c r="BQ26" s="386"/>
      <c r="BR26" s="386"/>
      <c r="BS26" s="386"/>
      <c r="BT26" s="386"/>
      <c r="BU26" s="387"/>
      <c r="BV26" s="385">
        <v>100000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7400</v>
      </c>
      <c r="R27" s="437"/>
      <c r="S27" s="437"/>
      <c r="T27" s="437"/>
      <c r="U27" s="437"/>
      <c r="V27" s="476"/>
      <c r="W27" s="531"/>
      <c r="X27" s="519"/>
      <c r="Y27" s="520"/>
      <c r="Z27" s="435" t="s">
        <v>163</v>
      </c>
      <c r="AA27" s="415"/>
      <c r="AB27" s="415"/>
      <c r="AC27" s="415"/>
      <c r="AD27" s="415"/>
      <c r="AE27" s="415"/>
      <c r="AF27" s="415"/>
      <c r="AG27" s="416"/>
      <c r="AH27" s="436">
        <v>27</v>
      </c>
      <c r="AI27" s="437"/>
      <c r="AJ27" s="437"/>
      <c r="AK27" s="437"/>
      <c r="AL27" s="476"/>
      <c r="AM27" s="436">
        <v>80751</v>
      </c>
      <c r="AN27" s="437"/>
      <c r="AO27" s="437"/>
      <c r="AP27" s="437"/>
      <c r="AQ27" s="437"/>
      <c r="AR27" s="476"/>
      <c r="AS27" s="436">
        <v>2991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1055043</v>
      </c>
      <c r="BO27" s="553"/>
      <c r="BP27" s="553"/>
      <c r="BQ27" s="553"/>
      <c r="BR27" s="553"/>
      <c r="BS27" s="553"/>
      <c r="BT27" s="553"/>
      <c r="BU27" s="554"/>
      <c r="BV27" s="552">
        <v>1055043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6700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2441509</v>
      </c>
      <c r="BO28" s="349"/>
      <c r="BP28" s="349"/>
      <c r="BQ28" s="349"/>
      <c r="BR28" s="349"/>
      <c r="BS28" s="349"/>
      <c r="BT28" s="349"/>
      <c r="BU28" s="350"/>
      <c r="BV28" s="348">
        <v>2237909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30</v>
      </c>
      <c r="M29" s="437"/>
      <c r="N29" s="437"/>
      <c r="O29" s="437"/>
      <c r="P29" s="476"/>
      <c r="Q29" s="436">
        <v>6300</v>
      </c>
      <c r="R29" s="437"/>
      <c r="S29" s="437"/>
      <c r="T29" s="437"/>
      <c r="U29" s="437"/>
      <c r="V29" s="476"/>
      <c r="W29" s="531"/>
      <c r="X29" s="519"/>
      <c r="Y29" s="520"/>
      <c r="Z29" s="435" t="s">
        <v>170</v>
      </c>
      <c r="AA29" s="415"/>
      <c r="AB29" s="415"/>
      <c r="AC29" s="415"/>
      <c r="AD29" s="415"/>
      <c r="AE29" s="415"/>
      <c r="AF29" s="415"/>
      <c r="AG29" s="416"/>
      <c r="AH29" s="436">
        <v>1991</v>
      </c>
      <c r="AI29" s="437"/>
      <c r="AJ29" s="437"/>
      <c r="AK29" s="437"/>
      <c r="AL29" s="476"/>
      <c r="AM29" s="436">
        <v>6395011</v>
      </c>
      <c r="AN29" s="437"/>
      <c r="AO29" s="437"/>
      <c r="AP29" s="437"/>
      <c r="AQ29" s="437"/>
      <c r="AR29" s="476"/>
      <c r="AS29" s="436">
        <v>3212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600549</v>
      </c>
      <c r="BO29" s="386"/>
      <c r="BP29" s="386"/>
      <c r="BQ29" s="386"/>
      <c r="BR29" s="386"/>
      <c r="BS29" s="386"/>
      <c r="BT29" s="386"/>
      <c r="BU29" s="387"/>
      <c r="BV29" s="385">
        <v>412549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100.9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4979669</v>
      </c>
      <c r="BO30" s="553"/>
      <c r="BP30" s="553"/>
      <c r="BQ30" s="553"/>
      <c r="BR30" s="553"/>
      <c r="BS30" s="553"/>
      <c r="BT30" s="553"/>
      <c r="BU30" s="554"/>
      <c r="BV30" s="552">
        <v>5366331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IF('各会計、関係団体の財政状況及び健全化判断比率'!B35="","",'各会計、関係団体の財政状況及び健全化判断比率'!B35)</f>
        <v>下水道事業会計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IF('各会計、関係団体の財政状況及び健全化判断比率'!B38="","",'各会計、関係団体の財政状況及び健全化判断比率'!B38)</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18</v>
      </c>
      <c r="BX34" s="564"/>
      <c r="BY34" s="565" t="str">
        <f>IF('各会計、関係団体の財政状況及び健全化判断比率'!B68="","",'各会計、関係団体の財政状況及び健全化判断比率'!B68)</f>
        <v>福井県後期高齢者医療広域連合(一般会計）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福井市漁業振興会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福井駅周辺整備特別会計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国民健康保険診療所特別会計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IF('各会計、関係団体の財政状況及び健全化判断比率'!B36="","",'各会計、関係団体の財政状況及び健全化判断比率'!B36)</f>
        <v>ガス事業会計</v>
      </c>
      <c r="AP35" s="565"/>
      <c r="AQ35" s="565"/>
      <c r="AR35" s="565"/>
      <c r="AS35" s="565"/>
      <c r="AT35" s="565"/>
      <c r="AU35" s="565"/>
      <c r="AV35" s="565"/>
      <c r="AW35" s="565"/>
      <c r="AX35" s="565"/>
      <c r="AY35" s="565"/>
      <c r="AZ35" s="565"/>
      <c r="BA35" s="565"/>
      <c r="BB35" s="565"/>
      <c r="BC35" s="565"/>
      <c r="BD35" s="165"/>
      <c r="BE35" s="564">
        <f t="shared" ref="BE35:BE43" si="1">IF(BG35="","",BE34+1)</f>
        <v>14</v>
      </c>
      <c r="BF35" s="564"/>
      <c r="BG35" s="565" t="str">
        <f>IF('各会計、関係団体の財政状況及び健全化判断比率'!B39="","",'各会計、関係団体の財政状況及び健全化判断比率'!B39)</f>
        <v>中央卸売市場特別会計</v>
      </c>
      <c r="BH35" s="565"/>
      <c r="BI35" s="565"/>
      <c r="BJ35" s="565"/>
      <c r="BK35" s="565"/>
      <c r="BL35" s="565"/>
      <c r="BM35" s="565"/>
      <c r="BN35" s="565"/>
      <c r="BO35" s="565"/>
      <c r="BP35" s="565"/>
      <c r="BQ35" s="565"/>
      <c r="BR35" s="565"/>
      <c r="BS35" s="565"/>
      <c r="BT35" s="565"/>
      <c r="BU35" s="565"/>
      <c r="BV35" s="165"/>
      <c r="BW35" s="564">
        <f t="shared" ref="BW35:BW43" si="2">IF(BY35="","",BW34+1)</f>
        <v>19</v>
      </c>
      <c r="BX35" s="564"/>
      <c r="BY35" s="565" t="str">
        <f>IF('各会計、関係団体の財政状況及び健全化判断比率'!B69="","",'各会計、関係団体の財政状況及び健全化判断比率'!B69)</f>
        <v>福井県後期高齢者医療広域連合(特別会計）</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福井市ふれあい公社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12</v>
      </c>
      <c r="AN36" s="564"/>
      <c r="AO36" s="565" t="str">
        <f>IF('各会計、関係団体の財政状況及び健全化判断比率'!B37="","",'各会計、関係団体の財政状況及び健全化判断比率'!B37)</f>
        <v>水道事業会計</v>
      </c>
      <c r="AP36" s="565"/>
      <c r="AQ36" s="565"/>
      <c r="AR36" s="565"/>
      <c r="AS36" s="565"/>
      <c r="AT36" s="565"/>
      <c r="AU36" s="565"/>
      <c r="AV36" s="565"/>
      <c r="AW36" s="565"/>
      <c r="AX36" s="565"/>
      <c r="AY36" s="565"/>
      <c r="AZ36" s="565"/>
      <c r="BA36" s="565"/>
      <c r="BB36" s="565"/>
      <c r="BC36" s="565"/>
      <c r="BD36" s="165"/>
      <c r="BE36" s="564">
        <f t="shared" si="1"/>
        <v>15</v>
      </c>
      <c r="BF36" s="564"/>
      <c r="BG36" s="565" t="str">
        <f>IF('各会計、関係団体の財政状況及び健全化判断比率'!B40="","",'各会計、関係団体の財政状況及び健全化判断比率'!B40)</f>
        <v>集落排水特別会計</v>
      </c>
      <c r="BH36" s="565"/>
      <c r="BI36" s="565"/>
      <c r="BJ36" s="565"/>
      <c r="BK36" s="565"/>
      <c r="BL36" s="565"/>
      <c r="BM36" s="565"/>
      <c r="BN36" s="565"/>
      <c r="BO36" s="565"/>
      <c r="BP36" s="565"/>
      <c r="BQ36" s="565"/>
      <c r="BR36" s="565"/>
      <c r="BS36" s="565"/>
      <c r="BT36" s="565"/>
      <c r="BU36" s="565"/>
      <c r="BV36" s="165"/>
      <c r="BW36" s="564">
        <f t="shared" si="2"/>
        <v>20</v>
      </c>
      <c r="BX36" s="564"/>
      <c r="BY36" s="565" t="str">
        <f>IF('各会計、関係団体の財政状況及び健全化判断比率'!B70="","",'各会計、関係団体の財政状況及び健全化判断比率'!B70)</f>
        <v>福井県市町総合事務組合（一般会計）</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歴史のみえるまちづくり協会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介護保険特別会計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16</v>
      </c>
      <c r="BF37" s="564"/>
      <c r="BG37" s="565" t="str">
        <f>IF('各会計、関係団体の財政状況及び健全化判断比率'!B41="","",'各会計、関係団体の財政状況及び健全化判断比率'!B41)</f>
        <v>地域生活排水特別会計</v>
      </c>
      <c r="BH37" s="565"/>
      <c r="BI37" s="565"/>
      <c r="BJ37" s="565"/>
      <c r="BK37" s="565"/>
      <c r="BL37" s="565"/>
      <c r="BM37" s="565"/>
      <c r="BN37" s="565"/>
      <c r="BO37" s="565"/>
      <c r="BP37" s="565"/>
      <c r="BQ37" s="565"/>
      <c r="BR37" s="565"/>
      <c r="BS37" s="565"/>
      <c r="BT37" s="565"/>
      <c r="BU37" s="565"/>
      <c r="BV37" s="165"/>
      <c r="BW37" s="564">
        <f t="shared" si="2"/>
        <v>21</v>
      </c>
      <c r="BX37" s="564"/>
      <c r="BY37" s="565" t="str">
        <f>IF('各会計、関係団体の財政状況及び健全化判断比率'!B71="","",'各会計、関係団体の財政状況及び健全化判断比率'!B71)</f>
        <v>福井県市町総合事務組合（特別会計）</v>
      </c>
      <c r="BZ37" s="565"/>
      <c r="CA37" s="565"/>
      <c r="CB37" s="565"/>
      <c r="CC37" s="565"/>
      <c r="CD37" s="565"/>
      <c r="CE37" s="565"/>
      <c r="CF37" s="565"/>
      <c r="CG37" s="565"/>
      <c r="CH37" s="565"/>
      <c r="CI37" s="565"/>
      <c r="CJ37" s="565"/>
      <c r="CK37" s="565"/>
      <c r="CL37" s="565"/>
      <c r="CM37" s="565"/>
      <c r="CN37" s="165"/>
      <c r="CO37" s="564">
        <f t="shared" si="3"/>
        <v>29</v>
      </c>
      <c r="CP37" s="564"/>
      <c r="CQ37" s="565" t="str">
        <f>IF('各会計、関係団体の財政状況及び健全化判断比率'!BS10="","",'各会計、関係団体の財政状況及び健全化判断比率'!BS10)</f>
        <v>まちづくり福井株式会社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交通災害共済特別会計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17</v>
      </c>
      <c r="BF38" s="564"/>
      <c r="BG38" s="565" t="str">
        <f>IF('各会計、関係団体の財政状況及び健全化判断比率'!B42="","",'各会計、関係団体の財政状況及び健全化判断比率'!B42)</f>
        <v>宅地造成特別会計</v>
      </c>
      <c r="BH38" s="565"/>
      <c r="BI38" s="565"/>
      <c r="BJ38" s="565"/>
      <c r="BK38" s="565"/>
      <c r="BL38" s="565"/>
      <c r="BM38" s="565"/>
      <c r="BN38" s="565"/>
      <c r="BO38" s="565"/>
      <c r="BP38" s="565"/>
      <c r="BQ38" s="565"/>
      <c r="BR38" s="565"/>
      <c r="BS38" s="565"/>
      <c r="BT38" s="565"/>
      <c r="BU38" s="565"/>
      <c r="BV38" s="165"/>
      <c r="BW38" s="564">
        <f t="shared" si="2"/>
        <v>22</v>
      </c>
      <c r="BX38" s="564"/>
      <c r="BY38" s="565" t="str">
        <f>IF('各会計、関係団体の財政状況及び健全化判断比率'!B72="","",'各会計、関係団体の財政状況及び健全化判断比率'!B72)</f>
        <v>福井県自治会館組合</v>
      </c>
      <c r="BZ38" s="565"/>
      <c r="CA38" s="565"/>
      <c r="CB38" s="565"/>
      <c r="CC38" s="565"/>
      <c r="CD38" s="565"/>
      <c r="CE38" s="565"/>
      <c r="CF38" s="565"/>
      <c r="CG38" s="565"/>
      <c r="CH38" s="565"/>
      <c r="CI38" s="565"/>
      <c r="CJ38" s="565"/>
      <c r="CK38" s="565"/>
      <c r="CL38" s="565"/>
      <c r="CM38" s="565"/>
      <c r="CN38" s="165"/>
      <c r="CO38" s="564">
        <f t="shared" si="3"/>
        <v>30</v>
      </c>
      <c r="CP38" s="564"/>
      <c r="CQ38" s="565" t="str">
        <f>IF('各会計、関係団体の財政状況及び健全化判断比率'!BS11="","",'各会計、関係団体の財政状況及び健全化判断比率'!BS11)</f>
        <v>福井市土地開発公社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8</v>
      </c>
      <c r="V39" s="564"/>
      <c r="W39" s="565" t="str">
        <f>IF('各会計、関係団体の財政状況及び健全化判断比率'!B33="","",'各会計、関係団体の財政状況及び健全化判断比率'!B33)</f>
        <v>競輪特別会計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23</v>
      </c>
      <c r="BX39" s="564"/>
      <c r="BY39" s="565" t="str">
        <f>IF('各会計、関係団体の財政状況及び健全化判断比率'!B73="","",'各会計、関係団体の財政状況及び健全化判断比率'!B73)</f>
        <v>こしの国広域事務組合</v>
      </c>
      <c r="BZ39" s="565"/>
      <c r="CA39" s="565"/>
      <c r="CB39" s="565"/>
      <c r="CC39" s="565"/>
      <c r="CD39" s="565"/>
      <c r="CE39" s="565"/>
      <c r="CF39" s="565"/>
      <c r="CG39" s="565"/>
      <c r="CH39" s="565"/>
      <c r="CI39" s="565"/>
      <c r="CJ39" s="565"/>
      <c r="CK39" s="565"/>
      <c r="CL39" s="565"/>
      <c r="CM39" s="565"/>
      <c r="CN39" s="165"/>
      <c r="CO39" s="564">
        <f t="shared" si="3"/>
        <v>31</v>
      </c>
      <c r="CP39" s="564"/>
      <c r="CQ39" s="565" t="str">
        <f>IF('各会計、関係団体の財政状況及び健全化判断比率'!BS12="","",'各会計、関係団体の財政状況及び健全化判断比率'!BS12)</f>
        <v>福井観光コンベンションビューロー</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f t="shared" si="4"/>
        <v>9</v>
      </c>
      <c r="V40" s="564"/>
      <c r="W40" s="565" t="str">
        <f>IF('各会計、関係団体の財政状況及び健全化判断比率'!B34="","",'各会計、関係団体の財政状況及び健全化判断比率'!B34)</f>
        <v>駐車場特別会計</v>
      </c>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24</v>
      </c>
      <c r="BX40" s="564"/>
      <c r="BY40" s="565" t="str">
        <f>IF('各会計、関係団体の財政状況及び健全化判断比率'!B74="","",'各会計、関係団体の財政状況及び健全化判断比率'!B74)</f>
        <v>鯖江広域衛生施設組合</v>
      </c>
      <c r="BZ40" s="565"/>
      <c r="CA40" s="565"/>
      <c r="CB40" s="565"/>
      <c r="CC40" s="565"/>
      <c r="CD40" s="565"/>
      <c r="CE40" s="565"/>
      <c r="CF40" s="565"/>
      <c r="CG40" s="565"/>
      <c r="CH40" s="565"/>
      <c r="CI40" s="565"/>
      <c r="CJ40" s="565"/>
      <c r="CK40" s="565"/>
      <c r="CL40" s="565"/>
      <c r="CM40" s="565"/>
      <c r="CN40" s="165"/>
      <c r="CO40" s="564">
        <f t="shared" si="3"/>
        <v>32</v>
      </c>
      <c r="CP40" s="564"/>
      <c r="CQ40" s="565" t="str">
        <f>IF('各会計、関係団体の財政状況及び健全化判断比率'!BS13="","",'各会計、関係団体の財政状況及び健全化判断比率'!BS13)</f>
        <v>越廼振興会</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25</v>
      </c>
      <c r="BX41" s="564"/>
      <c r="BY41" s="565" t="str">
        <f>IF('各会計、関係団体の財政状況及び健全化判断比率'!B75="","",'各会計、関係団体の財政状況及び健全化判断比率'!B75)</f>
        <v>福井坂井地区広域市町村圏事務組合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43624248</v>
      </c>
      <c r="S5" s="581"/>
      <c r="T5" s="581"/>
      <c r="U5" s="581"/>
      <c r="V5" s="581"/>
      <c r="W5" s="581"/>
      <c r="X5" s="581"/>
      <c r="Y5" s="582"/>
      <c r="Z5" s="583">
        <v>41.4</v>
      </c>
      <c r="AA5" s="583"/>
      <c r="AB5" s="583"/>
      <c r="AC5" s="583"/>
      <c r="AD5" s="584">
        <v>40314038</v>
      </c>
      <c r="AE5" s="584"/>
      <c r="AF5" s="584"/>
      <c r="AG5" s="584"/>
      <c r="AH5" s="584"/>
      <c r="AI5" s="584"/>
      <c r="AJ5" s="584"/>
      <c r="AK5" s="584"/>
      <c r="AL5" s="585">
        <v>75.099999999999994</v>
      </c>
      <c r="AM5" s="586"/>
      <c r="AN5" s="586"/>
      <c r="AO5" s="587"/>
      <c r="AP5" s="577" t="s">
        <v>208</v>
      </c>
      <c r="AQ5" s="578"/>
      <c r="AR5" s="578"/>
      <c r="AS5" s="578"/>
      <c r="AT5" s="578"/>
      <c r="AU5" s="578"/>
      <c r="AV5" s="578"/>
      <c r="AW5" s="578"/>
      <c r="AX5" s="578"/>
      <c r="AY5" s="578"/>
      <c r="AZ5" s="578"/>
      <c r="BA5" s="578"/>
      <c r="BB5" s="578"/>
      <c r="BC5" s="578"/>
      <c r="BD5" s="578"/>
      <c r="BE5" s="578"/>
      <c r="BF5" s="579"/>
      <c r="BG5" s="591">
        <v>40249951</v>
      </c>
      <c r="BH5" s="592"/>
      <c r="BI5" s="592"/>
      <c r="BJ5" s="592"/>
      <c r="BK5" s="592"/>
      <c r="BL5" s="592"/>
      <c r="BM5" s="592"/>
      <c r="BN5" s="593"/>
      <c r="BO5" s="594">
        <v>92.3</v>
      </c>
      <c r="BP5" s="594"/>
      <c r="BQ5" s="594"/>
      <c r="BR5" s="594"/>
      <c r="BS5" s="595">
        <v>708341</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890022</v>
      </c>
      <c r="S6" s="592"/>
      <c r="T6" s="592"/>
      <c r="U6" s="592"/>
      <c r="V6" s="592"/>
      <c r="W6" s="592"/>
      <c r="X6" s="592"/>
      <c r="Y6" s="593"/>
      <c r="Z6" s="594">
        <v>0.8</v>
      </c>
      <c r="AA6" s="594"/>
      <c r="AB6" s="594"/>
      <c r="AC6" s="594"/>
      <c r="AD6" s="595">
        <v>890022</v>
      </c>
      <c r="AE6" s="595"/>
      <c r="AF6" s="595"/>
      <c r="AG6" s="595"/>
      <c r="AH6" s="595"/>
      <c r="AI6" s="595"/>
      <c r="AJ6" s="595"/>
      <c r="AK6" s="595"/>
      <c r="AL6" s="596">
        <v>1.7</v>
      </c>
      <c r="AM6" s="597"/>
      <c r="AN6" s="597"/>
      <c r="AO6" s="598"/>
      <c r="AP6" s="588" t="s">
        <v>213</v>
      </c>
      <c r="AQ6" s="589"/>
      <c r="AR6" s="589"/>
      <c r="AS6" s="589"/>
      <c r="AT6" s="589"/>
      <c r="AU6" s="589"/>
      <c r="AV6" s="589"/>
      <c r="AW6" s="589"/>
      <c r="AX6" s="589"/>
      <c r="AY6" s="589"/>
      <c r="AZ6" s="589"/>
      <c r="BA6" s="589"/>
      <c r="BB6" s="589"/>
      <c r="BC6" s="589"/>
      <c r="BD6" s="589"/>
      <c r="BE6" s="589"/>
      <c r="BF6" s="590"/>
      <c r="BG6" s="591">
        <v>40249951</v>
      </c>
      <c r="BH6" s="592"/>
      <c r="BI6" s="592"/>
      <c r="BJ6" s="592"/>
      <c r="BK6" s="592"/>
      <c r="BL6" s="592"/>
      <c r="BM6" s="592"/>
      <c r="BN6" s="593"/>
      <c r="BO6" s="594">
        <v>92.3</v>
      </c>
      <c r="BP6" s="594"/>
      <c r="BQ6" s="594"/>
      <c r="BR6" s="594"/>
      <c r="BS6" s="595">
        <v>708341</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674737</v>
      </c>
      <c r="CS6" s="592"/>
      <c r="CT6" s="592"/>
      <c r="CU6" s="592"/>
      <c r="CV6" s="592"/>
      <c r="CW6" s="592"/>
      <c r="CX6" s="592"/>
      <c r="CY6" s="593"/>
      <c r="CZ6" s="594">
        <v>0.6</v>
      </c>
      <c r="DA6" s="594"/>
      <c r="DB6" s="594"/>
      <c r="DC6" s="594"/>
      <c r="DD6" s="600">
        <v>6453</v>
      </c>
      <c r="DE6" s="592"/>
      <c r="DF6" s="592"/>
      <c r="DG6" s="592"/>
      <c r="DH6" s="592"/>
      <c r="DI6" s="592"/>
      <c r="DJ6" s="592"/>
      <c r="DK6" s="592"/>
      <c r="DL6" s="592"/>
      <c r="DM6" s="592"/>
      <c r="DN6" s="592"/>
      <c r="DO6" s="592"/>
      <c r="DP6" s="593"/>
      <c r="DQ6" s="600">
        <v>674737</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103148</v>
      </c>
      <c r="S7" s="592"/>
      <c r="T7" s="592"/>
      <c r="U7" s="592"/>
      <c r="V7" s="592"/>
      <c r="W7" s="592"/>
      <c r="X7" s="592"/>
      <c r="Y7" s="593"/>
      <c r="Z7" s="594">
        <v>0.1</v>
      </c>
      <c r="AA7" s="594"/>
      <c r="AB7" s="594"/>
      <c r="AC7" s="594"/>
      <c r="AD7" s="595">
        <v>103148</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18642021</v>
      </c>
      <c r="BH7" s="592"/>
      <c r="BI7" s="592"/>
      <c r="BJ7" s="592"/>
      <c r="BK7" s="592"/>
      <c r="BL7" s="592"/>
      <c r="BM7" s="592"/>
      <c r="BN7" s="593"/>
      <c r="BO7" s="594">
        <v>42.7</v>
      </c>
      <c r="BP7" s="594"/>
      <c r="BQ7" s="594"/>
      <c r="BR7" s="594"/>
      <c r="BS7" s="595">
        <v>708341</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8514223</v>
      </c>
      <c r="CS7" s="592"/>
      <c r="CT7" s="592"/>
      <c r="CU7" s="592"/>
      <c r="CV7" s="592"/>
      <c r="CW7" s="592"/>
      <c r="CX7" s="592"/>
      <c r="CY7" s="593"/>
      <c r="CZ7" s="594">
        <v>8.1999999999999993</v>
      </c>
      <c r="DA7" s="594"/>
      <c r="DB7" s="594"/>
      <c r="DC7" s="594"/>
      <c r="DD7" s="600">
        <v>387661</v>
      </c>
      <c r="DE7" s="592"/>
      <c r="DF7" s="592"/>
      <c r="DG7" s="592"/>
      <c r="DH7" s="592"/>
      <c r="DI7" s="592"/>
      <c r="DJ7" s="592"/>
      <c r="DK7" s="592"/>
      <c r="DL7" s="592"/>
      <c r="DM7" s="592"/>
      <c r="DN7" s="592"/>
      <c r="DO7" s="592"/>
      <c r="DP7" s="593"/>
      <c r="DQ7" s="600">
        <v>7057411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168346</v>
      </c>
      <c r="S8" s="592"/>
      <c r="T8" s="592"/>
      <c r="U8" s="592"/>
      <c r="V8" s="592"/>
      <c r="W8" s="592"/>
      <c r="X8" s="592"/>
      <c r="Y8" s="593"/>
      <c r="Z8" s="594">
        <v>0.2</v>
      </c>
      <c r="AA8" s="594"/>
      <c r="AB8" s="594"/>
      <c r="AC8" s="594"/>
      <c r="AD8" s="595">
        <v>168346</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401965</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35476831</v>
      </c>
      <c r="CS8" s="592"/>
      <c r="CT8" s="592"/>
      <c r="CU8" s="592"/>
      <c r="CV8" s="592"/>
      <c r="CW8" s="592"/>
      <c r="CX8" s="592"/>
      <c r="CY8" s="593"/>
      <c r="CZ8" s="594">
        <v>34.1</v>
      </c>
      <c r="DA8" s="594"/>
      <c r="DB8" s="594"/>
      <c r="DC8" s="594"/>
      <c r="DD8" s="600">
        <v>552437</v>
      </c>
      <c r="DE8" s="592"/>
      <c r="DF8" s="592"/>
      <c r="DG8" s="592"/>
      <c r="DH8" s="592"/>
      <c r="DI8" s="592"/>
      <c r="DJ8" s="592"/>
      <c r="DK8" s="592"/>
      <c r="DL8" s="592"/>
      <c r="DM8" s="592"/>
      <c r="DN8" s="592"/>
      <c r="DO8" s="592"/>
      <c r="DP8" s="593"/>
      <c r="DQ8" s="600">
        <v>17623383</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265228</v>
      </c>
      <c r="S9" s="592"/>
      <c r="T9" s="592"/>
      <c r="U9" s="592"/>
      <c r="V9" s="592"/>
      <c r="W9" s="592"/>
      <c r="X9" s="592"/>
      <c r="Y9" s="593"/>
      <c r="Z9" s="594">
        <v>0.3</v>
      </c>
      <c r="AA9" s="594"/>
      <c r="AB9" s="594"/>
      <c r="AC9" s="594"/>
      <c r="AD9" s="595">
        <v>265228</v>
      </c>
      <c r="AE9" s="595"/>
      <c r="AF9" s="595"/>
      <c r="AG9" s="595"/>
      <c r="AH9" s="595"/>
      <c r="AI9" s="595"/>
      <c r="AJ9" s="595"/>
      <c r="AK9" s="595"/>
      <c r="AL9" s="596">
        <v>0.5</v>
      </c>
      <c r="AM9" s="597"/>
      <c r="AN9" s="597"/>
      <c r="AO9" s="598"/>
      <c r="AP9" s="588" t="s">
        <v>222</v>
      </c>
      <c r="AQ9" s="589"/>
      <c r="AR9" s="589"/>
      <c r="AS9" s="589"/>
      <c r="AT9" s="589"/>
      <c r="AU9" s="589"/>
      <c r="AV9" s="589"/>
      <c r="AW9" s="589"/>
      <c r="AX9" s="589"/>
      <c r="AY9" s="589"/>
      <c r="AZ9" s="589"/>
      <c r="BA9" s="589"/>
      <c r="BB9" s="589"/>
      <c r="BC9" s="589"/>
      <c r="BD9" s="589"/>
      <c r="BE9" s="589"/>
      <c r="BF9" s="590"/>
      <c r="BG9" s="591">
        <v>14018459</v>
      </c>
      <c r="BH9" s="592"/>
      <c r="BI9" s="592"/>
      <c r="BJ9" s="592"/>
      <c r="BK9" s="592"/>
      <c r="BL9" s="592"/>
      <c r="BM9" s="592"/>
      <c r="BN9" s="593"/>
      <c r="BO9" s="594">
        <v>32.1</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6516213</v>
      </c>
      <c r="CS9" s="592"/>
      <c r="CT9" s="592"/>
      <c r="CU9" s="592"/>
      <c r="CV9" s="592"/>
      <c r="CW9" s="592"/>
      <c r="CX9" s="592"/>
      <c r="CY9" s="593"/>
      <c r="CZ9" s="594">
        <v>6.3</v>
      </c>
      <c r="DA9" s="594"/>
      <c r="DB9" s="594"/>
      <c r="DC9" s="594"/>
      <c r="DD9" s="600">
        <v>1293052</v>
      </c>
      <c r="DE9" s="592"/>
      <c r="DF9" s="592"/>
      <c r="DG9" s="592"/>
      <c r="DH9" s="592"/>
      <c r="DI9" s="592"/>
      <c r="DJ9" s="592"/>
      <c r="DK9" s="592"/>
      <c r="DL9" s="592"/>
      <c r="DM9" s="592"/>
      <c r="DN9" s="592"/>
      <c r="DO9" s="592"/>
      <c r="DP9" s="593"/>
      <c r="DQ9" s="600">
        <v>4823777</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2868179</v>
      </c>
      <c r="S10" s="592"/>
      <c r="T10" s="592"/>
      <c r="U10" s="592"/>
      <c r="V10" s="592"/>
      <c r="W10" s="592"/>
      <c r="X10" s="592"/>
      <c r="Y10" s="593"/>
      <c r="Z10" s="594">
        <v>2.7</v>
      </c>
      <c r="AA10" s="594"/>
      <c r="AB10" s="594"/>
      <c r="AC10" s="594"/>
      <c r="AD10" s="595">
        <v>2868179</v>
      </c>
      <c r="AE10" s="595"/>
      <c r="AF10" s="595"/>
      <c r="AG10" s="595"/>
      <c r="AH10" s="595"/>
      <c r="AI10" s="595"/>
      <c r="AJ10" s="595"/>
      <c r="AK10" s="595"/>
      <c r="AL10" s="596">
        <v>5.3</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1196085</v>
      </c>
      <c r="BH10" s="592"/>
      <c r="BI10" s="592"/>
      <c r="BJ10" s="592"/>
      <c r="BK10" s="592"/>
      <c r="BL10" s="592"/>
      <c r="BM10" s="592"/>
      <c r="BN10" s="593"/>
      <c r="BO10" s="594">
        <v>2.7</v>
      </c>
      <c r="BP10" s="594"/>
      <c r="BQ10" s="594"/>
      <c r="BR10" s="594"/>
      <c r="BS10" s="600">
        <v>203670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681025</v>
      </c>
      <c r="CS10" s="592"/>
      <c r="CT10" s="592"/>
      <c r="CU10" s="592"/>
      <c r="CV10" s="592"/>
      <c r="CW10" s="592"/>
      <c r="CX10" s="592"/>
      <c r="CY10" s="593"/>
      <c r="CZ10" s="594">
        <v>0.7</v>
      </c>
      <c r="DA10" s="594"/>
      <c r="DB10" s="594"/>
      <c r="DC10" s="594"/>
      <c r="DD10" s="600" t="s">
        <v>112</v>
      </c>
      <c r="DE10" s="592"/>
      <c r="DF10" s="592"/>
      <c r="DG10" s="592"/>
      <c r="DH10" s="592"/>
      <c r="DI10" s="592"/>
      <c r="DJ10" s="592"/>
      <c r="DK10" s="592"/>
      <c r="DL10" s="592"/>
      <c r="DM10" s="592"/>
      <c r="DN10" s="592"/>
      <c r="DO10" s="592"/>
      <c r="DP10" s="593"/>
      <c r="DQ10" s="600">
        <v>172532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42275</v>
      </c>
      <c r="S11" s="592"/>
      <c r="T11" s="592"/>
      <c r="U11" s="592"/>
      <c r="V11" s="592"/>
      <c r="W11" s="592"/>
      <c r="X11" s="592"/>
      <c r="Y11" s="593"/>
      <c r="Z11" s="594">
        <v>0</v>
      </c>
      <c r="AA11" s="594"/>
      <c r="AB11" s="594"/>
      <c r="AC11" s="594"/>
      <c r="AD11" s="595">
        <v>42275</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3025512</v>
      </c>
      <c r="BH11" s="592"/>
      <c r="BI11" s="592"/>
      <c r="BJ11" s="592"/>
      <c r="BK11" s="592"/>
      <c r="BL11" s="592"/>
      <c r="BM11" s="592"/>
      <c r="BN11" s="593"/>
      <c r="BO11" s="594">
        <v>6.9</v>
      </c>
      <c r="BP11" s="594"/>
      <c r="BQ11" s="594"/>
      <c r="BR11" s="594"/>
      <c r="BS11" s="600">
        <v>504671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3415577</v>
      </c>
      <c r="CS11" s="592"/>
      <c r="CT11" s="592"/>
      <c r="CU11" s="592"/>
      <c r="CV11" s="592"/>
      <c r="CW11" s="592"/>
      <c r="CX11" s="592"/>
      <c r="CY11" s="593"/>
      <c r="CZ11" s="594">
        <v>3.3</v>
      </c>
      <c r="DA11" s="594"/>
      <c r="DB11" s="594"/>
      <c r="DC11" s="594"/>
      <c r="DD11" s="600">
        <v>1184204</v>
      </c>
      <c r="DE11" s="592"/>
      <c r="DF11" s="592"/>
      <c r="DG11" s="592"/>
      <c r="DH11" s="592"/>
      <c r="DI11" s="592"/>
      <c r="DJ11" s="592"/>
      <c r="DK11" s="592"/>
      <c r="DL11" s="592"/>
      <c r="DM11" s="592"/>
      <c r="DN11" s="592"/>
      <c r="DO11" s="592"/>
      <c r="DP11" s="593"/>
      <c r="DQ11" s="600">
        <v>2045867</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18950168</v>
      </c>
      <c r="BH12" s="592"/>
      <c r="BI12" s="592"/>
      <c r="BJ12" s="592"/>
      <c r="BK12" s="592"/>
      <c r="BL12" s="592"/>
      <c r="BM12" s="592"/>
      <c r="BN12" s="593"/>
      <c r="BO12" s="594">
        <v>43.4</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3522001</v>
      </c>
      <c r="CS12" s="592"/>
      <c r="CT12" s="592"/>
      <c r="CU12" s="592"/>
      <c r="CV12" s="592"/>
      <c r="CW12" s="592"/>
      <c r="CX12" s="592"/>
      <c r="CY12" s="593"/>
      <c r="CZ12" s="594">
        <v>3.4</v>
      </c>
      <c r="DA12" s="594"/>
      <c r="DB12" s="594"/>
      <c r="DC12" s="594"/>
      <c r="DD12" s="600">
        <v>418491</v>
      </c>
      <c r="DE12" s="592"/>
      <c r="DF12" s="592"/>
      <c r="DG12" s="592"/>
      <c r="DH12" s="592"/>
      <c r="DI12" s="592"/>
      <c r="DJ12" s="592"/>
      <c r="DK12" s="592"/>
      <c r="DL12" s="592"/>
      <c r="DM12" s="592"/>
      <c r="DN12" s="592"/>
      <c r="DO12" s="592"/>
      <c r="DP12" s="593"/>
      <c r="DQ12" s="600">
        <v>1294349</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264899</v>
      </c>
      <c r="S13" s="592"/>
      <c r="T13" s="592"/>
      <c r="U13" s="592"/>
      <c r="V13" s="592"/>
      <c r="W13" s="592"/>
      <c r="X13" s="592"/>
      <c r="Y13" s="593"/>
      <c r="Z13" s="594">
        <v>0.3</v>
      </c>
      <c r="AA13" s="594"/>
      <c r="AB13" s="594"/>
      <c r="AC13" s="594"/>
      <c r="AD13" s="595">
        <v>264899</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18696301</v>
      </c>
      <c r="BH13" s="592"/>
      <c r="BI13" s="592"/>
      <c r="BJ13" s="592"/>
      <c r="BK13" s="592"/>
      <c r="BL13" s="592"/>
      <c r="BM13" s="592"/>
      <c r="BN13" s="593"/>
      <c r="BO13" s="594">
        <v>42.9</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18029169</v>
      </c>
      <c r="CS13" s="592"/>
      <c r="CT13" s="592"/>
      <c r="CU13" s="592"/>
      <c r="CV13" s="592"/>
      <c r="CW13" s="592"/>
      <c r="CX13" s="592"/>
      <c r="CY13" s="593"/>
      <c r="CZ13" s="594">
        <v>17.3</v>
      </c>
      <c r="DA13" s="594"/>
      <c r="DB13" s="594"/>
      <c r="DC13" s="594"/>
      <c r="DD13" s="600">
        <v>10124687</v>
      </c>
      <c r="DE13" s="592"/>
      <c r="DF13" s="592"/>
      <c r="DG13" s="592"/>
      <c r="DH13" s="592"/>
      <c r="DI13" s="592"/>
      <c r="DJ13" s="592"/>
      <c r="DK13" s="592"/>
      <c r="DL13" s="592"/>
      <c r="DM13" s="592"/>
      <c r="DN13" s="592"/>
      <c r="DO13" s="592"/>
      <c r="DP13" s="593"/>
      <c r="DQ13" s="600">
        <v>8523839</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496089</v>
      </c>
      <c r="BH14" s="592"/>
      <c r="BI14" s="592"/>
      <c r="BJ14" s="592"/>
      <c r="BK14" s="592"/>
      <c r="BL14" s="592"/>
      <c r="BM14" s="592"/>
      <c r="BN14" s="593"/>
      <c r="BO14" s="594">
        <v>1.1000000000000001</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4022508</v>
      </c>
      <c r="CS14" s="592"/>
      <c r="CT14" s="592"/>
      <c r="CU14" s="592"/>
      <c r="CV14" s="592"/>
      <c r="CW14" s="592"/>
      <c r="CX14" s="592"/>
      <c r="CY14" s="593"/>
      <c r="CZ14" s="594">
        <v>3.9</v>
      </c>
      <c r="DA14" s="594"/>
      <c r="DB14" s="594"/>
      <c r="DC14" s="594"/>
      <c r="DD14" s="600">
        <v>959860</v>
      </c>
      <c r="DE14" s="592"/>
      <c r="DF14" s="592"/>
      <c r="DG14" s="592"/>
      <c r="DH14" s="592"/>
      <c r="DI14" s="592"/>
      <c r="DJ14" s="592"/>
      <c r="DK14" s="592"/>
      <c r="DL14" s="592"/>
      <c r="DM14" s="592"/>
      <c r="DN14" s="592"/>
      <c r="DO14" s="592"/>
      <c r="DP14" s="593"/>
      <c r="DQ14" s="600">
        <v>3188848</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144174</v>
      </c>
      <c r="S15" s="592"/>
      <c r="T15" s="592"/>
      <c r="U15" s="592"/>
      <c r="V15" s="592"/>
      <c r="W15" s="592"/>
      <c r="X15" s="592"/>
      <c r="Y15" s="593"/>
      <c r="Z15" s="594">
        <v>0.1</v>
      </c>
      <c r="AA15" s="594"/>
      <c r="AB15" s="594"/>
      <c r="AC15" s="594"/>
      <c r="AD15" s="595">
        <v>144174</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2161673</v>
      </c>
      <c r="BH15" s="592"/>
      <c r="BI15" s="592"/>
      <c r="BJ15" s="592"/>
      <c r="BK15" s="592"/>
      <c r="BL15" s="592"/>
      <c r="BM15" s="592"/>
      <c r="BN15" s="593"/>
      <c r="BO15" s="594">
        <v>5</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9947061</v>
      </c>
      <c r="CS15" s="592"/>
      <c r="CT15" s="592"/>
      <c r="CU15" s="592"/>
      <c r="CV15" s="592"/>
      <c r="CW15" s="592"/>
      <c r="CX15" s="592"/>
      <c r="CY15" s="593"/>
      <c r="CZ15" s="594">
        <v>9.6</v>
      </c>
      <c r="DA15" s="594"/>
      <c r="DB15" s="594"/>
      <c r="DC15" s="594"/>
      <c r="DD15" s="600">
        <v>2580973</v>
      </c>
      <c r="DE15" s="592"/>
      <c r="DF15" s="592"/>
      <c r="DG15" s="592"/>
      <c r="DH15" s="592"/>
      <c r="DI15" s="592"/>
      <c r="DJ15" s="592"/>
      <c r="DK15" s="592"/>
      <c r="DL15" s="592"/>
      <c r="DM15" s="592"/>
      <c r="DN15" s="592"/>
      <c r="DO15" s="592"/>
      <c r="DP15" s="593"/>
      <c r="DQ15" s="600">
        <v>7406494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10266581</v>
      </c>
      <c r="S16" s="592"/>
      <c r="T16" s="592"/>
      <c r="U16" s="592"/>
      <c r="V16" s="592"/>
      <c r="W16" s="592"/>
      <c r="X16" s="592"/>
      <c r="Y16" s="593"/>
      <c r="Z16" s="594">
        <v>9.6999999999999993</v>
      </c>
      <c r="AA16" s="594"/>
      <c r="AB16" s="594"/>
      <c r="AC16" s="594"/>
      <c r="AD16" s="595">
        <v>8476598</v>
      </c>
      <c r="AE16" s="595"/>
      <c r="AF16" s="595"/>
      <c r="AG16" s="595"/>
      <c r="AH16" s="595"/>
      <c r="AI16" s="595"/>
      <c r="AJ16" s="595"/>
      <c r="AK16" s="595"/>
      <c r="AL16" s="596">
        <v>15.8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34106</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18094</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8476598</v>
      </c>
      <c r="S17" s="592"/>
      <c r="T17" s="592"/>
      <c r="U17" s="592"/>
      <c r="V17" s="592"/>
      <c r="W17" s="592"/>
      <c r="X17" s="592"/>
      <c r="Y17" s="593"/>
      <c r="Z17" s="594">
        <v>8</v>
      </c>
      <c r="AA17" s="594"/>
      <c r="AB17" s="594"/>
      <c r="AC17" s="594"/>
      <c r="AD17" s="595">
        <v>8476598</v>
      </c>
      <c r="AE17" s="595"/>
      <c r="AF17" s="595"/>
      <c r="AG17" s="595"/>
      <c r="AH17" s="595"/>
      <c r="AI17" s="595"/>
      <c r="AJ17" s="595"/>
      <c r="AK17" s="595"/>
      <c r="AL17" s="596">
        <v>15.8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12977556</v>
      </c>
      <c r="CS17" s="592"/>
      <c r="CT17" s="592"/>
      <c r="CU17" s="592"/>
      <c r="CV17" s="592"/>
      <c r="CW17" s="592"/>
      <c r="CX17" s="592"/>
      <c r="CY17" s="593"/>
      <c r="CZ17" s="594">
        <v>12.5</v>
      </c>
      <c r="DA17" s="594"/>
      <c r="DB17" s="594"/>
      <c r="DC17" s="594"/>
      <c r="DD17" s="600" t="s">
        <v>112</v>
      </c>
      <c r="DE17" s="592"/>
      <c r="DF17" s="592"/>
      <c r="DG17" s="592"/>
      <c r="DH17" s="592"/>
      <c r="DI17" s="592"/>
      <c r="DJ17" s="592"/>
      <c r="DK17" s="592"/>
      <c r="DL17" s="592"/>
      <c r="DM17" s="592"/>
      <c r="DN17" s="592"/>
      <c r="DO17" s="592"/>
      <c r="DP17" s="593"/>
      <c r="DQ17" s="600">
        <v>12850751</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1789411</v>
      </c>
      <c r="S18" s="592"/>
      <c r="T18" s="592"/>
      <c r="U18" s="592"/>
      <c r="V18" s="592"/>
      <c r="W18" s="592"/>
      <c r="X18" s="592"/>
      <c r="Y18" s="593"/>
      <c r="Z18" s="594">
        <v>1.7</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292399</v>
      </c>
      <c r="CS18" s="592"/>
      <c r="CT18" s="592"/>
      <c r="CU18" s="592"/>
      <c r="CV18" s="592"/>
      <c r="CW18" s="592"/>
      <c r="CX18" s="592"/>
      <c r="CY18" s="593"/>
      <c r="CZ18" s="594">
        <v>0.3</v>
      </c>
      <c r="DA18" s="594"/>
      <c r="DB18" s="594"/>
      <c r="DC18" s="594"/>
      <c r="DD18" s="600" t="s">
        <v>112</v>
      </c>
      <c r="DE18" s="592"/>
      <c r="DF18" s="592"/>
      <c r="DG18" s="592"/>
      <c r="DH18" s="592"/>
      <c r="DI18" s="592"/>
      <c r="DJ18" s="592"/>
      <c r="DK18" s="592"/>
      <c r="DL18" s="592"/>
      <c r="DM18" s="592"/>
      <c r="DN18" s="592"/>
      <c r="DO18" s="592"/>
      <c r="DP18" s="593"/>
      <c r="DQ18" s="600">
        <v>292399</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572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3374297</v>
      </c>
      <c r="BH19" s="592"/>
      <c r="BI19" s="592"/>
      <c r="BJ19" s="592"/>
      <c r="BK19" s="592"/>
      <c r="BL19" s="592"/>
      <c r="BM19" s="592"/>
      <c r="BN19" s="593"/>
      <c r="BO19" s="594">
        <v>7.7</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58637100</v>
      </c>
      <c r="S20" s="592"/>
      <c r="T20" s="592"/>
      <c r="U20" s="592"/>
      <c r="V20" s="592"/>
      <c r="W20" s="592"/>
      <c r="X20" s="592"/>
      <c r="Y20" s="593"/>
      <c r="Z20" s="594">
        <v>55.6</v>
      </c>
      <c r="AA20" s="594"/>
      <c r="AB20" s="594"/>
      <c r="AC20" s="594"/>
      <c r="AD20" s="595">
        <v>53536907</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3374297</v>
      </c>
      <c r="BH20" s="592"/>
      <c r="BI20" s="592"/>
      <c r="BJ20" s="592"/>
      <c r="BK20" s="592"/>
      <c r="BL20" s="592"/>
      <c r="BM20" s="592"/>
      <c r="BN20" s="593"/>
      <c r="BO20" s="594">
        <v>7.7</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104103406</v>
      </c>
      <c r="CS20" s="592"/>
      <c r="CT20" s="592"/>
      <c r="CU20" s="592"/>
      <c r="CV20" s="592"/>
      <c r="CW20" s="592"/>
      <c r="CX20" s="592"/>
      <c r="CY20" s="593"/>
      <c r="CZ20" s="594">
        <v>100</v>
      </c>
      <c r="DA20" s="594"/>
      <c r="DB20" s="594"/>
      <c r="DC20" s="594"/>
      <c r="DD20" s="600">
        <v>17507818</v>
      </c>
      <c r="DE20" s="592"/>
      <c r="DF20" s="592"/>
      <c r="DG20" s="592"/>
      <c r="DH20" s="592"/>
      <c r="DI20" s="592"/>
      <c r="DJ20" s="592"/>
      <c r="DK20" s="592"/>
      <c r="DL20" s="592"/>
      <c r="DM20" s="592"/>
      <c r="DN20" s="592"/>
      <c r="DO20" s="592"/>
      <c r="DP20" s="593"/>
      <c r="DQ20" s="600">
        <v>65972481</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53316</v>
      </c>
      <c r="S21" s="592"/>
      <c r="T21" s="592"/>
      <c r="U21" s="592"/>
      <c r="V21" s="592"/>
      <c r="W21" s="592"/>
      <c r="X21" s="592"/>
      <c r="Y21" s="593"/>
      <c r="Z21" s="594">
        <v>0.1</v>
      </c>
      <c r="AA21" s="594"/>
      <c r="AB21" s="594"/>
      <c r="AC21" s="594"/>
      <c r="AD21" s="595">
        <v>53316</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64088</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1460929</v>
      </c>
      <c r="S22" s="592"/>
      <c r="T22" s="592"/>
      <c r="U22" s="592"/>
      <c r="V22" s="592"/>
      <c r="W22" s="592"/>
      <c r="X22" s="592"/>
      <c r="Y22" s="593"/>
      <c r="Z22" s="594">
        <v>1.4</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1375945</v>
      </c>
      <c r="S23" s="592"/>
      <c r="T23" s="592"/>
      <c r="U23" s="592"/>
      <c r="V23" s="592"/>
      <c r="W23" s="592"/>
      <c r="X23" s="592"/>
      <c r="Y23" s="593"/>
      <c r="Z23" s="594">
        <v>1.3</v>
      </c>
      <c r="AA23" s="594"/>
      <c r="AB23" s="594"/>
      <c r="AC23" s="594"/>
      <c r="AD23" s="595">
        <v>117602</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3310209</v>
      </c>
      <c r="BH23" s="592"/>
      <c r="BI23" s="592"/>
      <c r="BJ23" s="592"/>
      <c r="BK23" s="592"/>
      <c r="BL23" s="592"/>
      <c r="BM23" s="592"/>
      <c r="BN23" s="593"/>
      <c r="BO23" s="594">
        <v>7.6</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340909</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51315023</v>
      </c>
      <c r="CS24" s="581"/>
      <c r="CT24" s="581"/>
      <c r="CU24" s="581"/>
      <c r="CV24" s="581"/>
      <c r="CW24" s="581"/>
      <c r="CX24" s="581"/>
      <c r="CY24" s="582"/>
      <c r="CZ24" s="620">
        <v>49.3</v>
      </c>
      <c r="DA24" s="621"/>
      <c r="DB24" s="621"/>
      <c r="DC24" s="622"/>
      <c r="DD24" s="619">
        <v>34853693</v>
      </c>
      <c r="DE24" s="581"/>
      <c r="DF24" s="581"/>
      <c r="DG24" s="581"/>
      <c r="DH24" s="581"/>
      <c r="DI24" s="581"/>
      <c r="DJ24" s="581"/>
      <c r="DK24" s="582"/>
      <c r="DL24" s="619">
        <v>34659056</v>
      </c>
      <c r="DM24" s="581"/>
      <c r="DN24" s="581"/>
      <c r="DO24" s="581"/>
      <c r="DP24" s="581"/>
      <c r="DQ24" s="581"/>
      <c r="DR24" s="581"/>
      <c r="DS24" s="581"/>
      <c r="DT24" s="581"/>
      <c r="DU24" s="581"/>
      <c r="DV24" s="582"/>
      <c r="DW24" s="585">
        <v>59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16460309</v>
      </c>
      <c r="S25" s="592"/>
      <c r="T25" s="592"/>
      <c r="U25" s="592"/>
      <c r="V25" s="592"/>
      <c r="W25" s="592"/>
      <c r="X25" s="592"/>
      <c r="Y25" s="593"/>
      <c r="Z25" s="594">
        <v>15.6</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16540851</v>
      </c>
      <c r="CS25" s="623"/>
      <c r="CT25" s="623"/>
      <c r="CU25" s="623"/>
      <c r="CV25" s="623"/>
      <c r="CW25" s="623"/>
      <c r="CX25" s="623"/>
      <c r="CY25" s="624"/>
      <c r="CZ25" s="625">
        <v>15.9</v>
      </c>
      <c r="DA25" s="626"/>
      <c r="DB25" s="626"/>
      <c r="DC25" s="627"/>
      <c r="DD25" s="600">
        <v>15439144</v>
      </c>
      <c r="DE25" s="623"/>
      <c r="DF25" s="623"/>
      <c r="DG25" s="623"/>
      <c r="DH25" s="623"/>
      <c r="DI25" s="623"/>
      <c r="DJ25" s="623"/>
      <c r="DK25" s="624"/>
      <c r="DL25" s="600">
        <v>15244507</v>
      </c>
      <c r="DM25" s="623"/>
      <c r="DN25" s="623"/>
      <c r="DO25" s="623"/>
      <c r="DP25" s="623"/>
      <c r="DQ25" s="623"/>
      <c r="DR25" s="623"/>
      <c r="DS25" s="623"/>
      <c r="DT25" s="623"/>
      <c r="DU25" s="623"/>
      <c r="DV25" s="624"/>
      <c r="DW25" s="596">
        <v>25.9</v>
      </c>
      <c r="DX25" s="617"/>
      <c r="DY25" s="617"/>
      <c r="DZ25" s="617"/>
      <c r="EA25" s="617"/>
      <c r="EB25" s="617"/>
      <c r="EC25" s="618"/>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11707848</v>
      </c>
      <c r="CS26" s="592"/>
      <c r="CT26" s="592"/>
      <c r="CU26" s="592"/>
      <c r="CV26" s="592"/>
      <c r="CW26" s="592"/>
      <c r="CX26" s="592"/>
      <c r="CY26" s="593"/>
      <c r="CZ26" s="625">
        <v>11.2</v>
      </c>
      <c r="DA26" s="626"/>
      <c r="DB26" s="626"/>
      <c r="DC26" s="627"/>
      <c r="DD26" s="600">
        <v>11123634</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7406480</v>
      </c>
      <c r="S27" s="592"/>
      <c r="T27" s="592"/>
      <c r="U27" s="592"/>
      <c r="V27" s="592"/>
      <c r="W27" s="592"/>
      <c r="X27" s="592"/>
      <c r="Y27" s="593"/>
      <c r="Z27" s="594">
        <v>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43624248</v>
      </c>
      <c r="BH27" s="592"/>
      <c r="BI27" s="592"/>
      <c r="BJ27" s="592"/>
      <c r="BK27" s="592"/>
      <c r="BL27" s="592"/>
      <c r="BM27" s="592"/>
      <c r="BN27" s="593"/>
      <c r="BO27" s="594">
        <v>100</v>
      </c>
      <c r="BP27" s="594"/>
      <c r="BQ27" s="594"/>
      <c r="BR27" s="594"/>
      <c r="BS27" s="600">
        <v>708341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21796616</v>
      </c>
      <c r="CS27" s="623"/>
      <c r="CT27" s="623"/>
      <c r="CU27" s="623"/>
      <c r="CV27" s="623"/>
      <c r="CW27" s="623"/>
      <c r="CX27" s="623"/>
      <c r="CY27" s="624"/>
      <c r="CZ27" s="625">
        <v>20.9</v>
      </c>
      <c r="DA27" s="626"/>
      <c r="DB27" s="626"/>
      <c r="DC27" s="627"/>
      <c r="DD27" s="600">
        <v>6563798</v>
      </c>
      <c r="DE27" s="623"/>
      <c r="DF27" s="623"/>
      <c r="DG27" s="623"/>
      <c r="DH27" s="623"/>
      <c r="DI27" s="623"/>
      <c r="DJ27" s="623"/>
      <c r="DK27" s="624"/>
      <c r="DL27" s="600">
        <v>6563798</v>
      </c>
      <c r="DM27" s="623"/>
      <c r="DN27" s="623"/>
      <c r="DO27" s="623"/>
      <c r="DP27" s="623"/>
      <c r="DQ27" s="623"/>
      <c r="DR27" s="623"/>
      <c r="DS27" s="623"/>
      <c r="DT27" s="623"/>
      <c r="DU27" s="623"/>
      <c r="DV27" s="624"/>
      <c r="DW27" s="596">
        <v>11.2</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155740</v>
      </c>
      <c r="S28" s="592"/>
      <c r="T28" s="592"/>
      <c r="U28" s="592"/>
      <c r="V28" s="592"/>
      <c r="W28" s="592"/>
      <c r="X28" s="592"/>
      <c r="Y28" s="593"/>
      <c r="Z28" s="594">
        <v>0.1</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12977556</v>
      </c>
      <c r="CS28" s="592"/>
      <c r="CT28" s="592"/>
      <c r="CU28" s="592"/>
      <c r="CV28" s="592"/>
      <c r="CW28" s="592"/>
      <c r="CX28" s="592"/>
      <c r="CY28" s="593"/>
      <c r="CZ28" s="625">
        <v>12.5</v>
      </c>
      <c r="DA28" s="626"/>
      <c r="DB28" s="626"/>
      <c r="DC28" s="627"/>
      <c r="DD28" s="600">
        <v>12850751</v>
      </c>
      <c r="DE28" s="592"/>
      <c r="DF28" s="592"/>
      <c r="DG28" s="592"/>
      <c r="DH28" s="592"/>
      <c r="DI28" s="592"/>
      <c r="DJ28" s="592"/>
      <c r="DK28" s="593"/>
      <c r="DL28" s="600">
        <v>12850751</v>
      </c>
      <c r="DM28" s="592"/>
      <c r="DN28" s="592"/>
      <c r="DO28" s="592"/>
      <c r="DP28" s="592"/>
      <c r="DQ28" s="592"/>
      <c r="DR28" s="592"/>
      <c r="DS28" s="592"/>
      <c r="DT28" s="592"/>
      <c r="DU28" s="592"/>
      <c r="DV28" s="593"/>
      <c r="DW28" s="596">
        <v>21.9</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32488</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12966508</v>
      </c>
      <c r="CS29" s="623"/>
      <c r="CT29" s="623"/>
      <c r="CU29" s="623"/>
      <c r="CV29" s="623"/>
      <c r="CW29" s="623"/>
      <c r="CX29" s="623"/>
      <c r="CY29" s="624"/>
      <c r="CZ29" s="625">
        <v>12.5</v>
      </c>
      <c r="DA29" s="626"/>
      <c r="DB29" s="626"/>
      <c r="DC29" s="627"/>
      <c r="DD29" s="600">
        <v>12839703</v>
      </c>
      <c r="DE29" s="623"/>
      <c r="DF29" s="623"/>
      <c r="DG29" s="623"/>
      <c r="DH29" s="623"/>
      <c r="DI29" s="623"/>
      <c r="DJ29" s="623"/>
      <c r="DK29" s="624"/>
      <c r="DL29" s="600">
        <v>12839703</v>
      </c>
      <c r="DM29" s="623"/>
      <c r="DN29" s="623"/>
      <c r="DO29" s="623"/>
      <c r="DP29" s="623"/>
      <c r="DQ29" s="623"/>
      <c r="DR29" s="623"/>
      <c r="DS29" s="623"/>
      <c r="DT29" s="623"/>
      <c r="DU29" s="623"/>
      <c r="DV29" s="624"/>
      <c r="DW29" s="596">
        <v>21.8</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490728</v>
      </c>
      <c r="S30" s="592"/>
      <c r="T30" s="592"/>
      <c r="U30" s="592"/>
      <c r="V30" s="592"/>
      <c r="W30" s="592"/>
      <c r="X30" s="592"/>
      <c r="Y30" s="593"/>
      <c r="Z30" s="594">
        <v>0.5</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98.1</v>
      </c>
      <c r="BH30" s="650"/>
      <c r="BI30" s="650"/>
      <c r="BJ30" s="650"/>
      <c r="BK30" s="650"/>
      <c r="BL30" s="650"/>
      <c r="BM30" s="586">
        <v>91.8</v>
      </c>
      <c r="BN30" s="650"/>
      <c r="BO30" s="650"/>
      <c r="BP30" s="650"/>
      <c r="BQ30" s="651"/>
      <c r="BR30" s="649">
        <v>97.8</v>
      </c>
      <c r="BS30" s="650"/>
      <c r="BT30" s="650"/>
      <c r="BU30" s="650"/>
      <c r="BV30" s="650"/>
      <c r="BW30" s="650"/>
      <c r="BX30" s="586">
        <v>90.9</v>
      </c>
      <c r="BY30" s="650"/>
      <c r="BZ30" s="650"/>
      <c r="CA30" s="650"/>
      <c r="CB30" s="651"/>
      <c r="CD30" s="654"/>
      <c r="CE30" s="655"/>
      <c r="CF30" s="605" t="s">
        <v>291</v>
      </c>
      <c r="CG30" s="606"/>
      <c r="CH30" s="606"/>
      <c r="CI30" s="606"/>
      <c r="CJ30" s="606"/>
      <c r="CK30" s="606"/>
      <c r="CL30" s="606"/>
      <c r="CM30" s="606"/>
      <c r="CN30" s="606"/>
      <c r="CO30" s="606"/>
      <c r="CP30" s="606"/>
      <c r="CQ30" s="607"/>
      <c r="CR30" s="591">
        <v>11077148</v>
      </c>
      <c r="CS30" s="592"/>
      <c r="CT30" s="592"/>
      <c r="CU30" s="592"/>
      <c r="CV30" s="592"/>
      <c r="CW30" s="592"/>
      <c r="CX30" s="592"/>
      <c r="CY30" s="593"/>
      <c r="CZ30" s="625">
        <v>10.6</v>
      </c>
      <c r="DA30" s="626"/>
      <c r="DB30" s="626"/>
      <c r="DC30" s="627"/>
      <c r="DD30" s="600">
        <v>10950343</v>
      </c>
      <c r="DE30" s="592"/>
      <c r="DF30" s="592"/>
      <c r="DG30" s="592"/>
      <c r="DH30" s="592"/>
      <c r="DI30" s="592"/>
      <c r="DJ30" s="592"/>
      <c r="DK30" s="593"/>
      <c r="DL30" s="600">
        <v>10950343</v>
      </c>
      <c r="DM30" s="592"/>
      <c r="DN30" s="592"/>
      <c r="DO30" s="592"/>
      <c r="DP30" s="592"/>
      <c r="DQ30" s="592"/>
      <c r="DR30" s="592"/>
      <c r="DS30" s="592"/>
      <c r="DT30" s="592"/>
      <c r="DU30" s="592"/>
      <c r="DV30" s="593"/>
      <c r="DW30" s="596">
        <v>18.600000000000001</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1637124</v>
      </c>
      <c r="S31" s="592"/>
      <c r="T31" s="592"/>
      <c r="U31" s="592"/>
      <c r="V31" s="592"/>
      <c r="W31" s="592"/>
      <c r="X31" s="592"/>
      <c r="Y31" s="593"/>
      <c r="Z31" s="594">
        <v>1.6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23"/>
      <c r="BI31" s="623"/>
      <c r="BJ31" s="623"/>
      <c r="BK31" s="623"/>
      <c r="BL31" s="623"/>
      <c r="BM31" s="597">
        <v>93.8</v>
      </c>
      <c r="BN31" s="647"/>
      <c r="BO31" s="647"/>
      <c r="BP31" s="647"/>
      <c r="BQ31" s="648"/>
      <c r="BR31" s="646">
        <v>98.1</v>
      </c>
      <c r="BS31" s="623"/>
      <c r="BT31" s="623"/>
      <c r="BU31" s="623"/>
      <c r="BV31" s="623"/>
      <c r="BW31" s="623"/>
      <c r="BX31" s="597">
        <v>93.1</v>
      </c>
      <c r="BY31" s="647"/>
      <c r="BZ31" s="647"/>
      <c r="CA31" s="647"/>
      <c r="CB31" s="648"/>
      <c r="CD31" s="654"/>
      <c r="CE31" s="655"/>
      <c r="CF31" s="605" t="s">
        <v>295</v>
      </c>
      <c r="CG31" s="606"/>
      <c r="CH31" s="606"/>
      <c r="CI31" s="606"/>
      <c r="CJ31" s="606"/>
      <c r="CK31" s="606"/>
      <c r="CL31" s="606"/>
      <c r="CM31" s="606"/>
      <c r="CN31" s="606"/>
      <c r="CO31" s="606"/>
      <c r="CP31" s="606"/>
      <c r="CQ31" s="607"/>
      <c r="CR31" s="591">
        <v>1889360</v>
      </c>
      <c r="CS31" s="623"/>
      <c r="CT31" s="623"/>
      <c r="CU31" s="623"/>
      <c r="CV31" s="623"/>
      <c r="CW31" s="623"/>
      <c r="CX31" s="623"/>
      <c r="CY31" s="624"/>
      <c r="CZ31" s="625">
        <v>1.8</v>
      </c>
      <c r="DA31" s="626"/>
      <c r="DB31" s="626"/>
      <c r="DC31" s="627"/>
      <c r="DD31" s="600">
        <v>1889360</v>
      </c>
      <c r="DE31" s="623"/>
      <c r="DF31" s="623"/>
      <c r="DG31" s="623"/>
      <c r="DH31" s="623"/>
      <c r="DI31" s="623"/>
      <c r="DJ31" s="623"/>
      <c r="DK31" s="624"/>
      <c r="DL31" s="600">
        <v>1889360</v>
      </c>
      <c r="DM31" s="623"/>
      <c r="DN31" s="623"/>
      <c r="DO31" s="623"/>
      <c r="DP31" s="623"/>
      <c r="DQ31" s="623"/>
      <c r="DR31" s="623"/>
      <c r="DS31" s="623"/>
      <c r="DT31" s="623"/>
      <c r="DU31" s="623"/>
      <c r="DV31" s="624"/>
      <c r="DW31" s="596">
        <v>3.2</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4364806</v>
      </c>
      <c r="S32" s="592"/>
      <c r="T32" s="592"/>
      <c r="U32" s="592"/>
      <c r="V32" s="592"/>
      <c r="W32" s="592"/>
      <c r="X32" s="592"/>
      <c r="Y32" s="593"/>
      <c r="Z32" s="594">
        <v>4.0999999999999996</v>
      </c>
      <c r="AA32" s="594"/>
      <c r="AB32" s="594"/>
      <c r="AC32" s="594"/>
      <c r="AD32" s="595">
        <v>1418</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97.7</v>
      </c>
      <c r="BH32" s="659"/>
      <c r="BI32" s="659"/>
      <c r="BJ32" s="659"/>
      <c r="BK32" s="659"/>
      <c r="BL32" s="659"/>
      <c r="BM32" s="660">
        <v>89.4</v>
      </c>
      <c r="BN32" s="659"/>
      <c r="BO32" s="659"/>
      <c r="BP32" s="659"/>
      <c r="BQ32" s="661"/>
      <c r="BR32" s="658">
        <v>97.4</v>
      </c>
      <c r="BS32" s="659"/>
      <c r="BT32" s="659"/>
      <c r="BU32" s="659"/>
      <c r="BV32" s="659"/>
      <c r="BW32" s="659"/>
      <c r="BX32" s="660">
        <v>88.2</v>
      </c>
      <c r="BY32" s="659"/>
      <c r="BZ32" s="659"/>
      <c r="CA32" s="659"/>
      <c r="CB32" s="661"/>
      <c r="CD32" s="656"/>
      <c r="CE32" s="657"/>
      <c r="CF32" s="605" t="s">
        <v>298</v>
      </c>
      <c r="CG32" s="606"/>
      <c r="CH32" s="606"/>
      <c r="CI32" s="606"/>
      <c r="CJ32" s="606"/>
      <c r="CK32" s="606"/>
      <c r="CL32" s="606"/>
      <c r="CM32" s="606"/>
      <c r="CN32" s="606"/>
      <c r="CO32" s="606"/>
      <c r="CP32" s="606"/>
      <c r="CQ32" s="607"/>
      <c r="CR32" s="591">
        <v>11048</v>
      </c>
      <c r="CS32" s="592"/>
      <c r="CT32" s="592"/>
      <c r="CU32" s="592"/>
      <c r="CV32" s="592"/>
      <c r="CW32" s="592"/>
      <c r="CX32" s="592"/>
      <c r="CY32" s="593"/>
      <c r="CZ32" s="625">
        <v>0</v>
      </c>
      <c r="DA32" s="626"/>
      <c r="DB32" s="626"/>
      <c r="DC32" s="627"/>
      <c r="DD32" s="600">
        <v>11048</v>
      </c>
      <c r="DE32" s="592"/>
      <c r="DF32" s="592"/>
      <c r="DG32" s="592"/>
      <c r="DH32" s="592"/>
      <c r="DI32" s="592"/>
      <c r="DJ32" s="592"/>
      <c r="DK32" s="593"/>
      <c r="DL32" s="600">
        <v>11048</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13042345</v>
      </c>
      <c r="S33" s="592"/>
      <c r="T33" s="592"/>
      <c r="U33" s="592"/>
      <c r="V33" s="592"/>
      <c r="W33" s="592"/>
      <c r="X33" s="592"/>
      <c r="Y33" s="593"/>
      <c r="Z33" s="594">
        <v>12.4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35246459</v>
      </c>
      <c r="CS33" s="623"/>
      <c r="CT33" s="623"/>
      <c r="CU33" s="623"/>
      <c r="CV33" s="623"/>
      <c r="CW33" s="623"/>
      <c r="CX33" s="623"/>
      <c r="CY33" s="624"/>
      <c r="CZ33" s="625">
        <v>33.9</v>
      </c>
      <c r="DA33" s="626"/>
      <c r="DB33" s="626"/>
      <c r="DC33" s="627"/>
      <c r="DD33" s="600">
        <v>27659491</v>
      </c>
      <c r="DE33" s="623"/>
      <c r="DF33" s="623"/>
      <c r="DG33" s="623"/>
      <c r="DH33" s="623"/>
      <c r="DI33" s="623"/>
      <c r="DJ33" s="623"/>
      <c r="DK33" s="624"/>
      <c r="DL33" s="600">
        <v>20083915</v>
      </c>
      <c r="DM33" s="623"/>
      <c r="DN33" s="623"/>
      <c r="DO33" s="623"/>
      <c r="DP33" s="623"/>
      <c r="DQ33" s="623"/>
      <c r="DR33" s="623"/>
      <c r="DS33" s="623"/>
      <c r="DT33" s="623"/>
      <c r="DU33" s="623"/>
      <c r="DV33" s="624"/>
      <c r="DW33" s="596">
        <v>34.200000000000003</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12688361</v>
      </c>
      <c r="CS34" s="592"/>
      <c r="CT34" s="592"/>
      <c r="CU34" s="592"/>
      <c r="CV34" s="592"/>
      <c r="CW34" s="592"/>
      <c r="CX34" s="592"/>
      <c r="CY34" s="593"/>
      <c r="CZ34" s="625">
        <v>12.2</v>
      </c>
      <c r="DA34" s="626"/>
      <c r="DB34" s="626"/>
      <c r="DC34" s="627"/>
      <c r="DD34" s="600">
        <v>10128568</v>
      </c>
      <c r="DE34" s="592"/>
      <c r="DF34" s="592"/>
      <c r="DG34" s="592"/>
      <c r="DH34" s="592"/>
      <c r="DI34" s="592"/>
      <c r="DJ34" s="592"/>
      <c r="DK34" s="593"/>
      <c r="DL34" s="600">
        <v>7404203</v>
      </c>
      <c r="DM34" s="592"/>
      <c r="DN34" s="592"/>
      <c r="DO34" s="592"/>
      <c r="DP34" s="592"/>
      <c r="DQ34" s="592"/>
      <c r="DR34" s="592"/>
      <c r="DS34" s="592"/>
      <c r="DT34" s="592"/>
      <c r="DU34" s="592"/>
      <c r="DV34" s="593"/>
      <c r="DW34" s="596">
        <v>12.6</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5061845</v>
      </c>
      <c r="S35" s="592"/>
      <c r="T35" s="592"/>
      <c r="U35" s="592"/>
      <c r="V35" s="592"/>
      <c r="W35" s="592"/>
      <c r="X35" s="592"/>
      <c r="Y35" s="593"/>
      <c r="Z35" s="594">
        <v>4.8</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13576440</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-3027887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1075797</v>
      </c>
      <c r="CS35" s="623"/>
      <c r="CT35" s="623"/>
      <c r="CU35" s="623"/>
      <c r="CV35" s="623"/>
      <c r="CW35" s="623"/>
      <c r="CX35" s="623"/>
      <c r="CY35" s="624"/>
      <c r="CZ35" s="625">
        <v>1</v>
      </c>
      <c r="DA35" s="626"/>
      <c r="DB35" s="626"/>
      <c r="DC35" s="627"/>
      <c r="DD35" s="600">
        <v>944874</v>
      </c>
      <c r="DE35" s="623"/>
      <c r="DF35" s="623"/>
      <c r="DG35" s="623"/>
      <c r="DH35" s="623"/>
      <c r="DI35" s="623"/>
      <c r="DJ35" s="623"/>
      <c r="DK35" s="624"/>
      <c r="DL35" s="600">
        <v>944874</v>
      </c>
      <c r="DM35" s="623"/>
      <c r="DN35" s="623"/>
      <c r="DO35" s="623"/>
      <c r="DP35" s="623"/>
      <c r="DQ35" s="623"/>
      <c r="DR35" s="623"/>
      <c r="DS35" s="623"/>
      <c r="DT35" s="623"/>
      <c r="DU35" s="623"/>
      <c r="DV35" s="624"/>
      <c r="DW35" s="596">
        <v>1.6</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105458219</v>
      </c>
      <c r="S36" s="664"/>
      <c r="T36" s="664"/>
      <c r="U36" s="664"/>
      <c r="V36" s="664"/>
      <c r="W36" s="664"/>
      <c r="X36" s="664"/>
      <c r="Y36" s="665"/>
      <c r="Z36" s="666">
        <v>100</v>
      </c>
      <c r="AA36" s="666"/>
      <c r="AB36" s="666"/>
      <c r="AC36" s="666"/>
      <c r="AD36" s="667">
        <v>53709243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4104200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-3538779</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8927420</v>
      </c>
      <c r="CS36" s="592"/>
      <c r="CT36" s="592"/>
      <c r="CU36" s="592"/>
      <c r="CV36" s="592"/>
      <c r="CW36" s="592"/>
      <c r="CX36" s="592"/>
      <c r="CY36" s="593"/>
      <c r="CZ36" s="625">
        <v>8.6</v>
      </c>
      <c r="DA36" s="626"/>
      <c r="DB36" s="626"/>
      <c r="DC36" s="627"/>
      <c r="DD36" s="600">
        <v>7739389</v>
      </c>
      <c r="DE36" s="592"/>
      <c r="DF36" s="592"/>
      <c r="DG36" s="592"/>
      <c r="DH36" s="592"/>
      <c r="DI36" s="592"/>
      <c r="DJ36" s="592"/>
      <c r="DK36" s="593"/>
      <c r="DL36" s="600">
        <v>5542410</v>
      </c>
      <c r="DM36" s="592"/>
      <c r="DN36" s="592"/>
      <c r="DO36" s="592"/>
      <c r="DP36" s="592"/>
      <c r="DQ36" s="592"/>
      <c r="DR36" s="592"/>
      <c r="DS36" s="592"/>
      <c r="DT36" s="592"/>
      <c r="DU36" s="592"/>
      <c r="DV36" s="593"/>
      <c r="DW36" s="596">
        <v>9.4</v>
      </c>
      <c r="DX36" s="617"/>
      <c r="DY36" s="617"/>
      <c r="DZ36" s="617"/>
      <c r="EA36" s="617"/>
      <c r="EB36" s="617"/>
      <c r="EC36" s="618"/>
    </row>
    <row r="37" spans="2:133" ht="11.25" customHeight="1">
      <c r="AQ37" s="670" t="s">
        <v>313</v>
      </c>
      <c r="AR37" s="671"/>
      <c r="AS37" s="671"/>
      <c r="AT37" s="671"/>
      <c r="AU37" s="671"/>
      <c r="AV37" s="671"/>
      <c r="AW37" s="671"/>
      <c r="AX37" s="671"/>
      <c r="AY37" s="672"/>
      <c r="AZ37" s="591">
        <v>529370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34749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615367</v>
      </c>
      <c r="CS37" s="623"/>
      <c r="CT37" s="623"/>
      <c r="CU37" s="623"/>
      <c r="CV37" s="623"/>
      <c r="CW37" s="623"/>
      <c r="CX37" s="623"/>
      <c r="CY37" s="624"/>
      <c r="CZ37" s="625">
        <v>0.6</v>
      </c>
      <c r="DA37" s="626"/>
      <c r="DB37" s="626"/>
      <c r="DC37" s="627"/>
      <c r="DD37" s="600">
        <v>612567</v>
      </c>
      <c r="DE37" s="623"/>
      <c r="DF37" s="623"/>
      <c r="DG37" s="623"/>
      <c r="DH37" s="623"/>
      <c r="DI37" s="623"/>
      <c r="DJ37" s="623"/>
      <c r="DK37" s="624"/>
      <c r="DL37" s="600">
        <v>612567</v>
      </c>
      <c r="DM37" s="623"/>
      <c r="DN37" s="623"/>
      <c r="DO37" s="623"/>
      <c r="DP37" s="623"/>
      <c r="DQ37" s="623"/>
      <c r="DR37" s="623"/>
      <c r="DS37" s="623"/>
      <c r="DT37" s="623"/>
      <c r="DU37" s="623"/>
      <c r="DV37" s="624"/>
      <c r="DW37" s="596">
        <v>1</v>
      </c>
      <c r="DX37" s="617"/>
      <c r="DY37" s="617"/>
      <c r="DZ37" s="617"/>
      <c r="EA37" s="617"/>
      <c r="EB37" s="617"/>
      <c r="EC37" s="618"/>
    </row>
    <row r="38" spans="2:133" ht="11.25" customHeight="1">
      <c r="AQ38" s="670" t="s">
        <v>316</v>
      </c>
      <c r="AR38" s="671"/>
      <c r="AS38" s="671"/>
      <c r="AT38" s="671"/>
      <c r="AU38" s="671"/>
      <c r="AV38" s="671"/>
      <c r="AW38" s="671"/>
      <c r="AX38" s="671"/>
      <c r="AY38" s="672"/>
      <c r="AZ38" s="591">
        <v>356000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58121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9225302</v>
      </c>
      <c r="CS38" s="592"/>
      <c r="CT38" s="592"/>
      <c r="CU38" s="592"/>
      <c r="CV38" s="592"/>
      <c r="CW38" s="592"/>
      <c r="CX38" s="592"/>
      <c r="CY38" s="593"/>
      <c r="CZ38" s="625">
        <v>8.9</v>
      </c>
      <c r="DA38" s="626"/>
      <c r="DB38" s="626"/>
      <c r="DC38" s="627"/>
      <c r="DD38" s="600">
        <v>8250178</v>
      </c>
      <c r="DE38" s="592"/>
      <c r="DF38" s="592"/>
      <c r="DG38" s="592"/>
      <c r="DH38" s="592"/>
      <c r="DI38" s="592"/>
      <c r="DJ38" s="592"/>
      <c r="DK38" s="593"/>
      <c r="DL38" s="600">
        <v>6192428</v>
      </c>
      <c r="DM38" s="592"/>
      <c r="DN38" s="592"/>
      <c r="DO38" s="592"/>
      <c r="DP38" s="592"/>
      <c r="DQ38" s="592"/>
      <c r="DR38" s="592"/>
      <c r="DS38" s="592"/>
      <c r="DT38" s="592"/>
      <c r="DU38" s="592"/>
      <c r="DV38" s="593"/>
      <c r="DW38" s="596">
        <v>10.5</v>
      </c>
      <c r="DX38" s="617"/>
      <c r="DY38" s="617"/>
      <c r="DZ38" s="617"/>
      <c r="EA38" s="617"/>
      <c r="EB38" s="617"/>
      <c r="EC38" s="618"/>
    </row>
    <row r="39" spans="2:133" ht="11.25" customHeight="1">
      <c r="AQ39" s="670" t="s">
        <v>319</v>
      </c>
      <c r="AR39" s="671"/>
      <c r="AS39" s="671"/>
      <c r="AT39" s="671"/>
      <c r="AU39" s="671"/>
      <c r="AV39" s="671"/>
      <c r="AW39" s="671"/>
      <c r="AX39" s="671"/>
      <c r="AY39" s="672"/>
      <c r="AZ39" s="591">
        <v>309947</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99</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495666</v>
      </c>
      <c r="CS39" s="623"/>
      <c r="CT39" s="623"/>
      <c r="CU39" s="623"/>
      <c r="CV39" s="623"/>
      <c r="CW39" s="623"/>
      <c r="CX39" s="623"/>
      <c r="CY39" s="624"/>
      <c r="CZ39" s="625">
        <v>0.5</v>
      </c>
      <c r="DA39" s="626"/>
      <c r="DB39" s="626"/>
      <c r="DC39" s="627"/>
      <c r="DD39" s="600">
        <v>486279</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1571497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2833913</v>
      </c>
      <c r="CS40" s="592"/>
      <c r="CT40" s="592"/>
      <c r="CU40" s="592"/>
      <c r="CV40" s="592"/>
      <c r="CW40" s="592"/>
      <c r="CX40" s="592"/>
      <c r="CY40" s="593"/>
      <c r="CZ40" s="625">
        <v>2.7</v>
      </c>
      <c r="DA40" s="626"/>
      <c r="DB40" s="626"/>
      <c r="DC40" s="627"/>
      <c r="DD40" s="600">
        <v>110203</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6705426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295</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17541924</v>
      </c>
      <c r="CS42" s="592"/>
      <c r="CT42" s="592"/>
      <c r="CU42" s="592"/>
      <c r="CV42" s="592"/>
      <c r="CW42" s="592"/>
      <c r="CX42" s="592"/>
      <c r="CY42" s="593"/>
      <c r="CZ42" s="625">
        <v>16.899999999999999</v>
      </c>
      <c r="DA42" s="674"/>
      <c r="DB42" s="674"/>
      <c r="DC42" s="675"/>
      <c r="DD42" s="600">
        <v>3459297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353636</v>
      </c>
      <c r="CS43" s="623"/>
      <c r="CT43" s="623"/>
      <c r="CU43" s="623"/>
      <c r="CV43" s="623"/>
      <c r="CW43" s="623"/>
      <c r="CX43" s="623"/>
      <c r="CY43" s="624"/>
      <c r="CZ43" s="625">
        <v>0.3</v>
      </c>
      <c r="DA43" s="626"/>
      <c r="DB43" s="626"/>
      <c r="DC43" s="627"/>
      <c r="DD43" s="600">
        <v>151716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17507818</v>
      </c>
      <c r="CS44" s="592"/>
      <c r="CT44" s="592"/>
      <c r="CU44" s="592"/>
      <c r="CV44" s="592"/>
      <c r="CW44" s="592"/>
      <c r="CX44" s="592"/>
      <c r="CY44" s="593"/>
      <c r="CZ44" s="625">
        <v>16.8</v>
      </c>
      <c r="DA44" s="674"/>
      <c r="DB44" s="674"/>
      <c r="DC44" s="675"/>
      <c r="DD44" s="600">
        <v>3441203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11235431</v>
      </c>
      <c r="CS45" s="623"/>
      <c r="CT45" s="623"/>
      <c r="CU45" s="623"/>
      <c r="CV45" s="623"/>
      <c r="CW45" s="623"/>
      <c r="CX45" s="623"/>
      <c r="CY45" s="624"/>
      <c r="CZ45" s="625">
        <v>10.8</v>
      </c>
      <c r="DA45" s="626"/>
      <c r="DB45" s="626"/>
      <c r="DC45" s="627"/>
      <c r="DD45" s="600">
        <v>397547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5756584</v>
      </c>
      <c r="CS46" s="592"/>
      <c r="CT46" s="592"/>
      <c r="CU46" s="592"/>
      <c r="CV46" s="592"/>
      <c r="CW46" s="592"/>
      <c r="CX46" s="592"/>
      <c r="CY46" s="593"/>
      <c r="CZ46" s="625">
        <v>5.5</v>
      </c>
      <c r="DA46" s="674"/>
      <c r="DB46" s="674"/>
      <c r="DC46" s="675"/>
      <c r="DD46" s="600">
        <v>3005254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34106</v>
      </c>
      <c r="CS47" s="623"/>
      <c r="CT47" s="623"/>
      <c r="CU47" s="623"/>
      <c r="CV47" s="623"/>
      <c r="CW47" s="623"/>
      <c r="CX47" s="623"/>
      <c r="CY47" s="624"/>
      <c r="CZ47" s="625">
        <v>0</v>
      </c>
      <c r="DA47" s="626"/>
      <c r="DB47" s="626"/>
      <c r="DC47" s="627"/>
      <c r="DD47" s="600">
        <v>18094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104103406</v>
      </c>
      <c r="CS49" s="659"/>
      <c r="CT49" s="659"/>
      <c r="CU49" s="659"/>
      <c r="CV49" s="659"/>
      <c r="CW49" s="659"/>
      <c r="CX49" s="659"/>
      <c r="CY49" s="686"/>
      <c r="CZ49" s="687">
        <v>100</v>
      </c>
      <c r="DA49" s="688"/>
      <c r="DB49" s="688"/>
      <c r="DC49" s="689"/>
      <c r="DD49" s="690">
        <v>65972481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107666</v>
      </c>
      <c r="R7" s="721"/>
      <c r="S7" s="721"/>
      <c r="T7" s="721"/>
      <c r="U7" s="721"/>
      <c r="V7" s="721">
        <v>106335</v>
      </c>
      <c r="W7" s="721"/>
      <c r="X7" s="721"/>
      <c r="Y7" s="721"/>
      <c r="Z7" s="721"/>
      <c r="AA7" s="721">
        <v>1331</v>
      </c>
      <c r="AB7" s="721"/>
      <c r="AC7" s="721"/>
      <c r="AD7" s="721"/>
      <c r="AE7" s="722"/>
      <c r="AF7" s="723">
        <v>1157</v>
      </c>
      <c r="AG7" s="724"/>
      <c r="AH7" s="724"/>
      <c r="AI7" s="724"/>
      <c r="AJ7" s="725"/>
      <c r="AK7" s="760">
        <v>491</v>
      </c>
      <c r="AL7" s="761"/>
      <c r="AM7" s="761"/>
      <c r="AN7" s="761"/>
      <c r="AO7" s="761"/>
      <c r="AP7" s="761">
        <v>137741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547</v>
      </c>
      <c r="BT7" s="765"/>
      <c r="BU7" s="765"/>
      <c r="BV7" s="765"/>
      <c r="BW7" s="765"/>
      <c r="BX7" s="765"/>
      <c r="BY7" s="765"/>
      <c r="BZ7" s="765"/>
      <c r="CA7" s="765"/>
      <c r="CB7" s="765"/>
      <c r="CC7" s="765"/>
      <c r="CD7" s="765"/>
      <c r="CE7" s="765"/>
      <c r="CF7" s="765"/>
      <c r="CG7" s="766"/>
      <c r="CH7" s="757">
        <v>1</v>
      </c>
      <c r="CI7" s="758"/>
      <c r="CJ7" s="758"/>
      <c r="CK7" s="758"/>
      <c r="CL7" s="759"/>
      <c r="CM7" s="757">
        <v>304</v>
      </c>
      <c r="CN7" s="758"/>
      <c r="CO7" s="758"/>
      <c r="CP7" s="758"/>
      <c r="CQ7" s="759"/>
      <c r="CR7" s="757">
        <v>300</v>
      </c>
      <c r="CS7" s="758"/>
      <c r="CT7" s="758"/>
      <c r="CU7" s="758"/>
      <c r="CV7" s="759"/>
      <c r="CW7" s="757">
        <v>0</v>
      </c>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2485</v>
      </c>
      <c r="R8" s="745"/>
      <c r="S8" s="745"/>
      <c r="T8" s="745"/>
      <c r="U8" s="745"/>
      <c r="V8" s="745">
        <v>2484</v>
      </c>
      <c r="W8" s="745"/>
      <c r="X8" s="745"/>
      <c r="Y8" s="745"/>
      <c r="Z8" s="745"/>
      <c r="AA8" s="745">
        <v>1</v>
      </c>
      <c r="AB8" s="745"/>
      <c r="AC8" s="745"/>
      <c r="AD8" s="745"/>
      <c r="AE8" s="746"/>
      <c r="AF8" s="747">
        <v>1</v>
      </c>
      <c r="AG8" s="748"/>
      <c r="AH8" s="748"/>
      <c r="AI8" s="748"/>
      <c r="AJ8" s="749"/>
      <c r="AK8" s="750">
        <v>649</v>
      </c>
      <c r="AL8" s="751"/>
      <c r="AM8" s="751"/>
      <c r="AN8" s="751"/>
      <c r="AO8" s="751"/>
      <c r="AP8" s="751">
        <v>4955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548</v>
      </c>
      <c r="BT8" s="755"/>
      <c r="BU8" s="755"/>
      <c r="BV8" s="755"/>
      <c r="BW8" s="755"/>
      <c r="BX8" s="755"/>
      <c r="BY8" s="755"/>
      <c r="BZ8" s="755"/>
      <c r="CA8" s="755"/>
      <c r="CB8" s="755"/>
      <c r="CC8" s="755"/>
      <c r="CD8" s="755"/>
      <c r="CE8" s="755"/>
      <c r="CF8" s="755"/>
      <c r="CG8" s="756"/>
      <c r="CH8" s="767">
        <v>32</v>
      </c>
      <c r="CI8" s="768"/>
      <c r="CJ8" s="768"/>
      <c r="CK8" s="768"/>
      <c r="CL8" s="769"/>
      <c r="CM8" s="767">
        <v>707</v>
      </c>
      <c r="CN8" s="768"/>
      <c r="CO8" s="768"/>
      <c r="CP8" s="768"/>
      <c r="CQ8" s="769"/>
      <c r="CR8" s="767">
        <v>65</v>
      </c>
      <c r="CS8" s="768"/>
      <c r="CT8" s="768"/>
      <c r="CU8" s="768"/>
      <c r="CV8" s="769"/>
      <c r="CW8" s="767">
        <v>0</v>
      </c>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549</v>
      </c>
      <c r="BT9" s="755"/>
      <c r="BU9" s="755"/>
      <c r="BV9" s="755"/>
      <c r="BW9" s="755"/>
      <c r="BX9" s="755"/>
      <c r="BY9" s="755"/>
      <c r="BZ9" s="755"/>
      <c r="CA9" s="755"/>
      <c r="CB9" s="755"/>
      <c r="CC9" s="755"/>
      <c r="CD9" s="755"/>
      <c r="CE9" s="755"/>
      <c r="CF9" s="755"/>
      <c r="CG9" s="756"/>
      <c r="CH9" s="767">
        <v>-2</v>
      </c>
      <c r="CI9" s="768"/>
      <c r="CJ9" s="768"/>
      <c r="CK9" s="768"/>
      <c r="CL9" s="769"/>
      <c r="CM9" s="767">
        <v>435</v>
      </c>
      <c r="CN9" s="768"/>
      <c r="CO9" s="768"/>
      <c r="CP9" s="768"/>
      <c r="CQ9" s="769"/>
      <c r="CR9" s="767">
        <v>350</v>
      </c>
      <c r="CS9" s="768"/>
      <c r="CT9" s="768"/>
      <c r="CU9" s="768"/>
      <c r="CV9" s="769"/>
      <c r="CW9" s="767">
        <v>9</v>
      </c>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550</v>
      </c>
      <c r="BT10" s="755"/>
      <c r="BU10" s="755"/>
      <c r="BV10" s="755"/>
      <c r="BW10" s="755"/>
      <c r="BX10" s="755"/>
      <c r="BY10" s="755"/>
      <c r="BZ10" s="755"/>
      <c r="CA10" s="755"/>
      <c r="CB10" s="755"/>
      <c r="CC10" s="755"/>
      <c r="CD10" s="755"/>
      <c r="CE10" s="755"/>
      <c r="CF10" s="755"/>
      <c r="CG10" s="756"/>
      <c r="CH10" s="767">
        <v>2</v>
      </c>
      <c r="CI10" s="768"/>
      <c r="CJ10" s="768"/>
      <c r="CK10" s="768"/>
      <c r="CL10" s="769"/>
      <c r="CM10" s="767">
        <v>103</v>
      </c>
      <c r="CN10" s="768"/>
      <c r="CO10" s="768"/>
      <c r="CP10" s="768"/>
      <c r="CQ10" s="769"/>
      <c r="CR10" s="767">
        <v>30</v>
      </c>
      <c r="CS10" s="768"/>
      <c r="CT10" s="768"/>
      <c r="CU10" s="768"/>
      <c r="CV10" s="769"/>
      <c r="CW10" s="767">
        <v>65</v>
      </c>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t="s">
        <v>562</v>
      </c>
      <c r="BS11" s="754" t="s">
        <v>551</v>
      </c>
      <c r="BT11" s="755"/>
      <c r="BU11" s="755"/>
      <c r="BV11" s="755"/>
      <c r="BW11" s="755"/>
      <c r="BX11" s="755"/>
      <c r="BY11" s="755"/>
      <c r="BZ11" s="755"/>
      <c r="CA11" s="755"/>
      <c r="CB11" s="755"/>
      <c r="CC11" s="755"/>
      <c r="CD11" s="755"/>
      <c r="CE11" s="755"/>
      <c r="CF11" s="755"/>
      <c r="CG11" s="756"/>
      <c r="CH11" s="767">
        <v>0</v>
      </c>
      <c r="CI11" s="768"/>
      <c r="CJ11" s="768"/>
      <c r="CK11" s="768"/>
      <c r="CL11" s="769"/>
      <c r="CM11" s="767">
        <v>131</v>
      </c>
      <c r="CN11" s="768"/>
      <c r="CO11" s="768"/>
      <c r="CP11" s="768"/>
      <c r="CQ11" s="769"/>
      <c r="CR11" s="767">
        <v>5</v>
      </c>
      <c r="CS11" s="768"/>
      <c r="CT11" s="768"/>
      <c r="CU11" s="768"/>
      <c r="CV11" s="769"/>
      <c r="CW11" s="767">
        <v>0</v>
      </c>
      <c r="CX11" s="768"/>
      <c r="CY11" s="768"/>
      <c r="CZ11" s="768"/>
      <c r="DA11" s="769"/>
      <c r="DB11" s="767"/>
      <c r="DC11" s="768"/>
      <c r="DD11" s="768"/>
      <c r="DE11" s="768"/>
      <c r="DF11" s="769"/>
      <c r="DG11" s="767"/>
      <c r="DH11" s="768"/>
      <c r="DI11" s="768"/>
      <c r="DJ11" s="768"/>
      <c r="DK11" s="769"/>
      <c r="DL11" s="767">
        <v>210</v>
      </c>
      <c r="DM11" s="768"/>
      <c r="DN11" s="768"/>
      <c r="DO11" s="768"/>
      <c r="DP11" s="769"/>
      <c r="DQ11" s="767">
        <v>79</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552</v>
      </c>
      <c r="BT12" s="755"/>
      <c r="BU12" s="755"/>
      <c r="BV12" s="755"/>
      <c r="BW12" s="755"/>
      <c r="BX12" s="755"/>
      <c r="BY12" s="755"/>
      <c r="BZ12" s="755"/>
      <c r="CA12" s="755"/>
      <c r="CB12" s="755"/>
      <c r="CC12" s="755"/>
      <c r="CD12" s="755"/>
      <c r="CE12" s="755"/>
      <c r="CF12" s="755"/>
      <c r="CG12" s="756"/>
      <c r="CH12" s="767">
        <v>4</v>
      </c>
      <c r="CI12" s="768"/>
      <c r="CJ12" s="768"/>
      <c r="CK12" s="768"/>
      <c r="CL12" s="769"/>
      <c r="CM12" s="767">
        <v>461</v>
      </c>
      <c r="CN12" s="768"/>
      <c r="CO12" s="768"/>
      <c r="CP12" s="768"/>
      <c r="CQ12" s="769"/>
      <c r="CR12" s="767">
        <v>405</v>
      </c>
      <c r="CS12" s="768"/>
      <c r="CT12" s="768"/>
      <c r="CU12" s="768"/>
      <c r="CV12" s="769"/>
      <c r="CW12" s="767">
        <v>47</v>
      </c>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553</v>
      </c>
      <c r="BT13" s="755"/>
      <c r="BU13" s="755"/>
      <c r="BV13" s="755"/>
      <c r="BW13" s="755"/>
      <c r="BX13" s="755"/>
      <c r="BY13" s="755"/>
      <c r="BZ13" s="755"/>
      <c r="CA13" s="755"/>
      <c r="CB13" s="755"/>
      <c r="CC13" s="755"/>
      <c r="CD13" s="755"/>
      <c r="CE13" s="755"/>
      <c r="CF13" s="755"/>
      <c r="CG13" s="756"/>
      <c r="CH13" s="767">
        <v>-4</v>
      </c>
      <c r="CI13" s="768"/>
      <c r="CJ13" s="768"/>
      <c r="CK13" s="768"/>
      <c r="CL13" s="769"/>
      <c r="CM13" s="767">
        <v>250</v>
      </c>
      <c r="CN13" s="768"/>
      <c r="CO13" s="768"/>
      <c r="CP13" s="768"/>
      <c r="CQ13" s="769"/>
      <c r="CR13" s="767">
        <v>100</v>
      </c>
      <c r="CS13" s="768"/>
      <c r="CT13" s="768"/>
      <c r="CU13" s="768"/>
      <c r="CV13" s="769"/>
      <c r="CW13" s="767">
        <v>0</v>
      </c>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109503</v>
      </c>
      <c r="R23" s="780"/>
      <c r="S23" s="780"/>
      <c r="T23" s="780"/>
      <c r="U23" s="780"/>
      <c r="V23" s="780">
        <v>108171</v>
      </c>
      <c r="W23" s="780"/>
      <c r="X23" s="780"/>
      <c r="Y23" s="780"/>
      <c r="Z23" s="780"/>
      <c r="AA23" s="780">
        <v>1332</v>
      </c>
      <c r="AB23" s="780"/>
      <c r="AC23" s="780"/>
      <c r="AD23" s="780"/>
      <c r="AE23" s="781"/>
      <c r="AF23" s="782">
        <v>1158</v>
      </c>
      <c r="AG23" s="780"/>
      <c r="AH23" s="780"/>
      <c r="AI23" s="780"/>
      <c r="AJ23" s="783"/>
      <c r="AK23" s="784"/>
      <c r="AL23" s="785"/>
      <c r="AM23" s="785"/>
      <c r="AN23" s="785"/>
      <c r="AO23" s="785"/>
      <c r="AP23" s="780">
        <v>142695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24849</v>
      </c>
      <c r="R28" s="809"/>
      <c r="S28" s="809"/>
      <c r="T28" s="809"/>
      <c r="U28" s="809"/>
      <c r="V28" s="809">
        <v>27876</v>
      </c>
      <c r="W28" s="809"/>
      <c r="X28" s="809"/>
      <c r="Y28" s="809"/>
      <c r="Z28" s="809"/>
      <c r="AA28" s="809">
        <v>-3028</v>
      </c>
      <c r="AB28" s="809"/>
      <c r="AC28" s="809"/>
      <c r="AD28" s="809"/>
      <c r="AE28" s="810"/>
      <c r="AF28" s="811">
        <v>-3028</v>
      </c>
      <c r="AG28" s="809"/>
      <c r="AH28" s="809"/>
      <c r="AI28" s="809"/>
      <c r="AJ28" s="812"/>
      <c r="AK28" s="813">
        <v>1571</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6</v>
      </c>
      <c r="R29" s="745"/>
      <c r="S29" s="745"/>
      <c r="T29" s="745"/>
      <c r="U29" s="745"/>
      <c r="V29" s="745">
        <v>5</v>
      </c>
      <c r="W29" s="745"/>
      <c r="X29" s="745"/>
      <c r="Y29" s="745"/>
      <c r="Z29" s="745"/>
      <c r="AA29" s="745">
        <v>1</v>
      </c>
      <c r="AB29" s="745"/>
      <c r="AC29" s="745"/>
      <c r="AD29" s="745"/>
      <c r="AE29" s="746"/>
      <c r="AF29" s="747">
        <v>1</v>
      </c>
      <c r="AG29" s="748"/>
      <c r="AH29" s="748"/>
      <c r="AI29" s="748"/>
      <c r="AJ29" s="749"/>
      <c r="AK29" s="816">
        <v>1</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2907</v>
      </c>
      <c r="R30" s="745"/>
      <c r="S30" s="745"/>
      <c r="T30" s="745"/>
      <c r="U30" s="745"/>
      <c r="V30" s="745">
        <v>2895</v>
      </c>
      <c r="W30" s="745"/>
      <c r="X30" s="745"/>
      <c r="Y30" s="745"/>
      <c r="Z30" s="745"/>
      <c r="AA30" s="745">
        <v>12</v>
      </c>
      <c r="AB30" s="745"/>
      <c r="AC30" s="745"/>
      <c r="AD30" s="745"/>
      <c r="AE30" s="746"/>
      <c r="AF30" s="747">
        <v>12</v>
      </c>
      <c r="AG30" s="748"/>
      <c r="AH30" s="748"/>
      <c r="AI30" s="748"/>
      <c r="AJ30" s="749"/>
      <c r="AK30" s="816">
        <v>572</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21587</v>
      </c>
      <c r="R31" s="745"/>
      <c r="S31" s="745"/>
      <c r="T31" s="745"/>
      <c r="U31" s="745"/>
      <c r="V31" s="745">
        <v>21523</v>
      </c>
      <c r="W31" s="745"/>
      <c r="X31" s="745"/>
      <c r="Y31" s="745"/>
      <c r="Z31" s="745"/>
      <c r="AA31" s="745">
        <v>64</v>
      </c>
      <c r="AB31" s="745"/>
      <c r="AC31" s="745"/>
      <c r="AD31" s="745"/>
      <c r="AE31" s="746"/>
      <c r="AF31" s="747">
        <v>64</v>
      </c>
      <c r="AG31" s="748"/>
      <c r="AH31" s="748"/>
      <c r="AI31" s="748"/>
      <c r="AJ31" s="749"/>
      <c r="AK31" s="816">
        <v>2972</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13</v>
      </c>
      <c r="R32" s="745"/>
      <c r="S32" s="745"/>
      <c r="T32" s="745"/>
      <c r="U32" s="745"/>
      <c r="V32" s="745">
        <v>10</v>
      </c>
      <c r="W32" s="745"/>
      <c r="X32" s="745"/>
      <c r="Y32" s="745"/>
      <c r="Z32" s="745"/>
      <c r="AA32" s="745">
        <v>3</v>
      </c>
      <c r="AB32" s="745"/>
      <c r="AC32" s="745"/>
      <c r="AD32" s="745"/>
      <c r="AE32" s="746"/>
      <c r="AF32" s="747">
        <v>3</v>
      </c>
      <c r="AG32" s="748"/>
      <c r="AH32" s="748"/>
      <c r="AI32" s="748"/>
      <c r="AJ32" s="749"/>
      <c r="AK32" s="816">
        <v>0</v>
      </c>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13382</v>
      </c>
      <c r="R33" s="745"/>
      <c r="S33" s="745"/>
      <c r="T33" s="745"/>
      <c r="U33" s="745"/>
      <c r="V33" s="745">
        <v>13149</v>
      </c>
      <c r="W33" s="745"/>
      <c r="X33" s="745"/>
      <c r="Y33" s="745"/>
      <c r="Z33" s="745"/>
      <c r="AA33" s="745">
        <v>233</v>
      </c>
      <c r="AB33" s="745"/>
      <c r="AC33" s="745"/>
      <c r="AD33" s="745"/>
      <c r="AE33" s="746"/>
      <c r="AF33" s="747">
        <v>233</v>
      </c>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422</v>
      </c>
      <c r="R34" s="745"/>
      <c r="S34" s="745"/>
      <c r="T34" s="745"/>
      <c r="U34" s="745"/>
      <c r="V34" s="745">
        <v>422</v>
      </c>
      <c r="W34" s="745"/>
      <c r="X34" s="745"/>
      <c r="Y34" s="745"/>
      <c r="Z34" s="745"/>
      <c r="AA34" s="745">
        <v>0</v>
      </c>
      <c r="AB34" s="745"/>
      <c r="AC34" s="745"/>
      <c r="AD34" s="745"/>
      <c r="AE34" s="746"/>
      <c r="AF34" s="747">
        <v>0</v>
      </c>
      <c r="AG34" s="748"/>
      <c r="AH34" s="748"/>
      <c r="AI34" s="748"/>
      <c r="AJ34" s="749"/>
      <c r="AK34" s="816">
        <v>356</v>
      </c>
      <c r="AL34" s="817"/>
      <c r="AM34" s="817"/>
      <c r="AN34" s="817"/>
      <c r="AO34" s="817"/>
      <c r="AP34" s="817">
        <v>747</v>
      </c>
      <c r="AQ34" s="817"/>
      <c r="AR34" s="817"/>
      <c r="AS34" s="817"/>
      <c r="AT34" s="817"/>
      <c r="AU34" s="817">
        <v>634</v>
      </c>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6722</v>
      </c>
      <c r="R35" s="745"/>
      <c r="S35" s="745"/>
      <c r="T35" s="745"/>
      <c r="U35" s="745"/>
      <c r="V35" s="745">
        <v>6279</v>
      </c>
      <c r="W35" s="745"/>
      <c r="X35" s="745"/>
      <c r="Y35" s="745"/>
      <c r="Z35" s="745"/>
      <c r="AA35" s="745">
        <v>443</v>
      </c>
      <c r="AB35" s="745"/>
      <c r="AC35" s="745"/>
      <c r="AD35" s="745"/>
      <c r="AE35" s="746"/>
      <c r="AF35" s="747">
        <v>2982</v>
      </c>
      <c r="AG35" s="748"/>
      <c r="AH35" s="748"/>
      <c r="AI35" s="748"/>
      <c r="AJ35" s="749"/>
      <c r="AK35" s="816">
        <v>3520</v>
      </c>
      <c r="AL35" s="817"/>
      <c r="AM35" s="817"/>
      <c r="AN35" s="817"/>
      <c r="AO35" s="817"/>
      <c r="AP35" s="817">
        <v>70750</v>
      </c>
      <c r="AQ35" s="817"/>
      <c r="AR35" s="817"/>
      <c r="AS35" s="817"/>
      <c r="AT35" s="817"/>
      <c r="AU35" s="817">
        <v>38700</v>
      </c>
      <c r="AV35" s="817"/>
      <c r="AW35" s="817"/>
      <c r="AX35" s="817"/>
      <c r="AY35" s="817"/>
      <c r="AZ35" s="818"/>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3532</v>
      </c>
      <c r="R36" s="745"/>
      <c r="S36" s="745"/>
      <c r="T36" s="745"/>
      <c r="U36" s="745"/>
      <c r="V36" s="745">
        <v>3291</v>
      </c>
      <c r="W36" s="745"/>
      <c r="X36" s="745"/>
      <c r="Y36" s="745"/>
      <c r="Z36" s="745"/>
      <c r="AA36" s="745">
        <v>241</v>
      </c>
      <c r="AB36" s="745"/>
      <c r="AC36" s="745"/>
      <c r="AD36" s="745"/>
      <c r="AE36" s="746"/>
      <c r="AF36" s="747">
        <v>725</v>
      </c>
      <c r="AG36" s="748"/>
      <c r="AH36" s="748"/>
      <c r="AI36" s="748"/>
      <c r="AJ36" s="749"/>
      <c r="AK36" s="816">
        <v>24</v>
      </c>
      <c r="AL36" s="817"/>
      <c r="AM36" s="817"/>
      <c r="AN36" s="817"/>
      <c r="AO36" s="817"/>
      <c r="AP36" s="817">
        <v>6103</v>
      </c>
      <c r="AQ36" s="817"/>
      <c r="AR36" s="817"/>
      <c r="AS36" s="817"/>
      <c r="AT36" s="817"/>
      <c r="AU36" s="817">
        <v>12</v>
      </c>
      <c r="AV36" s="817"/>
      <c r="AW36" s="817"/>
      <c r="AX36" s="817"/>
      <c r="AY36" s="817"/>
      <c r="AZ36" s="818"/>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389</v>
      </c>
      <c r="C37" s="742"/>
      <c r="D37" s="742"/>
      <c r="E37" s="742"/>
      <c r="F37" s="742"/>
      <c r="G37" s="742"/>
      <c r="H37" s="742"/>
      <c r="I37" s="742"/>
      <c r="J37" s="742"/>
      <c r="K37" s="742"/>
      <c r="L37" s="742"/>
      <c r="M37" s="742"/>
      <c r="N37" s="742"/>
      <c r="O37" s="742"/>
      <c r="P37" s="743"/>
      <c r="Q37" s="744">
        <v>4509</v>
      </c>
      <c r="R37" s="745"/>
      <c r="S37" s="745"/>
      <c r="T37" s="745"/>
      <c r="U37" s="745"/>
      <c r="V37" s="745">
        <v>4100</v>
      </c>
      <c r="W37" s="745"/>
      <c r="X37" s="745"/>
      <c r="Y37" s="745"/>
      <c r="Z37" s="745"/>
      <c r="AA37" s="745">
        <v>409</v>
      </c>
      <c r="AB37" s="745"/>
      <c r="AC37" s="745"/>
      <c r="AD37" s="745"/>
      <c r="AE37" s="746"/>
      <c r="AF37" s="747">
        <v>4230</v>
      </c>
      <c r="AG37" s="748"/>
      <c r="AH37" s="748"/>
      <c r="AI37" s="748"/>
      <c r="AJ37" s="749"/>
      <c r="AK37" s="816">
        <v>712</v>
      </c>
      <c r="AL37" s="817"/>
      <c r="AM37" s="817"/>
      <c r="AN37" s="817"/>
      <c r="AO37" s="817"/>
      <c r="AP37" s="817">
        <v>16469</v>
      </c>
      <c r="AQ37" s="817"/>
      <c r="AR37" s="817"/>
      <c r="AS37" s="817"/>
      <c r="AT37" s="817"/>
      <c r="AU37" s="817">
        <v>3475</v>
      </c>
      <c r="AV37" s="817"/>
      <c r="AW37" s="817"/>
      <c r="AX37" s="817"/>
      <c r="AY37" s="817"/>
      <c r="AZ37" s="818"/>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390</v>
      </c>
      <c r="C38" s="742"/>
      <c r="D38" s="742"/>
      <c r="E38" s="742"/>
      <c r="F38" s="742"/>
      <c r="G38" s="742"/>
      <c r="H38" s="742"/>
      <c r="I38" s="742"/>
      <c r="J38" s="742"/>
      <c r="K38" s="742"/>
      <c r="L38" s="742"/>
      <c r="M38" s="742"/>
      <c r="N38" s="742"/>
      <c r="O38" s="742"/>
      <c r="P38" s="743"/>
      <c r="Q38" s="744">
        <v>417</v>
      </c>
      <c r="R38" s="745"/>
      <c r="S38" s="745"/>
      <c r="T38" s="745"/>
      <c r="U38" s="745"/>
      <c r="V38" s="745">
        <v>417</v>
      </c>
      <c r="W38" s="745"/>
      <c r="X38" s="745"/>
      <c r="Y38" s="745"/>
      <c r="Z38" s="745"/>
      <c r="AA38" s="745">
        <v>0</v>
      </c>
      <c r="AB38" s="745"/>
      <c r="AC38" s="745"/>
      <c r="AD38" s="745"/>
      <c r="AE38" s="746"/>
      <c r="AF38" s="747">
        <v>0</v>
      </c>
      <c r="AG38" s="748"/>
      <c r="AH38" s="748"/>
      <c r="AI38" s="748"/>
      <c r="AJ38" s="749"/>
      <c r="AK38" s="816">
        <v>187</v>
      </c>
      <c r="AL38" s="817"/>
      <c r="AM38" s="817"/>
      <c r="AN38" s="817"/>
      <c r="AO38" s="817"/>
      <c r="AP38" s="817">
        <v>1420</v>
      </c>
      <c r="AQ38" s="817"/>
      <c r="AR38" s="817"/>
      <c r="AS38" s="817"/>
      <c r="AT38" s="817"/>
      <c r="AU38" s="817">
        <v>1261</v>
      </c>
      <c r="AV38" s="817"/>
      <c r="AW38" s="817"/>
      <c r="AX38" s="817"/>
      <c r="AY38" s="817"/>
      <c r="AZ38" s="818"/>
      <c r="BA38" s="818"/>
      <c r="BB38" s="818"/>
      <c r="BC38" s="818"/>
      <c r="BD38" s="818"/>
      <c r="BE38" s="814" t="s">
        <v>391</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392</v>
      </c>
      <c r="C39" s="742"/>
      <c r="D39" s="742"/>
      <c r="E39" s="742"/>
      <c r="F39" s="742"/>
      <c r="G39" s="742"/>
      <c r="H39" s="742"/>
      <c r="I39" s="742"/>
      <c r="J39" s="742"/>
      <c r="K39" s="742"/>
      <c r="L39" s="742"/>
      <c r="M39" s="742"/>
      <c r="N39" s="742"/>
      <c r="O39" s="742"/>
      <c r="P39" s="743"/>
      <c r="Q39" s="744">
        <v>773</v>
      </c>
      <c r="R39" s="745"/>
      <c r="S39" s="745"/>
      <c r="T39" s="745"/>
      <c r="U39" s="745"/>
      <c r="V39" s="745">
        <v>773</v>
      </c>
      <c r="W39" s="745"/>
      <c r="X39" s="745"/>
      <c r="Y39" s="745"/>
      <c r="Z39" s="745"/>
      <c r="AA39" s="745">
        <v>0</v>
      </c>
      <c r="AB39" s="745"/>
      <c r="AC39" s="745"/>
      <c r="AD39" s="745"/>
      <c r="AE39" s="746"/>
      <c r="AF39" s="747">
        <v>0</v>
      </c>
      <c r="AG39" s="748"/>
      <c r="AH39" s="748"/>
      <c r="AI39" s="748"/>
      <c r="AJ39" s="749"/>
      <c r="AK39" s="816">
        <v>124</v>
      </c>
      <c r="AL39" s="817"/>
      <c r="AM39" s="817"/>
      <c r="AN39" s="817"/>
      <c r="AO39" s="817"/>
      <c r="AP39" s="817">
        <v>449</v>
      </c>
      <c r="AQ39" s="817"/>
      <c r="AR39" s="817"/>
      <c r="AS39" s="817"/>
      <c r="AT39" s="817"/>
      <c r="AU39" s="817">
        <v>242</v>
      </c>
      <c r="AV39" s="817"/>
      <c r="AW39" s="817"/>
      <c r="AX39" s="817"/>
      <c r="AY39" s="817"/>
      <c r="AZ39" s="818"/>
      <c r="BA39" s="818"/>
      <c r="BB39" s="818"/>
      <c r="BC39" s="818"/>
      <c r="BD39" s="818"/>
      <c r="BE39" s="814" t="s">
        <v>391</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393</v>
      </c>
      <c r="C40" s="742"/>
      <c r="D40" s="742"/>
      <c r="E40" s="742"/>
      <c r="F40" s="742"/>
      <c r="G40" s="742"/>
      <c r="H40" s="742"/>
      <c r="I40" s="742"/>
      <c r="J40" s="742"/>
      <c r="K40" s="742"/>
      <c r="L40" s="742"/>
      <c r="M40" s="742"/>
      <c r="N40" s="742"/>
      <c r="O40" s="742"/>
      <c r="P40" s="743"/>
      <c r="Q40" s="744">
        <v>1346</v>
      </c>
      <c r="R40" s="745"/>
      <c r="S40" s="745"/>
      <c r="T40" s="745"/>
      <c r="U40" s="745"/>
      <c r="V40" s="745">
        <v>1346</v>
      </c>
      <c r="W40" s="745"/>
      <c r="X40" s="745"/>
      <c r="Y40" s="745"/>
      <c r="Z40" s="745"/>
      <c r="AA40" s="745">
        <v>0</v>
      </c>
      <c r="AB40" s="745"/>
      <c r="AC40" s="745"/>
      <c r="AD40" s="745"/>
      <c r="AE40" s="746"/>
      <c r="AF40" s="747">
        <v>0</v>
      </c>
      <c r="AG40" s="748"/>
      <c r="AH40" s="748"/>
      <c r="AI40" s="748"/>
      <c r="AJ40" s="749"/>
      <c r="AK40" s="816">
        <v>553</v>
      </c>
      <c r="AL40" s="817"/>
      <c r="AM40" s="817"/>
      <c r="AN40" s="817"/>
      <c r="AO40" s="817"/>
      <c r="AP40" s="817">
        <v>5518</v>
      </c>
      <c r="AQ40" s="817"/>
      <c r="AR40" s="817"/>
      <c r="AS40" s="817"/>
      <c r="AT40" s="817"/>
      <c r="AU40" s="817">
        <v>4321</v>
      </c>
      <c r="AV40" s="817"/>
      <c r="AW40" s="817"/>
      <c r="AX40" s="817"/>
      <c r="AY40" s="817"/>
      <c r="AZ40" s="818"/>
      <c r="BA40" s="818"/>
      <c r="BB40" s="818"/>
      <c r="BC40" s="818"/>
      <c r="BD40" s="818"/>
      <c r="BE40" s="814" t="s">
        <v>391</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394</v>
      </c>
      <c r="C41" s="742"/>
      <c r="D41" s="742"/>
      <c r="E41" s="742"/>
      <c r="F41" s="742"/>
      <c r="G41" s="742"/>
      <c r="H41" s="742"/>
      <c r="I41" s="742"/>
      <c r="J41" s="742"/>
      <c r="K41" s="742"/>
      <c r="L41" s="742"/>
      <c r="M41" s="742"/>
      <c r="N41" s="742"/>
      <c r="O41" s="742"/>
      <c r="P41" s="743"/>
      <c r="Q41" s="744">
        <v>202</v>
      </c>
      <c r="R41" s="745"/>
      <c r="S41" s="745"/>
      <c r="T41" s="745"/>
      <c r="U41" s="745"/>
      <c r="V41" s="745">
        <v>201</v>
      </c>
      <c r="W41" s="745"/>
      <c r="X41" s="745"/>
      <c r="Y41" s="745"/>
      <c r="Z41" s="745"/>
      <c r="AA41" s="745">
        <v>1</v>
      </c>
      <c r="AB41" s="745"/>
      <c r="AC41" s="745"/>
      <c r="AD41" s="745"/>
      <c r="AE41" s="746"/>
      <c r="AF41" s="747">
        <v>1</v>
      </c>
      <c r="AG41" s="748"/>
      <c r="AH41" s="748"/>
      <c r="AI41" s="748"/>
      <c r="AJ41" s="749"/>
      <c r="AK41" s="816">
        <v>173</v>
      </c>
      <c r="AL41" s="817"/>
      <c r="AM41" s="817"/>
      <c r="AN41" s="817"/>
      <c r="AO41" s="817"/>
      <c r="AP41" s="817">
        <v>136</v>
      </c>
      <c r="AQ41" s="817"/>
      <c r="AR41" s="817"/>
      <c r="AS41" s="817"/>
      <c r="AT41" s="817"/>
      <c r="AU41" s="817">
        <v>117</v>
      </c>
      <c r="AV41" s="817"/>
      <c r="AW41" s="817"/>
      <c r="AX41" s="817"/>
      <c r="AY41" s="817"/>
      <c r="AZ41" s="818"/>
      <c r="BA41" s="818"/>
      <c r="BB41" s="818"/>
      <c r="BC41" s="818"/>
      <c r="BD41" s="818"/>
      <c r="BE41" s="814" t="s">
        <v>391</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t="s">
        <v>395</v>
      </c>
      <c r="C42" s="742"/>
      <c r="D42" s="742"/>
      <c r="E42" s="742"/>
      <c r="F42" s="742"/>
      <c r="G42" s="742"/>
      <c r="H42" s="742"/>
      <c r="I42" s="742"/>
      <c r="J42" s="742"/>
      <c r="K42" s="742"/>
      <c r="L42" s="742"/>
      <c r="M42" s="742"/>
      <c r="N42" s="742"/>
      <c r="O42" s="742"/>
      <c r="P42" s="743"/>
      <c r="Q42" s="744">
        <v>7294</v>
      </c>
      <c r="R42" s="745"/>
      <c r="S42" s="745"/>
      <c r="T42" s="745"/>
      <c r="U42" s="745"/>
      <c r="V42" s="745">
        <v>4566</v>
      </c>
      <c r="W42" s="745"/>
      <c r="X42" s="745"/>
      <c r="Y42" s="745"/>
      <c r="Z42" s="745"/>
      <c r="AA42" s="745">
        <v>2728</v>
      </c>
      <c r="AB42" s="745"/>
      <c r="AC42" s="745"/>
      <c r="AD42" s="745"/>
      <c r="AE42" s="746"/>
      <c r="AF42" s="747" t="s">
        <v>112</v>
      </c>
      <c r="AG42" s="748"/>
      <c r="AH42" s="748"/>
      <c r="AI42" s="748"/>
      <c r="AJ42" s="749"/>
      <c r="AK42" s="816">
        <v>1725</v>
      </c>
      <c r="AL42" s="817"/>
      <c r="AM42" s="817"/>
      <c r="AN42" s="817"/>
      <c r="AO42" s="817"/>
      <c r="AP42" s="817">
        <v>6026</v>
      </c>
      <c r="AQ42" s="817"/>
      <c r="AR42" s="817"/>
      <c r="AS42" s="817"/>
      <c r="AT42" s="817"/>
      <c r="AU42" s="817">
        <v>0</v>
      </c>
      <c r="AV42" s="817"/>
      <c r="AW42" s="817"/>
      <c r="AX42" s="817"/>
      <c r="AY42" s="817"/>
      <c r="AZ42" s="818"/>
      <c r="BA42" s="818"/>
      <c r="BB42" s="818"/>
      <c r="BC42" s="818"/>
      <c r="BD42" s="818"/>
      <c r="BE42" s="814" t="s">
        <v>391</v>
      </c>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5223</v>
      </c>
      <c r="AG63" s="828"/>
      <c r="AH63" s="828"/>
      <c r="AI63" s="828"/>
      <c r="AJ63" s="829"/>
      <c r="AK63" s="830"/>
      <c r="AL63" s="825"/>
      <c r="AM63" s="825"/>
      <c r="AN63" s="825"/>
      <c r="AO63" s="825"/>
      <c r="AP63" s="828">
        <v>107618</v>
      </c>
      <c r="AQ63" s="828"/>
      <c r="AR63" s="828"/>
      <c r="AS63" s="828"/>
      <c r="AT63" s="828"/>
      <c r="AU63" s="828">
        <v>48762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400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554</v>
      </c>
      <c r="C68" s="856" t="s">
        <v>554</v>
      </c>
      <c r="D68" s="856" t="s">
        <v>554</v>
      </c>
      <c r="E68" s="856" t="s">
        <v>554</v>
      </c>
      <c r="F68" s="856" t="s">
        <v>554</v>
      </c>
      <c r="G68" s="856" t="s">
        <v>554</v>
      </c>
      <c r="H68" s="856" t="s">
        <v>554</v>
      </c>
      <c r="I68" s="856" t="s">
        <v>554</v>
      </c>
      <c r="J68" s="856" t="s">
        <v>554</v>
      </c>
      <c r="K68" s="856" t="s">
        <v>554</v>
      </c>
      <c r="L68" s="856" t="s">
        <v>554</v>
      </c>
      <c r="M68" s="856" t="s">
        <v>554</v>
      </c>
      <c r="N68" s="856" t="s">
        <v>554</v>
      </c>
      <c r="O68" s="856" t="s">
        <v>554</v>
      </c>
      <c r="P68" s="857" t="s">
        <v>554</v>
      </c>
      <c r="Q68" s="858">
        <v>487</v>
      </c>
      <c r="R68" s="852"/>
      <c r="S68" s="852"/>
      <c r="T68" s="852"/>
      <c r="U68" s="852"/>
      <c r="V68" s="852">
        <v>461</v>
      </c>
      <c r="W68" s="852"/>
      <c r="X68" s="852"/>
      <c r="Y68" s="852"/>
      <c r="Z68" s="852"/>
      <c r="AA68" s="852">
        <v>26</v>
      </c>
      <c r="AB68" s="852"/>
      <c r="AC68" s="852"/>
      <c r="AD68" s="852"/>
      <c r="AE68" s="852"/>
      <c r="AF68" s="852">
        <v>26</v>
      </c>
      <c r="AG68" s="852"/>
      <c r="AH68" s="852"/>
      <c r="AI68" s="852"/>
      <c r="AJ68" s="852"/>
      <c r="AK68" s="852">
        <v>0</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555</v>
      </c>
      <c r="C69" s="860" t="s">
        <v>555</v>
      </c>
      <c r="D69" s="860" t="s">
        <v>555</v>
      </c>
      <c r="E69" s="860" t="s">
        <v>555</v>
      </c>
      <c r="F69" s="860" t="s">
        <v>555</v>
      </c>
      <c r="G69" s="860" t="s">
        <v>555</v>
      </c>
      <c r="H69" s="860" t="s">
        <v>555</v>
      </c>
      <c r="I69" s="860" t="s">
        <v>555</v>
      </c>
      <c r="J69" s="860" t="s">
        <v>555</v>
      </c>
      <c r="K69" s="860" t="s">
        <v>555</v>
      </c>
      <c r="L69" s="860" t="s">
        <v>555</v>
      </c>
      <c r="M69" s="860" t="s">
        <v>555</v>
      </c>
      <c r="N69" s="860" t="s">
        <v>555</v>
      </c>
      <c r="O69" s="860" t="s">
        <v>555</v>
      </c>
      <c r="P69" s="861" t="s">
        <v>555</v>
      </c>
      <c r="Q69" s="862">
        <v>100154</v>
      </c>
      <c r="R69" s="817"/>
      <c r="S69" s="817"/>
      <c r="T69" s="817"/>
      <c r="U69" s="817"/>
      <c r="V69" s="817">
        <v>97077</v>
      </c>
      <c r="W69" s="817"/>
      <c r="X69" s="817"/>
      <c r="Y69" s="817"/>
      <c r="Z69" s="817"/>
      <c r="AA69" s="817">
        <v>3077</v>
      </c>
      <c r="AB69" s="817"/>
      <c r="AC69" s="817"/>
      <c r="AD69" s="817"/>
      <c r="AE69" s="817"/>
      <c r="AF69" s="817">
        <v>3077</v>
      </c>
      <c r="AG69" s="817"/>
      <c r="AH69" s="817"/>
      <c r="AI69" s="817"/>
      <c r="AJ69" s="817"/>
      <c r="AK69" s="817">
        <v>0</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556</v>
      </c>
      <c r="C70" s="860" t="s">
        <v>556</v>
      </c>
      <c r="D70" s="860" t="s">
        <v>556</v>
      </c>
      <c r="E70" s="860" t="s">
        <v>556</v>
      </c>
      <c r="F70" s="860" t="s">
        <v>556</v>
      </c>
      <c r="G70" s="860" t="s">
        <v>556</v>
      </c>
      <c r="H70" s="860" t="s">
        <v>556</v>
      </c>
      <c r="I70" s="860" t="s">
        <v>556</v>
      </c>
      <c r="J70" s="860" t="s">
        <v>556</v>
      </c>
      <c r="K70" s="860" t="s">
        <v>556</v>
      </c>
      <c r="L70" s="860" t="s">
        <v>556</v>
      </c>
      <c r="M70" s="860" t="s">
        <v>556</v>
      </c>
      <c r="N70" s="860" t="s">
        <v>556</v>
      </c>
      <c r="O70" s="860" t="s">
        <v>556</v>
      </c>
      <c r="P70" s="861" t="s">
        <v>556</v>
      </c>
      <c r="Q70" s="862">
        <v>4963</v>
      </c>
      <c r="R70" s="817"/>
      <c r="S70" s="817"/>
      <c r="T70" s="817"/>
      <c r="U70" s="817"/>
      <c r="V70" s="817">
        <v>4949</v>
      </c>
      <c r="W70" s="817"/>
      <c r="X70" s="817"/>
      <c r="Y70" s="817"/>
      <c r="Z70" s="817"/>
      <c r="AA70" s="817">
        <v>14</v>
      </c>
      <c r="AB70" s="817"/>
      <c r="AC70" s="817"/>
      <c r="AD70" s="817"/>
      <c r="AE70" s="817"/>
      <c r="AF70" s="817">
        <v>14</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557</v>
      </c>
      <c r="C71" s="860" t="s">
        <v>557</v>
      </c>
      <c r="D71" s="860" t="s">
        <v>557</v>
      </c>
      <c r="E71" s="860" t="s">
        <v>557</v>
      </c>
      <c r="F71" s="860" t="s">
        <v>557</v>
      </c>
      <c r="G71" s="860" t="s">
        <v>557</v>
      </c>
      <c r="H71" s="860" t="s">
        <v>557</v>
      </c>
      <c r="I71" s="860" t="s">
        <v>557</v>
      </c>
      <c r="J71" s="860" t="s">
        <v>557</v>
      </c>
      <c r="K71" s="860" t="s">
        <v>557</v>
      </c>
      <c r="L71" s="860" t="s">
        <v>557</v>
      </c>
      <c r="M71" s="860" t="s">
        <v>557</v>
      </c>
      <c r="N71" s="860" t="s">
        <v>557</v>
      </c>
      <c r="O71" s="860" t="s">
        <v>557</v>
      </c>
      <c r="P71" s="861" t="s">
        <v>557</v>
      </c>
      <c r="Q71" s="862">
        <v>165</v>
      </c>
      <c r="R71" s="817"/>
      <c r="S71" s="817"/>
      <c r="T71" s="817"/>
      <c r="U71" s="817"/>
      <c r="V71" s="817">
        <v>133</v>
      </c>
      <c r="W71" s="817"/>
      <c r="X71" s="817"/>
      <c r="Y71" s="817"/>
      <c r="Z71" s="817"/>
      <c r="AA71" s="817">
        <v>32</v>
      </c>
      <c r="AB71" s="817"/>
      <c r="AC71" s="817"/>
      <c r="AD71" s="817"/>
      <c r="AE71" s="817"/>
      <c r="AF71" s="817">
        <v>32</v>
      </c>
      <c r="AG71" s="817"/>
      <c r="AH71" s="817"/>
      <c r="AI71" s="817"/>
      <c r="AJ71" s="817"/>
      <c r="AK71" s="817">
        <v>0</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558</v>
      </c>
      <c r="C72" s="860" t="s">
        <v>558</v>
      </c>
      <c r="D72" s="860" t="s">
        <v>558</v>
      </c>
      <c r="E72" s="860" t="s">
        <v>558</v>
      </c>
      <c r="F72" s="860" t="s">
        <v>558</v>
      </c>
      <c r="G72" s="860" t="s">
        <v>558</v>
      </c>
      <c r="H72" s="860" t="s">
        <v>558</v>
      </c>
      <c r="I72" s="860" t="s">
        <v>558</v>
      </c>
      <c r="J72" s="860" t="s">
        <v>558</v>
      </c>
      <c r="K72" s="860" t="s">
        <v>558</v>
      </c>
      <c r="L72" s="860" t="s">
        <v>558</v>
      </c>
      <c r="M72" s="860" t="s">
        <v>558</v>
      </c>
      <c r="N72" s="860" t="s">
        <v>558</v>
      </c>
      <c r="O72" s="860" t="s">
        <v>558</v>
      </c>
      <c r="P72" s="861" t="s">
        <v>558</v>
      </c>
      <c r="Q72" s="862">
        <v>179</v>
      </c>
      <c r="R72" s="817"/>
      <c r="S72" s="817"/>
      <c r="T72" s="817"/>
      <c r="U72" s="817"/>
      <c r="V72" s="817">
        <v>170</v>
      </c>
      <c r="W72" s="817"/>
      <c r="X72" s="817"/>
      <c r="Y72" s="817"/>
      <c r="Z72" s="817"/>
      <c r="AA72" s="817">
        <v>9</v>
      </c>
      <c r="AB72" s="817"/>
      <c r="AC72" s="817"/>
      <c r="AD72" s="817"/>
      <c r="AE72" s="817"/>
      <c r="AF72" s="817">
        <v>9</v>
      </c>
      <c r="AG72" s="817"/>
      <c r="AH72" s="817"/>
      <c r="AI72" s="817"/>
      <c r="AJ72" s="817"/>
      <c r="AK72" s="817">
        <v>51</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559</v>
      </c>
      <c r="C73" s="860" t="s">
        <v>559</v>
      </c>
      <c r="D73" s="860" t="s">
        <v>559</v>
      </c>
      <c r="E73" s="860" t="s">
        <v>559</v>
      </c>
      <c r="F73" s="860" t="s">
        <v>559</v>
      </c>
      <c r="G73" s="860" t="s">
        <v>559</v>
      </c>
      <c r="H73" s="860" t="s">
        <v>559</v>
      </c>
      <c r="I73" s="860" t="s">
        <v>559</v>
      </c>
      <c r="J73" s="860" t="s">
        <v>559</v>
      </c>
      <c r="K73" s="860" t="s">
        <v>559</v>
      </c>
      <c r="L73" s="860" t="s">
        <v>559</v>
      </c>
      <c r="M73" s="860" t="s">
        <v>559</v>
      </c>
      <c r="N73" s="860" t="s">
        <v>559</v>
      </c>
      <c r="O73" s="860" t="s">
        <v>559</v>
      </c>
      <c r="P73" s="861" t="s">
        <v>559</v>
      </c>
      <c r="Q73" s="862">
        <v>193</v>
      </c>
      <c r="R73" s="817"/>
      <c r="S73" s="817"/>
      <c r="T73" s="817"/>
      <c r="U73" s="817"/>
      <c r="V73" s="817">
        <v>192</v>
      </c>
      <c r="W73" s="817"/>
      <c r="X73" s="817"/>
      <c r="Y73" s="817"/>
      <c r="Z73" s="817"/>
      <c r="AA73" s="817">
        <v>1</v>
      </c>
      <c r="AB73" s="817"/>
      <c r="AC73" s="817"/>
      <c r="AD73" s="817"/>
      <c r="AE73" s="817"/>
      <c r="AF73" s="817">
        <v>1</v>
      </c>
      <c r="AG73" s="817"/>
      <c r="AH73" s="817"/>
      <c r="AI73" s="817"/>
      <c r="AJ73" s="817"/>
      <c r="AK73" s="817">
        <v>0</v>
      </c>
      <c r="AL73" s="817"/>
      <c r="AM73" s="817"/>
      <c r="AN73" s="817"/>
      <c r="AO73" s="817"/>
      <c r="AP73" s="817">
        <v>229</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560</v>
      </c>
      <c r="C74" s="860" t="s">
        <v>560</v>
      </c>
      <c r="D74" s="860" t="s">
        <v>560</v>
      </c>
      <c r="E74" s="860" t="s">
        <v>560</v>
      </c>
      <c r="F74" s="860" t="s">
        <v>560</v>
      </c>
      <c r="G74" s="860" t="s">
        <v>560</v>
      </c>
      <c r="H74" s="860" t="s">
        <v>560</v>
      </c>
      <c r="I74" s="860" t="s">
        <v>560</v>
      </c>
      <c r="J74" s="860" t="s">
        <v>560</v>
      </c>
      <c r="K74" s="860" t="s">
        <v>560</v>
      </c>
      <c r="L74" s="860" t="s">
        <v>560</v>
      </c>
      <c r="M74" s="860" t="s">
        <v>560</v>
      </c>
      <c r="N74" s="860" t="s">
        <v>560</v>
      </c>
      <c r="O74" s="860" t="s">
        <v>560</v>
      </c>
      <c r="P74" s="861" t="s">
        <v>560</v>
      </c>
      <c r="Q74" s="862">
        <v>1073</v>
      </c>
      <c r="R74" s="817"/>
      <c r="S74" s="817"/>
      <c r="T74" s="817"/>
      <c r="U74" s="817"/>
      <c r="V74" s="817">
        <v>996</v>
      </c>
      <c r="W74" s="817"/>
      <c r="X74" s="817"/>
      <c r="Y74" s="817"/>
      <c r="Z74" s="817"/>
      <c r="AA74" s="817">
        <v>77</v>
      </c>
      <c r="AB74" s="817"/>
      <c r="AC74" s="817"/>
      <c r="AD74" s="817"/>
      <c r="AE74" s="817"/>
      <c r="AF74" s="817">
        <v>77</v>
      </c>
      <c r="AG74" s="817"/>
      <c r="AH74" s="817"/>
      <c r="AI74" s="817"/>
      <c r="AJ74" s="817"/>
      <c r="AK74" s="817">
        <v>25</v>
      </c>
      <c r="AL74" s="817"/>
      <c r="AM74" s="817"/>
      <c r="AN74" s="817"/>
      <c r="AO74" s="817"/>
      <c r="AP74" s="817">
        <v>124</v>
      </c>
      <c r="AQ74" s="817"/>
      <c r="AR74" s="817"/>
      <c r="AS74" s="817"/>
      <c r="AT74" s="817"/>
      <c r="AU74" s="817">
        <v>11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561</v>
      </c>
      <c r="C75" s="860" t="s">
        <v>561</v>
      </c>
      <c r="D75" s="860" t="s">
        <v>561</v>
      </c>
      <c r="E75" s="860" t="s">
        <v>561</v>
      </c>
      <c r="F75" s="860" t="s">
        <v>561</v>
      </c>
      <c r="G75" s="860" t="s">
        <v>561</v>
      </c>
      <c r="H75" s="860" t="s">
        <v>561</v>
      </c>
      <c r="I75" s="860" t="s">
        <v>561</v>
      </c>
      <c r="J75" s="860" t="s">
        <v>561</v>
      </c>
      <c r="K75" s="860" t="s">
        <v>561</v>
      </c>
      <c r="L75" s="860" t="s">
        <v>561</v>
      </c>
      <c r="M75" s="860" t="s">
        <v>561</v>
      </c>
      <c r="N75" s="860" t="s">
        <v>561</v>
      </c>
      <c r="O75" s="860" t="s">
        <v>561</v>
      </c>
      <c r="P75" s="861" t="s">
        <v>561</v>
      </c>
      <c r="Q75" s="865">
        <v>2363</v>
      </c>
      <c r="R75" s="866"/>
      <c r="S75" s="866"/>
      <c r="T75" s="866"/>
      <c r="U75" s="816"/>
      <c r="V75" s="867">
        <v>2275</v>
      </c>
      <c r="W75" s="866"/>
      <c r="X75" s="866"/>
      <c r="Y75" s="866"/>
      <c r="Z75" s="816"/>
      <c r="AA75" s="867">
        <v>88</v>
      </c>
      <c r="AB75" s="866"/>
      <c r="AC75" s="866"/>
      <c r="AD75" s="866"/>
      <c r="AE75" s="816"/>
      <c r="AF75" s="867">
        <v>80</v>
      </c>
      <c r="AG75" s="866"/>
      <c r="AH75" s="866"/>
      <c r="AI75" s="866"/>
      <c r="AJ75" s="816"/>
      <c r="AK75" s="867">
        <v>0</v>
      </c>
      <c r="AL75" s="866"/>
      <c r="AM75" s="866"/>
      <c r="AN75" s="866"/>
      <c r="AO75" s="816"/>
      <c r="AP75" s="867">
        <v>281</v>
      </c>
      <c r="AQ75" s="866"/>
      <c r="AR75" s="866"/>
      <c r="AS75" s="866"/>
      <c r="AT75" s="816"/>
      <c r="AU75" s="867">
        <v>94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3316</v>
      </c>
      <c r="AG88" s="828"/>
      <c r="AH88" s="828"/>
      <c r="AI88" s="828"/>
      <c r="AJ88" s="828"/>
      <c r="AK88" s="825"/>
      <c r="AL88" s="825"/>
      <c r="AM88" s="825"/>
      <c r="AN88" s="825"/>
      <c r="AO88" s="825"/>
      <c r="AP88" s="828">
        <v>634</v>
      </c>
      <c r="AQ88" s="828"/>
      <c r="AR88" s="828"/>
      <c r="AS88" s="828"/>
      <c r="AT88" s="828"/>
      <c r="AU88" s="828">
        <v>105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1255</v>
      </c>
      <c r="CS102" s="836"/>
      <c r="CT102" s="836"/>
      <c r="CU102" s="836"/>
      <c r="CV102" s="879"/>
      <c r="CW102" s="878">
        <v>121</v>
      </c>
      <c r="CX102" s="836"/>
      <c r="CY102" s="836"/>
      <c r="CZ102" s="836"/>
      <c r="DA102" s="879"/>
      <c r="DB102" s="878"/>
      <c r="DC102" s="836"/>
      <c r="DD102" s="836"/>
      <c r="DE102" s="836"/>
      <c r="DF102" s="879"/>
      <c r="DG102" s="878"/>
      <c r="DH102" s="836"/>
      <c r="DI102" s="836"/>
      <c r="DJ102" s="836"/>
      <c r="DK102" s="879"/>
      <c r="DL102" s="878">
        <v>210</v>
      </c>
      <c r="DM102" s="836"/>
      <c r="DN102" s="836"/>
      <c r="DO102" s="836"/>
      <c r="DP102" s="879"/>
      <c r="DQ102" s="878">
        <v>79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286</v>
      </c>
      <c r="AG109" s="881"/>
      <c r="AH109" s="881"/>
      <c r="AI109" s="881"/>
      <c r="AJ109" s="882"/>
      <c r="AK109" s="880" t="s">
        <v>285</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286</v>
      </c>
      <c r="BW109" s="881"/>
      <c r="BX109" s="881"/>
      <c r="BY109" s="881"/>
      <c r="BZ109" s="882"/>
      <c r="CA109" s="880" t="s">
        <v>285</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286</v>
      </c>
      <c r="DM109" s="881"/>
      <c r="DN109" s="881"/>
      <c r="DO109" s="881"/>
      <c r="DP109" s="882"/>
      <c r="DQ109" s="880" t="s">
        <v>285</v>
      </c>
      <c r="DR109" s="881"/>
      <c r="DS109" s="881"/>
      <c r="DT109" s="881"/>
      <c r="DU109" s="882"/>
      <c r="DV109" s="880" t="s">
        <v>411</v>
      </c>
      <c r="DW109" s="881"/>
      <c r="DX109" s="881"/>
      <c r="DY109" s="881"/>
      <c r="DZ109" s="883"/>
    </row>
    <row r="110" spans="1:131" s="197" customFormat="1" ht="26.25" customHeight="1">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12112931</v>
      </c>
      <c r="AB110" s="888"/>
      <c r="AC110" s="888"/>
      <c r="AD110" s="888"/>
      <c r="AE110" s="889"/>
      <c r="AF110" s="890">
        <v>12536471</v>
      </c>
      <c r="AG110" s="888"/>
      <c r="AH110" s="888"/>
      <c r="AI110" s="888"/>
      <c r="AJ110" s="889"/>
      <c r="AK110" s="890">
        <v>12966508</v>
      </c>
      <c r="AL110" s="888"/>
      <c r="AM110" s="888"/>
      <c r="AN110" s="888"/>
      <c r="AO110" s="889"/>
      <c r="AP110" s="891">
        <v>26.4</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136747499</v>
      </c>
      <c r="BR110" s="925"/>
      <c r="BS110" s="925"/>
      <c r="BT110" s="925"/>
      <c r="BU110" s="925"/>
      <c r="BV110" s="925">
        <v>140730203</v>
      </c>
      <c r="BW110" s="925"/>
      <c r="BX110" s="925"/>
      <c r="BY110" s="925"/>
      <c r="BZ110" s="925"/>
      <c r="CA110" s="925">
        <v>142695398</v>
      </c>
      <c r="CB110" s="925"/>
      <c r="CC110" s="925"/>
      <c r="CD110" s="925"/>
      <c r="CE110" s="925"/>
      <c r="CF110" s="939">
        <v>290.10000000000002</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1884467</v>
      </c>
      <c r="BR111" s="918"/>
      <c r="BS111" s="918"/>
      <c r="BT111" s="918"/>
      <c r="BU111" s="918"/>
      <c r="BV111" s="918">
        <v>1697426</v>
      </c>
      <c r="BW111" s="918"/>
      <c r="BX111" s="918"/>
      <c r="BY111" s="918"/>
      <c r="BZ111" s="918"/>
      <c r="CA111" s="918">
        <v>1520057</v>
      </c>
      <c r="CB111" s="918"/>
      <c r="CC111" s="918"/>
      <c r="CD111" s="918"/>
      <c r="CE111" s="918"/>
      <c r="CF111" s="912">
        <v>3.1</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47413723</v>
      </c>
      <c r="BR112" s="918"/>
      <c r="BS112" s="918"/>
      <c r="BT112" s="918"/>
      <c r="BU112" s="918"/>
      <c r="BV112" s="918">
        <v>47984874</v>
      </c>
      <c r="BW112" s="918"/>
      <c r="BX112" s="918"/>
      <c r="BY112" s="918"/>
      <c r="BZ112" s="918"/>
      <c r="CA112" s="918">
        <v>48761254</v>
      </c>
      <c r="CB112" s="918"/>
      <c r="CC112" s="918"/>
      <c r="CD112" s="918"/>
      <c r="CE112" s="918"/>
      <c r="CF112" s="912">
        <v>99.1</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3923744</v>
      </c>
      <c r="AB113" s="932"/>
      <c r="AC113" s="932"/>
      <c r="AD113" s="932"/>
      <c r="AE113" s="933"/>
      <c r="AF113" s="934">
        <v>3865771</v>
      </c>
      <c r="AG113" s="932"/>
      <c r="AH113" s="932"/>
      <c r="AI113" s="932"/>
      <c r="AJ113" s="933"/>
      <c r="AK113" s="934">
        <v>3813144</v>
      </c>
      <c r="AL113" s="932"/>
      <c r="AM113" s="932"/>
      <c r="AN113" s="932"/>
      <c r="AO113" s="933"/>
      <c r="AP113" s="935">
        <v>7.8</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312464</v>
      </c>
      <c r="BR113" s="918"/>
      <c r="BS113" s="918"/>
      <c r="BT113" s="918"/>
      <c r="BU113" s="918"/>
      <c r="BV113" s="918">
        <v>204421</v>
      </c>
      <c r="BW113" s="918"/>
      <c r="BX113" s="918"/>
      <c r="BY113" s="918"/>
      <c r="BZ113" s="918"/>
      <c r="CA113" s="918">
        <v>105608</v>
      </c>
      <c r="CB113" s="918"/>
      <c r="CC113" s="918"/>
      <c r="CD113" s="918"/>
      <c r="CE113" s="918"/>
      <c r="CF113" s="912">
        <v>0.2</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70130</v>
      </c>
      <c r="AB114" s="957"/>
      <c r="AC114" s="957"/>
      <c r="AD114" s="957"/>
      <c r="AE114" s="958"/>
      <c r="AF114" s="959">
        <v>112210</v>
      </c>
      <c r="AG114" s="957"/>
      <c r="AH114" s="957"/>
      <c r="AI114" s="957"/>
      <c r="AJ114" s="958"/>
      <c r="AK114" s="959">
        <v>101201</v>
      </c>
      <c r="AL114" s="957"/>
      <c r="AM114" s="957"/>
      <c r="AN114" s="957"/>
      <c r="AO114" s="958"/>
      <c r="AP114" s="960">
        <v>0.2</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18050574</v>
      </c>
      <c r="BR114" s="918"/>
      <c r="BS114" s="918"/>
      <c r="BT114" s="918"/>
      <c r="BU114" s="918"/>
      <c r="BV114" s="918">
        <v>17619606</v>
      </c>
      <c r="BW114" s="918"/>
      <c r="BX114" s="918"/>
      <c r="BY114" s="918"/>
      <c r="BZ114" s="918"/>
      <c r="CA114" s="918">
        <v>17363141</v>
      </c>
      <c r="CB114" s="918"/>
      <c r="CC114" s="918"/>
      <c r="CD114" s="918"/>
      <c r="CE114" s="918"/>
      <c r="CF114" s="912">
        <v>35.299999999999997</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215902</v>
      </c>
      <c r="AB115" s="932"/>
      <c r="AC115" s="932"/>
      <c r="AD115" s="932"/>
      <c r="AE115" s="933"/>
      <c r="AF115" s="934">
        <v>187038</v>
      </c>
      <c r="AG115" s="932"/>
      <c r="AH115" s="932"/>
      <c r="AI115" s="932"/>
      <c r="AJ115" s="933"/>
      <c r="AK115" s="934">
        <v>177368</v>
      </c>
      <c r="AL115" s="932"/>
      <c r="AM115" s="932"/>
      <c r="AN115" s="932"/>
      <c r="AO115" s="933"/>
      <c r="AP115" s="935">
        <v>0.4</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v>962313</v>
      </c>
      <c r="BR115" s="918"/>
      <c r="BS115" s="918"/>
      <c r="BT115" s="918"/>
      <c r="BU115" s="918"/>
      <c r="BV115" s="918">
        <v>167863</v>
      </c>
      <c r="BW115" s="918"/>
      <c r="BX115" s="918"/>
      <c r="BY115" s="918"/>
      <c r="BZ115" s="918"/>
      <c r="CA115" s="918">
        <v>78914</v>
      </c>
      <c r="CB115" s="918"/>
      <c r="CC115" s="918"/>
      <c r="CD115" s="918"/>
      <c r="CE115" s="918"/>
      <c r="CF115" s="912">
        <v>0.2</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395</v>
      </c>
      <c r="AB116" s="957"/>
      <c r="AC116" s="957"/>
      <c r="AD116" s="957"/>
      <c r="AE116" s="958"/>
      <c r="AF116" s="959">
        <v>1938</v>
      </c>
      <c r="AG116" s="957"/>
      <c r="AH116" s="957"/>
      <c r="AI116" s="957"/>
      <c r="AJ116" s="958"/>
      <c r="AK116" s="959">
        <v>2200</v>
      </c>
      <c r="AL116" s="957"/>
      <c r="AM116" s="957"/>
      <c r="AN116" s="957"/>
      <c r="AO116" s="958"/>
      <c r="AP116" s="960">
        <v>0</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16323102</v>
      </c>
      <c r="AB117" s="964"/>
      <c r="AC117" s="964"/>
      <c r="AD117" s="964"/>
      <c r="AE117" s="965"/>
      <c r="AF117" s="963">
        <v>16703428</v>
      </c>
      <c r="AG117" s="964"/>
      <c r="AH117" s="964"/>
      <c r="AI117" s="964"/>
      <c r="AJ117" s="965"/>
      <c r="AK117" s="963">
        <v>17060421</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286</v>
      </c>
      <c r="AG118" s="881"/>
      <c r="AH118" s="881"/>
      <c r="AI118" s="881"/>
      <c r="AJ118" s="882"/>
      <c r="AK118" s="880" t="s">
        <v>285</v>
      </c>
      <c r="AL118" s="881"/>
      <c r="AM118" s="881"/>
      <c r="AN118" s="881"/>
      <c r="AO118" s="882"/>
      <c r="AP118" s="988" t="s">
        <v>411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439</v>
      </c>
      <c r="BP118" s="992"/>
      <c r="BQ118" s="983">
        <v>205371040</v>
      </c>
      <c r="BR118" s="984"/>
      <c r="BS118" s="984"/>
      <c r="BT118" s="984"/>
      <c r="BU118" s="984"/>
      <c r="BV118" s="984">
        <v>208404393</v>
      </c>
      <c r="BW118" s="984"/>
      <c r="BX118" s="984"/>
      <c r="BY118" s="984"/>
      <c r="BZ118" s="984"/>
      <c r="CA118" s="984">
        <v>210524372</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8593804</v>
      </c>
      <c r="BR119" s="925"/>
      <c r="BS119" s="925"/>
      <c r="BT119" s="925"/>
      <c r="BU119" s="925"/>
      <c r="BV119" s="925">
        <v>8144037</v>
      </c>
      <c r="BW119" s="925"/>
      <c r="BX119" s="925"/>
      <c r="BY119" s="925"/>
      <c r="BZ119" s="925"/>
      <c r="CA119" s="925">
        <v>8475416</v>
      </c>
      <c r="CB119" s="925"/>
      <c r="CC119" s="925"/>
      <c r="CD119" s="925"/>
      <c r="CE119" s="925"/>
      <c r="CF119" s="939">
        <v>17.2</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1884467</v>
      </c>
      <c r="DH119" s="996"/>
      <c r="DI119" s="996"/>
      <c r="DJ119" s="996"/>
      <c r="DK119" s="997"/>
      <c r="DL119" s="998">
        <v>1697426</v>
      </c>
      <c r="DM119" s="996"/>
      <c r="DN119" s="996"/>
      <c r="DO119" s="996"/>
      <c r="DP119" s="997"/>
      <c r="DQ119" s="998">
        <v>1520057</v>
      </c>
      <c r="DR119" s="996"/>
      <c r="DS119" s="996"/>
      <c r="DT119" s="996"/>
      <c r="DU119" s="997"/>
      <c r="DV119" s="999">
        <v>3.1</v>
      </c>
      <c r="DW119" s="1000"/>
      <c r="DX119" s="1000"/>
      <c r="DY119" s="1000"/>
      <c r="DZ119" s="1001"/>
    </row>
    <row r="120" spans="1:130" s="197" customFormat="1" ht="26.25" customHeight="1">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37872491</v>
      </c>
      <c r="BR120" s="918"/>
      <c r="BS120" s="918"/>
      <c r="BT120" s="918"/>
      <c r="BU120" s="918"/>
      <c r="BV120" s="918">
        <v>37954960</v>
      </c>
      <c r="BW120" s="918"/>
      <c r="BX120" s="918"/>
      <c r="BY120" s="918"/>
      <c r="BZ120" s="918"/>
      <c r="CA120" s="918">
        <v>37642883</v>
      </c>
      <c r="CB120" s="918"/>
      <c r="CC120" s="918"/>
      <c r="CD120" s="918"/>
      <c r="CE120" s="918"/>
      <c r="CF120" s="912">
        <v>76.5</v>
      </c>
      <c r="CG120" s="913"/>
      <c r="CH120" s="913"/>
      <c r="CI120" s="913"/>
      <c r="CJ120" s="913"/>
      <c r="CK120" s="1011" t="s">
        <v>445</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35912262</v>
      </c>
      <c r="DH120" s="925"/>
      <c r="DI120" s="925"/>
      <c r="DJ120" s="925"/>
      <c r="DK120" s="925"/>
      <c r="DL120" s="925">
        <v>37373642</v>
      </c>
      <c r="DM120" s="925"/>
      <c r="DN120" s="925"/>
      <c r="DO120" s="925"/>
      <c r="DP120" s="925"/>
      <c r="DQ120" s="925">
        <v>38700062</v>
      </c>
      <c r="DR120" s="925"/>
      <c r="DS120" s="925"/>
      <c r="DT120" s="925"/>
      <c r="DU120" s="925"/>
      <c r="DV120" s="926">
        <v>78.7</v>
      </c>
      <c r="DW120" s="926"/>
      <c r="DX120" s="926"/>
      <c r="DY120" s="926"/>
      <c r="DZ120" s="927"/>
    </row>
    <row r="121" spans="1:130" s="197" customFormat="1" ht="26.25" customHeight="1">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106285348</v>
      </c>
      <c r="BR121" s="984"/>
      <c r="BS121" s="984"/>
      <c r="BT121" s="984"/>
      <c r="BU121" s="984"/>
      <c r="BV121" s="984">
        <v>109859113</v>
      </c>
      <c r="BW121" s="984"/>
      <c r="BX121" s="984"/>
      <c r="BY121" s="984"/>
      <c r="BZ121" s="984"/>
      <c r="CA121" s="984">
        <v>112528004</v>
      </c>
      <c r="CB121" s="984"/>
      <c r="CC121" s="984"/>
      <c r="CD121" s="984"/>
      <c r="CE121" s="984"/>
      <c r="CF121" s="1022">
        <v>228.8</v>
      </c>
      <c r="CG121" s="1023"/>
      <c r="CH121" s="1023"/>
      <c r="CI121" s="1023"/>
      <c r="CJ121" s="1023"/>
      <c r="CK121" s="1014"/>
      <c r="CL121" s="1015"/>
      <c r="CM121" s="1015"/>
      <c r="CN121" s="1015"/>
      <c r="CO121" s="1016"/>
      <c r="CP121" s="1005" t="s">
        <v>393</v>
      </c>
      <c r="CQ121" s="1006"/>
      <c r="CR121" s="1006"/>
      <c r="CS121" s="1006"/>
      <c r="CT121" s="1006"/>
      <c r="CU121" s="1006"/>
      <c r="CV121" s="1006"/>
      <c r="CW121" s="1006"/>
      <c r="CX121" s="1006"/>
      <c r="CY121" s="1006"/>
      <c r="CZ121" s="1006"/>
      <c r="DA121" s="1006"/>
      <c r="DB121" s="1006"/>
      <c r="DC121" s="1006"/>
      <c r="DD121" s="1006"/>
      <c r="DE121" s="1006"/>
      <c r="DF121" s="1007"/>
      <c r="DG121" s="917">
        <v>4663569</v>
      </c>
      <c r="DH121" s="918"/>
      <c r="DI121" s="918"/>
      <c r="DJ121" s="918"/>
      <c r="DK121" s="918"/>
      <c r="DL121" s="918">
        <v>4423746</v>
      </c>
      <c r="DM121" s="918"/>
      <c r="DN121" s="918"/>
      <c r="DO121" s="918"/>
      <c r="DP121" s="918"/>
      <c r="DQ121" s="918">
        <v>4320579</v>
      </c>
      <c r="DR121" s="918"/>
      <c r="DS121" s="918"/>
      <c r="DT121" s="918"/>
      <c r="DU121" s="918"/>
      <c r="DV121" s="919">
        <v>8.8000000000000007</v>
      </c>
      <c r="DW121" s="919"/>
      <c r="DX121" s="919"/>
      <c r="DY121" s="919"/>
      <c r="DZ121" s="920"/>
    </row>
    <row r="122" spans="1:130" s="197" customFormat="1" ht="26.25" customHeight="1">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448</v>
      </c>
      <c r="BP122" s="992"/>
      <c r="BQ122" s="1032">
        <v>152751643</v>
      </c>
      <c r="BR122" s="1033"/>
      <c r="BS122" s="1033"/>
      <c r="BT122" s="1033"/>
      <c r="BU122" s="1033"/>
      <c r="BV122" s="1033">
        <v>155958110</v>
      </c>
      <c r="BW122" s="1033"/>
      <c r="BX122" s="1033"/>
      <c r="BY122" s="1033"/>
      <c r="BZ122" s="1033"/>
      <c r="CA122" s="1033">
        <v>158646303</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3944833</v>
      </c>
      <c r="DH122" s="918"/>
      <c r="DI122" s="918"/>
      <c r="DJ122" s="918"/>
      <c r="DK122" s="918"/>
      <c r="DL122" s="918">
        <v>3620056</v>
      </c>
      <c r="DM122" s="918"/>
      <c r="DN122" s="918"/>
      <c r="DO122" s="918"/>
      <c r="DP122" s="918"/>
      <c r="DQ122" s="918">
        <v>3474882</v>
      </c>
      <c r="DR122" s="918"/>
      <c r="DS122" s="918"/>
      <c r="DT122" s="918"/>
      <c r="DU122" s="918"/>
      <c r="DV122" s="919">
        <v>7.1</v>
      </c>
      <c r="DW122" s="919"/>
      <c r="DX122" s="919"/>
      <c r="DY122" s="919"/>
      <c r="DZ122" s="920"/>
    </row>
    <row r="123" spans="1:130" s="197" customFormat="1" ht="26.25" customHeight="1" thickBot="1">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106.9</v>
      </c>
      <c r="BR123" s="1025"/>
      <c r="BS123" s="1025"/>
      <c r="BT123" s="1025"/>
      <c r="BU123" s="1025"/>
      <c r="BV123" s="1025">
        <v>106.5</v>
      </c>
      <c r="BW123" s="1025"/>
      <c r="BX123" s="1025"/>
      <c r="BY123" s="1025"/>
      <c r="BZ123" s="1025"/>
      <c r="CA123" s="1025">
        <v>105.4</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v>1297790</v>
      </c>
      <c r="DH123" s="957"/>
      <c r="DI123" s="957"/>
      <c r="DJ123" s="957"/>
      <c r="DK123" s="958"/>
      <c r="DL123" s="959">
        <v>1243680</v>
      </c>
      <c r="DM123" s="957"/>
      <c r="DN123" s="957"/>
      <c r="DO123" s="957"/>
      <c r="DP123" s="958"/>
      <c r="DQ123" s="959">
        <v>1261294</v>
      </c>
      <c r="DR123" s="957"/>
      <c r="DS123" s="957"/>
      <c r="DT123" s="957"/>
      <c r="DU123" s="958"/>
      <c r="DV123" s="960">
        <v>2.6</v>
      </c>
      <c r="DW123" s="961"/>
      <c r="DX123" s="961"/>
      <c r="DY123" s="961"/>
      <c r="DZ123" s="962"/>
    </row>
    <row r="124" spans="1:130" s="197" customFormat="1" ht="26.25" customHeight="1">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450</v>
      </c>
      <c r="CQ124" s="1006"/>
      <c r="CR124" s="1006"/>
      <c r="CS124" s="1006"/>
      <c r="CT124" s="1006"/>
      <c r="CU124" s="1006"/>
      <c r="CV124" s="1006"/>
      <c r="CW124" s="1006"/>
      <c r="CX124" s="1006"/>
      <c r="CY124" s="1006"/>
      <c r="CZ124" s="1006"/>
      <c r="DA124" s="1006"/>
      <c r="DB124" s="1006"/>
      <c r="DC124" s="1006"/>
      <c r="DD124" s="1006"/>
      <c r="DE124" s="1006"/>
      <c r="DF124" s="1007"/>
      <c r="DG124" s="995">
        <v>428466</v>
      </c>
      <c r="DH124" s="996"/>
      <c r="DI124" s="996"/>
      <c r="DJ124" s="996"/>
      <c r="DK124" s="997"/>
      <c r="DL124" s="998">
        <v>409764</v>
      </c>
      <c r="DM124" s="996"/>
      <c r="DN124" s="996"/>
      <c r="DO124" s="996"/>
      <c r="DP124" s="997"/>
      <c r="DQ124" s="998">
        <v>370700</v>
      </c>
      <c r="DR124" s="996"/>
      <c r="DS124" s="996"/>
      <c r="DT124" s="996"/>
      <c r="DU124" s="997"/>
      <c r="DV124" s="999">
        <v>0.8</v>
      </c>
      <c r="DW124" s="1000"/>
      <c r="DX124" s="1000"/>
      <c r="DY124" s="1000"/>
      <c r="DZ124" s="1001"/>
    </row>
    <row r="125" spans="1:130" s="197" customFormat="1" ht="26.25" customHeight="1" thickBot="1">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451</v>
      </c>
      <c r="CL125" s="1012"/>
      <c r="CM125" s="1012"/>
      <c r="CN125" s="1012"/>
      <c r="CO125" s="1013"/>
      <c r="CP125" s="938" t="s">
        <v>452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453</v>
      </c>
      <c r="AY126" s="1035"/>
      <c r="AZ126" s="1035"/>
      <c r="BA126" s="1035"/>
      <c r="BB126" s="1035"/>
      <c r="BC126" s="1035"/>
      <c r="BD126" s="1035"/>
      <c r="BE126" s="1036"/>
      <c r="BF126" s="1050" t="s">
        <v>454</v>
      </c>
      <c r="BG126" s="1035"/>
      <c r="BH126" s="1035"/>
      <c r="BI126" s="1035"/>
      <c r="BJ126" s="1035"/>
      <c r="BK126" s="1035"/>
      <c r="BL126" s="1036"/>
      <c r="BM126" s="1050" t="s">
        <v>455</v>
      </c>
      <c r="BN126" s="1035"/>
      <c r="BO126" s="1035"/>
      <c r="BP126" s="1035"/>
      <c r="BQ126" s="1035"/>
      <c r="BR126" s="1035"/>
      <c r="BS126" s="1036"/>
      <c r="BT126" s="1050" t="s">
        <v>456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457</v>
      </c>
      <c r="CQ126" s="948"/>
      <c r="CR126" s="948"/>
      <c r="CS126" s="948"/>
      <c r="CT126" s="948"/>
      <c r="CU126" s="948"/>
      <c r="CV126" s="948"/>
      <c r="CW126" s="948"/>
      <c r="CX126" s="948"/>
      <c r="CY126" s="948"/>
      <c r="CZ126" s="948"/>
      <c r="DA126" s="948"/>
      <c r="DB126" s="948"/>
      <c r="DC126" s="948"/>
      <c r="DD126" s="948"/>
      <c r="DE126" s="948"/>
      <c r="DF126" s="949"/>
      <c r="DG126" s="917">
        <v>962313</v>
      </c>
      <c r="DH126" s="918"/>
      <c r="DI126" s="918"/>
      <c r="DJ126" s="918"/>
      <c r="DK126" s="918"/>
      <c r="DL126" s="918">
        <v>167863</v>
      </c>
      <c r="DM126" s="918"/>
      <c r="DN126" s="918"/>
      <c r="DO126" s="918"/>
      <c r="DP126" s="918"/>
      <c r="DQ126" s="918">
        <v>78914</v>
      </c>
      <c r="DR126" s="918"/>
      <c r="DS126" s="918"/>
      <c r="DT126" s="918"/>
      <c r="DU126" s="918"/>
      <c r="DV126" s="919">
        <v>0.2</v>
      </c>
      <c r="DW126" s="919"/>
      <c r="DX126" s="919"/>
      <c r="DY126" s="919"/>
      <c r="DZ126" s="920"/>
    </row>
    <row r="127" spans="1:130" s="197" customFormat="1" ht="26.25" customHeight="1" thickBot="1">
      <c r="A127" s="974"/>
      <c r="B127" s="946"/>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215902</v>
      </c>
      <c r="AB127" s="957"/>
      <c r="AC127" s="957"/>
      <c r="AD127" s="957"/>
      <c r="AE127" s="958"/>
      <c r="AF127" s="959">
        <v>187038</v>
      </c>
      <c r="AG127" s="957"/>
      <c r="AH127" s="957"/>
      <c r="AI127" s="957"/>
      <c r="AJ127" s="958"/>
      <c r="AK127" s="959">
        <v>177368</v>
      </c>
      <c r="AL127" s="957"/>
      <c r="AM127" s="957"/>
      <c r="AN127" s="957"/>
      <c r="AO127" s="958"/>
      <c r="AP127" s="960">
        <v>0.4</v>
      </c>
      <c r="AQ127" s="961"/>
      <c r="AR127" s="961"/>
      <c r="AS127" s="961"/>
      <c r="AT127" s="962"/>
      <c r="AU127" s="233"/>
      <c r="AV127" s="233"/>
      <c r="AW127" s="233"/>
      <c r="AX127" s="884" t="s">
        <v>459</v>
      </c>
      <c r="AY127" s="885"/>
      <c r="AZ127" s="885"/>
      <c r="BA127" s="885"/>
      <c r="BB127" s="885"/>
      <c r="BC127" s="885"/>
      <c r="BD127" s="885"/>
      <c r="BE127" s="886"/>
      <c r="BF127" s="1039" t="s">
        <v>112</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460</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87">
        <v>2044406</v>
      </c>
      <c r="AB128" s="1088"/>
      <c r="AC128" s="1088"/>
      <c r="AD128" s="1088"/>
      <c r="AE128" s="1089"/>
      <c r="AF128" s="1090">
        <v>2012907</v>
      </c>
      <c r="AG128" s="1088"/>
      <c r="AH128" s="1088"/>
      <c r="AI128" s="1088"/>
      <c r="AJ128" s="1089"/>
      <c r="AK128" s="1090">
        <v>2052633</v>
      </c>
      <c r="AL128" s="1088"/>
      <c r="AM128" s="1088"/>
      <c r="AN128" s="1088"/>
      <c r="AO128" s="1089"/>
      <c r="AP128" s="1091"/>
      <c r="AQ128" s="1092"/>
      <c r="AR128" s="1092"/>
      <c r="AS128" s="1092"/>
      <c r="AT128" s="1093"/>
      <c r="AU128" s="235"/>
      <c r="AV128" s="235"/>
      <c r="AW128" s="235"/>
      <c r="AX128" s="1052" t="s">
        <v>463</v>
      </c>
      <c r="AY128" s="948"/>
      <c r="AZ128" s="948"/>
      <c r="BA128" s="948"/>
      <c r="BB128" s="948"/>
      <c r="BC128" s="948"/>
      <c r="BD128" s="948"/>
      <c r="BE128" s="949"/>
      <c r="BF128" s="1064" t="s">
        <v>112</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464</v>
      </c>
      <c r="X129" s="1059"/>
      <c r="Y129" s="1059"/>
      <c r="Z129" s="1060"/>
      <c r="AA129" s="956">
        <v>57965988</v>
      </c>
      <c r="AB129" s="957"/>
      <c r="AC129" s="957"/>
      <c r="AD129" s="957"/>
      <c r="AE129" s="958"/>
      <c r="AF129" s="959">
        <v>57918805</v>
      </c>
      <c r="AG129" s="957"/>
      <c r="AH129" s="957"/>
      <c r="AI129" s="957"/>
      <c r="AJ129" s="958"/>
      <c r="AK129" s="959">
        <v>57988075</v>
      </c>
      <c r="AL129" s="957"/>
      <c r="AM129" s="957"/>
      <c r="AN129" s="957"/>
      <c r="AO129" s="958"/>
      <c r="AP129" s="1061"/>
      <c r="AQ129" s="1062"/>
      <c r="AR129" s="1062"/>
      <c r="AS129" s="1062"/>
      <c r="AT129" s="1063"/>
      <c r="AU129" s="235"/>
      <c r="AV129" s="235"/>
      <c r="AW129" s="235"/>
      <c r="AX129" s="1052" t="s">
        <v>465</v>
      </c>
      <c r="AY129" s="948"/>
      <c r="AZ129" s="948"/>
      <c r="BA129" s="948"/>
      <c r="BB129" s="948"/>
      <c r="BC129" s="948"/>
      <c r="BD129" s="948"/>
      <c r="BE129" s="949"/>
      <c r="BF129" s="1053">
        <v>11.9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467</v>
      </c>
      <c r="X130" s="1059"/>
      <c r="Y130" s="1059"/>
      <c r="Z130" s="1060"/>
      <c r="AA130" s="956">
        <v>8776122</v>
      </c>
      <c r="AB130" s="957"/>
      <c r="AC130" s="957"/>
      <c r="AD130" s="957"/>
      <c r="AE130" s="958"/>
      <c r="AF130" s="959">
        <v>8719603</v>
      </c>
      <c r="AG130" s="957"/>
      <c r="AH130" s="957"/>
      <c r="AI130" s="957"/>
      <c r="AJ130" s="958"/>
      <c r="AK130" s="959">
        <v>8801136</v>
      </c>
      <c r="AL130" s="957"/>
      <c r="AM130" s="957"/>
      <c r="AN130" s="957"/>
      <c r="AO130" s="958"/>
      <c r="AP130" s="1061"/>
      <c r="AQ130" s="1062"/>
      <c r="AR130" s="1062"/>
      <c r="AS130" s="1062"/>
      <c r="AT130" s="1063"/>
      <c r="AU130" s="235"/>
      <c r="AV130" s="235"/>
      <c r="AW130" s="235"/>
      <c r="AX130" s="1111" t="s">
        <v>468</v>
      </c>
      <c r="AY130" s="1043"/>
      <c r="AZ130" s="1043"/>
      <c r="BA130" s="1043"/>
      <c r="BB130" s="1043"/>
      <c r="BC130" s="1043"/>
      <c r="BD130" s="1043"/>
      <c r="BE130" s="1044"/>
      <c r="BF130" s="1073">
        <v>105.4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469</v>
      </c>
      <c r="X131" s="1082"/>
      <c r="Y131" s="1082"/>
      <c r="Z131" s="1083"/>
      <c r="AA131" s="995">
        <v>49189866</v>
      </c>
      <c r="AB131" s="996"/>
      <c r="AC131" s="996"/>
      <c r="AD131" s="996"/>
      <c r="AE131" s="997"/>
      <c r="AF131" s="998">
        <v>49199202</v>
      </c>
      <c r="AG131" s="996"/>
      <c r="AH131" s="996"/>
      <c r="AI131" s="996"/>
      <c r="AJ131" s="997"/>
      <c r="AK131" s="998">
        <v>49186939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11.186397619999999</v>
      </c>
      <c r="AB132" s="1102"/>
      <c r="AC132" s="1102"/>
      <c r="AD132" s="1102"/>
      <c r="AE132" s="1103"/>
      <c r="AF132" s="1104">
        <v>12.136209040000001</v>
      </c>
      <c r="AG132" s="1102"/>
      <c r="AH132" s="1102"/>
      <c r="AI132" s="1102"/>
      <c r="AJ132" s="1103"/>
      <c r="AK132" s="1104">
        <v>12.61849614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472</v>
      </c>
      <c r="W133" s="1106"/>
      <c r="X133" s="1106"/>
      <c r="Y133" s="1106"/>
      <c r="Z133" s="1107"/>
      <c r="AA133" s="1108">
        <v>10.9</v>
      </c>
      <c r="AB133" s="1109"/>
      <c r="AC133" s="1109"/>
      <c r="AD133" s="1109"/>
      <c r="AE133" s="1110"/>
      <c r="AF133" s="1108">
        <v>11.4</v>
      </c>
      <c r="AG133" s="1109"/>
      <c r="AH133" s="1109"/>
      <c r="AI133" s="1109"/>
      <c r="AJ133" s="1110"/>
      <c r="AK133" s="1108">
        <v>11.9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5" t="s">
        <v>475</v>
      </c>
      <c r="L7" s="254"/>
      <c r="M7" s="255" t="s">
        <v>476</v>
      </c>
      <c r="N7" s="256"/>
    </row>
    <row r="8" spans="1:16">
      <c r="A8" s="248"/>
      <c r="B8" s="244"/>
      <c r="C8" s="244"/>
      <c r="D8" s="244"/>
      <c r="E8" s="244"/>
      <c r="F8" s="244"/>
      <c r="G8" s="257"/>
      <c r="H8" s="258"/>
      <c r="I8" s="258"/>
      <c r="J8" s="259"/>
      <c r="K8" s="1116"/>
      <c r="L8" s="260" t="s">
        <v>477</v>
      </c>
      <c r="M8" s="261" t="s">
        <v>478</v>
      </c>
      <c r="N8" s="262" t="s">
        <v>479</v>
      </c>
    </row>
    <row r="9" spans="1:16">
      <c r="A9" s="248"/>
      <c r="B9" s="244"/>
      <c r="C9" s="244"/>
      <c r="D9" s="244"/>
      <c r="E9" s="244"/>
      <c r="F9" s="244"/>
      <c r="G9" s="1117" t="s">
        <v>480</v>
      </c>
      <c r="H9" s="1118"/>
      <c r="I9" s="1118"/>
      <c r="J9" s="1119"/>
      <c r="K9" s="263">
        <v>16540851</v>
      </c>
      <c r="L9" s="264">
        <v>61725</v>
      </c>
      <c r="M9" s="265">
        <v>55535</v>
      </c>
      <c r="N9" s="266">
        <v>11.1</v>
      </c>
    </row>
    <row r="10" spans="1:16">
      <c r="A10" s="248"/>
      <c r="B10" s="244"/>
      <c r="C10" s="244"/>
      <c r="D10" s="244"/>
      <c r="E10" s="244"/>
      <c r="F10" s="244"/>
      <c r="G10" s="1117" t="s">
        <v>481</v>
      </c>
      <c r="H10" s="1118"/>
      <c r="I10" s="1118"/>
      <c r="J10" s="1119"/>
      <c r="K10" s="267">
        <v>1538018</v>
      </c>
      <c r="L10" s="268">
        <v>5739</v>
      </c>
      <c r="M10" s="269">
        <v>3368</v>
      </c>
      <c r="N10" s="270">
        <v>70.400000000000006</v>
      </c>
    </row>
    <row r="11" spans="1:16" ht="13.5" customHeight="1">
      <c r="A11" s="248"/>
      <c r="B11" s="244"/>
      <c r="C11" s="244"/>
      <c r="D11" s="244"/>
      <c r="E11" s="244"/>
      <c r="F11" s="244"/>
      <c r="G11" s="1117" t="s">
        <v>482</v>
      </c>
      <c r="H11" s="1118"/>
      <c r="I11" s="1118"/>
      <c r="J11" s="1119"/>
      <c r="K11" s="267">
        <v>102776</v>
      </c>
      <c r="L11" s="268">
        <v>384</v>
      </c>
      <c r="M11" s="269">
        <v>1911</v>
      </c>
      <c r="N11" s="270">
        <v>-79.900000000000006</v>
      </c>
    </row>
    <row r="12" spans="1:16" ht="13.5" customHeight="1">
      <c r="A12" s="248"/>
      <c r="B12" s="244"/>
      <c r="C12" s="244"/>
      <c r="D12" s="244"/>
      <c r="E12" s="244"/>
      <c r="F12" s="244"/>
      <c r="G12" s="1117" t="s">
        <v>483</v>
      </c>
      <c r="H12" s="1118"/>
      <c r="I12" s="1118"/>
      <c r="J12" s="1119"/>
      <c r="K12" s="267">
        <v>176429</v>
      </c>
      <c r="L12" s="268">
        <v>658</v>
      </c>
      <c r="M12" s="269">
        <v>1237</v>
      </c>
      <c r="N12" s="270">
        <v>-46.8</v>
      </c>
    </row>
    <row r="13" spans="1:16" ht="13.5" customHeight="1">
      <c r="A13" s="248"/>
      <c r="B13" s="244"/>
      <c r="C13" s="244"/>
      <c r="D13" s="244"/>
      <c r="E13" s="244"/>
      <c r="F13" s="244"/>
      <c r="G13" s="1117" t="s">
        <v>484</v>
      </c>
      <c r="H13" s="1118"/>
      <c r="I13" s="1118"/>
      <c r="J13" s="1119"/>
      <c r="K13" s="267" t="s">
        <v>485</v>
      </c>
      <c r="L13" s="268" t="s">
        <v>485</v>
      </c>
      <c r="M13" s="269">
        <v>28</v>
      </c>
      <c r="N13" s="270" t="s">
        <v>485</v>
      </c>
    </row>
    <row r="14" spans="1:16" ht="13.5" customHeight="1">
      <c r="A14" s="248"/>
      <c r="B14" s="244"/>
      <c r="C14" s="244"/>
      <c r="D14" s="244"/>
      <c r="E14" s="244"/>
      <c r="F14" s="244"/>
      <c r="G14" s="1117" t="s">
        <v>486</v>
      </c>
      <c r="H14" s="1118"/>
      <c r="I14" s="1118"/>
      <c r="J14" s="1119"/>
      <c r="K14" s="267">
        <v>428273</v>
      </c>
      <c r="L14" s="268">
        <v>1598</v>
      </c>
      <c r="M14" s="269">
        <v>1900</v>
      </c>
      <c r="N14" s="270">
        <v>-15.9</v>
      </c>
    </row>
    <row r="15" spans="1:16" ht="13.5" customHeight="1">
      <c r="A15" s="248"/>
      <c r="B15" s="244"/>
      <c r="C15" s="244"/>
      <c r="D15" s="244"/>
      <c r="E15" s="244"/>
      <c r="F15" s="244"/>
      <c r="G15" s="1117" t="s">
        <v>487</v>
      </c>
      <c r="H15" s="1118"/>
      <c r="I15" s="1118"/>
      <c r="J15" s="1119"/>
      <c r="K15" s="267">
        <v>353636</v>
      </c>
      <c r="L15" s="268">
        <v>1320</v>
      </c>
      <c r="M15" s="269">
        <v>1089</v>
      </c>
      <c r="N15" s="270">
        <v>21.2</v>
      </c>
    </row>
    <row r="16" spans="1:16">
      <c r="A16" s="248"/>
      <c r="B16" s="244"/>
      <c r="C16" s="244"/>
      <c r="D16" s="244"/>
      <c r="E16" s="244"/>
      <c r="F16" s="244"/>
      <c r="G16" s="1120" t="s">
        <v>488</v>
      </c>
      <c r="H16" s="1121"/>
      <c r="I16" s="1121"/>
      <c r="J16" s="1122"/>
      <c r="K16" s="268">
        <v>-1479320</v>
      </c>
      <c r="L16" s="268">
        <v>-5520</v>
      </c>
      <c r="M16" s="269">
        <v>-5815</v>
      </c>
      <c r="N16" s="270">
        <v>-5.0999999999999996</v>
      </c>
    </row>
    <row r="17" spans="1:16">
      <c r="A17" s="248"/>
      <c r="B17" s="244"/>
      <c r="C17" s="244"/>
      <c r="D17" s="244"/>
      <c r="E17" s="244"/>
      <c r="F17" s="244"/>
      <c r="G17" s="1120" t="s">
        <v>170</v>
      </c>
      <c r="H17" s="1121"/>
      <c r="I17" s="1121"/>
      <c r="J17" s="1122"/>
      <c r="K17" s="268">
        <v>17660663</v>
      </c>
      <c r="L17" s="268">
        <v>65903</v>
      </c>
      <c r="M17" s="269">
        <v>59252</v>
      </c>
      <c r="N17" s="270">
        <v>11.2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2" t="s">
        <v>493</v>
      </c>
      <c r="H21" s="1113"/>
      <c r="I21" s="1113"/>
      <c r="J21" s="1114"/>
      <c r="K21" s="280">
        <v>7.43</v>
      </c>
      <c r="L21" s="281">
        <v>6.1</v>
      </c>
      <c r="M21" s="282">
        <v>1.33</v>
      </c>
      <c r="N21" s="249"/>
      <c r="O21" s="283"/>
      <c r="P21" s="279"/>
    </row>
    <row r="22" spans="1:16" s="284" customFormat="1">
      <c r="A22" s="279"/>
      <c r="B22" s="249"/>
      <c r="C22" s="249"/>
      <c r="D22" s="249"/>
      <c r="E22" s="249"/>
      <c r="F22" s="249"/>
      <c r="G22" s="1112" t="s">
        <v>494</v>
      </c>
      <c r="H22" s="1113"/>
      <c r="I22" s="1113"/>
      <c r="J22" s="1114"/>
      <c r="K22" s="285">
        <v>100.9</v>
      </c>
      <c r="L22" s="286">
        <v>99.9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5" t="s">
        <v>475</v>
      </c>
      <c r="L30" s="254"/>
      <c r="M30" s="255" t="s">
        <v>476</v>
      </c>
      <c r="N30" s="256"/>
    </row>
    <row r="31" spans="1:16">
      <c r="A31" s="248"/>
      <c r="B31" s="244"/>
      <c r="C31" s="244"/>
      <c r="D31" s="244"/>
      <c r="E31" s="244"/>
      <c r="F31" s="244"/>
      <c r="G31" s="257"/>
      <c r="H31" s="258"/>
      <c r="I31" s="258"/>
      <c r="J31" s="259"/>
      <c r="K31" s="1116"/>
      <c r="L31" s="260" t="s">
        <v>477</v>
      </c>
      <c r="M31" s="261" t="s">
        <v>478</v>
      </c>
      <c r="N31" s="262" t="s">
        <v>479</v>
      </c>
    </row>
    <row r="32" spans="1:16" ht="27" customHeight="1">
      <c r="A32" s="248"/>
      <c r="B32" s="244"/>
      <c r="C32" s="244"/>
      <c r="D32" s="244"/>
      <c r="E32" s="244"/>
      <c r="F32" s="244"/>
      <c r="G32" s="1128" t="s">
        <v>498</v>
      </c>
      <c r="H32" s="1129"/>
      <c r="I32" s="1129"/>
      <c r="J32" s="1130"/>
      <c r="K32" s="294">
        <v>12966508</v>
      </c>
      <c r="L32" s="294">
        <v>48386</v>
      </c>
      <c r="M32" s="295">
        <v>34486</v>
      </c>
      <c r="N32" s="296">
        <v>40.299999999999997</v>
      </c>
    </row>
    <row r="33" spans="1:16" ht="13.5" customHeight="1">
      <c r="A33" s="248"/>
      <c r="B33" s="244"/>
      <c r="C33" s="244"/>
      <c r="D33" s="244"/>
      <c r="E33" s="244"/>
      <c r="F33" s="244"/>
      <c r="G33" s="1128" t="s">
        <v>499</v>
      </c>
      <c r="H33" s="1129"/>
      <c r="I33" s="1129"/>
      <c r="J33" s="1130"/>
      <c r="K33" s="294" t="s">
        <v>485</v>
      </c>
      <c r="L33" s="294" t="s">
        <v>485</v>
      </c>
      <c r="M33" s="295">
        <v>2</v>
      </c>
      <c r="N33" s="296" t="s">
        <v>485</v>
      </c>
    </row>
    <row r="34" spans="1:16" ht="27" customHeight="1">
      <c r="A34" s="248"/>
      <c r="B34" s="244"/>
      <c r="C34" s="244"/>
      <c r="D34" s="244"/>
      <c r="E34" s="244"/>
      <c r="F34" s="244"/>
      <c r="G34" s="1128" t="s">
        <v>500</v>
      </c>
      <c r="H34" s="1129"/>
      <c r="I34" s="1129"/>
      <c r="J34" s="1130"/>
      <c r="K34" s="294" t="s">
        <v>485</v>
      </c>
      <c r="L34" s="294" t="s">
        <v>485</v>
      </c>
      <c r="M34" s="295">
        <v>70</v>
      </c>
      <c r="N34" s="296" t="s">
        <v>485</v>
      </c>
    </row>
    <row r="35" spans="1:16" ht="27" customHeight="1">
      <c r="A35" s="248"/>
      <c r="B35" s="244"/>
      <c r="C35" s="244"/>
      <c r="D35" s="244"/>
      <c r="E35" s="244"/>
      <c r="F35" s="244"/>
      <c r="G35" s="1128" t="s">
        <v>501</v>
      </c>
      <c r="H35" s="1129"/>
      <c r="I35" s="1129"/>
      <c r="J35" s="1130"/>
      <c r="K35" s="294">
        <v>3813144</v>
      </c>
      <c r="L35" s="294">
        <v>14229</v>
      </c>
      <c r="M35" s="295">
        <v>11940</v>
      </c>
      <c r="N35" s="296">
        <v>19.2</v>
      </c>
    </row>
    <row r="36" spans="1:16" ht="27" customHeight="1">
      <c r="A36" s="248"/>
      <c r="B36" s="244"/>
      <c r="C36" s="244"/>
      <c r="D36" s="244"/>
      <c r="E36" s="244"/>
      <c r="F36" s="244"/>
      <c r="G36" s="1128" t="s">
        <v>502</v>
      </c>
      <c r="H36" s="1129"/>
      <c r="I36" s="1129"/>
      <c r="J36" s="1130"/>
      <c r="K36" s="294">
        <v>101201</v>
      </c>
      <c r="L36" s="294">
        <v>378</v>
      </c>
      <c r="M36" s="295">
        <v>512</v>
      </c>
      <c r="N36" s="296">
        <v>-26.2</v>
      </c>
    </row>
    <row r="37" spans="1:16" ht="13.5" customHeight="1">
      <c r="A37" s="248"/>
      <c r="B37" s="244"/>
      <c r="C37" s="244"/>
      <c r="D37" s="244"/>
      <c r="E37" s="244"/>
      <c r="F37" s="244"/>
      <c r="G37" s="1128" t="s">
        <v>503</v>
      </c>
      <c r="H37" s="1129"/>
      <c r="I37" s="1129"/>
      <c r="J37" s="1130"/>
      <c r="K37" s="294">
        <v>177368</v>
      </c>
      <c r="L37" s="294">
        <v>662</v>
      </c>
      <c r="M37" s="295">
        <v>1781</v>
      </c>
      <c r="N37" s="296">
        <v>-62.8</v>
      </c>
    </row>
    <row r="38" spans="1:16" ht="27" customHeight="1">
      <c r="A38" s="248"/>
      <c r="B38" s="244"/>
      <c r="C38" s="244"/>
      <c r="D38" s="244"/>
      <c r="E38" s="244"/>
      <c r="F38" s="244"/>
      <c r="G38" s="1131" t="s">
        <v>504</v>
      </c>
      <c r="H38" s="1132"/>
      <c r="I38" s="1132"/>
      <c r="J38" s="1133"/>
      <c r="K38" s="297">
        <v>2200</v>
      </c>
      <c r="L38" s="297">
        <v>8</v>
      </c>
      <c r="M38" s="298">
        <v>5</v>
      </c>
      <c r="N38" s="299">
        <v>60</v>
      </c>
      <c r="O38" s="293"/>
    </row>
    <row r="39" spans="1:16">
      <c r="A39" s="248"/>
      <c r="B39" s="244"/>
      <c r="C39" s="244"/>
      <c r="D39" s="244"/>
      <c r="E39" s="244"/>
      <c r="F39" s="244"/>
      <c r="G39" s="1131" t="s">
        <v>505</v>
      </c>
      <c r="H39" s="1132"/>
      <c r="I39" s="1132"/>
      <c r="J39" s="1133"/>
      <c r="K39" s="300">
        <v>-2052633</v>
      </c>
      <c r="L39" s="300">
        <v>-7660</v>
      </c>
      <c r="M39" s="301">
        <v>-8044</v>
      </c>
      <c r="N39" s="302">
        <v>-4.8</v>
      </c>
      <c r="O39" s="293"/>
    </row>
    <row r="40" spans="1:16" ht="27" customHeight="1">
      <c r="A40" s="248"/>
      <c r="B40" s="244"/>
      <c r="C40" s="244"/>
      <c r="D40" s="244"/>
      <c r="E40" s="244"/>
      <c r="F40" s="244"/>
      <c r="G40" s="1128" t="s">
        <v>506</v>
      </c>
      <c r="H40" s="1129"/>
      <c r="I40" s="1129"/>
      <c r="J40" s="1130"/>
      <c r="K40" s="300">
        <v>-8801136</v>
      </c>
      <c r="L40" s="300">
        <v>-32843</v>
      </c>
      <c r="M40" s="301">
        <v>-28362</v>
      </c>
      <c r="N40" s="302">
        <v>15.8</v>
      </c>
      <c r="O40" s="293"/>
    </row>
    <row r="41" spans="1:16">
      <c r="A41" s="248"/>
      <c r="B41" s="244"/>
      <c r="C41" s="244"/>
      <c r="D41" s="244"/>
      <c r="E41" s="244"/>
      <c r="F41" s="244"/>
      <c r="G41" s="1134" t="s">
        <v>280</v>
      </c>
      <c r="H41" s="1135"/>
      <c r="I41" s="1135"/>
      <c r="J41" s="1136"/>
      <c r="K41" s="294">
        <v>6206652</v>
      </c>
      <c r="L41" s="300">
        <v>23161</v>
      </c>
      <c r="M41" s="301">
        <v>12390</v>
      </c>
      <c r="N41" s="302">
        <v>86.9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3" t="s">
        <v>475</v>
      </c>
      <c r="J49" s="1125" t="s">
        <v>510</v>
      </c>
      <c r="K49" s="1126"/>
      <c r="L49" s="1126"/>
      <c r="M49" s="1126"/>
      <c r="N49" s="1127"/>
    </row>
    <row r="50" spans="1:14">
      <c r="A50" s="248"/>
      <c r="B50" s="244"/>
      <c r="C50" s="244"/>
      <c r="D50" s="244"/>
      <c r="E50" s="244"/>
      <c r="F50" s="244"/>
      <c r="G50" s="312"/>
      <c r="H50" s="313"/>
      <c r="I50" s="1124"/>
      <c r="J50" s="314" t="s">
        <v>511</v>
      </c>
      <c r="K50" s="315" t="s">
        <v>512</v>
      </c>
      <c r="L50" s="316" t="s">
        <v>513</v>
      </c>
      <c r="M50" s="317" t="s">
        <v>514</v>
      </c>
      <c r="N50" s="318" t="s">
        <v>515</v>
      </c>
    </row>
    <row r="51" spans="1:14">
      <c r="A51" s="248"/>
      <c r="B51" s="244"/>
      <c r="C51" s="244"/>
      <c r="D51" s="244"/>
      <c r="E51" s="244"/>
      <c r="F51" s="244"/>
      <c r="G51" s="310" t="s">
        <v>516</v>
      </c>
      <c r="H51" s="311"/>
      <c r="I51" s="319">
        <v>15774990</v>
      </c>
      <c r="J51" s="320">
        <v>59426</v>
      </c>
      <c r="K51" s="321">
        <v>-7.4</v>
      </c>
      <c r="L51" s="322">
        <v>42247</v>
      </c>
      <c r="M51" s="323">
        <v>7.8</v>
      </c>
      <c r="N51" s="324">
        <v>-15.2</v>
      </c>
    </row>
    <row r="52" spans="1:14">
      <c r="A52" s="248"/>
      <c r="B52" s="244"/>
      <c r="C52" s="244"/>
      <c r="D52" s="244"/>
      <c r="E52" s="244"/>
      <c r="F52" s="244"/>
      <c r="G52" s="325"/>
      <c r="H52" s="326" t="s">
        <v>517</v>
      </c>
      <c r="I52" s="327">
        <v>8789684</v>
      </c>
      <c r="J52" s="328">
        <v>33112</v>
      </c>
      <c r="K52" s="329">
        <v>-18.399999999999999</v>
      </c>
      <c r="L52" s="330">
        <v>25497</v>
      </c>
      <c r="M52" s="331">
        <v>3.7</v>
      </c>
      <c r="N52" s="332">
        <v>-22.1</v>
      </c>
    </row>
    <row r="53" spans="1:14">
      <c r="A53" s="248"/>
      <c r="B53" s="244"/>
      <c r="C53" s="244"/>
      <c r="D53" s="244"/>
      <c r="E53" s="244"/>
      <c r="F53" s="244"/>
      <c r="G53" s="310" t="s">
        <v>518</v>
      </c>
      <c r="H53" s="311"/>
      <c r="I53" s="319">
        <v>17774245</v>
      </c>
      <c r="J53" s="320">
        <v>67070</v>
      </c>
      <c r="K53" s="321">
        <v>12.9</v>
      </c>
      <c r="L53" s="322">
        <v>41739</v>
      </c>
      <c r="M53" s="323">
        <v>-1.2</v>
      </c>
      <c r="N53" s="324">
        <v>14.1</v>
      </c>
    </row>
    <row r="54" spans="1:14">
      <c r="A54" s="248"/>
      <c r="B54" s="244"/>
      <c r="C54" s="244"/>
      <c r="D54" s="244"/>
      <c r="E54" s="244"/>
      <c r="F54" s="244"/>
      <c r="G54" s="325"/>
      <c r="H54" s="326" t="s">
        <v>517</v>
      </c>
      <c r="I54" s="327">
        <v>9610461</v>
      </c>
      <c r="J54" s="328">
        <v>36265</v>
      </c>
      <c r="K54" s="329">
        <v>9.5</v>
      </c>
      <c r="L54" s="330">
        <v>24625</v>
      </c>
      <c r="M54" s="331">
        <v>-3.4</v>
      </c>
      <c r="N54" s="332">
        <v>12.9</v>
      </c>
    </row>
    <row r="55" spans="1:14">
      <c r="A55" s="248"/>
      <c r="B55" s="244"/>
      <c r="C55" s="244"/>
      <c r="D55" s="244"/>
      <c r="E55" s="244"/>
      <c r="F55" s="244"/>
      <c r="G55" s="310" t="s">
        <v>519</v>
      </c>
      <c r="H55" s="311"/>
      <c r="I55" s="319">
        <v>16024283</v>
      </c>
      <c r="J55" s="320">
        <v>60537</v>
      </c>
      <c r="K55" s="321">
        <v>-9.6999999999999993</v>
      </c>
      <c r="L55" s="322">
        <v>36765</v>
      </c>
      <c r="M55" s="323">
        <v>-11.9</v>
      </c>
      <c r="N55" s="324">
        <v>2.2000000000000002</v>
      </c>
    </row>
    <row r="56" spans="1:14">
      <c r="A56" s="248"/>
      <c r="B56" s="244"/>
      <c r="C56" s="244"/>
      <c r="D56" s="244"/>
      <c r="E56" s="244"/>
      <c r="F56" s="244"/>
      <c r="G56" s="325"/>
      <c r="H56" s="326" t="s">
        <v>517</v>
      </c>
      <c r="I56" s="327">
        <v>7467910</v>
      </c>
      <c r="J56" s="328">
        <v>28213</v>
      </c>
      <c r="K56" s="329">
        <v>-22.2</v>
      </c>
      <c r="L56" s="330">
        <v>20975</v>
      </c>
      <c r="M56" s="331">
        <v>-14.8</v>
      </c>
      <c r="N56" s="332">
        <v>-7.4</v>
      </c>
    </row>
    <row r="57" spans="1:14">
      <c r="A57" s="248"/>
      <c r="B57" s="244"/>
      <c r="C57" s="244"/>
      <c r="D57" s="244"/>
      <c r="E57" s="244"/>
      <c r="F57" s="244"/>
      <c r="G57" s="310" t="s">
        <v>520</v>
      </c>
      <c r="H57" s="311"/>
      <c r="I57" s="319">
        <v>15906450</v>
      </c>
      <c r="J57" s="320">
        <v>59383</v>
      </c>
      <c r="K57" s="321">
        <v>-1.9</v>
      </c>
      <c r="L57" s="322">
        <v>39052</v>
      </c>
      <c r="M57" s="323">
        <v>6.2</v>
      </c>
      <c r="N57" s="324">
        <v>-8.1</v>
      </c>
    </row>
    <row r="58" spans="1:14">
      <c r="A58" s="248"/>
      <c r="B58" s="244"/>
      <c r="C58" s="244"/>
      <c r="D58" s="244"/>
      <c r="E58" s="244"/>
      <c r="F58" s="244"/>
      <c r="G58" s="325"/>
      <c r="H58" s="326" t="s">
        <v>517</v>
      </c>
      <c r="I58" s="327">
        <v>5186699</v>
      </c>
      <c r="J58" s="328">
        <v>19363</v>
      </c>
      <c r="K58" s="329">
        <v>-31.4</v>
      </c>
      <c r="L58" s="330">
        <v>21186</v>
      </c>
      <c r="M58" s="331">
        <v>1</v>
      </c>
      <c r="N58" s="332">
        <v>-32.4</v>
      </c>
    </row>
    <row r="59" spans="1:14">
      <c r="A59" s="248"/>
      <c r="B59" s="244"/>
      <c r="C59" s="244"/>
      <c r="D59" s="244"/>
      <c r="E59" s="244"/>
      <c r="F59" s="244"/>
      <c r="G59" s="310" t="s">
        <v>521</v>
      </c>
      <c r="H59" s="311"/>
      <c r="I59" s="319">
        <v>17507818</v>
      </c>
      <c r="J59" s="320">
        <v>65333</v>
      </c>
      <c r="K59" s="321">
        <v>10</v>
      </c>
      <c r="L59" s="322">
        <v>41235</v>
      </c>
      <c r="M59" s="323">
        <v>5.6</v>
      </c>
      <c r="N59" s="324">
        <v>4.4000000000000004</v>
      </c>
    </row>
    <row r="60" spans="1:14">
      <c r="A60" s="248"/>
      <c r="B60" s="244"/>
      <c r="C60" s="244"/>
      <c r="D60" s="244"/>
      <c r="E60" s="244"/>
      <c r="F60" s="244"/>
      <c r="G60" s="325"/>
      <c r="H60" s="326" t="s">
        <v>517</v>
      </c>
      <c r="I60" s="333">
        <v>5756584</v>
      </c>
      <c r="J60" s="328">
        <v>21482</v>
      </c>
      <c r="K60" s="329">
        <v>10.9</v>
      </c>
      <c r="L60" s="330">
        <v>22086</v>
      </c>
      <c r="M60" s="331">
        <v>4.2</v>
      </c>
      <c r="N60" s="332">
        <v>6.7</v>
      </c>
    </row>
    <row r="61" spans="1:14">
      <c r="A61" s="248"/>
      <c r="B61" s="244"/>
      <c r="C61" s="244"/>
      <c r="D61" s="244"/>
      <c r="E61" s="244"/>
      <c r="F61" s="244"/>
      <c r="G61" s="310" t="s">
        <v>522</v>
      </c>
      <c r="H61" s="334"/>
      <c r="I61" s="335">
        <v>16597557</v>
      </c>
      <c r="J61" s="336">
        <v>62350</v>
      </c>
      <c r="K61" s="337">
        <v>0.8</v>
      </c>
      <c r="L61" s="338">
        <v>40208</v>
      </c>
      <c r="M61" s="339">
        <v>1.3</v>
      </c>
      <c r="N61" s="324">
        <v>-0.5</v>
      </c>
    </row>
    <row r="62" spans="1:14">
      <c r="A62" s="248"/>
      <c r="B62" s="244"/>
      <c r="C62" s="244"/>
      <c r="D62" s="244"/>
      <c r="E62" s="244"/>
      <c r="F62" s="244"/>
      <c r="G62" s="325"/>
      <c r="H62" s="326" t="s">
        <v>517</v>
      </c>
      <c r="I62" s="327">
        <v>7362268</v>
      </c>
      <c r="J62" s="328">
        <v>27687</v>
      </c>
      <c r="K62" s="329">
        <v>-10.3</v>
      </c>
      <c r="L62" s="330">
        <v>22874</v>
      </c>
      <c r="M62" s="331">
        <v>-1.9</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7" t="s">
        <v>3</v>
      </c>
      <c r="D47" s="1137"/>
      <c r="E47" s="1138"/>
      <c r="F47" s="11">
        <v>4.79</v>
      </c>
      <c r="G47" s="12">
        <v>4.74</v>
      </c>
      <c r="H47" s="12">
        <v>4.7699999999999996</v>
      </c>
      <c r="I47" s="12">
        <v>3.92</v>
      </c>
      <c r="J47" s="13">
        <v>4.21</v>
      </c>
    </row>
    <row r="48" spans="2:10" ht="57.75" customHeight="1">
      <c r="B48" s="14"/>
      <c r="C48" s="1139" t="s">
        <v>4</v>
      </c>
      <c r="D48" s="1139"/>
      <c r="E48" s="1140"/>
      <c r="F48" s="15">
        <v>0.61</v>
      </c>
      <c r="G48" s="16">
        <v>1.91</v>
      </c>
      <c r="H48" s="16">
        <v>1.8</v>
      </c>
      <c r="I48" s="16">
        <v>2.11</v>
      </c>
      <c r="J48" s="17">
        <v>2.04</v>
      </c>
    </row>
    <row r="49" spans="2:10" ht="57.75" customHeight="1" thickBot="1">
      <c r="B49" s="18"/>
      <c r="C49" s="1141" t="s">
        <v>5</v>
      </c>
      <c r="D49" s="1141"/>
      <c r="E49" s="1142"/>
      <c r="F49" s="19" t="s">
        <v>529</v>
      </c>
      <c r="G49" s="20">
        <v>1.32</v>
      </c>
      <c r="H49" s="20" t="s">
        <v>530</v>
      </c>
      <c r="I49" s="20" t="s">
        <v>531</v>
      </c>
      <c r="J49" s="21">
        <v>0.28000000000000003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9" t="s">
        <v>532</v>
      </c>
      <c r="D34" s="1149"/>
      <c r="E34" s="1150"/>
      <c r="F34" s="32" t="s">
        <v>533</v>
      </c>
      <c r="G34" s="33" t="s">
        <v>534</v>
      </c>
      <c r="H34" s="33" t="s">
        <v>535</v>
      </c>
      <c r="I34" s="33" t="s">
        <v>536</v>
      </c>
      <c r="J34" s="34" t="s">
        <v>537</v>
      </c>
      <c r="K34" s="22"/>
      <c r="L34" s="22"/>
      <c r="M34" s="22"/>
      <c r="N34" s="22"/>
      <c r="O34" s="22"/>
      <c r="P34" s="22"/>
    </row>
    <row r="35" spans="1:16" ht="39" customHeight="1">
      <c r="A35" s="22"/>
      <c r="B35" s="35"/>
      <c r="C35" s="1143" t="s">
        <v>538</v>
      </c>
      <c r="D35" s="1144"/>
      <c r="E35" s="1145"/>
      <c r="F35" s="36">
        <v>5.68</v>
      </c>
      <c r="G35" s="37">
        <v>5.46</v>
      </c>
      <c r="H35" s="37">
        <v>6.34</v>
      </c>
      <c r="I35" s="37">
        <v>6.84</v>
      </c>
      <c r="J35" s="38">
        <v>7.29</v>
      </c>
      <c r="K35" s="22"/>
      <c r="L35" s="22"/>
      <c r="M35" s="22"/>
      <c r="N35" s="22"/>
      <c r="O35" s="22"/>
      <c r="P35" s="22"/>
    </row>
    <row r="36" spans="1:16" ht="39" customHeight="1">
      <c r="A36" s="22"/>
      <c r="B36" s="35"/>
      <c r="C36" s="1143" t="s">
        <v>539</v>
      </c>
      <c r="D36" s="1144"/>
      <c r="E36" s="1145"/>
      <c r="F36" s="36">
        <v>3.05</v>
      </c>
      <c r="G36" s="37">
        <v>3.5</v>
      </c>
      <c r="H36" s="37">
        <v>3.59</v>
      </c>
      <c r="I36" s="37">
        <v>4.63</v>
      </c>
      <c r="J36" s="38">
        <v>5.14</v>
      </c>
      <c r="K36" s="22"/>
      <c r="L36" s="22"/>
      <c r="M36" s="22"/>
      <c r="N36" s="22"/>
      <c r="O36" s="22"/>
      <c r="P36" s="22"/>
    </row>
    <row r="37" spans="1:16" ht="39" customHeight="1">
      <c r="A37" s="22"/>
      <c r="B37" s="35"/>
      <c r="C37" s="1143" t="s">
        <v>540</v>
      </c>
      <c r="D37" s="1144"/>
      <c r="E37" s="1145"/>
      <c r="F37" s="36">
        <v>0.61</v>
      </c>
      <c r="G37" s="37">
        <v>1.82</v>
      </c>
      <c r="H37" s="37">
        <v>1.72</v>
      </c>
      <c r="I37" s="37">
        <v>2.06</v>
      </c>
      <c r="J37" s="38">
        <v>2</v>
      </c>
      <c r="K37" s="22"/>
      <c r="L37" s="22"/>
      <c r="M37" s="22"/>
      <c r="N37" s="22"/>
      <c r="O37" s="22"/>
      <c r="P37" s="22"/>
    </row>
    <row r="38" spans="1:16" ht="39" customHeight="1">
      <c r="A38" s="22"/>
      <c r="B38" s="35"/>
      <c r="C38" s="1143" t="s">
        <v>541</v>
      </c>
      <c r="D38" s="1144"/>
      <c r="E38" s="1145"/>
      <c r="F38" s="36">
        <v>2.0299999999999998</v>
      </c>
      <c r="G38" s="37">
        <v>1.02</v>
      </c>
      <c r="H38" s="37">
        <v>0.23</v>
      </c>
      <c r="I38" s="37">
        <v>0.63</v>
      </c>
      <c r="J38" s="38">
        <v>1.25</v>
      </c>
      <c r="K38" s="22"/>
      <c r="L38" s="22"/>
      <c r="M38" s="22"/>
      <c r="N38" s="22"/>
      <c r="O38" s="22"/>
      <c r="P38" s="22"/>
    </row>
    <row r="39" spans="1:16" ht="39" customHeight="1">
      <c r="A39" s="22"/>
      <c r="B39" s="35"/>
      <c r="C39" s="1143" t="s">
        <v>542</v>
      </c>
      <c r="D39" s="1144"/>
      <c r="E39" s="1145"/>
      <c r="F39" s="36">
        <v>0.24</v>
      </c>
      <c r="G39" s="37">
        <v>0.3</v>
      </c>
      <c r="H39" s="37">
        <v>0.34</v>
      </c>
      <c r="I39" s="37">
        <v>0.13</v>
      </c>
      <c r="J39" s="38">
        <v>0.4</v>
      </c>
      <c r="K39" s="22"/>
      <c r="L39" s="22"/>
      <c r="M39" s="22"/>
      <c r="N39" s="22"/>
      <c r="O39" s="22"/>
      <c r="P39" s="22"/>
    </row>
    <row r="40" spans="1:16" ht="39" customHeight="1">
      <c r="A40" s="22"/>
      <c r="B40" s="35"/>
      <c r="C40" s="1143" t="s">
        <v>543</v>
      </c>
      <c r="D40" s="1144"/>
      <c r="E40" s="1145"/>
      <c r="F40" s="36">
        <v>0.21</v>
      </c>
      <c r="G40" s="37">
        <v>0.15</v>
      </c>
      <c r="H40" s="37">
        <v>0.19</v>
      </c>
      <c r="I40" s="37">
        <v>0.51</v>
      </c>
      <c r="J40" s="38">
        <v>0.11</v>
      </c>
      <c r="K40" s="22"/>
      <c r="L40" s="22"/>
      <c r="M40" s="22"/>
      <c r="N40" s="22"/>
      <c r="O40" s="22"/>
      <c r="P40" s="22"/>
    </row>
    <row r="41" spans="1:16" ht="39" customHeight="1">
      <c r="A41" s="22"/>
      <c r="B41" s="35"/>
      <c r="C41" s="1143" t="s">
        <v>544</v>
      </c>
      <c r="D41" s="1144"/>
      <c r="E41" s="1145"/>
      <c r="F41" s="36">
        <v>0.01</v>
      </c>
      <c r="G41" s="37">
        <v>0.01</v>
      </c>
      <c r="H41" s="37">
        <v>0.01</v>
      </c>
      <c r="I41" s="37">
        <v>0.01</v>
      </c>
      <c r="J41" s="38">
        <v>0.02</v>
      </c>
      <c r="K41" s="22"/>
      <c r="L41" s="22"/>
      <c r="M41" s="22"/>
      <c r="N41" s="22"/>
      <c r="O41" s="22"/>
      <c r="P41" s="22"/>
    </row>
    <row r="42" spans="1:16" ht="39" customHeight="1">
      <c r="A42" s="22"/>
      <c r="B42" s="39"/>
      <c r="C42" s="1143" t="s">
        <v>545</v>
      </c>
      <c r="D42" s="1144"/>
      <c r="E42" s="1145"/>
      <c r="F42" s="36" t="s">
        <v>485</v>
      </c>
      <c r="G42" s="37" t="s">
        <v>485</v>
      </c>
      <c r="H42" s="37" t="s">
        <v>485</v>
      </c>
      <c r="I42" s="37" t="s">
        <v>485</v>
      </c>
      <c r="J42" s="38" t="s">
        <v>485</v>
      </c>
      <c r="K42" s="22"/>
      <c r="L42" s="22"/>
      <c r="M42" s="22"/>
      <c r="N42" s="22"/>
      <c r="O42" s="22"/>
      <c r="P42" s="22"/>
    </row>
    <row r="43" spans="1:16" ht="39" customHeight="1" thickBot="1">
      <c r="A43" s="22"/>
      <c r="B43" s="40"/>
      <c r="C43" s="1146" t="s">
        <v>546</v>
      </c>
      <c r="D43" s="1147"/>
      <c r="E43" s="1148"/>
      <c r="F43" s="41">
        <v>2.2000000000000002</v>
      </c>
      <c r="G43" s="42">
        <v>0.66</v>
      </c>
      <c r="H43" s="42">
        <v>0.05</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9" t="s">
        <v>11</v>
      </c>
      <c r="C45" s="1160"/>
      <c r="D45" s="58"/>
      <c r="E45" s="1165" t="s">
        <v>12</v>
      </c>
      <c r="F45" s="1165"/>
      <c r="G45" s="1165"/>
      <c r="H45" s="1165"/>
      <c r="I45" s="1165"/>
      <c r="J45" s="1166"/>
      <c r="K45" s="59">
        <v>10941</v>
      </c>
      <c r="L45" s="60">
        <v>11642</v>
      </c>
      <c r="M45" s="60">
        <v>12113</v>
      </c>
      <c r="N45" s="60">
        <v>12536</v>
      </c>
      <c r="O45" s="61">
        <v>12967</v>
      </c>
      <c r="P45" s="48"/>
      <c r="Q45" s="48"/>
      <c r="R45" s="48"/>
      <c r="S45" s="48"/>
      <c r="T45" s="48"/>
      <c r="U45" s="48"/>
    </row>
    <row r="46" spans="1:21" ht="30.75" customHeight="1">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c r="A48" s="48"/>
      <c r="B48" s="1161"/>
      <c r="C48" s="1162"/>
      <c r="D48" s="62"/>
      <c r="E48" s="1153" t="s">
        <v>15</v>
      </c>
      <c r="F48" s="1153"/>
      <c r="G48" s="1153"/>
      <c r="H48" s="1153"/>
      <c r="I48" s="1153"/>
      <c r="J48" s="1154"/>
      <c r="K48" s="63">
        <v>4075</v>
      </c>
      <c r="L48" s="64">
        <v>4000</v>
      </c>
      <c r="M48" s="64">
        <v>3924</v>
      </c>
      <c r="N48" s="64">
        <v>3866</v>
      </c>
      <c r="O48" s="65">
        <v>3813</v>
      </c>
      <c r="P48" s="48"/>
      <c r="Q48" s="48"/>
      <c r="R48" s="48"/>
      <c r="S48" s="48"/>
      <c r="T48" s="48"/>
      <c r="U48" s="48"/>
    </row>
    <row r="49" spans="1:21" ht="30.75" customHeight="1">
      <c r="A49" s="48"/>
      <c r="B49" s="1161"/>
      <c r="C49" s="1162"/>
      <c r="D49" s="62"/>
      <c r="E49" s="1153" t="s">
        <v>16</v>
      </c>
      <c r="F49" s="1153"/>
      <c r="G49" s="1153"/>
      <c r="H49" s="1153"/>
      <c r="I49" s="1153"/>
      <c r="J49" s="1154"/>
      <c r="K49" s="63">
        <v>374</v>
      </c>
      <c r="L49" s="64">
        <v>168</v>
      </c>
      <c r="M49" s="64">
        <v>70</v>
      </c>
      <c r="N49" s="64">
        <v>112</v>
      </c>
      <c r="O49" s="65">
        <v>101</v>
      </c>
      <c r="P49" s="48"/>
      <c r="Q49" s="48"/>
      <c r="R49" s="48"/>
      <c r="S49" s="48"/>
      <c r="T49" s="48"/>
      <c r="U49" s="48"/>
    </row>
    <row r="50" spans="1:21" ht="30.75" customHeight="1">
      <c r="A50" s="48"/>
      <c r="B50" s="1161"/>
      <c r="C50" s="1162"/>
      <c r="D50" s="62"/>
      <c r="E50" s="1153" t="s">
        <v>17</v>
      </c>
      <c r="F50" s="1153"/>
      <c r="G50" s="1153"/>
      <c r="H50" s="1153"/>
      <c r="I50" s="1153"/>
      <c r="J50" s="1154"/>
      <c r="K50" s="63">
        <v>470</v>
      </c>
      <c r="L50" s="64">
        <v>216</v>
      </c>
      <c r="M50" s="64">
        <v>216</v>
      </c>
      <c r="N50" s="64">
        <v>187</v>
      </c>
      <c r="O50" s="65">
        <v>177</v>
      </c>
      <c r="P50" s="48"/>
      <c r="Q50" s="48"/>
      <c r="R50" s="48"/>
      <c r="S50" s="48"/>
      <c r="T50" s="48"/>
      <c r="U50" s="48"/>
    </row>
    <row r="51" spans="1:21" ht="30.75" customHeight="1">
      <c r="A51" s="48"/>
      <c r="B51" s="1163"/>
      <c r="C51" s="1164"/>
      <c r="D51" s="66"/>
      <c r="E51" s="1153" t="s">
        <v>18</v>
      </c>
      <c r="F51" s="1153"/>
      <c r="G51" s="1153"/>
      <c r="H51" s="1153"/>
      <c r="I51" s="1153"/>
      <c r="J51" s="1154"/>
      <c r="K51" s="63">
        <v>0</v>
      </c>
      <c r="L51" s="64">
        <v>1</v>
      </c>
      <c r="M51" s="64">
        <v>0</v>
      </c>
      <c r="N51" s="64">
        <v>2</v>
      </c>
      <c r="O51" s="65">
        <v>2</v>
      </c>
      <c r="P51" s="48"/>
      <c r="Q51" s="48"/>
      <c r="R51" s="48"/>
      <c r="S51" s="48"/>
      <c r="T51" s="48"/>
      <c r="U51" s="48"/>
    </row>
    <row r="52" spans="1:21" ht="30.75" customHeight="1">
      <c r="A52" s="48"/>
      <c r="B52" s="1151" t="s">
        <v>19</v>
      </c>
      <c r="C52" s="1152"/>
      <c r="D52" s="66"/>
      <c r="E52" s="1153" t="s">
        <v>20</v>
      </c>
      <c r="F52" s="1153"/>
      <c r="G52" s="1153"/>
      <c r="H52" s="1153"/>
      <c r="I52" s="1153"/>
      <c r="J52" s="1154"/>
      <c r="K52" s="63">
        <v>10695</v>
      </c>
      <c r="L52" s="64">
        <v>10527</v>
      </c>
      <c r="M52" s="64">
        <v>10819</v>
      </c>
      <c r="N52" s="64">
        <v>10732</v>
      </c>
      <c r="O52" s="65">
        <v>10855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5165</v>
      </c>
      <c r="L53" s="69">
        <v>5500</v>
      </c>
      <c r="M53" s="69">
        <v>5504</v>
      </c>
      <c r="N53" s="69">
        <v>5971</v>
      </c>
      <c r="O53" s="70">
        <v>6205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7" t="s">
        <v>24</v>
      </c>
      <c r="C41" s="1168"/>
      <c r="D41" s="81"/>
      <c r="E41" s="1173" t="s">
        <v>25</v>
      </c>
      <c r="F41" s="1173"/>
      <c r="G41" s="1173"/>
      <c r="H41" s="1174"/>
      <c r="I41" s="82">
        <v>126147</v>
      </c>
      <c r="J41" s="83">
        <v>131713</v>
      </c>
      <c r="K41" s="83">
        <v>136747</v>
      </c>
      <c r="L41" s="83">
        <v>140730</v>
      </c>
      <c r="M41" s="84">
        <v>142695</v>
      </c>
    </row>
    <row r="42" spans="2:13" ht="27.75" customHeight="1">
      <c r="B42" s="1169"/>
      <c r="C42" s="1170"/>
      <c r="D42" s="85"/>
      <c r="E42" s="1175" t="s">
        <v>26</v>
      </c>
      <c r="F42" s="1175"/>
      <c r="G42" s="1175"/>
      <c r="H42" s="1176"/>
      <c r="I42" s="86">
        <v>2597</v>
      </c>
      <c r="J42" s="87">
        <v>2322</v>
      </c>
      <c r="K42" s="87">
        <v>1884</v>
      </c>
      <c r="L42" s="87">
        <v>1697</v>
      </c>
      <c r="M42" s="88">
        <v>1520</v>
      </c>
    </row>
    <row r="43" spans="2:13" ht="27.75" customHeight="1">
      <c r="B43" s="1169"/>
      <c r="C43" s="1170"/>
      <c r="D43" s="85"/>
      <c r="E43" s="1175" t="s">
        <v>27</v>
      </c>
      <c r="F43" s="1175"/>
      <c r="G43" s="1175"/>
      <c r="H43" s="1176"/>
      <c r="I43" s="86">
        <v>52411</v>
      </c>
      <c r="J43" s="87">
        <v>49897</v>
      </c>
      <c r="K43" s="87">
        <v>47414</v>
      </c>
      <c r="L43" s="87">
        <v>47985</v>
      </c>
      <c r="M43" s="88">
        <v>48761</v>
      </c>
    </row>
    <row r="44" spans="2:13" ht="27.75" customHeight="1">
      <c r="B44" s="1169"/>
      <c r="C44" s="1170"/>
      <c r="D44" s="85"/>
      <c r="E44" s="1175" t="s">
        <v>28</v>
      </c>
      <c r="F44" s="1175"/>
      <c r="G44" s="1175"/>
      <c r="H44" s="1176"/>
      <c r="I44" s="86">
        <v>510</v>
      </c>
      <c r="J44" s="87">
        <v>444</v>
      </c>
      <c r="K44" s="87">
        <v>312</v>
      </c>
      <c r="L44" s="87">
        <v>204</v>
      </c>
      <c r="M44" s="88">
        <v>106</v>
      </c>
    </row>
    <row r="45" spans="2:13" ht="27.75" customHeight="1">
      <c r="B45" s="1169"/>
      <c r="C45" s="1170"/>
      <c r="D45" s="85"/>
      <c r="E45" s="1175" t="s">
        <v>29</v>
      </c>
      <c r="F45" s="1175"/>
      <c r="G45" s="1175"/>
      <c r="H45" s="1176"/>
      <c r="I45" s="86">
        <v>19824</v>
      </c>
      <c r="J45" s="87">
        <v>18632</v>
      </c>
      <c r="K45" s="87">
        <v>18051</v>
      </c>
      <c r="L45" s="87">
        <v>17620</v>
      </c>
      <c r="M45" s="88">
        <v>17363</v>
      </c>
    </row>
    <row r="46" spans="2:13" ht="27.75" customHeight="1">
      <c r="B46" s="1169"/>
      <c r="C46" s="1170"/>
      <c r="D46" s="85"/>
      <c r="E46" s="1175" t="s">
        <v>30</v>
      </c>
      <c r="F46" s="1175"/>
      <c r="G46" s="1175"/>
      <c r="H46" s="1176"/>
      <c r="I46" s="86">
        <v>4413</v>
      </c>
      <c r="J46" s="87">
        <v>3895</v>
      </c>
      <c r="K46" s="87">
        <v>962</v>
      </c>
      <c r="L46" s="87">
        <v>168</v>
      </c>
      <c r="M46" s="88">
        <v>79</v>
      </c>
    </row>
    <row r="47" spans="2:13" ht="27.75" customHeight="1">
      <c r="B47" s="1169"/>
      <c r="C47" s="1170"/>
      <c r="D47" s="85"/>
      <c r="E47" s="1175" t="s">
        <v>31</v>
      </c>
      <c r="F47" s="1175"/>
      <c r="G47" s="1175"/>
      <c r="H47" s="1176"/>
      <c r="I47" s="86" t="s">
        <v>485</v>
      </c>
      <c r="J47" s="87" t="s">
        <v>485</v>
      </c>
      <c r="K47" s="87" t="s">
        <v>485</v>
      </c>
      <c r="L47" s="87" t="s">
        <v>485</v>
      </c>
      <c r="M47" s="88" t="s">
        <v>485</v>
      </c>
    </row>
    <row r="48" spans="2:13" ht="27.75" customHeight="1">
      <c r="B48" s="1171"/>
      <c r="C48" s="1172"/>
      <c r="D48" s="85"/>
      <c r="E48" s="1175" t="s">
        <v>32</v>
      </c>
      <c r="F48" s="1175"/>
      <c r="G48" s="1175"/>
      <c r="H48" s="1176"/>
      <c r="I48" s="86" t="s">
        <v>485</v>
      </c>
      <c r="J48" s="87" t="s">
        <v>485</v>
      </c>
      <c r="K48" s="87" t="s">
        <v>485</v>
      </c>
      <c r="L48" s="87" t="s">
        <v>485</v>
      </c>
      <c r="M48" s="88" t="s">
        <v>485</v>
      </c>
    </row>
    <row r="49" spans="2:13" ht="27.75" customHeight="1">
      <c r="B49" s="1177" t="s">
        <v>33</v>
      </c>
      <c r="C49" s="1178"/>
      <c r="D49" s="89"/>
      <c r="E49" s="1175" t="s">
        <v>34</v>
      </c>
      <c r="F49" s="1175"/>
      <c r="G49" s="1175"/>
      <c r="H49" s="1176"/>
      <c r="I49" s="86">
        <v>9982</v>
      </c>
      <c r="J49" s="87">
        <v>9226</v>
      </c>
      <c r="K49" s="87">
        <v>8594</v>
      </c>
      <c r="L49" s="87">
        <v>8144</v>
      </c>
      <c r="M49" s="88">
        <v>8475</v>
      </c>
    </row>
    <row r="50" spans="2:13" ht="27.75" customHeight="1">
      <c r="B50" s="1169"/>
      <c r="C50" s="1170"/>
      <c r="D50" s="85"/>
      <c r="E50" s="1175" t="s">
        <v>35</v>
      </c>
      <c r="F50" s="1175"/>
      <c r="G50" s="1175"/>
      <c r="H50" s="1176"/>
      <c r="I50" s="86">
        <v>43107</v>
      </c>
      <c r="J50" s="87">
        <v>39430</v>
      </c>
      <c r="K50" s="87">
        <v>37872</v>
      </c>
      <c r="L50" s="87">
        <v>37955</v>
      </c>
      <c r="M50" s="88">
        <v>37643</v>
      </c>
    </row>
    <row r="51" spans="2:13" ht="27.75" customHeight="1">
      <c r="B51" s="1171"/>
      <c r="C51" s="1172"/>
      <c r="D51" s="85"/>
      <c r="E51" s="1175" t="s">
        <v>36</v>
      </c>
      <c r="F51" s="1175"/>
      <c r="G51" s="1175"/>
      <c r="H51" s="1176"/>
      <c r="I51" s="86">
        <v>100311</v>
      </c>
      <c r="J51" s="87">
        <v>104231</v>
      </c>
      <c r="K51" s="87">
        <v>106285</v>
      </c>
      <c r="L51" s="87">
        <v>109859</v>
      </c>
      <c r="M51" s="88">
        <v>112528</v>
      </c>
    </row>
    <row r="52" spans="2:13" ht="27.75" customHeight="1" thickBot="1">
      <c r="B52" s="1179" t="s">
        <v>37</v>
      </c>
      <c r="C52" s="1180"/>
      <c r="D52" s="90"/>
      <c r="E52" s="1181" t="s">
        <v>38</v>
      </c>
      <c r="F52" s="1181"/>
      <c r="G52" s="1181"/>
      <c r="H52" s="1182"/>
      <c r="I52" s="91">
        <v>52501</v>
      </c>
      <c r="J52" s="92">
        <v>54017</v>
      </c>
      <c r="K52" s="92">
        <v>52619</v>
      </c>
      <c r="L52" s="92">
        <v>52446</v>
      </c>
      <c r="M52" s="93">
        <v>51878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59426</v>
      </c>
      <c r="E3" s="116"/>
      <c r="F3" s="117">
        <v>42247</v>
      </c>
      <c r="G3" s="118"/>
      <c r="H3" s="119"/>
    </row>
    <row r="4" spans="1:8">
      <c r="A4" s="120"/>
      <c r="B4" s="121"/>
      <c r="C4" s="122"/>
      <c r="D4" s="123">
        <v>33112</v>
      </c>
      <c r="E4" s="124"/>
      <c r="F4" s="125">
        <v>25497</v>
      </c>
      <c r="G4" s="126"/>
      <c r="H4" s="127"/>
    </row>
    <row r="5" spans="1:8">
      <c r="A5" s="108" t="s">
        <v>518</v>
      </c>
      <c r="B5" s="113"/>
      <c r="C5" s="114"/>
      <c r="D5" s="115">
        <v>67070</v>
      </c>
      <c r="E5" s="116"/>
      <c r="F5" s="117">
        <v>41739</v>
      </c>
      <c r="G5" s="118"/>
      <c r="H5" s="119"/>
    </row>
    <row r="6" spans="1:8">
      <c r="A6" s="120"/>
      <c r="B6" s="121"/>
      <c r="C6" s="122"/>
      <c r="D6" s="123">
        <v>36265</v>
      </c>
      <c r="E6" s="124"/>
      <c r="F6" s="125">
        <v>24625</v>
      </c>
      <c r="G6" s="126"/>
      <c r="H6" s="127"/>
    </row>
    <row r="7" spans="1:8">
      <c r="A7" s="108" t="s">
        <v>519</v>
      </c>
      <c r="B7" s="113"/>
      <c r="C7" s="114"/>
      <c r="D7" s="115">
        <v>60537</v>
      </c>
      <c r="E7" s="116"/>
      <c r="F7" s="117">
        <v>36765</v>
      </c>
      <c r="G7" s="118"/>
      <c r="H7" s="119"/>
    </row>
    <row r="8" spans="1:8">
      <c r="A8" s="120"/>
      <c r="B8" s="121"/>
      <c r="C8" s="122"/>
      <c r="D8" s="123">
        <v>28213</v>
      </c>
      <c r="E8" s="124"/>
      <c r="F8" s="125">
        <v>20975</v>
      </c>
      <c r="G8" s="126"/>
      <c r="H8" s="127"/>
    </row>
    <row r="9" spans="1:8">
      <c r="A9" s="108" t="s">
        <v>520</v>
      </c>
      <c r="B9" s="113"/>
      <c r="C9" s="114"/>
      <c r="D9" s="115">
        <v>59383</v>
      </c>
      <c r="E9" s="116"/>
      <c r="F9" s="117">
        <v>39052</v>
      </c>
      <c r="G9" s="118"/>
      <c r="H9" s="119"/>
    </row>
    <row r="10" spans="1:8">
      <c r="A10" s="120"/>
      <c r="B10" s="121"/>
      <c r="C10" s="122"/>
      <c r="D10" s="123">
        <v>19363</v>
      </c>
      <c r="E10" s="124"/>
      <c r="F10" s="125">
        <v>21186</v>
      </c>
      <c r="G10" s="126"/>
      <c r="H10" s="127"/>
    </row>
    <row r="11" spans="1:8">
      <c r="A11" s="108" t="s">
        <v>521</v>
      </c>
      <c r="B11" s="113"/>
      <c r="C11" s="114"/>
      <c r="D11" s="115">
        <v>65333</v>
      </c>
      <c r="E11" s="116"/>
      <c r="F11" s="117">
        <v>41235</v>
      </c>
      <c r="G11" s="118"/>
      <c r="H11" s="119"/>
    </row>
    <row r="12" spans="1:8">
      <c r="A12" s="120"/>
      <c r="B12" s="121"/>
      <c r="C12" s="128"/>
      <c r="D12" s="123">
        <v>21482</v>
      </c>
      <c r="E12" s="124"/>
      <c r="F12" s="125">
        <v>22086</v>
      </c>
      <c r="G12" s="126"/>
      <c r="H12" s="127"/>
    </row>
    <row r="13" spans="1:8">
      <c r="A13" s="108"/>
      <c r="B13" s="113"/>
      <c r="C13" s="129"/>
      <c r="D13" s="130">
        <v>62350</v>
      </c>
      <c r="E13" s="131"/>
      <c r="F13" s="132">
        <v>40208</v>
      </c>
      <c r="G13" s="133"/>
      <c r="H13" s="119"/>
    </row>
    <row r="14" spans="1:8">
      <c r="A14" s="120"/>
      <c r="B14" s="121"/>
      <c r="C14" s="122"/>
      <c r="D14" s="123">
        <v>27687</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0.61</v>
      </c>
      <c r="C19" s="134">
        <f>ROUND(VALUE(SUBSTITUTE(実質収支比率等に係る経年分析!G$48,"▲","-")),2)</f>
        <v>1.91</v>
      </c>
      <c r="D19" s="134">
        <f>ROUND(VALUE(SUBSTITUTE(実質収支比率等に係る経年分析!H$48,"▲","-")),2)</f>
        <v>1.8</v>
      </c>
      <c r="E19" s="134">
        <f>ROUND(VALUE(SUBSTITUTE(実質収支比率等に係る経年分析!I$48,"▲","-")),2)</f>
        <v>2.11</v>
      </c>
      <c r="F19" s="134">
        <f>ROUND(VALUE(SUBSTITUTE(実質収支比率等に係る経年分析!J$48,"▲","-")),2)</f>
        <v>2.04</v>
      </c>
    </row>
    <row r="20" spans="1:11">
      <c r="A20" s="134" t="s">
        <v>43</v>
      </c>
      <c r="B20" s="134">
        <f>ROUND(VALUE(SUBSTITUTE(実質収支比率等に係る経年分析!F$47,"▲","-")),2)</f>
        <v>4.79</v>
      </c>
      <c r="C20" s="134">
        <f>ROUND(VALUE(SUBSTITUTE(実質収支比率等に係る経年分析!G$47,"▲","-")),2)</f>
        <v>4.74</v>
      </c>
      <c r="D20" s="134">
        <f>ROUND(VALUE(SUBSTITUTE(実質収支比率等に係る経年分析!H$47,"▲","-")),2)</f>
        <v>4.7699999999999996</v>
      </c>
      <c r="E20" s="134">
        <f>ROUND(VALUE(SUBSTITUTE(実質収支比率等に係る経年分析!I$47,"▲","-")),2)</f>
        <v>3.92</v>
      </c>
      <c r="F20" s="134">
        <f>ROUND(VALUE(SUBSTITUTE(実質収支比率等に係る経年分析!J$47,"▲","-")),2)</f>
        <v>4.21</v>
      </c>
    </row>
    <row r="21" spans="1:11">
      <c r="A21" s="134" t="s">
        <v>44</v>
      </c>
      <c r="B21" s="134">
        <f>IF(ISNUMBER(VALUE(SUBSTITUTE(実質収支比率等に係る経年分析!F$49,"▲","-"))),ROUND(VALUE(SUBSTITUTE(実質収支比率等に係る経年分析!F$49,"▲","-")),2),NA())</f>
        <v>-0.26</v>
      </c>
      <c r="C21" s="134">
        <f>IF(ISNUMBER(VALUE(SUBSTITUTE(実質収支比率等に係る経年分析!G$49,"▲","-"))),ROUND(VALUE(SUBSTITUTE(実質収支比率等に係る経年分析!G$49,"▲","-")),2),NA())</f>
        <v>1.32</v>
      </c>
      <c r="D21" s="134">
        <f>IF(ISNUMBER(VALUE(SUBSTITUTE(実質収支比率等に係る経年分析!H$49,"▲","-"))),ROUND(VALUE(SUBSTITUTE(実質収支比率等に係る経年分析!H$49,"▲","-")),2),NA())</f>
        <v>-0.11</v>
      </c>
      <c r="E21" s="134">
        <f>IF(ISNUMBER(VALUE(SUBSTITUTE(実質収支比率等に係る経年分析!I$49,"▲","-"))),ROUND(VALUE(SUBSTITUTE(実質収支比率等に係る経年分析!I$49,"▲","-")),2),NA())</f>
        <v>-0.54</v>
      </c>
      <c r="F21" s="134">
        <f>IF(ISNUMBER(VALUE(SUBSTITUTE(実質収支比率等に係る経年分析!J$49,"▲","-"))),ROUND(VALUE(SUBSTITUTE(実質収支比率等に係る経年分析!J$49,"▲","-")),2),NA())</f>
        <v>0.28000000000000003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2.2000000000000002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競輪特別会計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v>
      </c>
    </row>
    <row r="32" spans="1:11">
      <c r="A32" s="135" t="str">
        <f>IF(連結実質赤字比率に係る赤字・黒字の構成分析!C$38="",NA(),連結実質赤字比率に係る赤字・黒字の構成分析!C$38)</f>
        <v>ガス事業会計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2.0299999999999998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7.29</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4.7699999999999996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6.08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6.2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5.08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5.22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10695</v>
      </c>
      <c r="E42" s="136"/>
      <c r="F42" s="136"/>
      <c r="G42" s="136">
        <f>'実質公債費比率（分子）の構造'!L$52</f>
        <v>10527</v>
      </c>
      <c r="H42" s="136"/>
      <c r="I42" s="136"/>
      <c r="J42" s="136">
        <f>'実質公債費比率（分子）の構造'!M$52</f>
        <v>10819</v>
      </c>
      <c r="K42" s="136"/>
      <c r="L42" s="136"/>
      <c r="M42" s="136">
        <f>'実質公債費比率（分子）の構造'!N$52</f>
        <v>10732</v>
      </c>
      <c r="N42" s="136"/>
      <c r="O42" s="136"/>
      <c r="P42" s="136">
        <f>'実質公債費比率（分子）の構造'!O$52</f>
        <v>10855</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2</v>
      </c>
      <c r="L43" s="136"/>
      <c r="M43" s="136"/>
      <c r="N43" s="136">
        <f>'実質公債費比率（分子）の構造'!O$51</f>
        <v>2</v>
      </c>
      <c r="O43" s="136"/>
      <c r="P43" s="136"/>
    </row>
    <row r="44" spans="1:16">
      <c r="A44" s="136" t="s">
        <v>53</v>
      </c>
      <c r="B44" s="136">
        <f>'実質公債費比率（分子）の構造'!K$50</f>
        <v>470</v>
      </c>
      <c r="C44" s="136"/>
      <c r="D44" s="136"/>
      <c r="E44" s="136">
        <f>'実質公債費比率（分子）の構造'!L$50</f>
        <v>216</v>
      </c>
      <c r="F44" s="136"/>
      <c r="G44" s="136"/>
      <c r="H44" s="136">
        <f>'実質公債費比率（分子）の構造'!M$50</f>
        <v>216</v>
      </c>
      <c r="I44" s="136"/>
      <c r="J44" s="136"/>
      <c r="K44" s="136">
        <f>'実質公債費比率（分子）の構造'!N$50</f>
        <v>187</v>
      </c>
      <c r="L44" s="136"/>
      <c r="M44" s="136"/>
      <c r="N44" s="136">
        <f>'実質公債費比率（分子）の構造'!O$50</f>
        <v>177</v>
      </c>
      <c r="O44" s="136"/>
      <c r="P44" s="136"/>
    </row>
    <row r="45" spans="1:16">
      <c r="A45" s="136" t="s">
        <v>54</v>
      </c>
      <c r="B45" s="136">
        <f>'実質公債費比率（分子）の構造'!K$49</f>
        <v>374</v>
      </c>
      <c r="C45" s="136"/>
      <c r="D45" s="136"/>
      <c r="E45" s="136">
        <f>'実質公債費比率（分子）の構造'!L$49</f>
        <v>168</v>
      </c>
      <c r="F45" s="136"/>
      <c r="G45" s="136"/>
      <c r="H45" s="136">
        <f>'実質公債費比率（分子）の構造'!M$49</f>
        <v>70</v>
      </c>
      <c r="I45" s="136"/>
      <c r="J45" s="136"/>
      <c r="K45" s="136">
        <f>'実質公債費比率（分子）の構造'!N$49</f>
        <v>112</v>
      </c>
      <c r="L45" s="136"/>
      <c r="M45" s="136"/>
      <c r="N45" s="136">
        <f>'実質公債費比率（分子）の構造'!O$49</f>
        <v>101</v>
      </c>
      <c r="O45" s="136"/>
      <c r="P45" s="136"/>
    </row>
    <row r="46" spans="1:16">
      <c r="A46" s="136" t="s">
        <v>55</v>
      </c>
      <c r="B46" s="136">
        <f>'実質公債費比率（分子）の構造'!K$48</f>
        <v>4075</v>
      </c>
      <c r="C46" s="136"/>
      <c r="D46" s="136"/>
      <c r="E46" s="136">
        <f>'実質公債費比率（分子）の構造'!L$48</f>
        <v>4000</v>
      </c>
      <c r="F46" s="136"/>
      <c r="G46" s="136"/>
      <c r="H46" s="136">
        <f>'実質公債費比率（分子）の構造'!M$48</f>
        <v>3924</v>
      </c>
      <c r="I46" s="136"/>
      <c r="J46" s="136"/>
      <c r="K46" s="136">
        <f>'実質公債費比率（分子）の構造'!N$48</f>
        <v>3866</v>
      </c>
      <c r="L46" s="136"/>
      <c r="M46" s="136"/>
      <c r="N46" s="136">
        <f>'実質公債費比率（分子）の構造'!O$48</f>
        <v>3813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10941</v>
      </c>
      <c r="C49" s="136"/>
      <c r="D49" s="136"/>
      <c r="E49" s="136">
        <f>'実質公債費比率（分子）の構造'!L$45</f>
        <v>11642</v>
      </c>
      <c r="F49" s="136"/>
      <c r="G49" s="136"/>
      <c r="H49" s="136">
        <f>'実質公債費比率（分子）の構造'!M$45</f>
        <v>12113</v>
      </c>
      <c r="I49" s="136"/>
      <c r="J49" s="136"/>
      <c r="K49" s="136">
        <f>'実質公債費比率（分子）の構造'!N$45</f>
        <v>12536</v>
      </c>
      <c r="L49" s="136"/>
      <c r="M49" s="136"/>
      <c r="N49" s="136">
        <f>'実質公債費比率（分子）の構造'!O$45</f>
        <v>12967</v>
      </c>
      <c r="O49" s="136"/>
      <c r="P49" s="136"/>
    </row>
    <row r="50" spans="1:16">
      <c r="A50" s="136" t="s">
        <v>59</v>
      </c>
      <c r="B50" s="136" t="e">
        <f>NA()</f>
        <v>#N/A</v>
      </c>
      <c r="C50" s="136">
        <f>IF(ISNUMBER('実質公債費比率（分子）の構造'!K$53),'実質公債費比率（分子）の構造'!K$53,NA())</f>
        <v>5165</v>
      </c>
      <c r="D50" s="136" t="e">
        <f>NA()</f>
        <v>#N/A</v>
      </c>
      <c r="E50" s="136" t="e">
        <f>NA()</f>
        <v>#N/A</v>
      </c>
      <c r="F50" s="136">
        <f>IF(ISNUMBER('実質公債費比率（分子）の構造'!L$53),'実質公債費比率（分子）の構造'!L$53,NA())</f>
        <v>5500</v>
      </c>
      <c r="G50" s="136" t="e">
        <f>NA()</f>
        <v>#N/A</v>
      </c>
      <c r="H50" s="136" t="e">
        <f>NA()</f>
        <v>#N/A</v>
      </c>
      <c r="I50" s="136">
        <f>IF(ISNUMBER('実質公債費比率（分子）の構造'!M$53),'実質公債費比率（分子）の構造'!M$53,NA())</f>
        <v>5504</v>
      </c>
      <c r="J50" s="136" t="e">
        <f>NA()</f>
        <v>#N/A</v>
      </c>
      <c r="K50" s="136" t="e">
        <f>NA()</f>
        <v>#N/A</v>
      </c>
      <c r="L50" s="136">
        <f>IF(ISNUMBER('実質公債費比率（分子）の構造'!N$53),'実質公債費比率（分子）の構造'!N$53,NA())</f>
        <v>5971</v>
      </c>
      <c r="M50" s="136" t="e">
        <f>NA()</f>
        <v>#N/A</v>
      </c>
      <c r="N50" s="136" t="e">
        <f>NA()</f>
        <v>#N/A</v>
      </c>
      <c r="O50" s="136">
        <f>IF(ISNUMBER('実質公債費比率（分子）の構造'!O$53),'実質公債費比率（分子）の構造'!O$53,NA())</f>
        <v>6205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100311</v>
      </c>
      <c r="E56" s="135"/>
      <c r="F56" s="135"/>
      <c r="G56" s="135">
        <f>'将来負担比率（分子）の構造'!J$51</f>
        <v>104231</v>
      </c>
      <c r="H56" s="135"/>
      <c r="I56" s="135"/>
      <c r="J56" s="135">
        <f>'将来負担比率（分子）の構造'!K$51</f>
        <v>106285</v>
      </c>
      <c r="K56" s="135"/>
      <c r="L56" s="135"/>
      <c r="M56" s="135">
        <f>'将来負担比率（分子）の構造'!L$51</f>
        <v>109859</v>
      </c>
      <c r="N56" s="135"/>
      <c r="O56" s="135"/>
      <c r="P56" s="135">
        <f>'将来負担比率（分子）の構造'!M$51</f>
        <v>112528</v>
      </c>
    </row>
    <row r="57" spans="1:16">
      <c r="A57" s="135" t="s">
        <v>35</v>
      </c>
      <c r="B57" s="135"/>
      <c r="C57" s="135"/>
      <c r="D57" s="135">
        <f>'将来負担比率（分子）の構造'!I$50</f>
        <v>43107</v>
      </c>
      <c r="E57" s="135"/>
      <c r="F57" s="135"/>
      <c r="G57" s="135">
        <f>'将来負担比率（分子）の構造'!J$50</f>
        <v>39430</v>
      </c>
      <c r="H57" s="135"/>
      <c r="I57" s="135"/>
      <c r="J57" s="135">
        <f>'将来負担比率（分子）の構造'!K$50</f>
        <v>37872</v>
      </c>
      <c r="K57" s="135"/>
      <c r="L57" s="135"/>
      <c r="M57" s="135">
        <f>'将来負担比率（分子）の構造'!L$50</f>
        <v>37955</v>
      </c>
      <c r="N57" s="135"/>
      <c r="O57" s="135"/>
      <c r="P57" s="135">
        <f>'将来負担比率（分子）の構造'!M$50</f>
        <v>37643</v>
      </c>
    </row>
    <row r="58" spans="1:16">
      <c r="A58" s="135" t="s">
        <v>34</v>
      </c>
      <c r="B58" s="135"/>
      <c r="C58" s="135"/>
      <c r="D58" s="135">
        <f>'将来負担比率（分子）の構造'!I$49</f>
        <v>9982</v>
      </c>
      <c r="E58" s="135"/>
      <c r="F58" s="135"/>
      <c r="G58" s="135">
        <f>'将来負担比率（分子）の構造'!J$49</f>
        <v>9226</v>
      </c>
      <c r="H58" s="135"/>
      <c r="I58" s="135"/>
      <c r="J58" s="135">
        <f>'将来負担比率（分子）の構造'!K$49</f>
        <v>8594</v>
      </c>
      <c r="K58" s="135"/>
      <c r="L58" s="135"/>
      <c r="M58" s="135">
        <f>'将来負担比率（分子）の構造'!L$49</f>
        <v>8144</v>
      </c>
      <c r="N58" s="135"/>
      <c r="O58" s="135"/>
      <c r="P58" s="135">
        <f>'将来負担比率（分子）の構造'!M$49</f>
        <v>8475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4413</v>
      </c>
      <c r="C61" s="135"/>
      <c r="D61" s="135"/>
      <c r="E61" s="135">
        <f>'将来負担比率（分子）の構造'!J$46</f>
        <v>3895</v>
      </c>
      <c r="F61" s="135"/>
      <c r="G61" s="135"/>
      <c r="H61" s="135">
        <f>'将来負担比率（分子）の構造'!K$46</f>
        <v>962</v>
      </c>
      <c r="I61" s="135"/>
      <c r="J61" s="135"/>
      <c r="K61" s="135">
        <f>'将来負担比率（分子）の構造'!L$46</f>
        <v>168</v>
      </c>
      <c r="L61" s="135"/>
      <c r="M61" s="135"/>
      <c r="N61" s="135">
        <f>'将来負担比率（分子）の構造'!M$46</f>
        <v>79</v>
      </c>
      <c r="O61" s="135"/>
      <c r="P61" s="135"/>
    </row>
    <row r="62" spans="1:16">
      <c r="A62" s="135" t="s">
        <v>29</v>
      </c>
      <c r="B62" s="135">
        <f>'将来負担比率（分子）の構造'!I$45</f>
        <v>19824</v>
      </c>
      <c r="C62" s="135"/>
      <c r="D62" s="135"/>
      <c r="E62" s="135">
        <f>'将来負担比率（分子）の構造'!J$45</f>
        <v>18632</v>
      </c>
      <c r="F62" s="135"/>
      <c r="G62" s="135"/>
      <c r="H62" s="135">
        <f>'将来負担比率（分子）の構造'!K$45</f>
        <v>18051</v>
      </c>
      <c r="I62" s="135"/>
      <c r="J62" s="135"/>
      <c r="K62" s="135">
        <f>'将来負担比率（分子）の構造'!L$45</f>
        <v>17620</v>
      </c>
      <c r="L62" s="135"/>
      <c r="M62" s="135"/>
      <c r="N62" s="135">
        <f>'将来負担比率（分子）の構造'!M$45</f>
        <v>17363</v>
      </c>
      <c r="O62" s="135"/>
      <c r="P62" s="135"/>
    </row>
    <row r="63" spans="1:16">
      <c r="A63" s="135" t="s">
        <v>28</v>
      </c>
      <c r="B63" s="135">
        <f>'将来負担比率（分子）の構造'!I$44</f>
        <v>510</v>
      </c>
      <c r="C63" s="135"/>
      <c r="D63" s="135"/>
      <c r="E63" s="135">
        <f>'将来負担比率（分子）の構造'!J$44</f>
        <v>444</v>
      </c>
      <c r="F63" s="135"/>
      <c r="G63" s="135"/>
      <c r="H63" s="135">
        <f>'将来負担比率（分子）の構造'!K$44</f>
        <v>312</v>
      </c>
      <c r="I63" s="135"/>
      <c r="J63" s="135"/>
      <c r="K63" s="135">
        <f>'将来負担比率（分子）の構造'!L$44</f>
        <v>204</v>
      </c>
      <c r="L63" s="135"/>
      <c r="M63" s="135"/>
      <c r="N63" s="135">
        <f>'将来負担比率（分子）の構造'!M$44</f>
        <v>106</v>
      </c>
      <c r="O63" s="135"/>
      <c r="P63" s="135"/>
    </row>
    <row r="64" spans="1:16">
      <c r="A64" s="135" t="s">
        <v>27</v>
      </c>
      <c r="B64" s="135">
        <f>'将来負担比率（分子）の構造'!I$43</f>
        <v>52411</v>
      </c>
      <c r="C64" s="135"/>
      <c r="D64" s="135"/>
      <c r="E64" s="135">
        <f>'将来負担比率（分子）の構造'!J$43</f>
        <v>49897</v>
      </c>
      <c r="F64" s="135"/>
      <c r="G64" s="135"/>
      <c r="H64" s="135">
        <f>'将来負担比率（分子）の構造'!K$43</f>
        <v>47414</v>
      </c>
      <c r="I64" s="135"/>
      <c r="J64" s="135"/>
      <c r="K64" s="135">
        <f>'将来負担比率（分子）の構造'!L$43</f>
        <v>47985</v>
      </c>
      <c r="L64" s="135"/>
      <c r="M64" s="135"/>
      <c r="N64" s="135">
        <f>'将来負担比率（分子）の構造'!M$43</f>
        <v>48761</v>
      </c>
      <c r="O64" s="135"/>
      <c r="P64" s="135"/>
    </row>
    <row r="65" spans="1:16">
      <c r="A65" s="135" t="s">
        <v>26</v>
      </c>
      <c r="B65" s="135">
        <f>'将来負担比率（分子）の構造'!I$42</f>
        <v>2597</v>
      </c>
      <c r="C65" s="135"/>
      <c r="D65" s="135"/>
      <c r="E65" s="135">
        <f>'将来負担比率（分子）の構造'!J$42</f>
        <v>2322</v>
      </c>
      <c r="F65" s="135"/>
      <c r="G65" s="135"/>
      <c r="H65" s="135">
        <f>'将来負担比率（分子）の構造'!K$42</f>
        <v>1884</v>
      </c>
      <c r="I65" s="135"/>
      <c r="J65" s="135"/>
      <c r="K65" s="135">
        <f>'将来負担比率（分子）の構造'!L$42</f>
        <v>1697</v>
      </c>
      <c r="L65" s="135"/>
      <c r="M65" s="135"/>
      <c r="N65" s="135">
        <f>'将来負担比率（分子）の構造'!M$42</f>
        <v>1520</v>
      </c>
      <c r="O65" s="135"/>
      <c r="P65" s="135"/>
    </row>
    <row r="66" spans="1:16">
      <c r="A66" s="135" t="s">
        <v>25</v>
      </c>
      <c r="B66" s="135">
        <f>'将来負担比率（分子）の構造'!I$41</f>
        <v>126147</v>
      </c>
      <c r="C66" s="135"/>
      <c r="D66" s="135"/>
      <c r="E66" s="135">
        <f>'将来負担比率（分子）の構造'!J$41</f>
        <v>131713</v>
      </c>
      <c r="F66" s="135"/>
      <c r="G66" s="135"/>
      <c r="H66" s="135">
        <f>'将来負担比率（分子）の構造'!K$41</f>
        <v>136747</v>
      </c>
      <c r="I66" s="135"/>
      <c r="J66" s="135"/>
      <c r="K66" s="135">
        <f>'将来負担比率（分子）の構造'!L$41</f>
        <v>140730</v>
      </c>
      <c r="L66" s="135"/>
      <c r="M66" s="135"/>
      <c r="N66" s="135">
        <f>'将来負担比率（分子）の構造'!M$41</f>
        <v>142695</v>
      </c>
      <c r="O66" s="135"/>
      <c r="P66" s="135"/>
    </row>
    <row r="67" spans="1:16">
      <c r="A67" s="135" t="s">
        <v>63</v>
      </c>
      <c r="B67" s="135" t="e">
        <f>NA()</f>
        <v>#N/A</v>
      </c>
      <c r="C67" s="135">
        <f>IF(ISNUMBER('将来負担比率（分子）の構造'!I$52), IF('将来負担比率（分子）の構造'!I$52 &lt; 0, 0, '将来負担比率（分子）の構造'!I$52), NA())</f>
        <v>52501</v>
      </c>
      <c r="D67" s="135" t="e">
        <f>NA()</f>
        <v>#N/A</v>
      </c>
      <c r="E67" s="135" t="e">
        <f>NA()</f>
        <v>#N/A</v>
      </c>
      <c r="F67" s="135">
        <f>IF(ISNUMBER('将来負担比率（分子）の構造'!J$52), IF('将来負担比率（分子）の構造'!J$52 &lt; 0, 0, '将来負担比率（分子）の構造'!J$52), NA())</f>
        <v>54017</v>
      </c>
      <c r="G67" s="135" t="e">
        <f>NA()</f>
        <v>#N/A</v>
      </c>
      <c r="H67" s="135" t="e">
        <f>NA()</f>
        <v>#N/A</v>
      </c>
      <c r="I67" s="135">
        <f>IF(ISNUMBER('将来負担比率（分子）の構造'!K$52), IF('将来負担比率（分子）の構造'!K$52 &lt; 0, 0, '将来負担比率（分子）の構造'!K$52), NA())</f>
        <v>52619</v>
      </c>
      <c r="J67" s="135" t="e">
        <f>NA()</f>
        <v>#N/A</v>
      </c>
      <c r="K67" s="135" t="e">
        <f>NA()</f>
        <v>#N/A</v>
      </c>
      <c r="L67" s="135">
        <f>IF(ISNUMBER('将来負担比率（分子）の構造'!L$52), IF('将来負担比率（分子）の構造'!L$52 &lt; 0, 0, '将来負担比率（分子）の構造'!L$52), NA())</f>
        <v>52446</v>
      </c>
      <c r="M67" s="135" t="e">
        <f>NA()</f>
        <v>#N/A</v>
      </c>
      <c r="N67" s="135" t="e">
        <f>NA()</f>
        <v>#N/A</v>
      </c>
      <c r="O67" s="135">
        <f>IF(ISNUMBER('将来負担比率（分子）の構造'!M$52), IF('将来負担比率（分子）の構造'!M$52 &lt; 0, 0, '将来負担比率（分子）の構造'!M$52), NA())</f>
        <v>51878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Fukui</cp:lastModifiedBy>
  <dcterms:created xsi:type="dcterms:W3CDTF">2015-02-17T06:44:07Z</dcterms:created>
  <dcterms:modified xsi:type="dcterms:W3CDTF">2015-04-30T01:34:50Z</dcterms:modified>
</cp:coreProperties>
</file>