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60" windowWidth="14940" windowHeight="7875" tabRatio="77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A42" i="11"/>
  <c r="AA41"/>
  <c r="AA40"/>
  <c r="AA39"/>
  <c r="AA38"/>
  <c r="AA37"/>
  <c r="AA36"/>
  <c r="AA35"/>
  <c r="AA34"/>
  <c r="AA33"/>
  <c r="AA31"/>
  <c r="AA30"/>
  <c r="AA29"/>
  <c r="AA28"/>
  <c r="AP23"/>
  <c r="AA23"/>
  <c r="AA8"/>
  <c r="AA7"/>
  <c r="BG38" i="9" l="1"/>
  <c r="BG37"/>
  <c r="BG36"/>
  <c r="BG35"/>
  <c r="BG34"/>
  <c r="AO36"/>
  <c r="AO35"/>
  <c r="AO34"/>
  <c r="W40"/>
  <c r="W39"/>
  <c r="W38"/>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E41"/>
  <c r="AM41"/>
  <c r="U41"/>
  <c r="C41"/>
  <c r="CO40"/>
  <c r="BE40"/>
  <c r="AM40"/>
  <c r="C40"/>
  <c r="BE39"/>
  <c r="AM39"/>
  <c r="C39"/>
  <c r="AM38"/>
  <c r="C38"/>
  <c r="AM37"/>
  <c r="C37"/>
  <c r="C36"/>
  <c r="C35"/>
  <c r="U34" s="1"/>
  <c r="BW34"/>
  <c r="BW35" s="1"/>
  <c r="BW36" s="1"/>
  <c r="BW37" s="1"/>
  <c r="BW38" s="1"/>
  <c r="BW39" s="1"/>
  <c r="BW40" s="1"/>
  <c r="BW41" s="1"/>
  <c r="C34"/>
  <c r="U35" l="1"/>
  <c r="U36" s="1"/>
  <c r="U37" s="1"/>
  <c r="U38" s="1"/>
  <c r="U39" s="1"/>
  <c r="U40" s="1"/>
  <c r="AM34"/>
  <c r="AM35" s="1"/>
  <c r="AM36"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E34" i="9" l="1"/>
  <c r="BE35" s="1"/>
  <c r="BE36" s="1"/>
  <c r="BE37" s="1"/>
  <c r="BE38" s="1"/>
  <c r="CO34" l="1"/>
  <c r="CO35" s="1"/>
  <c r="CO36" s="1"/>
  <c r="CO37" s="1"/>
  <c r="CO38" s="1"/>
  <c r="CO39" s="1"/>
</calcChain>
</file>

<file path=xl/sharedStrings.xml><?xml version="1.0" encoding="utf-8"?>
<sst xmlns="http://schemas.openxmlformats.org/spreadsheetml/2006/main" count="1115" uniqueCount="592">
  <si>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</si>
  <si>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</si>
  <si>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</si>
  <si>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</si>
  <si>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</si>
  <si>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</si>
  <si>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</si>
  <si>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</si>
  <si>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</si>
  <si>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</si>
  <si>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</si>
  <si>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</si>
  <si>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</si>
  <si>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</si>
  <si>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</si>
  <si>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</si>
  <si>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</si>
  <si>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</si>
  <si>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</si>
  <si>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</si>
  <si>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</si>
  <si>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</si>
  <si>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</si>
  <si>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</si>
  <si>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</si>
  <si>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</si>
  <si>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</si>
  <si>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</si>
  <si>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</si>
  <si>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</si>
  <si>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</si>
  <si>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</si>
  <si>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</si>
  <si>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</si>
  <si>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</si>
  <si>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</si>
  <si>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</si>
  <si>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</si>
  <si>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</si>
  <si>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</si>
  <si>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</si>
  <si>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</si>
  <si>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</si>
  <si>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</si>
  <si>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</si>
  <si>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</si>
  <si>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</si>
  <si>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</si>
  <si>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</si>
  <si>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</si>
  <si>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</si>
  <si>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</si>
  <si>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</si>
  <si>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</si>
  <si>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</si>
  <si>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</si>
  <si>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</si>
  <si>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</si>
  <si>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</si>
  <si>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</si>
  <si>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</si>
  <si>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</si>
  <si>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</si>
  <si>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</si>
  <si>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</si>
  <si>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</si>
  <si>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</si>
  <si>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特例市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</si>
  <si>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</si>
  <si>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</si>
  <si>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</si>
  <si>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</si>
  <si>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</si>
  <si>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</si>
  <si>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</si>
  <si>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</si>
  <si>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</si>
  <si>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</si>
  <si>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</si>
  <si>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</si>
  <si>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福井市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</si>
  <si>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</si>
  <si>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</si>
  <si>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</si>
  <si>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</si>
  <si>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</si>
  <si>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</si>
  <si>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</si>
  <si>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</si>
  <si>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</si>
  <si>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</si>
  <si>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</si>
  <si>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</si>
  <si>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</si>
  <si>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</si>
  <si>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</si>
  <si>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</si>
  <si>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</si>
  <si>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</si>
  <si>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</si>
  <si>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</si>
  <si>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</si>
  <si>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</si>
  <si>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</si>
  <si>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</si>
  <si>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</si>
  <si>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</si>
  <si>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</si>
  <si>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</si>
  <si>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</si>
  <si>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</si>
  <si>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</si>
  <si>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</si>
  <si>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</si>
  <si>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</si>
  <si>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</si>
  <si>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</si>
  <si>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</si>
  <si>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</si>
  <si>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</si>
  <si>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</si>
  <si>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</si>
  <si>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</si>
  <si>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</si>
  <si>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</si>
  <si>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</si>
  <si>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</si>
  <si>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</si>
  <si>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</si>
  <si>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</si>
  <si>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</si>
  <si>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</si>
  <si>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</si>
  <si>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</si>
  <si>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</si>
  <si>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</si>
  <si>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</si>
  <si>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</si>
  <si>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</si>
  <si>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</si>
  <si>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</si>
  <si>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</si>
  <si>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</si>
  <si>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</si>
  <si>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</si>
  <si>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</si>
  <si>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</si>
  <si>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</si>
  <si>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</si>
  <si>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</si>
  <si>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</si>
  <si>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</si>
  <si>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</si>
  <si>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</si>
  <si>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</si>
  <si>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</si>
  <si>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</si>
  <si>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</si>
  <si>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</si>
  <si>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</si>
  <si>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</si>
  <si>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</si>
  <si>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</si>
  <si>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</si>
  <si>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</si>
  <si>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</si>
  <si>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</si>
  <si>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</si>
  <si>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</si>
  <si>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</si>
  <si>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</si>
  <si>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</si>
  <si>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</si>
  <si>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</si>
  <si>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</si>
  <si>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</si>
  <si>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</si>
  <si>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</si>
  <si>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</si>
  <si>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</si>
  <si>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</si>
  <si>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</si>
  <si>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</si>
  <si>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</si>
  <si>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</si>
  <si>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</si>
  <si>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</si>
  <si>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</si>
  <si>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</si>
  <si>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</si>
  <si>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</si>
  <si>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福井県福井市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</si>
  <si>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</si>
  <si>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</si>
  <si>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</si>
  <si>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</si>
  <si>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</si>
  <si>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</si>
  <si>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</si>
  <si>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</si>
  <si>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</si>
  <si>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</si>
  <si>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</si>
  <si>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</si>
  <si>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</si>
  <si>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</si>
  <si>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</si>
  <si>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</si>
  <si>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</si>
  <si>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</si>
  <si>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</si>
  <si>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</si>
  <si>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</si>
  <si>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</si>
  <si>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</si>
  <si>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</si>
  <si>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</si>
  <si>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</si>
  <si>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</si>
  <si>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</si>
  <si>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</si>
  <si>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</si>
  <si>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</si>
  <si>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</si>
  <si>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</si>
  <si>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</si>
  <si>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</si>
  <si>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</si>
  <si>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</si>
  <si>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</si>
  <si>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</si>
  <si>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</si>
  <si>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</si>
  <si>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</si>
  <si>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</si>
  <si>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</si>
  <si>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</si>
  <si>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</si>
  <si>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</si>
  <si>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</si>
  <si>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</si>
  <si>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</si>
  <si>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</si>
  <si>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</si>
  <si>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</si>
  <si>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</si>
  <si>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</si>
  <si>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</si>
  <si>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</si>
  <si>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</si>
  <si>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</si>
  <si>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</si>
  <si>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</si>
  <si>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</si>
  <si>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</si>
  <si>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</si>
  <si>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</si>
  <si>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</si>
  <si>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</si>
  <si>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</si>
  <si>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</si>
  <si>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</si>
  <si>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</si>
  <si>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</si>
  <si>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</si>
  <si>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</si>
  <si>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</si>
  <si>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</si>
  <si>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</si>
  <si>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</si>
  <si>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</si>
  <si>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</si>
  <si>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</si>
  <si>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</si>
  <si>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</si>
  <si>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</si>
  <si>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</si>
  <si>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</si>
  <si>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</si>
  <si>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</si>
  <si>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</si>
  <si>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</si>
  <si>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</si>
  <si>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</si>
  <si>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</si>
  <si>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</si>
  <si>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</si>
  <si>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</si>
  <si>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</si>
  <si>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</si>
  <si>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</si>
  <si>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</si>
  <si>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</si>
  <si>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</si>
  <si>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</si>
  <si>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</si>
  <si>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</si>
  <si>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</si>
  <si>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</si>
  <si>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</si>
  <si>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</si>
  <si>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</si>
  <si>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</si>
  <si>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</si>
  <si>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</si>
  <si>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</si>
  <si>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</si>
  <si>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</si>
  <si>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</si>
  <si>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</si>
  <si>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</si>
  <si>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</si>
  <si>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</si>
  <si>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駐車場整備</t>
    <phoneticPr fontId="5"/>
  </si>
  <si>
    <t>被保険者数(人)</t>
  </si>
  <si>
    <t>　繰出金</t>
    <phoneticPr fontId="5"/>
  </si>
  <si>
    <t>ガス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</si>
  <si>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</si>
  <si>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</si>
  <si>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</si>
  <si>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</si>
  <si>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</si>
  <si>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</si>
  <si>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</si>
  <si>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</si>
  <si>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</si>
  <si>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</si>
  <si>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</si>
  <si>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</si>
  <si>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</si>
  <si>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</si>
  <si>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</si>
  <si>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</si>
  <si>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</si>
  <si>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</si>
  <si>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</si>
  <si>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</si>
  <si>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</si>
  <si>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</si>
  <si>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福井県福井市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</si>
  <si>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</si>
  <si>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</si>
  <si>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</si>
  <si>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</si>
  <si>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</si>
  <si>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</si>
  <si>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</si>
  <si>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</si>
  <si>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</si>
  <si>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</si>
  <si>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</si>
  <si>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</si>
  <si>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</si>
  <si>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</si>
  <si>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</si>
  <si>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</si>
  <si>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</si>
  <si>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</si>
  <si>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</si>
  <si>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</si>
  <si>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</si>
  <si>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</si>
  <si>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</si>
  <si>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</si>
  <si>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</si>
  <si>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</si>
  <si>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</si>
  <si>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</si>
  <si>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</si>
  <si>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</si>
  <si>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</si>
  <si>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</si>
  <si>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</si>
  <si>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t>
    <phoneticPr fontId="5"/>
  </si>
  <si>
    <t>法適用企業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</si>
  <si>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</si>
  <si>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</si>
  <si>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</si>
  <si>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</si>
  <si>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</si>
  <si>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</si>
  <si>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</si>
  <si>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</si>
  <si>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</si>
  <si>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</si>
  <si>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</si>
  <si>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</si>
  <si>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</si>
  <si>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</si>
  <si>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</si>
  <si>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</si>
  <si>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</si>
  <si>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</si>
  <si>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</si>
  <si>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</si>
  <si>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</si>
  <si>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</si>
  <si>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</si>
  <si>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</si>
  <si>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</si>
  <si>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</si>
  <si>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</si>
  <si>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</si>
  <si>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</si>
  <si>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</si>
  <si>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</si>
  <si>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</si>
  <si>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</si>
  <si>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</si>
  <si>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</si>
  <si>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</si>
  <si>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</si>
  <si>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</si>
  <si>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</si>
  <si>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</si>
  <si>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</si>
  <si>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</si>
  <si>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</si>
  <si>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</si>
  <si>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</si>
  <si>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</si>
  <si>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</si>
  <si>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</si>
  <si>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</si>
  <si>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</si>
  <si>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</si>
  <si>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</si>
  <si>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</si>
  <si>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</si>
  <si>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</si>
  <si>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</si>
  <si>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</si>
  <si>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</si>
  <si>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</si>
  <si>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</si>
  <si>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</si>
  <si>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集落排水特別会計</t>
    <phoneticPr fontId="5"/>
  </si>
  <si>
    <t>(Ｆ)</t>
    <phoneticPr fontId="5"/>
  </si>
  <si>
    <t>水道事業会計</t>
    <phoneticPr fontId="5"/>
  </si>
  <si>
    <t>将来負担比率（(Ｅ)－(Ｆ)）／（(Ｃ)－(Ｄ)）×１００</t>
    <rPh sb="0" eb="2">
      <t>ショウライ</t>
    </rPh>
    <rPh sb="2" eb="4">
      <t>フタン</t>
    </rPh>
    <rPh sb="4" eb="6">
      <t>ヒリツ</t>
    </rPh>
    <phoneticPr fontId="5"/>
  </si>
  <si>
    <t>簡易水道特別会計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</si>
  <si>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</si>
  <si>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</si>
  <si>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</si>
  <si>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</si>
  <si>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</si>
  <si>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</si>
  <si>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</si>
  <si>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</si>
  <si>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</si>
  <si>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</si>
  <si>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</si>
  <si>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</si>
  <si>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</si>
  <si>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</si>
  <si>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</si>
  <si>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</si>
  <si>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</si>
  <si>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</si>
  <si>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</si>
  <si>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</si>
  <si>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</si>
  <si>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</si>
  <si>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</si>
  <si>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</si>
  <si>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</si>
  <si>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</si>
  <si>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</si>
  <si>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</si>
  <si>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</si>
  <si>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</si>
  <si>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</si>
  <si>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</si>
  <si>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</si>
  <si>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</si>
  <si>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</si>
  <si>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</si>
  <si>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</si>
  <si>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</si>
  <si>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</si>
  <si>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</si>
  <si>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</si>
  <si>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</si>
  <si>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</si>
  <si>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</si>
  <si>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</si>
  <si>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</si>
  <si>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</si>
  <si>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</si>
  <si>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</si>
  <si>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</si>
  <si>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</si>
  <si>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</si>
  <si>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</si>
  <si>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</si>
  <si>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</si>
  <si>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</si>
  <si>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</si>
  <si>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</si>
  <si>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</si>
  <si>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</si>
  <si>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</si>
  <si>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</si>
  <si>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</si>
  <si>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</si>
  <si>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</si>
  <si>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</si>
  <si>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</si>
  <si>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</si>
  <si>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</si>
  <si>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</si>
  <si>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</si>
  <si>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</si>
  <si>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</si>
  <si>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</si>
  <si>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</si>
  <si>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</si>
  <si>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</si>
  <si>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</si>
  <si>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</si>
  <si>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</si>
  <si>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</si>
  <si>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</si>
  <si>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0.11</t>
  </si>
  <si>
    <t>▲ 0.54</t>
  </si>
  <si>
    <t>▲ 0.87</t>
  </si>
  <si>
    <t>国民健康保険特別会計</t>
  </si>
  <si>
    <t>▲ 6.20</t>
  </si>
  <si>
    <t>▲ 5.08</t>
  </si>
  <si>
    <t>▲ 5.22</t>
  </si>
  <si>
    <t>▲ 5.09</t>
  </si>
  <si>
    <t>▲ 4.54</t>
  </si>
  <si>
    <t>水道事業会計</t>
  </si>
  <si>
    <t>下水道事業会計</t>
  </si>
  <si>
    <t>ガス事業会計</t>
  </si>
  <si>
    <t>一般会計</t>
  </si>
  <si>
    <t>介護保険特別会計</t>
  </si>
  <si>
    <t>競輪特別会計</t>
  </si>
  <si>
    <t>後期高齢者医療特別会計</t>
  </si>
  <si>
    <t>その他会計（赤字）</t>
  </si>
  <si>
    <t>その他会計（黒字）</t>
  </si>
  <si>
    <t>一般会計</t>
    <phoneticPr fontId="5"/>
  </si>
  <si>
    <t>福井駅周辺整備特別会計</t>
    <phoneticPr fontId="5"/>
  </si>
  <si>
    <t>福井市漁業振興会</t>
    <rPh sb="0" eb="3">
      <t>フクイシ</t>
    </rPh>
    <rPh sb="3" eb="5">
      <t>ギョギョウ</t>
    </rPh>
    <rPh sb="5" eb="8">
      <t>シンコウカイ</t>
    </rPh>
    <phoneticPr fontId="2"/>
  </si>
  <si>
    <t>-</t>
    <phoneticPr fontId="2"/>
  </si>
  <si>
    <t>福井市ふれあい公社</t>
    <rPh sb="0" eb="3">
      <t>フクイシ</t>
    </rPh>
    <rPh sb="7" eb="9">
      <t>コウシャ</t>
    </rPh>
    <phoneticPr fontId="2"/>
  </si>
  <si>
    <t>歴史のみえるまちづくり協会</t>
    <rPh sb="0" eb="2">
      <t>レキシ</t>
    </rPh>
    <rPh sb="11" eb="13">
      <t>キョウカイ</t>
    </rPh>
    <phoneticPr fontId="2"/>
  </si>
  <si>
    <t>まちづくり福井株式会社</t>
    <rPh sb="5" eb="7">
      <t>フクイ</t>
    </rPh>
    <rPh sb="7" eb="9">
      <t>カブシキ</t>
    </rPh>
    <rPh sb="9" eb="11">
      <t>カイシャ</t>
    </rPh>
    <phoneticPr fontId="2"/>
  </si>
  <si>
    <t>○</t>
    <phoneticPr fontId="2"/>
  </si>
  <si>
    <t>福井市土地開発公社</t>
    <rPh sb="0" eb="3">
      <t>フクイシ</t>
    </rPh>
    <rPh sb="3" eb="5">
      <t>トチ</t>
    </rPh>
    <rPh sb="5" eb="7">
      <t>カイハツ</t>
    </rPh>
    <rPh sb="7" eb="9">
      <t>コウシャ</t>
    </rPh>
    <phoneticPr fontId="2"/>
  </si>
  <si>
    <t>福井観光コンベンションビューロー</t>
    <rPh sb="0" eb="2">
      <t>フクイ</t>
    </rPh>
    <rPh sb="2" eb="4">
      <t>カンコウ</t>
    </rPh>
    <phoneticPr fontId="2"/>
  </si>
  <si>
    <t>国民健康保険特別会計</t>
    <phoneticPr fontId="5"/>
  </si>
  <si>
    <t>国民健康保険診療所特別会計</t>
    <phoneticPr fontId="5"/>
  </si>
  <si>
    <t>後期高齢者医療特別会計</t>
    <phoneticPr fontId="5"/>
  </si>
  <si>
    <t>介護保険特別会計</t>
    <phoneticPr fontId="5"/>
  </si>
  <si>
    <t>交通災害共済特別会計</t>
    <phoneticPr fontId="5"/>
  </si>
  <si>
    <t>競輪特別会計</t>
    <phoneticPr fontId="5"/>
  </si>
  <si>
    <t>駐車場特別会計</t>
    <phoneticPr fontId="5"/>
  </si>
  <si>
    <t>下水道事業会計</t>
    <phoneticPr fontId="5"/>
  </si>
  <si>
    <t>ガス事業会計</t>
    <phoneticPr fontId="5"/>
  </si>
  <si>
    <t>水道事業会計</t>
    <phoneticPr fontId="5"/>
  </si>
  <si>
    <t>簡易水道特別会計</t>
    <phoneticPr fontId="5"/>
  </si>
  <si>
    <t>中央卸売市場特別会計</t>
    <phoneticPr fontId="5"/>
  </si>
  <si>
    <t>集落排水特別会計</t>
    <phoneticPr fontId="5"/>
  </si>
  <si>
    <t>地域生活排水特別会計</t>
    <phoneticPr fontId="5"/>
  </si>
  <si>
    <t>宅地造成特別会計</t>
    <phoneticPr fontId="5"/>
  </si>
  <si>
    <t>福井県後期高齢者医療広域連合</t>
    <phoneticPr fontId="2"/>
  </si>
  <si>
    <t>福井県後期高齢者医療広域連合(一般会計）</t>
  </si>
  <si>
    <t>福井県後期高齢者医療広域連合(事業会計）</t>
    <rPh sb="15" eb="17">
      <t>ジギョウ</t>
    </rPh>
    <phoneticPr fontId="2"/>
  </si>
  <si>
    <t>福井県後期高齢者医療広域連合(特別会計）</t>
  </si>
  <si>
    <t>福井県市町総合事務組合（普通会計）</t>
    <rPh sb="12" eb="14">
      <t>フツウ</t>
    </rPh>
    <phoneticPr fontId="2"/>
  </si>
  <si>
    <t>福井県市町総合事務組合（一般会計）</t>
  </si>
  <si>
    <t>福井県市町総合事務組合（事業会計）</t>
    <rPh sb="12" eb="14">
      <t>ジギョウ</t>
    </rPh>
    <phoneticPr fontId="2"/>
  </si>
  <si>
    <t>福井県市町総合事務組合（特別会計）</t>
  </si>
  <si>
    <t>福井県自治会館組合</t>
  </si>
  <si>
    <t>こしの国広域事務組合</t>
  </si>
  <si>
    <t>鯖江広域衛生施設組合</t>
  </si>
  <si>
    <t>福井坂井地区広域市町村圏事務組合</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</si>
  <si>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</si>
  <si>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</si>
  <si>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</si>
  <si>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</si>
  <si>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</si>
  <si>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</si>
  <si>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</si>
  <si>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</si>
  <si>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</si>
  <si>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</si>
  <si>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</si>
  <si>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内平均値を大きく上回っている。これは、福井駅西口中央地区市街地再開発事業等、平成27年度までの大型事業の財源としての市債発行が大きいためである。今後は、大型事業の終了による市債発行額の抑制により、将来負担比率、実質公債費比率は減少していくと考えられる。</t>
    <rPh sb="1" eb="7">
      <t>ショウライフタンヒリツ</t>
    </rPh>
    <rPh sb="8" eb="15">
      <t>ジッシツコウサイヒヒリツ</t>
    </rPh>
    <rPh sb="18" eb="26">
      <t>ルイジダンタイナイヘイキンチ</t>
    </rPh>
    <rPh sb="27" eb="28">
      <t>オオ</t>
    </rPh>
    <rPh sb="30" eb="32">
      <t>ウワマワ</t>
    </rPh>
    <rPh sb="41" eb="50">
      <t>フクイエキニシグチチュウオウチク</t>
    </rPh>
    <rPh sb="50" eb="58">
      <t>シガイチサイカイハツジギョウ</t>
    </rPh>
    <rPh sb="58" eb="59">
      <t>トウ</t>
    </rPh>
    <rPh sb="60" eb="62">
      <t>ヘイセイ</t>
    </rPh>
    <rPh sb="64" eb="66">
      <t>ネンド</t>
    </rPh>
    <rPh sb="69" eb="73">
      <t>オオガタジギョウ</t>
    </rPh>
    <rPh sb="74" eb="76">
      <t>ザイゲン</t>
    </rPh>
    <rPh sb="80" eb="82">
      <t>シサイ</t>
    </rPh>
    <rPh sb="82" eb="84">
      <t>ハッコウ</t>
    </rPh>
    <rPh sb="85" eb="86">
      <t>オオ</t>
    </rPh>
    <rPh sb="108" eb="109">
      <t>シ</t>
    </rPh>
    <rPh sb="127" eb="134">
      <t>ジッシツコウサイヒヒリツ</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</si>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</sst>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36765</c:v>
                </c:pt>
                <c:pt idx="1">
                  <c:v>39052</c:v>
                </c:pt>
                <c:pt idx="2">
                  <c:v>41235</c:v>
                </c:pt>
                <c:pt idx="3">
                  <c:v>41862</c:v>
                </c:pt>
                <c:pt idx="4">
                  <c:v>43554</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60537</c:v>
                </c:pt>
                <c:pt idx="1">
                  <c:v>59383</c:v>
                </c:pt>
                <c:pt idx="2">
                  <c:v>65333</c:v>
                </c:pt>
                <c:pt idx="3">
                  <c:v>64662</c:v>
                </c:pt>
                <c:pt idx="4">
                  <c:v>81329</c:v>
                </c:pt>
              </c:numCache>
            </c:numRef>
          </c:val>
        </c:ser>
        <c:dLbls/>
        <c:marker val="1"/>
        <c:axId val="106830464"/>
        <c:axId val="106840448"/>
      </c:lineChart>
      <c:catAx>
        <c:axId val="106830464"/>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840448"/>
        <c:crosses val="autoZero"/>
        <c:auto val="1"/>
        <c:lblAlgn val="ctr"/>
        <c:lblOffset val="100"/>
        <c:tickLblSkip val="1"/>
        <c:tickMarkSkip val="1"/>
      </c:catAx>
      <c:valAx>
        <c:axId val="106840448"/>
        <c:scaling>
          <c:orientation val="minMax"/>
          <c:max val="1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830464"/>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1.8</c:v>
                </c:pt>
                <c:pt idx="1">
                  <c:v>2.11</c:v>
                </c:pt>
                <c:pt idx="2">
                  <c:v>2.04</c:v>
                </c:pt>
                <c:pt idx="3">
                  <c:v>1.51</c:v>
                </c:pt>
                <c:pt idx="4">
                  <c:v>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4.7699999999999996</c:v>
                </c:pt>
                <c:pt idx="1">
                  <c:v>3.92</c:v>
                </c:pt>
                <c:pt idx="2">
                  <c:v>4.21</c:v>
                </c:pt>
                <c:pt idx="3">
                  <c:v>3.88</c:v>
                </c:pt>
                <c:pt idx="4">
                  <c:v>4.4400000000000004</c:v>
                </c:pt>
              </c:numCache>
            </c:numRef>
          </c:val>
        </c:ser>
        <c:dLbls/>
        <c:gapWidth val="250"/>
        <c:overlap val="100"/>
        <c:axId val="119922688"/>
        <c:axId val="119924224"/>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-0.11</c:v>
                </c:pt>
                <c:pt idx="1">
                  <c:v>-0.54</c:v>
                </c:pt>
                <c:pt idx="2">
                  <c:v>0.28000000000000003</c:v>
                </c:pt>
                <c:pt idx="3">
                  <c:v>-0.87</c:v>
                </c:pt>
                <c:pt idx="4">
                  <c:v>1.91</c:v>
                </c:pt>
              </c:numCache>
            </c:numRef>
          </c:val>
        </c:ser>
        <c:dLbls/>
        <c:marker val="1"/>
        <c:axId val="119922688"/>
        <c:axId val="119924224"/>
      </c:lineChart>
      <c:catAx>
        <c:axId val="11992268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924224"/>
        <c:crosses val="autoZero"/>
        <c:auto val="1"/>
        <c:lblAlgn val="ctr"/>
        <c:lblOffset val="100"/>
        <c:tickLblSkip val="1"/>
        <c:tickMarkSkip val="1"/>
      </c:catAx>
      <c:valAx>
        <c:axId val="11992422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92268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0.04</c:v>
                </c:pt>
                <c:pt idx="2">
                  <c:v>#N/A</c:v>
                </c:pt>
                <c:pt idx="3">
                  <c:v>0.02</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0.02</c:v>
                </c:pt>
                <c:pt idx="6">
                  <c:v>#N/A</c:v>
                </c:pt>
                <c:pt idx="7">
                  <c:v>0</c:v>
                </c:pt>
                <c:pt idx="8">
                  <c:v>#N/A</c:v>
                </c:pt>
                <c:pt idx="9">
                  <c:v>0</c:v>
                </c:pt>
              </c:numCache>
            </c:numRef>
          </c:val>
        </c:ser>
        <c:ser>
          <c:idx val="3"/>
          <c:order val="3"/>
          <c:tx>
            <c:strRef>
              <c:f>データシート!$A$30</c:f>
              <c:strCache>
                <c:ptCount val="1"/>
                <c:pt idx="0">
                  <c:v>競輪特別会計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0.33</c:v>
                </c:pt>
                <c:pt idx="2">
                  <c:v>#N/A</c:v>
                </c:pt>
                <c:pt idx="3">
                  <c:v>0.13</c:v>
                </c:pt>
                <c:pt idx="4">
                  <c:v>#N/A</c:v>
                </c:pt>
                <c:pt idx="5">
                  <c:v>0.4</c:v>
                </c:pt>
                <c:pt idx="6">
                  <c:v>#N/A</c:v>
                </c:pt>
                <c:pt idx="7">
                  <c:v>0.32</c:v>
                </c:pt>
                <c:pt idx="8">
                  <c:v>#N/A</c:v>
                </c:pt>
                <c:pt idx="9">
                  <c:v>0.27</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0.19</c:v>
                </c:pt>
                <c:pt idx="2">
                  <c:v>#N/A</c:v>
                </c:pt>
                <c:pt idx="3">
                  <c:v>0.5</c:v>
                </c:pt>
                <c:pt idx="4">
                  <c:v>#N/A</c:v>
                </c:pt>
                <c:pt idx="5">
                  <c:v>0.1</c:v>
                </c:pt>
                <c:pt idx="6">
                  <c:v>#N/A</c:v>
                </c:pt>
                <c:pt idx="7">
                  <c:v>0.18</c:v>
                </c:pt>
                <c:pt idx="8">
                  <c:v>#N/A</c:v>
                </c:pt>
                <c:pt idx="9">
                  <c:v>0.28000000000000003</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1.72</c:v>
                </c:pt>
                <c:pt idx="2">
                  <c:v>#N/A</c:v>
                </c:pt>
                <c:pt idx="3">
                  <c:v>2.0499999999999998</c:v>
                </c:pt>
                <c:pt idx="4">
                  <c:v>#N/A</c:v>
                </c:pt>
                <c:pt idx="5">
                  <c:v>1.99</c:v>
                </c:pt>
                <c:pt idx="6">
                  <c:v>#N/A</c:v>
                </c:pt>
                <c:pt idx="7">
                  <c:v>1.33</c:v>
                </c:pt>
                <c:pt idx="8">
                  <c:v>#N/A</c:v>
                </c:pt>
                <c:pt idx="9">
                  <c:v>2.62</c:v>
                </c:pt>
              </c:numCache>
            </c:numRef>
          </c:val>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0.22</c:v>
                </c:pt>
                <c:pt idx="2">
                  <c:v>#N/A</c:v>
                </c:pt>
                <c:pt idx="3">
                  <c:v>0.63</c:v>
                </c:pt>
                <c:pt idx="4">
                  <c:v>#N/A</c:v>
                </c:pt>
                <c:pt idx="5">
                  <c:v>1.24</c:v>
                </c:pt>
                <c:pt idx="6">
                  <c:v>#N/A</c:v>
                </c:pt>
                <c:pt idx="7">
                  <c:v>2.11</c:v>
                </c:pt>
                <c:pt idx="8">
                  <c:v>#N/A</c:v>
                </c:pt>
                <c:pt idx="9">
                  <c:v>2.79</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3.58</c:v>
                </c:pt>
                <c:pt idx="2">
                  <c:v>#N/A</c:v>
                </c:pt>
                <c:pt idx="3">
                  <c:v>4.62</c:v>
                </c:pt>
                <c:pt idx="4">
                  <c:v>#N/A</c:v>
                </c:pt>
                <c:pt idx="5">
                  <c:v>5.14</c:v>
                </c:pt>
                <c:pt idx="6">
                  <c:v>#N/A</c:v>
                </c:pt>
                <c:pt idx="7">
                  <c:v>5.7</c:v>
                </c:pt>
                <c:pt idx="8">
                  <c:v>#N/A</c:v>
                </c:pt>
                <c:pt idx="9">
                  <c:v>6.45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6.34</c:v>
                </c:pt>
                <c:pt idx="2">
                  <c:v>#N/A</c:v>
                </c:pt>
                <c:pt idx="3">
                  <c:v>6.83</c:v>
                </c:pt>
                <c:pt idx="4">
                  <c:v>#N/A</c:v>
                </c:pt>
                <c:pt idx="5">
                  <c:v>7.29</c:v>
                </c:pt>
                <c:pt idx="6">
                  <c:v>#N/A</c:v>
                </c:pt>
                <c:pt idx="7">
                  <c:v>7.18</c:v>
                </c:pt>
                <c:pt idx="8">
                  <c:v>#N/A</c:v>
                </c:pt>
                <c:pt idx="9">
                  <c:v>6.95</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6.2</c:v>
                </c:pt>
                <c:pt idx="1">
                  <c:v>#N/A</c:v>
                </c:pt>
                <c:pt idx="2">
                  <c:v>5.08</c:v>
                </c:pt>
                <c:pt idx="3">
                  <c:v>#N/A</c:v>
                </c:pt>
                <c:pt idx="4">
                  <c:v>5.22</c:v>
                </c:pt>
                <c:pt idx="5">
                  <c:v>#N/A</c:v>
                </c:pt>
                <c:pt idx="6">
                  <c:v>5.09</c:v>
                </c:pt>
                <c:pt idx="7">
                  <c:v>#N/A</c:v>
                </c:pt>
                <c:pt idx="8">
                  <c:v>4.54</c:v>
                </c:pt>
                <c:pt idx="9">
                  <c:v>#N/A</c:v>
                </c:pt>
              </c:numCache>
            </c:numRef>
          </c:val>
        </c:ser>
        <c:dLbls/>
        <c:overlap val="100"/>
        <c:axId val="121160064"/>
        <c:axId val="121161600"/>
      </c:barChart>
      <c:catAx>
        <c:axId val="12116006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161600"/>
        <c:crosses val="autoZero"/>
        <c:auto val="1"/>
        <c:lblAlgn val="ctr"/>
        <c:lblOffset val="100"/>
        <c:tickLblSkip val="1"/>
        <c:tickMarkSkip val="1"/>
      </c:catAx>
      <c:valAx>
        <c:axId val="12116160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160064"/>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10819</c:v>
                </c:pt>
                <c:pt idx="5">
                  <c:v>10732</c:v>
                </c:pt>
                <c:pt idx="8">
                  <c:v>10855</c:v>
                </c:pt>
                <c:pt idx="11">
                  <c:v>11130</c:v>
                </c:pt>
                <c:pt idx="14">
                  <c:v>10491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2</c:v>
                </c:pt>
                <c:pt idx="6">
                  <c:v>2</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216</c:v>
                </c:pt>
                <c:pt idx="3">
                  <c:v>187</c:v>
                </c:pt>
                <c:pt idx="6">
                  <c:v>177</c:v>
                </c:pt>
                <c:pt idx="9">
                  <c:v>166</c:v>
                </c:pt>
                <c:pt idx="12">
                  <c:v>144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70</c:v>
                </c:pt>
                <c:pt idx="3">
                  <c:v>112</c:v>
                </c:pt>
                <c:pt idx="6">
                  <c:v>101</c:v>
                </c:pt>
                <c:pt idx="9">
                  <c:v>15</c:v>
                </c:pt>
                <c:pt idx="12">
                  <c:v>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3924</c:v>
                </c:pt>
                <c:pt idx="3">
                  <c:v>3866</c:v>
                </c:pt>
                <c:pt idx="6">
                  <c:v>3813</c:v>
                </c:pt>
                <c:pt idx="9">
                  <c:v>3555</c:v>
                </c:pt>
                <c:pt idx="12">
                  <c:v>3388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12113</c:v>
                </c:pt>
                <c:pt idx="3">
                  <c:v>12536</c:v>
                </c:pt>
                <c:pt idx="6">
                  <c:v>12967</c:v>
                </c:pt>
                <c:pt idx="9">
                  <c:v>12897</c:v>
                </c:pt>
                <c:pt idx="12">
                  <c:v>12801</c:v>
                </c:pt>
              </c:numCache>
            </c:numRef>
          </c:val>
        </c:ser>
        <c:dLbls/>
        <c:gapWidth val="100"/>
        <c:overlap val="100"/>
        <c:axId val="122053376"/>
        <c:axId val="12205491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5504</c:v>
                </c:pt>
                <c:pt idx="2">
                  <c:v>#N/A</c:v>
                </c:pt>
                <c:pt idx="3">
                  <c:v>#N/A</c:v>
                </c:pt>
                <c:pt idx="4">
                  <c:v>5971</c:v>
                </c:pt>
                <c:pt idx="5">
                  <c:v>#N/A</c:v>
                </c:pt>
                <c:pt idx="6">
                  <c:v>#N/A</c:v>
                </c:pt>
                <c:pt idx="7">
                  <c:v>6205</c:v>
                </c:pt>
                <c:pt idx="8">
                  <c:v>#N/A</c:v>
                </c:pt>
                <c:pt idx="9">
                  <c:v>#N/A</c:v>
                </c:pt>
                <c:pt idx="10">
                  <c:v>5503</c:v>
                </c:pt>
                <c:pt idx="11">
                  <c:v>#N/A</c:v>
                </c:pt>
                <c:pt idx="12">
                  <c:v>#N/A</c:v>
                </c:pt>
                <c:pt idx="13">
                  <c:v>5861</c:v>
                </c:pt>
                <c:pt idx="14">
                  <c:v>#N/A</c:v>
                </c:pt>
              </c:numCache>
            </c:numRef>
          </c:val>
        </c:ser>
        <c:dLbls/>
        <c:marker val="1"/>
        <c:axId val="122053376"/>
        <c:axId val="122054912"/>
      </c:lineChart>
      <c:catAx>
        <c:axId val="12205337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054912"/>
        <c:crosses val="autoZero"/>
        <c:auto val="1"/>
        <c:lblAlgn val="ctr"/>
        <c:lblOffset val="100"/>
        <c:tickLblSkip val="1"/>
        <c:tickMarkSkip val="1"/>
      </c:catAx>
      <c:valAx>
        <c:axId val="12205491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05337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106285</c:v>
                </c:pt>
                <c:pt idx="5">
                  <c:v>109859</c:v>
                </c:pt>
                <c:pt idx="8">
                  <c:v>112528</c:v>
                </c:pt>
                <c:pt idx="11">
                  <c:v>113729</c:v>
                </c:pt>
                <c:pt idx="14">
                  <c:v>115581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37872</c:v>
                </c:pt>
                <c:pt idx="5">
                  <c:v>37955</c:v>
                </c:pt>
                <c:pt idx="8">
                  <c:v>37643</c:v>
                </c:pt>
                <c:pt idx="11">
                  <c:v>37674</c:v>
                </c:pt>
                <c:pt idx="14">
                  <c:v>37269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8594</c:v>
                </c:pt>
                <c:pt idx="5">
                  <c:v>8144</c:v>
                </c:pt>
                <c:pt idx="8">
                  <c:v>8475</c:v>
                </c:pt>
                <c:pt idx="11">
                  <c:v>8260</c:v>
                </c:pt>
                <c:pt idx="14">
                  <c:v>8762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962</c:v>
                </c:pt>
                <c:pt idx="3">
                  <c:v>168</c:v>
                </c:pt>
                <c:pt idx="6">
                  <c:v>79</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18051</c:v>
                </c:pt>
                <c:pt idx="3">
                  <c:v>17620</c:v>
                </c:pt>
                <c:pt idx="6">
                  <c:v>17363</c:v>
                </c:pt>
                <c:pt idx="9">
                  <c:v>16010</c:v>
                </c:pt>
                <c:pt idx="12">
                  <c:v>15109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312</c:v>
                </c:pt>
                <c:pt idx="3">
                  <c:v>204</c:v>
                </c:pt>
                <c:pt idx="6">
                  <c:v>106</c:v>
                </c:pt>
                <c:pt idx="9">
                  <c:v>165</c:v>
                </c:pt>
                <c:pt idx="12">
                  <c:v>615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47414</c:v>
                </c:pt>
                <c:pt idx="3">
                  <c:v>47985</c:v>
                </c:pt>
                <c:pt idx="6">
                  <c:v>48761</c:v>
                </c:pt>
                <c:pt idx="9">
                  <c:v>49862</c:v>
                </c:pt>
                <c:pt idx="12">
                  <c:v>48547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1884</c:v>
                </c:pt>
                <c:pt idx="3">
                  <c:v>1697</c:v>
                </c:pt>
                <c:pt idx="6">
                  <c:v>1520</c:v>
                </c:pt>
                <c:pt idx="9">
                  <c:v>1354</c:v>
                </c:pt>
                <c:pt idx="12">
                  <c:v>1206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136747</c:v>
                </c:pt>
                <c:pt idx="3">
                  <c:v>140730</c:v>
                </c:pt>
                <c:pt idx="6">
                  <c:v>142695</c:v>
                </c:pt>
                <c:pt idx="9">
                  <c:v>146755</c:v>
                </c:pt>
                <c:pt idx="12">
                  <c:v>152395</c:v>
                </c:pt>
              </c:numCache>
            </c:numRef>
          </c:val>
        </c:ser>
        <c:dLbls/>
        <c:gapWidth val="100"/>
        <c:overlap val="100"/>
        <c:axId val="121952512"/>
        <c:axId val="12223692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52619</c:v>
                </c:pt>
                <c:pt idx="2">
                  <c:v>#N/A</c:v>
                </c:pt>
                <c:pt idx="3">
                  <c:v>#N/A</c:v>
                </c:pt>
                <c:pt idx="4">
                  <c:v>52446</c:v>
                </c:pt>
                <c:pt idx="5">
                  <c:v>#N/A</c:v>
                </c:pt>
                <c:pt idx="6">
                  <c:v>#N/A</c:v>
                </c:pt>
                <c:pt idx="7">
                  <c:v>51878</c:v>
                </c:pt>
                <c:pt idx="8">
                  <c:v>#N/A</c:v>
                </c:pt>
                <c:pt idx="9">
                  <c:v>#N/A</c:v>
                </c:pt>
                <c:pt idx="10">
                  <c:v>54482</c:v>
                </c:pt>
                <c:pt idx="11">
                  <c:v>#N/A</c:v>
                </c:pt>
                <c:pt idx="12">
                  <c:v>#N/A</c:v>
                </c:pt>
                <c:pt idx="13">
                  <c:v>56261</c:v>
                </c:pt>
                <c:pt idx="14">
                  <c:v>#N/A</c:v>
                </c:pt>
              </c:numCache>
            </c:numRef>
          </c:val>
        </c:ser>
        <c:dLbls/>
        <c:marker val="1"/>
        <c:axId val="121952512"/>
        <c:axId val="122236928"/>
      </c:lineChart>
      <c:catAx>
        <c:axId val="12195251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236928"/>
        <c:crosses val="autoZero"/>
        <c:auto val="1"/>
        <c:lblAlgn val="ctr"/>
        <c:lblOffset val="100"/>
        <c:tickLblSkip val="1"/>
        <c:tickMarkSkip val="1"/>
      </c:catAx>
      <c:valAx>
        <c:axId val="12223692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95251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22405632"/>
        <c:axId val="122407552"/>
      </c:scatterChart>
      <c:valAx>
        <c:axId val="122405632"/>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407552"/>
        <c:crosses val="autoZero"/>
        <c:crossBetween val="midCat"/>
      </c:valAx>
      <c:valAx>
        <c:axId val="122407552"/>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2405632"/>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layout>
                <c:manualLayout>
                  <c:x val="-3.1073889361641016E-2"/>
                  <c:y val="-6.2527233115468414E-2"/>
                </c:manualLayout>
              </c:layout>
              <c:tx>
                <c:strRef>
                  <c:f>公会計指標分析・財政指標組合せ分析表!$N$72</c:f>
                  <c:strCache>
                    <c:ptCount val="1"/>
                    <c:pt idx="0">
                      <c:v>H26</c:v>
                    </c:pt>
                  </c:strCache>
                </c:strRef>
              </c:tx>
              <c:dLblPos val="r"/>
            </c:dLbl>
            <c:dLbl>
              <c:idx val="4"/>
              <c:layout>
                <c:manualLayout>
                  <c:x val="-3.2337035161986424E-2"/>
                  <c:y val="-6.2527233115468414E-2"/>
                </c:manualLayout>
              </c:layout>
              <c:tx>
                <c:strRef>
                  <c:f>公会計指標分析・財政指標組合せ分析表!$O$72</c:f>
                  <c:strCache>
                    <c:ptCount val="1"/>
                    <c:pt idx="0">
                      <c:v>H27</c:v>
                    </c:pt>
                  </c:strCache>
                </c:strRef>
              </c:tx>
              <c:dLblPos val="r"/>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10.9</c:v>
                </c:pt>
                <c:pt idx="1">
                  <c:v>11.4</c:v>
                </c:pt>
                <c:pt idx="2">
                  <c:v>11.9</c:v>
                </c:pt>
                <c:pt idx="3">
                  <c:v>12</c:v>
                </c:pt>
                <c:pt idx="4">
                  <c:v>11.8</c:v>
                </c:pt>
              </c:numCache>
            </c:numRef>
          </c:xVal>
          <c:yVal>
            <c:numRef>
              <c:f>公会計指標分析・財政指標組合せ分析表!$K$73:$O$73</c:f>
              <c:numCache>
                <c:formatCode>#,##0.0;"▲ "#,##0.0</c:formatCode>
                <c:ptCount val="5"/>
                <c:pt idx="0">
                  <c:v>106.9</c:v>
                </c:pt>
                <c:pt idx="1">
                  <c:v>106.5</c:v>
                </c:pt>
                <c:pt idx="2">
                  <c:v>105.4</c:v>
                </c:pt>
                <c:pt idx="3">
                  <c:v>111.6</c:v>
                </c:pt>
                <c:pt idx="4">
                  <c:v>113</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8.6</c:v>
                </c:pt>
                <c:pt idx="1">
                  <c:v>8.3000000000000007</c:v>
                </c:pt>
                <c:pt idx="2">
                  <c:v>7.7</c:v>
                </c:pt>
                <c:pt idx="3">
                  <c:v>7.1</c:v>
                </c:pt>
                <c:pt idx="4">
                  <c:v>6.3</c:v>
                </c:pt>
              </c:numCache>
            </c:numRef>
          </c:xVal>
          <c:yVal>
            <c:numRef>
              <c:f>公会計指標分析・財政指標組合せ分析表!$K$77:$O$77</c:f>
              <c:numCache>
                <c:formatCode>#,##0.0;"▲ "#,##0.0</c:formatCode>
                <c:ptCount val="5"/>
                <c:pt idx="0">
                  <c:v>62.5</c:v>
                </c:pt>
                <c:pt idx="1">
                  <c:v>57.8</c:v>
                </c:pt>
                <c:pt idx="2">
                  <c:v>49.8</c:v>
                </c:pt>
                <c:pt idx="3">
                  <c:v>45.1</c:v>
                </c:pt>
                <c:pt idx="4">
                  <c:v>37.4</c:v>
                </c:pt>
              </c:numCache>
            </c:numRef>
          </c:yVal>
        </c:ser>
        <c:dLbls/>
        <c:axId val="122224000"/>
        <c:axId val="122627584"/>
      </c:scatterChart>
      <c:valAx>
        <c:axId val="122224000"/>
        <c:scaling>
          <c:orientation val="minMax"/>
          <c:max val="12.5"/>
          <c:min val="5.9"/>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627584"/>
        <c:crosses val="autoZero"/>
        <c:crossBetween val="midCat"/>
      </c:valAx>
      <c:valAx>
        <c:axId val="122627584"/>
        <c:scaling>
          <c:orientation val="minMax"/>
          <c:max val="126"/>
          <c:min val="28"/>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2224000"/>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福井県福井市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266,553
262,784
536.41
115,059,741
113,243,896
1,638,355
58,477,862
152,509,237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113.0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平成１９年度以降、類似団体内平均値と同水準で推移しており、２４年度からは類似団体内平均値を上回っている。</a:t>
          </a:r>
          <a:endParaRPr lang="ja-JP" altLang="ja-JP" sz="1300">
            <a:effectLst/>
          </a:endParaRPr>
        </a:p>
        <a:p>
          <a:r>
            <a:rPr kumimoji="1" lang="ja-JP" altLang="ja-JP" sz="1300">
              <a:solidFill>
                <a:schemeClr val="dk1"/>
              </a:solidFill>
              <a:effectLst/>
              <a:latin typeface="+mn-lt"/>
              <a:ea typeface="+mn-ea"/>
              <a:cs typeface="+mn-cs"/>
            </a:rPr>
            <a:t>　今後とも、市税収入や新たな財源など、あらゆる歳入の確保に努めるとともに、事務事業の見直し・取捨選択、人件費の削減などの取組を通して、更なる財政基盤の強化に努める。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58208</xdr:rowOff>
    </xdr:from>
    <xdr:to>
      <xdr:col>7</xdr:col>
      <xdr:colOff>152400</xdr:colOff>
      <xdr:row>44</xdr:row>
      <xdr:rowOff>24342</xdr:rowOff>
    </xdr:to>
    <xdr:cxnSp macro="">
      <xdr:nvCxnSpPr>
        <xdr:cNvPr id="63" name="直線コネクタ 62"/>
        <xdr:cNvCxnSpPr/>
      </xdr:nvCxnSpPr>
      <xdr:spPr>
        <a:xfrm flipV="1">
          <a:off x="4953000" y="6401858"/>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4"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5" name="直線コネクタ 64"/>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144585</xdr:rowOff>
    </xdr:from>
    <xdr:ext cx="762000" cy="259045"/>
    <xdr:sp macro="" textlink="">
      <xdr:nvSpPr>
        <xdr:cNvPr id="66"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7</xdr:col>
      <xdr:colOff>63500</xdr:colOff>
      <xdr:row>37</xdr:row>
      <xdr:rowOff>58208</xdr:rowOff>
    </xdr:from>
    <xdr:to>
      <xdr:col>7</xdr:col>
      <xdr:colOff>241300</xdr:colOff>
      <xdr:row>37</xdr:row>
      <xdr:rowOff>58208</xdr:rowOff>
    </xdr:to>
    <xdr:cxnSp macro="">
      <xdr:nvCxnSpPr>
        <xdr:cNvPr id="67" name="直線コネクタ 66"/>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46567</xdr:rowOff>
    </xdr:to>
    <xdr:cxnSp macro="">
      <xdr:nvCxnSpPr>
        <xdr:cNvPr id="68" name="直線コネクタ 67"/>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9"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70" name="フローチャート : 判断 69"/>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46567</xdr:rowOff>
    </xdr:from>
    <xdr:to>
      <xdr:col>6</xdr:col>
      <xdr:colOff>0</xdr:colOff>
      <xdr:row>40</xdr:row>
      <xdr:rowOff>66675</xdr:rowOff>
    </xdr:to>
    <xdr:cxnSp macro="">
      <xdr:nvCxnSpPr>
        <xdr:cNvPr id="71" name="直線コネクタ 70"/>
        <xdr:cNvCxnSpPr/>
      </xdr:nvCxnSpPr>
      <xdr:spPr>
        <a:xfrm flipV="1">
          <a:off x="3225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66675</xdr:rowOff>
    </xdr:from>
    <xdr:to>
      <xdr:col>4</xdr:col>
      <xdr:colOff>482600</xdr:colOff>
      <xdr:row>40</xdr:row>
      <xdr:rowOff>66675</xdr:rowOff>
    </xdr:to>
    <xdr:cxnSp macro="">
      <xdr:nvCxnSpPr>
        <xdr:cNvPr id="74" name="直線コネクタ 73"/>
        <xdr:cNvCxnSpPr/>
      </xdr:nvCxnSpPr>
      <xdr:spPr>
        <a:xfrm>
          <a:off x="2336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5" name="フローチャート : 判断 74"/>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6" name="テキスト ボックス 75"/>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46567</xdr:rowOff>
    </xdr:from>
    <xdr:to>
      <xdr:col>3</xdr:col>
      <xdr:colOff>279400</xdr:colOff>
      <xdr:row>40</xdr:row>
      <xdr:rowOff>66675</xdr:rowOff>
    </xdr:to>
    <xdr:cxnSp macro="">
      <xdr:nvCxnSpPr>
        <xdr:cNvPr id="77" name="直線コネクタ 76"/>
        <xdr:cNvCxnSpPr/>
      </xdr:nvCxnSpPr>
      <xdr:spPr>
        <a:xfrm>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7" name="円/楕円 86"/>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12294</xdr:rowOff>
    </xdr:from>
    <xdr:ext cx="762000" cy="259045"/>
    <xdr:sp macro="" textlink="">
      <xdr:nvSpPr>
        <xdr:cNvPr id="88"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167217</xdr:rowOff>
    </xdr:from>
    <xdr:to>
      <xdr:col>6</xdr:col>
      <xdr:colOff>50800</xdr:colOff>
      <xdr:row>40</xdr:row>
      <xdr:rowOff>97367</xdr:rowOff>
    </xdr:to>
    <xdr:sp macro="" textlink="">
      <xdr:nvSpPr>
        <xdr:cNvPr id="89" name="円/楕円 88"/>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107544</xdr:rowOff>
    </xdr:from>
    <xdr:ext cx="736600" cy="259045"/>
    <xdr:sp macro="" textlink="">
      <xdr:nvSpPr>
        <xdr:cNvPr id="90" name="テキスト ボックス 89"/>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15875</xdr:rowOff>
    </xdr:from>
    <xdr:to>
      <xdr:col>4</xdr:col>
      <xdr:colOff>533400</xdr:colOff>
      <xdr:row>40</xdr:row>
      <xdr:rowOff>117475</xdr:rowOff>
    </xdr:to>
    <xdr:sp macro="" textlink="">
      <xdr:nvSpPr>
        <xdr:cNvPr id="91" name="円/楕円 90"/>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92" name="テキスト ボックス 91"/>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15875</xdr:rowOff>
    </xdr:from>
    <xdr:to>
      <xdr:col>3</xdr:col>
      <xdr:colOff>330200</xdr:colOff>
      <xdr:row>40</xdr:row>
      <xdr:rowOff>117475</xdr:rowOff>
    </xdr:to>
    <xdr:sp macro="" textlink="">
      <xdr:nvSpPr>
        <xdr:cNvPr id="93" name="円/楕円 92"/>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94" name="テキスト ボックス 93"/>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95" name="円/楕円 94"/>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96" name="テキスト ボックス 95"/>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平成２３年度以降、類似団体内平均値を下回っている。</a:t>
          </a:r>
        </a:p>
        <a:p>
          <a:r>
            <a:rPr kumimoji="1" lang="ja-JP" altLang="en-US" sz="1300">
              <a:latin typeface="ＭＳ Ｐゴシック"/>
            </a:rPr>
            <a:t>　歳入面においては、市税は減少したものの、地方消費税交付金が大きく増加したため、前年度に比べ増加している。</a:t>
          </a:r>
        </a:p>
        <a:p>
          <a:r>
            <a:rPr kumimoji="1" lang="ja-JP" altLang="en-US" sz="1300">
              <a:latin typeface="ＭＳ Ｐゴシック"/>
            </a:rPr>
            <a:t>　歳出面では、扶助費は増加しているものの、人件費や公債費などは減少したため、２年続けて指数は改善している。</a:t>
          </a:r>
        </a:p>
        <a:p>
          <a:r>
            <a:rPr kumimoji="1" lang="ja-JP" altLang="en-US" sz="1300">
              <a:latin typeface="ＭＳ Ｐゴシック"/>
            </a:rPr>
            <a:t>　今後も、定員適正化の取組による職員数の削減や、事務事業の見直しに取り組むとともに、健全財政計画に基づき、事業を選択しながら市債発行の抑制に努めていく。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15663</xdr:rowOff>
    </xdr:to>
    <xdr:cxnSp macro="">
      <xdr:nvCxnSpPr>
        <xdr:cNvPr id="126" name="直線コネクタ 125"/>
        <xdr:cNvCxnSpPr/>
      </xdr:nvCxnSpPr>
      <xdr:spPr>
        <a:xfrm flipV="1">
          <a:off x="4953000" y="1004697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74083</xdr:rowOff>
    </xdr:from>
    <xdr:to>
      <xdr:col>7</xdr:col>
      <xdr:colOff>152400</xdr:colOff>
      <xdr:row>64</xdr:row>
      <xdr:rowOff>31327</xdr:rowOff>
    </xdr:to>
    <xdr:cxnSp macro="">
      <xdr:nvCxnSpPr>
        <xdr:cNvPr id="131" name="直線コネクタ 130"/>
        <xdr:cNvCxnSpPr/>
      </xdr:nvCxnSpPr>
      <xdr:spPr>
        <a:xfrm flipV="1">
          <a:off x="4114800" y="10875433"/>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138871</xdr:rowOff>
    </xdr:from>
    <xdr:ext cx="762000" cy="259045"/>
    <xdr:sp macro="" textlink="">
      <xdr:nvSpPr>
        <xdr:cNvPr id="132"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33" name="フローチャート : 判断 132"/>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31327</xdr:rowOff>
    </xdr:from>
    <xdr:to>
      <xdr:col>6</xdr:col>
      <xdr:colOff>0</xdr:colOff>
      <xdr:row>64</xdr:row>
      <xdr:rowOff>71544</xdr:rowOff>
    </xdr:to>
    <xdr:cxnSp macro="">
      <xdr:nvCxnSpPr>
        <xdr:cNvPr id="134" name="直線コネクタ 133"/>
        <xdr:cNvCxnSpPr/>
      </xdr:nvCxnSpPr>
      <xdr:spPr>
        <a:xfrm flipV="1">
          <a:off x="3225800" y="110041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47413</xdr:rowOff>
    </xdr:from>
    <xdr:to>
      <xdr:col>6</xdr:col>
      <xdr:colOff>50800</xdr:colOff>
      <xdr:row>63</xdr:row>
      <xdr:rowOff>149013</xdr:rowOff>
    </xdr:to>
    <xdr:sp macro="" textlink="">
      <xdr:nvSpPr>
        <xdr:cNvPr id="135" name="フローチャート : 判断 134"/>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159190</xdr:rowOff>
    </xdr:from>
    <xdr:ext cx="736600" cy="259045"/>
    <xdr:sp macro="" textlink="">
      <xdr:nvSpPr>
        <xdr:cNvPr id="136" name="テキスト ボックス 135"/>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47413</xdr:rowOff>
    </xdr:from>
    <xdr:to>
      <xdr:col>4</xdr:col>
      <xdr:colOff>482600</xdr:colOff>
      <xdr:row>64</xdr:row>
      <xdr:rowOff>71544</xdr:rowOff>
    </xdr:to>
    <xdr:cxnSp macro="">
      <xdr:nvCxnSpPr>
        <xdr:cNvPr id="137" name="直線コネクタ 136"/>
        <xdr:cNvCxnSpPr/>
      </xdr:nvCxnSpPr>
      <xdr:spPr>
        <a:xfrm>
          <a:off x="2336800" y="110202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86800</xdr:rowOff>
    </xdr:from>
    <xdr:ext cx="762000" cy="259045"/>
    <xdr:sp macro="" textlink="">
      <xdr:nvSpPr>
        <xdr:cNvPr id="139" name="テキスト ボックス 138"/>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138430</xdr:rowOff>
    </xdr:from>
    <xdr:to>
      <xdr:col>3</xdr:col>
      <xdr:colOff>279400</xdr:colOff>
      <xdr:row>64</xdr:row>
      <xdr:rowOff>47413</xdr:rowOff>
    </xdr:to>
    <xdr:cxnSp macro="">
      <xdr:nvCxnSpPr>
        <xdr:cNvPr id="140" name="直線コネクタ 139"/>
        <xdr:cNvCxnSpPr/>
      </xdr:nvCxnSpPr>
      <xdr:spPr>
        <a:xfrm>
          <a:off x="1447800" y="109397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1" name="フローチャート : 判断 140"/>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94844</xdr:rowOff>
    </xdr:from>
    <xdr:ext cx="762000" cy="259045"/>
    <xdr:sp macro="" textlink="">
      <xdr:nvSpPr>
        <xdr:cNvPr id="142" name="テキスト ボックス 141"/>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50" name="円/楕円 149"/>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166810</xdr:rowOff>
    </xdr:from>
    <xdr:ext cx="762000" cy="259045"/>
    <xdr:sp macro="" textlink="">
      <xdr:nvSpPr>
        <xdr:cNvPr id="151" name="財政構造の弾力性該当値テキスト"/>
        <xdr:cNvSpPr txBox="1"/>
      </xdr:nvSpPr>
      <xdr:spPr>
        <a:xfrm>
          <a:off x="5041900" y="107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151977</xdr:rowOff>
    </xdr:from>
    <xdr:to>
      <xdr:col>6</xdr:col>
      <xdr:colOff>50800</xdr:colOff>
      <xdr:row>64</xdr:row>
      <xdr:rowOff>82127</xdr:rowOff>
    </xdr:to>
    <xdr:sp macro="" textlink="">
      <xdr:nvSpPr>
        <xdr:cNvPr id="152" name="円/楕円 151"/>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66904</xdr:rowOff>
    </xdr:from>
    <xdr:ext cx="736600" cy="259045"/>
    <xdr:sp macro="" textlink="">
      <xdr:nvSpPr>
        <xdr:cNvPr id="153" name="テキスト ボックス 152"/>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20744</xdr:rowOff>
    </xdr:from>
    <xdr:to>
      <xdr:col>4</xdr:col>
      <xdr:colOff>533400</xdr:colOff>
      <xdr:row>64</xdr:row>
      <xdr:rowOff>122344</xdr:rowOff>
    </xdr:to>
    <xdr:sp macro="" textlink="">
      <xdr:nvSpPr>
        <xdr:cNvPr id="154" name="円/楕円 153"/>
        <xdr:cNvSpPr/>
      </xdr:nvSpPr>
      <xdr:spPr>
        <a:xfrm>
          <a:off x="3175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107121</xdr:rowOff>
    </xdr:from>
    <xdr:ext cx="762000" cy="259045"/>
    <xdr:sp macro="" textlink="">
      <xdr:nvSpPr>
        <xdr:cNvPr id="155" name="テキスト ボックス 154"/>
        <xdr:cNvSpPr txBox="1"/>
      </xdr:nvSpPr>
      <xdr:spPr>
        <a:xfrm>
          <a:off x="2844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168063</xdr:rowOff>
    </xdr:from>
    <xdr:to>
      <xdr:col>3</xdr:col>
      <xdr:colOff>330200</xdr:colOff>
      <xdr:row>64</xdr:row>
      <xdr:rowOff>98213</xdr:rowOff>
    </xdr:to>
    <xdr:sp macro="" textlink="">
      <xdr:nvSpPr>
        <xdr:cNvPr id="156" name="円/楕円 155"/>
        <xdr:cNvSpPr/>
      </xdr:nvSpPr>
      <xdr:spPr>
        <a:xfrm>
          <a:off x="2286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82990</xdr:rowOff>
    </xdr:from>
    <xdr:ext cx="762000" cy="259045"/>
    <xdr:sp macro="" textlink="">
      <xdr:nvSpPr>
        <xdr:cNvPr id="157" name="テキスト ボックス 156"/>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58" name="円/楕円 157"/>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59" name="テキスト ボックス 158"/>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[116,591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類似団体内平均値を上回っているのは、主に人件費が要因となっている。</a:t>
          </a:r>
        </a:p>
        <a:p>
          <a:r>
            <a:rPr kumimoji="1" lang="ja-JP" altLang="en-US" sz="1200">
              <a:latin typeface="ＭＳ Ｐゴシック"/>
            </a:rPr>
            <a:t>　これは、人口千人当たりの職員数が７．４７人と類似団体内では５番目に多く、また、技能労務職員が一般行政職員の給料表を採用していることから、技能労務職員に係る人件費が類似団体内では高くなっているためである。</a:t>
          </a:r>
        </a:p>
        <a:p>
          <a:r>
            <a:rPr kumimoji="1" lang="ja-JP" altLang="en-US" sz="1200">
              <a:latin typeface="ＭＳ Ｐゴシック"/>
            </a:rPr>
            <a:t>　今後は、第４次定員適正化計画に基づき、職員数の削減に取り組むとともに、技能労務職員の退職については正規職員での補充は行わないという方針により、人件費の抑制を図っていく。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156380</xdr:rowOff>
    </xdr:from>
    <xdr:to>
      <xdr:col>7</xdr:col>
      <xdr:colOff>152400</xdr:colOff>
      <xdr:row>89</xdr:row>
      <xdr:rowOff>134076</xdr:rowOff>
    </xdr:to>
    <xdr:cxnSp macro="">
      <xdr:nvCxnSpPr>
        <xdr:cNvPr id="189" name="直線コネクタ 188"/>
        <xdr:cNvCxnSpPr/>
      </xdr:nvCxnSpPr>
      <xdr:spPr>
        <a:xfrm flipV="1">
          <a:off x="4953000" y="13700930"/>
          <a:ext cx="0" cy="1692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106153</xdr:rowOff>
    </xdr:from>
    <xdr:ext cx="762000" cy="259045"/>
    <xdr:sp macro="" textlink="">
      <xdr:nvSpPr>
        <xdr:cNvPr id="190" name="人件費・物件費等の状況最小値テキスト"/>
        <xdr:cNvSpPr txBox="1"/>
      </xdr:nvSpPr>
      <xdr:spPr>
        <a:xfrm>
          <a:off x="5041900" y="153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159,194</a:t>
          </a:r>
          <a:endParaRPr kumimoji="1" lang="ja-JP" altLang="en-US" sz="1000" b="1">
            <a:latin typeface="ＭＳ Ｐゴシック"/>
          </a:endParaRPr>
        </a:p>
      </xdr:txBody>
    </xdr:sp>
    <xdr:clientData/>
  </xdr:oneCellAnchor>
  <xdr:twoCellAnchor>
    <xdr:from>
      <xdr:col>7</xdr:col>
      <xdr:colOff>63500</xdr:colOff>
      <xdr:row>89</xdr:row>
      <xdr:rowOff>134076</xdr:rowOff>
    </xdr:from>
    <xdr:to>
      <xdr:col>7</xdr:col>
      <xdr:colOff>241300</xdr:colOff>
      <xdr:row>89</xdr:row>
      <xdr:rowOff>134076</xdr:rowOff>
    </xdr:to>
    <xdr:cxnSp macro="">
      <xdr:nvCxnSpPr>
        <xdr:cNvPr id="191" name="直線コネクタ 190"/>
        <xdr:cNvCxnSpPr/>
      </xdr:nvCxnSpPr>
      <xdr:spPr>
        <a:xfrm>
          <a:off x="4864100" y="1539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71307</xdr:rowOff>
    </xdr:from>
    <xdr:ext cx="762000" cy="259045"/>
    <xdr:sp macro="" textlink="">
      <xdr:nvSpPr>
        <xdr:cNvPr id="192" name="人件費・物件費等の状況最大値テキスト"/>
        <xdr:cNvSpPr txBox="1"/>
      </xdr:nvSpPr>
      <xdr:spPr>
        <a:xfrm>
          <a:off x="5041900" y="134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75,040</a:t>
          </a:r>
          <a:endParaRPr kumimoji="1" lang="ja-JP" altLang="en-US" sz="1000" b="1">
            <a:latin typeface="ＭＳ Ｐゴシック"/>
          </a:endParaRPr>
        </a:p>
      </xdr:txBody>
    </xdr:sp>
    <xdr:clientData/>
  </xdr:oneCellAnchor>
  <xdr:twoCellAnchor>
    <xdr:from>
      <xdr:col>7</xdr:col>
      <xdr:colOff>63500</xdr:colOff>
      <xdr:row>79</xdr:row>
      <xdr:rowOff>156380</xdr:rowOff>
    </xdr:from>
    <xdr:to>
      <xdr:col>7</xdr:col>
      <xdr:colOff>241300</xdr:colOff>
      <xdr:row>79</xdr:row>
      <xdr:rowOff>156380</xdr:rowOff>
    </xdr:to>
    <xdr:cxnSp macro="">
      <xdr:nvCxnSpPr>
        <xdr:cNvPr id="193" name="直線コネクタ 192"/>
        <xdr:cNvCxnSpPr/>
      </xdr:nvCxnSpPr>
      <xdr:spPr>
        <a:xfrm>
          <a:off x="4864100" y="1370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134651</xdr:rowOff>
    </xdr:from>
    <xdr:to>
      <xdr:col>7</xdr:col>
      <xdr:colOff>152400</xdr:colOff>
      <xdr:row>84</xdr:row>
      <xdr:rowOff>134973</xdr:rowOff>
    </xdr:to>
    <xdr:cxnSp macro="">
      <xdr:nvCxnSpPr>
        <xdr:cNvPr id="194" name="直線コネクタ 193"/>
        <xdr:cNvCxnSpPr/>
      </xdr:nvCxnSpPr>
      <xdr:spPr>
        <a:xfrm flipV="1">
          <a:off x="4114800" y="14536451"/>
          <a:ext cx="838200" cy="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37726</xdr:rowOff>
    </xdr:from>
    <xdr:ext cx="762000" cy="259045"/>
    <xdr:sp macro="" textlink="">
      <xdr:nvSpPr>
        <xdr:cNvPr id="195" name="人件費・物件費等の状況平均値テキスト"/>
        <xdr:cNvSpPr txBox="1"/>
      </xdr:nvSpPr>
      <xdr:spPr>
        <a:xfrm>
          <a:off x="5041900" y="14096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21199</xdr:rowOff>
    </xdr:from>
    <xdr:to>
      <xdr:col>7</xdr:col>
      <xdr:colOff>203200</xdr:colOff>
      <xdr:row>83</xdr:row>
      <xdr:rowOff>122799</xdr:rowOff>
    </xdr:to>
    <xdr:sp macro="" textlink="">
      <xdr:nvSpPr>
        <xdr:cNvPr id="196" name="フローチャート : 判断 195"/>
        <xdr:cNvSpPr/>
      </xdr:nvSpPr>
      <xdr:spPr>
        <a:xfrm>
          <a:off x="49022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151186</xdr:rowOff>
    </xdr:from>
    <xdr:to>
      <xdr:col>6</xdr:col>
      <xdr:colOff>0</xdr:colOff>
      <xdr:row>84</xdr:row>
      <xdr:rowOff>134973</xdr:rowOff>
    </xdr:to>
    <xdr:cxnSp macro="">
      <xdr:nvCxnSpPr>
        <xdr:cNvPr id="197" name="直線コネクタ 196"/>
        <xdr:cNvCxnSpPr/>
      </xdr:nvCxnSpPr>
      <xdr:spPr>
        <a:xfrm>
          <a:off x="3225800" y="14381536"/>
          <a:ext cx="889000" cy="15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151608</xdr:rowOff>
    </xdr:from>
    <xdr:to>
      <xdr:col>6</xdr:col>
      <xdr:colOff>50800</xdr:colOff>
      <xdr:row>83</xdr:row>
      <xdr:rowOff>81758</xdr:rowOff>
    </xdr:to>
    <xdr:sp macro="" textlink="">
      <xdr:nvSpPr>
        <xdr:cNvPr id="198" name="フローチャート : 判断 197"/>
        <xdr:cNvSpPr/>
      </xdr:nvSpPr>
      <xdr:spPr>
        <a:xfrm>
          <a:off x="4064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91935</xdr:rowOff>
    </xdr:from>
    <xdr:ext cx="736600" cy="259045"/>
    <xdr:sp macro="" textlink="">
      <xdr:nvSpPr>
        <xdr:cNvPr id="199" name="テキスト ボックス 198"/>
        <xdr:cNvSpPr txBox="1"/>
      </xdr:nvSpPr>
      <xdr:spPr>
        <a:xfrm>
          <a:off x="3733800" y="1397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151186</xdr:rowOff>
    </xdr:from>
    <xdr:to>
      <xdr:col>4</xdr:col>
      <xdr:colOff>482600</xdr:colOff>
      <xdr:row>84</xdr:row>
      <xdr:rowOff>77282</xdr:rowOff>
    </xdr:to>
    <xdr:cxnSp macro="">
      <xdr:nvCxnSpPr>
        <xdr:cNvPr id="200" name="直線コネクタ 199"/>
        <xdr:cNvCxnSpPr/>
      </xdr:nvCxnSpPr>
      <xdr:spPr>
        <a:xfrm flipV="1">
          <a:off x="2336800" y="14381536"/>
          <a:ext cx="889000" cy="9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46682</xdr:rowOff>
    </xdr:from>
    <xdr:to>
      <xdr:col>4</xdr:col>
      <xdr:colOff>533400</xdr:colOff>
      <xdr:row>82</xdr:row>
      <xdr:rowOff>148282</xdr:rowOff>
    </xdr:to>
    <xdr:sp macro="" textlink="">
      <xdr:nvSpPr>
        <xdr:cNvPr id="201" name="フローチャート : 判断 200"/>
        <xdr:cNvSpPr/>
      </xdr:nvSpPr>
      <xdr:spPr>
        <a:xfrm>
          <a:off x="3175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158459</xdr:rowOff>
    </xdr:from>
    <xdr:ext cx="762000" cy="259045"/>
    <xdr:sp macro="" textlink="">
      <xdr:nvSpPr>
        <xdr:cNvPr id="202" name="テキスト ボックス 201"/>
        <xdr:cNvSpPr txBox="1"/>
      </xdr:nvSpPr>
      <xdr:spPr>
        <a:xfrm>
          <a:off x="2844800" y="1387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77282</xdr:rowOff>
    </xdr:from>
    <xdr:to>
      <xdr:col>3</xdr:col>
      <xdr:colOff>279400</xdr:colOff>
      <xdr:row>85</xdr:row>
      <xdr:rowOff>63159</xdr:rowOff>
    </xdr:to>
    <xdr:cxnSp macro="">
      <xdr:nvCxnSpPr>
        <xdr:cNvPr id="203" name="直線コネクタ 202"/>
        <xdr:cNvCxnSpPr/>
      </xdr:nvCxnSpPr>
      <xdr:spPr>
        <a:xfrm flipV="1">
          <a:off x="1447800" y="14479082"/>
          <a:ext cx="889000" cy="15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77409</xdr:rowOff>
    </xdr:from>
    <xdr:to>
      <xdr:col>3</xdr:col>
      <xdr:colOff>330200</xdr:colOff>
      <xdr:row>83</xdr:row>
      <xdr:rowOff>7559</xdr:rowOff>
    </xdr:to>
    <xdr:sp macro="" textlink="">
      <xdr:nvSpPr>
        <xdr:cNvPr id="204" name="フローチャート : 判断 203"/>
        <xdr:cNvSpPr/>
      </xdr:nvSpPr>
      <xdr:spPr>
        <a:xfrm>
          <a:off x="2286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17736</xdr:rowOff>
    </xdr:from>
    <xdr:ext cx="762000" cy="259045"/>
    <xdr:sp macro="" textlink="">
      <xdr:nvSpPr>
        <xdr:cNvPr id="205" name="テキスト ボックス 204"/>
        <xdr:cNvSpPr txBox="1"/>
      </xdr:nvSpPr>
      <xdr:spPr>
        <a:xfrm>
          <a:off x="19558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135623</xdr:rowOff>
    </xdr:from>
    <xdr:to>
      <xdr:col>2</xdr:col>
      <xdr:colOff>127000</xdr:colOff>
      <xdr:row>83</xdr:row>
      <xdr:rowOff>65773</xdr:rowOff>
    </xdr:to>
    <xdr:sp macro="" textlink="">
      <xdr:nvSpPr>
        <xdr:cNvPr id="206" name="フローチャート : 判断 205"/>
        <xdr:cNvSpPr/>
      </xdr:nvSpPr>
      <xdr:spPr>
        <a:xfrm>
          <a:off x="1397000" y="1419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75950</xdr:rowOff>
    </xdr:from>
    <xdr:ext cx="762000" cy="259045"/>
    <xdr:sp macro="" textlink="">
      <xdr:nvSpPr>
        <xdr:cNvPr id="207" name="テキスト ボックス 206"/>
        <xdr:cNvSpPr txBox="1"/>
      </xdr:nvSpPr>
      <xdr:spPr>
        <a:xfrm>
          <a:off x="1066800" y="139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83851</xdr:rowOff>
    </xdr:from>
    <xdr:to>
      <xdr:col>7</xdr:col>
      <xdr:colOff>203200</xdr:colOff>
      <xdr:row>85</xdr:row>
      <xdr:rowOff>14001</xdr:rowOff>
    </xdr:to>
    <xdr:sp macro="" textlink="">
      <xdr:nvSpPr>
        <xdr:cNvPr id="213" name="円/楕円 212"/>
        <xdr:cNvSpPr/>
      </xdr:nvSpPr>
      <xdr:spPr>
        <a:xfrm>
          <a:off x="4902200" y="1448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55928</xdr:rowOff>
    </xdr:from>
    <xdr:ext cx="762000" cy="259045"/>
    <xdr:sp macro="" textlink="">
      <xdr:nvSpPr>
        <xdr:cNvPr id="214" name="人件費・物件費等の状況該当値テキスト"/>
        <xdr:cNvSpPr txBox="1"/>
      </xdr:nvSpPr>
      <xdr:spPr>
        <a:xfrm>
          <a:off x="5041900" y="1445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116,591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84173</xdr:rowOff>
    </xdr:from>
    <xdr:to>
      <xdr:col>6</xdr:col>
      <xdr:colOff>50800</xdr:colOff>
      <xdr:row>85</xdr:row>
      <xdr:rowOff>14323</xdr:rowOff>
    </xdr:to>
    <xdr:sp macro="" textlink="">
      <xdr:nvSpPr>
        <xdr:cNvPr id="215" name="円/楕円 214"/>
        <xdr:cNvSpPr/>
      </xdr:nvSpPr>
      <xdr:spPr>
        <a:xfrm>
          <a:off x="4064000" y="1448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170550</xdr:rowOff>
    </xdr:from>
    <xdr:ext cx="736600" cy="259045"/>
    <xdr:sp macro="" textlink="">
      <xdr:nvSpPr>
        <xdr:cNvPr id="216" name="テキスト ボックス 215"/>
        <xdr:cNvSpPr txBox="1"/>
      </xdr:nvSpPr>
      <xdr:spPr>
        <a:xfrm>
          <a:off x="3733800" y="1457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116,607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100386</xdr:rowOff>
    </xdr:from>
    <xdr:to>
      <xdr:col>4</xdr:col>
      <xdr:colOff>533400</xdr:colOff>
      <xdr:row>84</xdr:row>
      <xdr:rowOff>30536</xdr:rowOff>
    </xdr:to>
    <xdr:sp macro="" textlink="">
      <xdr:nvSpPr>
        <xdr:cNvPr id="217" name="円/楕円 216"/>
        <xdr:cNvSpPr/>
      </xdr:nvSpPr>
      <xdr:spPr>
        <a:xfrm>
          <a:off x="3175000" y="1433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15313</xdr:rowOff>
    </xdr:from>
    <xdr:ext cx="762000" cy="259045"/>
    <xdr:sp macro="" textlink="">
      <xdr:nvSpPr>
        <xdr:cNvPr id="218" name="テキスト ボックス 217"/>
        <xdr:cNvSpPr txBox="1"/>
      </xdr:nvSpPr>
      <xdr:spPr>
        <a:xfrm>
          <a:off x="2844800" y="1441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108,887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26482</xdr:rowOff>
    </xdr:from>
    <xdr:to>
      <xdr:col>3</xdr:col>
      <xdr:colOff>330200</xdr:colOff>
      <xdr:row>84</xdr:row>
      <xdr:rowOff>128082</xdr:rowOff>
    </xdr:to>
    <xdr:sp macro="" textlink="">
      <xdr:nvSpPr>
        <xdr:cNvPr id="219" name="円/楕円 218"/>
        <xdr:cNvSpPr/>
      </xdr:nvSpPr>
      <xdr:spPr>
        <a:xfrm>
          <a:off x="2286000" y="1442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112859</xdr:rowOff>
    </xdr:from>
    <xdr:ext cx="762000" cy="259045"/>
    <xdr:sp macro="" textlink="">
      <xdr:nvSpPr>
        <xdr:cNvPr id="220" name="テキスト ボックス 219"/>
        <xdr:cNvSpPr txBox="1"/>
      </xdr:nvSpPr>
      <xdr:spPr>
        <a:xfrm>
          <a:off x="1955800" y="1451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113,738</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12359</xdr:rowOff>
    </xdr:from>
    <xdr:to>
      <xdr:col>2</xdr:col>
      <xdr:colOff>127000</xdr:colOff>
      <xdr:row>85</xdr:row>
      <xdr:rowOff>113959</xdr:rowOff>
    </xdr:to>
    <xdr:sp macro="" textlink="">
      <xdr:nvSpPr>
        <xdr:cNvPr id="221" name="円/楕円 220"/>
        <xdr:cNvSpPr/>
      </xdr:nvSpPr>
      <xdr:spPr>
        <a:xfrm>
          <a:off x="1397000" y="1458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98736</xdr:rowOff>
    </xdr:from>
    <xdr:ext cx="762000" cy="259045"/>
    <xdr:sp macro="" textlink="">
      <xdr:nvSpPr>
        <xdr:cNvPr id="222" name="テキスト ボックス 221"/>
        <xdr:cNvSpPr txBox="1"/>
      </xdr:nvSpPr>
      <xdr:spPr>
        <a:xfrm>
          <a:off x="1066800" y="1467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では、平成１８年４月に国、県に準じて給与構造改革を実施し、職務・職責に応じた給料表構造へ変更するとともに、高齢者層の昇給抑制制度も導入したことから、平均給料月額は確実に下がっている。２８年４月１日現在のラスパイレス指数は、国の給料月額が下がったことから相対的に増加しているが、類似団体内ではほぼ平均的なもの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21166</xdr:rowOff>
    </xdr:to>
    <xdr:cxnSp macro="">
      <xdr:nvCxnSpPr>
        <xdr:cNvPr id="251" name="直線コネクタ 250"/>
        <xdr:cNvCxnSpPr/>
      </xdr:nvCxnSpPr>
      <xdr:spPr>
        <a:xfrm flipV="1">
          <a:off x="17018000" y="13881100"/>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2"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3" name="直線コネクタ 252"/>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4"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5" name="直線コネクタ 254"/>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15522</xdr:rowOff>
    </xdr:from>
    <xdr:to>
      <xdr:col>24</xdr:col>
      <xdr:colOff>558800</xdr:colOff>
      <xdr:row>84</xdr:row>
      <xdr:rowOff>95955</xdr:rowOff>
    </xdr:to>
    <xdr:cxnSp macro="">
      <xdr:nvCxnSpPr>
        <xdr:cNvPr id="256" name="直線コネクタ 255"/>
        <xdr:cNvCxnSpPr/>
      </xdr:nvCxnSpPr>
      <xdr:spPr>
        <a:xfrm>
          <a:off x="16179800" y="1441732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7"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8" name="フローチャート : 判断 257"/>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15522</xdr:rowOff>
    </xdr:from>
    <xdr:to>
      <xdr:col>23</xdr:col>
      <xdr:colOff>406400</xdr:colOff>
      <xdr:row>84</xdr:row>
      <xdr:rowOff>55739</xdr:rowOff>
    </xdr:to>
    <xdr:cxnSp macro="">
      <xdr:nvCxnSpPr>
        <xdr:cNvPr id="259" name="直線コネクタ 258"/>
        <xdr:cNvCxnSpPr/>
      </xdr:nvCxnSpPr>
      <xdr:spPr>
        <a:xfrm flipV="1">
          <a:off x="15290800" y="144173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0" name="フローチャート : 判断 259"/>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1" name="テキスト ボックス 260"/>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55739</xdr:rowOff>
    </xdr:from>
    <xdr:to>
      <xdr:col>22</xdr:col>
      <xdr:colOff>203200</xdr:colOff>
      <xdr:row>90</xdr:row>
      <xdr:rowOff>45861</xdr:rowOff>
    </xdr:to>
    <xdr:cxnSp macro="">
      <xdr:nvCxnSpPr>
        <xdr:cNvPr id="262" name="直線コネクタ 261"/>
        <xdr:cNvCxnSpPr/>
      </xdr:nvCxnSpPr>
      <xdr:spPr>
        <a:xfrm flipV="1">
          <a:off x="14401800" y="14457539"/>
          <a:ext cx="889000" cy="10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64" name="テキスト ボックス 263"/>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45861</xdr:rowOff>
    </xdr:from>
    <xdr:to>
      <xdr:col>21</xdr:col>
      <xdr:colOff>0</xdr:colOff>
      <xdr:row>90</xdr:row>
      <xdr:rowOff>72672</xdr:rowOff>
    </xdr:to>
    <xdr:cxnSp macro="">
      <xdr:nvCxnSpPr>
        <xdr:cNvPr id="265" name="直線コネクタ 264"/>
        <xdr:cNvCxnSpPr/>
      </xdr:nvCxnSpPr>
      <xdr:spPr>
        <a:xfrm flipV="1">
          <a:off x="13512800" y="154763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86078</xdr:rowOff>
    </xdr:from>
    <xdr:to>
      <xdr:col>21</xdr:col>
      <xdr:colOff>50800</xdr:colOff>
      <xdr:row>90</xdr:row>
      <xdr:rowOff>16228</xdr:rowOff>
    </xdr:to>
    <xdr:sp macro="" textlink="">
      <xdr:nvSpPr>
        <xdr:cNvPr id="266" name="フローチャート : 判断 265"/>
        <xdr:cNvSpPr/>
      </xdr:nvSpPr>
      <xdr:spPr>
        <a:xfrm>
          <a:off x="14351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26405</xdr:rowOff>
    </xdr:from>
    <xdr:ext cx="762000" cy="259045"/>
    <xdr:sp macro="" textlink="">
      <xdr:nvSpPr>
        <xdr:cNvPr id="267" name="テキスト ボックス 266"/>
        <xdr:cNvSpPr txBox="1"/>
      </xdr:nvSpPr>
      <xdr:spPr>
        <a:xfrm>
          <a:off x="14020800" y="151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8" name="フローチャート : 判断 267"/>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80027</xdr:rowOff>
    </xdr:from>
    <xdr:ext cx="762000" cy="259045"/>
    <xdr:sp macro="" textlink="">
      <xdr:nvSpPr>
        <xdr:cNvPr id="269" name="テキスト ボックス 268"/>
        <xdr:cNvSpPr txBox="1"/>
      </xdr:nvSpPr>
      <xdr:spPr>
        <a:xfrm>
          <a:off x="13131800" y="151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45155</xdr:rowOff>
    </xdr:from>
    <xdr:to>
      <xdr:col>24</xdr:col>
      <xdr:colOff>609600</xdr:colOff>
      <xdr:row>84</xdr:row>
      <xdr:rowOff>146755</xdr:rowOff>
    </xdr:to>
    <xdr:sp macro="" textlink="">
      <xdr:nvSpPr>
        <xdr:cNvPr id="275" name="円/楕円 274"/>
        <xdr:cNvSpPr/>
      </xdr:nvSpPr>
      <xdr:spPr>
        <a:xfrm>
          <a:off x="169672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17232</xdr:rowOff>
    </xdr:from>
    <xdr:ext cx="762000" cy="259045"/>
    <xdr:sp macro="" textlink="">
      <xdr:nvSpPr>
        <xdr:cNvPr id="276" name="給与水準   （国との比較）該当値テキスト"/>
        <xdr:cNvSpPr txBox="1"/>
      </xdr:nvSpPr>
      <xdr:spPr>
        <a:xfrm>
          <a:off x="17106900" y="1441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136172</xdr:rowOff>
    </xdr:from>
    <xdr:to>
      <xdr:col>23</xdr:col>
      <xdr:colOff>457200</xdr:colOff>
      <xdr:row>84</xdr:row>
      <xdr:rowOff>66322</xdr:rowOff>
    </xdr:to>
    <xdr:sp macro="" textlink="">
      <xdr:nvSpPr>
        <xdr:cNvPr id="277" name="円/楕円 276"/>
        <xdr:cNvSpPr/>
      </xdr:nvSpPr>
      <xdr:spPr>
        <a:xfrm>
          <a:off x="16129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51099</xdr:rowOff>
    </xdr:from>
    <xdr:ext cx="736600" cy="259045"/>
    <xdr:sp macro="" textlink="">
      <xdr:nvSpPr>
        <xdr:cNvPr id="278" name="テキスト ボックス 277"/>
        <xdr:cNvSpPr txBox="1"/>
      </xdr:nvSpPr>
      <xdr:spPr>
        <a:xfrm>
          <a:off x="15798800" y="1445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4939</xdr:rowOff>
    </xdr:from>
    <xdr:to>
      <xdr:col>22</xdr:col>
      <xdr:colOff>254000</xdr:colOff>
      <xdr:row>84</xdr:row>
      <xdr:rowOff>106539</xdr:rowOff>
    </xdr:to>
    <xdr:sp macro="" textlink="">
      <xdr:nvSpPr>
        <xdr:cNvPr id="279" name="円/楕円 278"/>
        <xdr:cNvSpPr/>
      </xdr:nvSpPr>
      <xdr:spPr>
        <a:xfrm>
          <a:off x="15240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80" name="テキスト ボックス 279"/>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166511</xdr:rowOff>
    </xdr:from>
    <xdr:to>
      <xdr:col>21</xdr:col>
      <xdr:colOff>50800</xdr:colOff>
      <xdr:row>90</xdr:row>
      <xdr:rowOff>96661</xdr:rowOff>
    </xdr:to>
    <xdr:sp macro="" textlink="">
      <xdr:nvSpPr>
        <xdr:cNvPr id="281" name="円/楕円 280"/>
        <xdr:cNvSpPr/>
      </xdr:nvSpPr>
      <xdr:spPr>
        <a:xfrm>
          <a:off x="14351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81438</xdr:rowOff>
    </xdr:from>
    <xdr:ext cx="762000" cy="259045"/>
    <xdr:sp macro="" textlink="">
      <xdr:nvSpPr>
        <xdr:cNvPr id="282" name="テキスト ボックス 281"/>
        <xdr:cNvSpPr txBox="1"/>
      </xdr:nvSpPr>
      <xdr:spPr>
        <a:xfrm>
          <a:off x="14020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83" name="円/楕円 282"/>
        <xdr:cNvSpPr/>
      </xdr:nvSpPr>
      <xdr:spPr>
        <a:xfrm>
          <a:off x="13462000" y="154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84" name="テキスト ボックス 283"/>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は、平成８年度から定員適正化計画を策定し運用しており、平成２２年４月１日から平成２７年４月１日を計画期間とし、１０１人減、▲４．１％の適正化を目標とした「第３次定員適正化計画」においては、技能労務職員の退職不補充などの取組により、目標より多い１２０人、４．９％の削減を達成した。</a:t>
          </a:r>
        </a:p>
        <a:p>
          <a:r>
            <a:rPr kumimoji="1" lang="ja-JP" altLang="en-US" sz="1300">
              <a:latin typeface="ＭＳ Ｐゴシック"/>
            </a:rPr>
            <a:t>　今後は「第４次定員適正化計画」に基づき、平成３２年４月１日までの５年間で４７人、２．０％削減を目標に取り組んでいく。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47716</xdr:rowOff>
    </xdr:from>
    <xdr:to>
      <xdr:col>24</xdr:col>
      <xdr:colOff>558800</xdr:colOff>
      <xdr:row>67</xdr:row>
      <xdr:rowOff>31750</xdr:rowOff>
    </xdr:to>
    <xdr:cxnSp macro="">
      <xdr:nvCxnSpPr>
        <xdr:cNvPr id="316" name="直線コネクタ 315"/>
        <xdr:cNvCxnSpPr/>
      </xdr:nvCxnSpPr>
      <xdr:spPr>
        <a:xfrm flipV="1">
          <a:off x="17018000" y="9991816"/>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3827</xdr:rowOff>
    </xdr:from>
    <xdr:ext cx="762000" cy="259045"/>
    <xdr:sp macro="" textlink="">
      <xdr:nvSpPr>
        <xdr:cNvPr id="317"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24</xdr:col>
      <xdr:colOff>469900</xdr:colOff>
      <xdr:row>67</xdr:row>
      <xdr:rowOff>31750</xdr:rowOff>
    </xdr:from>
    <xdr:to>
      <xdr:col>24</xdr:col>
      <xdr:colOff>647700</xdr:colOff>
      <xdr:row>67</xdr:row>
      <xdr:rowOff>31750</xdr:rowOff>
    </xdr:to>
    <xdr:cxnSp macro="">
      <xdr:nvCxnSpPr>
        <xdr:cNvPr id="318" name="直線コネクタ 317"/>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134093</xdr:rowOff>
    </xdr:from>
    <xdr:ext cx="762000" cy="259045"/>
    <xdr:sp macro="" textlink="">
      <xdr:nvSpPr>
        <xdr:cNvPr id="319" name="定員管理の状況最大値テキスト"/>
        <xdr:cNvSpPr txBox="1"/>
      </xdr:nvSpPr>
      <xdr:spPr>
        <a:xfrm>
          <a:off x="17106900" y="97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24</xdr:col>
      <xdr:colOff>469900</xdr:colOff>
      <xdr:row>58</xdr:row>
      <xdr:rowOff>47716</xdr:rowOff>
    </xdr:from>
    <xdr:to>
      <xdr:col>24</xdr:col>
      <xdr:colOff>647700</xdr:colOff>
      <xdr:row>58</xdr:row>
      <xdr:rowOff>47716</xdr:rowOff>
    </xdr:to>
    <xdr:cxnSp macro="">
      <xdr:nvCxnSpPr>
        <xdr:cNvPr id="320" name="直線コネクタ 319"/>
        <xdr:cNvCxnSpPr/>
      </xdr:nvCxnSpPr>
      <xdr:spPr>
        <a:xfrm>
          <a:off x="16929100" y="99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149678</xdr:rowOff>
    </xdr:from>
    <xdr:to>
      <xdr:col>24</xdr:col>
      <xdr:colOff>558800</xdr:colOff>
      <xdr:row>64</xdr:row>
      <xdr:rowOff>156573</xdr:rowOff>
    </xdr:to>
    <xdr:cxnSp macro="">
      <xdr:nvCxnSpPr>
        <xdr:cNvPr id="321" name="直線コネクタ 320"/>
        <xdr:cNvCxnSpPr/>
      </xdr:nvCxnSpPr>
      <xdr:spPr>
        <a:xfrm>
          <a:off x="16179800" y="11122478"/>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10177</xdr:rowOff>
    </xdr:from>
    <xdr:ext cx="762000" cy="259045"/>
    <xdr:sp macro="" textlink="">
      <xdr:nvSpPr>
        <xdr:cNvPr id="322"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23" name="フローチャート : 判断 322"/>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142784</xdr:rowOff>
    </xdr:from>
    <xdr:to>
      <xdr:col>23</xdr:col>
      <xdr:colOff>406400</xdr:colOff>
      <xdr:row>64</xdr:row>
      <xdr:rowOff>149678</xdr:rowOff>
    </xdr:to>
    <xdr:cxnSp macro="">
      <xdr:nvCxnSpPr>
        <xdr:cNvPr id="324" name="直線コネクタ 323"/>
        <xdr:cNvCxnSpPr/>
      </xdr:nvCxnSpPr>
      <xdr:spPr>
        <a:xfrm>
          <a:off x="15290800" y="1111558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168547</xdr:rowOff>
    </xdr:from>
    <xdr:to>
      <xdr:col>23</xdr:col>
      <xdr:colOff>457200</xdr:colOff>
      <xdr:row>62</xdr:row>
      <xdr:rowOff>98697</xdr:rowOff>
    </xdr:to>
    <xdr:sp macro="" textlink="">
      <xdr:nvSpPr>
        <xdr:cNvPr id="325" name="フローチャート : 判断 324"/>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108874</xdr:rowOff>
    </xdr:from>
    <xdr:ext cx="736600" cy="259045"/>
    <xdr:sp macro="" textlink="">
      <xdr:nvSpPr>
        <xdr:cNvPr id="326" name="テキスト ボックス 325"/>
        <xdr:cNvSpPr txBox="1"/>
      </xdr:nvSpPr>
      <xdr:spPr>
        <a:xfrm>
          <a:off x="15798800" y="1039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142784</xdr:rowOff>
    </xdr:from>
    <xdr:to>
      <xdr:col>22</xdr:col>
      <xdr:colOff>203200</xdr:colOff>
      <xdr:row>64</xdr:row>
      <xdr:rowOff>149678</xdr:rowOff>
    </xdr:to>
    <xdr:cxnSp macro="">
      <xdr:nvCxnSpPr>
        <xdr:cNvPr id="327" name="直線コネクタ 326"/>
        <xdr:cNvCxnSpPr/>
      </xdr:nvCxnSpPr>
      <xdr:spPr>
        <a:xfrm flipV="1">
          <a:off x="14401800" y="1111558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147865</xdr:rowOff>
    </xdr:from>
    <xdr:to>
      <xdr:col>22</xdr:col>
      <xdr:colOff>254000</xdr:colOff>
      <xdr:row>62</xdr:row>
      <xdr:rowOff>78015</xdr:rowOff>
    </xdr:to>
    <xdr:sp macro="" textlink="">
      <xdr:nvSpPr>
        <xdr:cNvPr id="328" name="フローチャート : 判断 327"/>
        <xdr:cNvSpPr/>
      </xdr:nvSpPr>
      <xdr:spPr>
        <a:xfrm>
          <a:off x="15240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88192</xdr:rowOff>
    </xdr:from>
    <xdr:ext cx="762000" cy="259045"/>
    <xdr:sp macro="" textlink="">
      <xdr:nvSpPr>
        <xdr:cNvPr id="329" name="テキスト ボックス 328"/>
        <xdr:cNvSpPr txBox="1"/>
      </xdr:nvSpPr>
      <xdr:spPr>
        <a:xfrm>
          <a:off x="14909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149678</xdr:rowOff>
    </xdr:from>
    <xdr:to>
      <xdr:col>21</xdr:col>
      <xdr:colOff>0</xdr:colOff>
      <xdr:row>65</xdr:row>
      <xdr:rowOff>23041</xdr:rowOff>
    </xdr:to>
    <xdr:cxnSp macro="">
      <xdr:nvCxnSpPr>
        <xdr:cNvPr id="330" name="直線コネクタ 329"/>
        <xdr:cNvCxnSpPr/>
      </xdr:nvCxnSpPr>
      <xdr:spPr>
        <a:xfrm flipV="1">
          <a:off x="13512800" y="11122478"/>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1" name="フローチャート : 判断 330"/>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2" name="テキスト ボックス 331"/>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33" name="フローチャート : 判断 332"/>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139899</xdr:rowOff>
    </xdr:from>
    <xdr:ext cx="762000" cy="259045"/>
    <xdr:sp macro="" textlink="">
      <xdr:nvSpPr>
        <xdr:cNvPr id="334" name="テキスト ボックス 333"/>
        <xdr:cNvSpPr txBox="1"/>
      </xdr:nvSpPr>
      <xdr:spPr>
        <a:xfrm>
          <a:off x="13131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105773</xdr:rowOff>
    </xdr:from>
    <xdr:to>
      <xdr:col>24</xdr:col>
      <xdr:colOff>609600</xdr:colOff>
      <xdr:row>65</xdr:row>
      <xdr:rowOff>35923</xdr:rowOff>
    </xdr:to>
    <xdr:sp macro="" textlink="">
      <xdr:nvSpPr>
        <xdr:cNvPr id="340" name="円/楕円 339"/>
        <xdr:cNvSpPr/>
      </xdr:nvSpPr>
      <xdr:spPr>
        <a:xfrm>
          <a:off x="169672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77850</xdr:rowOff>
    </xdr:from>
    <xdr:ext cx="762000" cy="259045"/>
    <xdr:sp macro="" textlink="">
      <xdr:nvSpPr>
        <xdr:cNvPr id="341" name="定員管理の状況該当値テキスト"/>
        <xdr:cNvSpPr txBox="1"/>
      </xdr:nvSpPr>
      <xdr:spPr>
        <a:xfrm>
          <a:off x="17106900" y="1105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98878</xdr:rowOff>
    </xdr:from>
    <xdr:to>
      <xdr:col>23</xdr:col>
      <xdr:colOff>457200</xdr:colOff>
      <xdr:row>65</xdr:row>
      <xdr:rowOff>29028</xdr:rowOff>
    </xdr:to>
    <xdr:sp macro="" textlink="">
      <xdr:nvSpPr>
        <xdr:cNvPr id="342" name="円/楕円 341"/>
        <xdr:cNvSpPr/>
      </xdr:nvSpPr>
      <xdr:spPr>
        <a:xfrm>
          <a:off x="16129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13805</xdr:rowOff>
    </xdr:from>
    <xdr:ext cx="736600" cy="259045"/>
    <xdr:sp macro="" textlink="">
      <xdr:nvSpPr>
        <xdr:cNvPr id="343" name="テキスト ボックス 342"/>
        <xdr:cNvSpPr txBox="1"/>
      </xdr:nvSpPr>
      <xdr:spPr>
        <a:xfrm>
          <a:off x="15798800" y="1115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91984</xdr:rowOff>
    </xdr:from>
    <xdr:to>
      <xdr:col>22</xdr:col>
      <xdr:colOff>254000</xdr:colOff>
      <xdr:row>65</xdr:row>
      <xdr:rowOff>22134</xdr:rowOff>
    </xdr:to>
    <xdr:sp macro="" textlink="">
      <xdr:nvSpPr>
        <xdr:cNvPr id="344" name="円/楕円 343"/>
        <xdr:cNvSpPr/>
      </xdr:nvSpPr>
      <xdr:spPr>
        <a:xfrm>
          <a:off x="152400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6911</xdr:rowOff>
    </xdr:from>
    <xdr:ext cx="762000" cy="259045"/>
    <xdr:sp macro="" textlink="">
      <xdr:nvSpPr>
        <xdr:cNvPr id="345" name="テキスト ボックス 344"/>
        <xdr:cNvSpPr txBox="1"/>
      </xdr:nvSpPr>
      <xdr:spPr>
        <a:xfrm>
          <a:off x="14909800" y="111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98878</xdr:rowOff>
    </xdr:from>
    <xdr:to>
      <xdr:col>21</xdr:col>
      <xdr:colOff>50800</xdr:colOff>
      <xdr:row>65</xdr:row>
      <xdr:rowOff>29028</xdr:rowOff>
    </xdr:to>
    <xdr:sp macro="" textlink="">
      <xdr:nvSpPr>
        <xdr:cNvPr id="346" name="円/楕円 345"/>
        <xdr:cNvSpPr/>
      </xdr:nvSpPr>
      <xdr:spPr>
        <a:xfrm>
          <a:off x="14351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13805</xdr:rowOff>
    </xdr:from>
    <xdr:ext cx="762000" cy="259045"/>
    <xdr:sp macro="" textlink="">
      <xdr:nvSpPr>
        <xdr:cNvPr id="347" name="テキスト ボックス 346"/>
        <xdr:cNvSpPr txBox="1"/>
      </xdr:nvSpPr>
      <xdr:spPr>
        <a:xfrm>
          <a:off x="14020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143691</xdr:rowOff>
    </xdr:from>
    <xdr:to>
      <xdr:col>19</xdr:col>
      <xdr:colOff>533400</xdr:colOff>
      <xdr:row>65</xdr:row>
      <xdr:rowOff>73841</xdr:rowOff>
    </xdr:to>
    <xdr:sp macro="" textlink="">
      <xdr:nvSpPr>
        <xdr:cNvPr id="348" name="円/楕円 347"/>
        <xdr:cNvSpPr/>
      </xdr:nvSpPr>
      <xdr:spPr>
        <a:xfrm>
          <a:off x="134620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58618</xdr:rowOff>
    </xdr:from>
    <xdr:ext cx="762000" cy="259045"/>
    <xdr:sp macro="" textlink="">
      <xdr:nvSpPr>
        <xdr:cNvPr id="349" name="テキスト ボックス 348"/>
        <xdr:cNvSpPr txBox="1"/>
      </xdr:nvSpPr>
      <xdr:spPr>
        <a:xfrm>
          <a:off x="13131800" y="1120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公営企業債の元利償還金に対する繰入金の減少や、算入公債費等の減少が影響し、単年度の実質公債費比率は０．５ポイント上昇したものの、３か年平均では０．２ポイント改善した。</a:t>
          </a:r>
        </a:p>
        <a:p>
          <a:r>
            <a:rPr kumimoji="1" lang="ja-JP" altLang="en-US" sz="1300">
              <a:latin typeface="ＭＳ Ｐゴシック"/>
            </a:rPr>
            <a:t>　今後は、大型事業の終了により公債費の上昇傾向は鈍化すると見込まれるが、さらに新規市債発行を抑制し、実質公債費比率の上昇を抑えていく。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45</xdr:row>
      <xdr:rowOff>106256</xdr:rowOff>
    </xdr:to>
    <xdr:cxnSp macro="">
      <xdr:nvCxnSpPr>
        <xdr:cNvPr id="377" name="直線コネクタ 376"/>
        <xdr:cNvCxnSpPr/>
      </xdr:nvCxnSpPr>
      <xdr:spPr>
        <a:xfrm flipV="1">
          <a:off x="17018000" y="6357620"/>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78333</xdr:rowOff>
    </xdr:from>
    <xdr:ext cx="762000" cy="259045"/>
    <xdr:sp macro="" textlink="">
      <xdr:nvSpPr>
        <xdr:cNvPr id="378"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24</xdr:col>
      <xdr:colOff>469900</xdr:colOff>
      <xdr:row>45</xdr:row>
      <xdr:rowOff>106256</xdr:rowOff>
    </xdr:from>
    <xdr:to>
      <xdr:col>24</xdr:col>
      <xdr:colOff>647700</xdr:colOff>
      <xdr:row>45</xdr:row>
      <xdr:rowOff>106256</xdr:rowOff>
    </xdr:to>
    <xdr:cxnSp macro="">
      <xdr:nvCxnSpPr>
        <xdr:cNvPr id="379" name="直線コネクタ 378"/>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0"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1" name="直線コネクタ 380"/>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159596</xdr:rowOff>
    </xdr:from>
    <xdr:to>
      <xdr:col>24</xdr:col>
      <xdr:colOff>558800</xdr:colOff>
      <xdr:row>44</xdr:row>
      <xdr:rowOff>4233</xdr:rowOff>
    </xdr:to>
    <xdr:cxnSp macro="">
      <xdr:nvCxnSpPr>
        <xdr:cNvPr id="382" name="直線コネクタ 381"/>
        <xdr:cNvCxnSpPr/>
      </xdr:nvCxnSpPr>
      <xdr:spPr>
        <a:xfrm flipV="1">
          <a:off x="16179800" y="753194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25840</xdr:rowOff>
    </xdr:from>
    <xdr:ext cx="762000" cy="259045"/>
    <xdr:sp macro="" textlink="">
      <xdr:nvSpPr>
        <xdr:cNvPr id="383" name="公債費負担の状況平均値テキスト"/>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84" name="フローチャート : 判断 383"/>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167640</xdr:rowOff>
    </xdr:from>
    <xdr:to>
      <xdr:col>23</xdr:col>
      <xdr:colOff>406400</xdr:colOff>
      <xdr:row>44</xdr:row>
      <xdr:rowOff>4233</xdr:rowOff>
    </xdr:to>
    <xdr:cxnSp macro="">
      <xdr:nvCxnSpPr>
        <xdr:cNvPr id="385" name="直線コネクタ 384"/>
        <xdr:cNvCxnSpPr/>
      </xdr:nvCxnSpPr>
      <xdr:spPr>
        <a:xfrm>
          <a:off x="15290800" y="75399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86" name="フローチャート : 判断 385"/>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13987</xdr:rowOff>
    </xdr:from>
    <xdr:ext cx="736600" cy="259045"/>
    <xdr:sp macro="" textlink="">
      <xdr:nvSpPr>
        <xdr:cNvPr id="387" name="テキスト ボックス 386"/>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127423</xdr:rowOff>
    </xdr:from>
    <xdr:to>
      <xdr:col>22</xdr:col>
      <xdr:colOff>203200</xdr:colOff>
      <xdr:row>43</xdr:row>
      <xdr:rowOff>167640</xdr:rowOff>
    </xdr:to>
    <xdr:cxnSp macro="">
      <xdr:nvCxnSpPr>
        <xdr:cNvPr id="388" name="直線コネクタ 387"/>
        <xdr:cNvCxnSpPr/>
      </xdr:nvCxnSpPr>
      <xdr:spPr>
        <a:xfrm>
          <a:off x="14401800" y="74997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89" name="フローチャート : 判断 388"/>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90" name="テキスト ボックス 389"/>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87206</xdr:rowOff>
    </xdr:from>
    <xdr:to>
      <xdr:col>21</xdr:col>
      <xdr:colOff>0</xdr:colOff>
      <xdr:row>43</xdr:row>
      <xdr:rowOff>127423</xdr:rowOff>
    </xdr:to>
    <xdr:cxnSp macro="">
      <xdr:nvCxnSpPr>
        <xdr:cNvPr id="391" name="直線コネクタ 390"/>
        <xdr:cNvCxnSpPr/>
      </xdr:nvCxnSpPr>
      <xdr:spPr>
        <a:xfrm>
          <a:off x="13512800" y="74595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2" name="フローチャート : 判断 391"/>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110507</xdr:rowOff>
    </xdr:from>
    <xdr:ext cx="762000" cy="259045"/>
    <xdr:sp macro="" textlink="">
      <xdr:nvSpPr>
        <xdr:cNvPr id="393" name="テキスト ボックス 392"/>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4" name="フローチャート : 判断 393"/>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395" name="テキスト ボックス 394"/>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108796</xdr:rowOff>
    </xdr:from>
    <xdr:to>
      <xdr:col>24</xdr:col>
      <xdr:colOff>609600</xdr:colOff>
      <xdr:row>44</xdr:row>
      <xdr:rowOff>38946</xdr:rowOff>
    </xdr:to>
    <xdr:sp macro="" textlink="">
      <xdr:nvSpPr>
        <xdr:cNvPr id="401" name="円/楕円 400"/>
        <xdr:cNvSpPr/>
      </xdr:nvSpPr>
      <xdr:spPr>
        <a:xfrm>
          <a:off x="169672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80873</xdr:rowOff>
    </xdr:from>
    <xdr:ext cx="762000" cy="259045"/>
    <xdr:sp macro="" textlink="">
      <xdr:nvSpPr>
        <xdr:cNvPr id="402" name="公債費負担の状況該当値テキスト"/>
        <xdr:cNvSpPr txBox="1"/>
      </xdr:nvSpPr>
      <xdr:spPr>
        <a:xfrm>
          <a:off x="17106900" y="745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124883</xdr:rowOff>
    </xdr:from>
    <xdr:to>
      <xdr:col>23</xdr:col>
      <xdr:colOff>457200</xdr:colOff>
      <xdr:row>44</xdr:row>
      <xdr:rowOff>55033</xdr:rowOff>
    </xdr:to>
    <xdr:sp macro="" textlink="">
      <xdr:nvSpPr>
        <xdr:cNvPr id="403" name="円/楕円 402"/>
        <xdr:cNvSpPr/>
      </xdr:nvSpPr>
      <xdr:spPr>
        <a:xfrm>
          <a:off x="16129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39810</xdr:rowOff>
    </xdr:from>
    <xdr:ext cx="736600" cy="259045"/>
    <xdr:sp macro="" textlink="">
      <xdr:nvSpPr>
        <xdr:cNvPr id="404" name="テキスト ボックス 403"/>
        <xdr:cNvSpPr txBox="1"/>
      </xdr:nvSpPr>
      <xdr:spPr>
        <a:xfrm>
          <a:off x="15798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116840</xdr:rowOff>
    </xdr:from>
    <xdr:to>
      <xdr:col>22</xdr:col>
      <xdr:colOff>254000</xdr:colOff>
      <xdr:row>44</xdr:row>
      <xdr:rowOff>46990</xdr:rowOff>
    </xdr:to>
    <xdr:sp macro="" textlink="">
      <xdr:nvSpPr>
        <xdr:cNvPr id="405" name="円/楕円 404"/>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31767</xdr:rowOff>
    </xdr:from>
    <xdr:ext cx="762000" cy="259045"/>
    <xdr:sp macro="" textlink="">
      <xdr:nvSpPr>
        <xdr:cNvPr id="406" name="テキスト ボックス 405"/>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76623</xdr:rowOff>
    </xdr:from>
    <xdr:to>
      <xdr:col>21</xdr:col>
      <xdr:colOff>50800</xdr:colOff>
      <xdr:row>44</xdr:row>
      <xdr:rowOff>6773</xdr:rowOff>
    </xdr:to>
    <xdr:sp macro="" textlink="">
      <xdr:nvSpPr>
        <xdr:cNvPr id="407" name="円/楕円 406"/>
        <xdr:cNvSpPr/>
      </xdr:nvSpPr>
      <xdr:spPr>
        <a:xfrm>
          <a:off x="14351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163000</xdr:rowOff>
    </xdr:from>
    <xdr:ext cx="762000" cy="259045"/>
    <xdr:sp macro="" textlink="">
      <xdr:nvSpPr>
        <xdr:cNvPr id="408" name="テキスト ボックス 407"/>
        <xdr:cNvSpPr txBox="1"/>
      </xdr:nvSpPr>
      <xdr:spPr>
        <a:xfrm>
          <a:off x="14020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36406</xdr:rowOff>
    </xdr:from>
    <xdr:to>
      <xdr:col>19</xdr:col>
      <xdr:colOff>533400</xdr:colOff>
      <xdr:row>43</xdr:row>
      <xdr:rowOff>138006</xdr:rowOff>
    </xdr:to>
    <xdr:sp macro="" textlink="">
      <xdr:nvSpPr>
        <xdr:cNvPr id="409" name="円/楕円 408"/>
        <xdr:cNvSpPr/>
      </xdr:nvSpPr>
      <xdr:spPr>
        <a:xfrm>
          <a:off x="13462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122783</xdr:rowOff>
    </xdr:from>
    <xdr:ext cx="762000" cy="259045"/>
    <xdr:sp macro="" textlink="">
      <xdr:nvSpPr>
        <xdr:cNvPr id="410" name="テキスト ボックス 409"/>
        <xdr:cNvSpPr txBox="1"/>
      </xdr:nvSpPr>
      <xdr:spPr>
        <a:xfrm>
          <a:off x="13131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平成２６年度に引き続き地方債現在高が大きく増加したため、充当可能財源も伸びているものの、将来負担比率は増加となった。</a:t>
          </a:r>
        </a:p>
        <a:p>
          <a:r>
            <a:rPr kumimoji="1" lang="ja-JP" altLang="en-US" sz="1300">
              <a:latin typeface="ＭＳ Ｐゴシック"/>
            </a:rPr>
            <a:t>　今後は、充当可能財源や標準財政規模の変動により一時的に上下することが考えられるが、大型事業の終了による地方債発行額の抑制により、将来負担比率は減少していくと見込まれる。</a:t>
          </a:r>
        </a:p>
        <a:p>
          <a:r>
            <a:rPr kumimoji="1" lang="ja-JP" altLang="en-US" sz="1300">
              <a:latin typeface="ＭＳ Ｐゴシック"/>
            </a:rPr>
            <a:t>　健全財政計画の着実な推進により、将来の負担となる各種債務の圧縮に努め、同比率の上昇を抑制する。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21287</xdr:rowOff>
    </xdr:to>
    <xdr:cxnSp macro="">
      <xdr:nvCxnSpPr>
        <xdr:cNvPr id="441" name="直線コネクタ 440"/>
        <xdr:cNvCxnSpPr/>
      </xdr:nvCxnSpPr>
      <xdr:spPr>
        <a:xfrm flipV="1">
          <a:off x="17018000" y="2313214"/>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164814</xdr:rowOff>
    </xdr:from>
    <xdr:ext cx="762000" cy="259045"/>
    <xdr:sp macro="" textlink="">
      <xdr:nvSpPr>
        <xdr:cNvPr id="442" name="将来負担の状況最小値テキスト"/>
        <xdr:cNvSpPr txBox="1"/>
      </xdr:nvSpPr>
      <xdr:spPr>
        <a:xfrm>
          <a:off x="17106900" y="37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128.8</a:t>
          </a:r>
          <a:endParaRPr kumimoji="1" lang="ja-JP" altLang="en-US" sz="1000" b="1">
            <a:latin typeface="ＭＳ Ｐゴシック"/>
          </a:endParaRPr>
        </a:p>
      </xdr:txBody>
    </xdr:sp>
    <xdr:clientData/>
  </xdr:oneCellAnchor>
  <xdr:twoCellAnchor>
    <xdr:from>
      <xdr:col>24</xdr:col>
      <xdr:colOff>469900</xdr:colOff>
      <xdr:row>22</xdr:row>
      <xdr:rowOff>21287</xdr:rowOff>
    </xdr:from>
    <xdr:to>
      <xdr:col>24</xdr:col>
      <xdr:colOff>647700</xdr:colOff>
      <xdr:row>22</xdr:row>
      <xdr:rowOff>21287</xdr:rowOff>
    </xdr:to>
    <xdr:cxnSp macro="">
      <xdr:nvCxnSpPr>
        <xdr:cNvPr id="443" name="直線コネクタ 442"/>
        <xdr:cNvCxnSpPr/>
      </xdr:nvCxnSpPr>
      <xdr:spPr>
        <a:xfrm>
          <a:off x="16929100" y="379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166551</xdr:rowOff>
    </xdr:from>
    <xdr:to>
      <xdr:col>24</xdr:col>
      <xdr:colOff>558800</xdr:colOff>
      <xdr:row>21</xdr:row>
      <xdr:rowOff>11188</xdr:rowOff>
    </xdr:to>
    <xdr:cxnSp macro="">
      <xdr:nvCxnSpPr>
        <xdr:cNvPr id="446" name="直線コネクタ 445"/>
        <xdr:cNvCxnSpPr/>
      </xdr:nvCxnSpPr>
      <xdr:spPr>
        <a:xfrm>
          <a:off x="16179800" y="3595551"/>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136935</xdr:rowOff>
    </xdr:from>
    <xdr:ext cx="762000" cy="259045"/>
    <xdr:sp macro="" textlink="">
      <xdr:nvSpPr>
        <xdr:cNvPr id="447" name="将来負担の状況平均値テキスト"/>
        <xdr:cNvSpPr txBox="1"/>
      </xdr:nvSpPr>
      <xdr:spPr>
        <a:xfrm>
          <a:off x="17106900" y="253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120408</xdr:rowOff>
    </xdr:from>
    <xdr:to>
      <xdr:col>24</xdr:col>
      <xdr:colOff>609600</xdr:colOff>
      <xdr:row>16</xdr:row>
      <xdr:rowOff>50558</xdr:rowOff>
    </xdr:to>
    <xdr:sp macro="" textlink="">
      <xdr:nvSpPr>
        <xdr:cNvPr id="448" name="フローチャート : 判断 447"/>
        <xdr:cNvSpPr/>
      </xdr:nvSpPr>
      <xdr:spPr>
        <a:xfrm>
          <a:off x="169672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95310</xdr:rowOff>
    </xdr:from>
    <xdr:to>
      <xdr:col>23</xdr:col>
      <xdr:colOff>406400</xdr:colOff>
      <xdr:row>20</xdr:row>
      <xdr:rowOff>166551</xdr:rowOff>
    </xdr:to>
    <xdr:cxnSp macro="">
      <xdr:nvCxnSpPr>
        <xdr:cNvPr id="449" name="直線コネクタ 448"/>
        <xdr:cNvCxnSpPr/>
      </xdr:nvCxnSpPr>
      <xdr:spPr>
        <a:xfrm>
          <a:off x="15290800" y="3524310"/>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37435</xdr:rowOff>
    </xdr:from>
    <xdr:to>
      <xdr:col>23</xdr:col>
      <xdr:colOff>457200</xdr:colOff>
      <xdr:row>16</xdr:row>
      <xdr:rowOff>139035</xdr:rowOff>
    </xdr:to>
    <xdr:sp macro="" textlink="">
      <xdr:nvSpPr>
        <xdr:cNvPr id="450" name="フローチャート : 判断 449"/>
        <xdr:cNvSpPr/>
      </xdr:nvSpPr>
      <xdr:spPr>
        <a:xfrm>
          <a:off x="161290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149212</xdr:rowOff>
    </xdr:from>
    <xdr:ext cx="736600" cy="259045"/>
    <xdr:sp macro="" textlink="">
      <xdr:nvSpPr>
        <xdr:cNvPr id="451" name="テキスト ボックス 450"/>
        <xdr:cNvSpPr txBox="1"/>
      </xdr:nvSpPr>
      <xdr:spPr>
        <a:xfrm>
          <a:off x="15798800" y="254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95310</xdr:rowOff>
    </xdr:from>
    <xdr:to>
      <xdr:col>22</xdr:col>
      <xdr:colOff>203200</xdr:colOff>
      <xdr:row>20</xdr:row>
      <xdr:rowOff>107950</xdr:rowOff>
    </xdr:to>
    <xdr:cxnSp macro="">
      <xdr:nvCxnSpPr>
        <xdr:cNvPr id="452" name="直線コネクタ 451"/>
        <xdr:cNvCxnSpPr/>
      </xdr:nvCxnSpPr>
      <xdr:spPr>
        <a:xfrm flipV="1">
          <a:off x="14401800" y="352431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91440</xdr:rowOff>
    </xdr:from>
    <xdr:to>
      <xdr:col>22</xdr:col>
      <xdr:colOff>254000</xdr:colOff>
      <xdr:row>17</xdr:row>
      <xdr:rowOff>21590</xdr:rowOff>
    </xdr:to>
    <xdr:sp macro="" textlink="">
      <xdr:nvSpPr>
        <xdr:cNvPr id="453" name="フローチャート : 判断 452"/>
        <xdr:cNvSpPr/>
      </xdr:nvSpPr>
      <xdr:spPr>
        <a:xfrm>
          <a:off x="15240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31767</xdr:rowOff>
    </xdr:from>
    <xdr:ext cx="762000" cy="259045"/>
    <xdr:sp macro="" textlink="">
      <xdr:nvSpPr>
        <xdr:cNvPr id="454" name="テキスト ボックス 453"/>
        <xdr:cNvSpPr txBox="1"/>
      </xdr:nvSpPr>
      <xdr:spPr>
        <a:xfrm>
          <a:off x="14909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107950</xdr:rowOff>
    </xdr:from>
    <xdr:to>
      <xdr:col>21</xdr:col>
      <xdr:colOff>0</xdr:colOff>
      <xdr:row>20</xdr:row>
      <xdr:rowOff>112546</xdr:rowOff>
    </xdr:to>
    <xdr:cxnSp macro="">
      <xdr:nvCxnSpPr>
        <xdr:cNvPr id="455" name="直線コネクタ 454"/>
        <xdr:cNvCxnSpPr/>
      </xdr:nvCxnSpPr>
      <xdr:spPr>
        <a:xfrm flipV="1">
          <a:off x="13512800" y="353695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11914</xdr:rowOff>
    </xdr:from>
    <xdr:to>
      <xdr:col>21</xdr:col>
      <xdr:colOff>50800</xdr:colOff>
      <xdr:row>17</xdr:row>
      <xdr:rowOff>113514</xdr:rowOff>
    </xdr:to>
    <xdr:sp macro="" textlink="">
      <xdr:nvSpPr>
        <xdr:cNvPr id="456" name="フローチャート : 判断 455"/>
        <xdr:cNvSpPr/>
      </xdr:nvSpPr>
      <xdr:spPr>
        <a:xfrm>
          <a:off x="14351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123691</xdr:rowOff>
    </xdr:from>
    <xdr:ext cx="762000" cy="259045"/>
    <xdr:sp macro="" textlink="">
      <xdr:nvSpPr>
        <xdr:cNvPr id="457" name="テキスト ボックス 456"/>
        <xdr:cNvSpPr txBox="1"/>
      </xdr:nvSpPr>
      <xdr:spPr>
        <a:xfrm>
          <a:off x="14020800" y="26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65919</xdr:rowOff>
    </xdr:from>
    <xdr:to>
      <xdr:col>19</xdr:col>
      <xdr:colOff>533400</xdr:colOff>
      <xdr:row>17</xdr:row>
      <xdr:rowOff>167519</xdr:rowOff>
    </xdr:to>
    <xdr:sp macro="" textlink="">
      <xdr:nvSpPr>
        <xdr:cNvPr id="458" name="フローチャート : 判断 457"/>
        <xdr:cNvSpPr/>
      </xdr:nvSpPr>
      <xdr:spPr>
        <a:xfrm>
          <a:off x="13462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6246</xdr:rowOff>
    </xdr:from>
    <xdr:ext cx="762000" cy="259045"/>
    <xdr:sp macro="" textlink="">
      <xdr:nvSpPr>
        <xdr:cNvPr id="459" name="テキスト ボックス 458"/>
        <xdr:cNvSpPr txBox="1"/>
      </xdr:nvSpPr>
      <xdr:spPr>
        <a:xfrm>
          <a:off x="13131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131838</xdr:rowOff>
    </xdr:from>
    <xdr:to>
      <xdr:col>24</xdr:col>
      <xdr:colOff>609600</xdr:colOff>
      <xdr:row>21</xdr:row>
      <xdr:rowOff>61988</xdr:rowOff>
    </xdr:to>
    <xdr:sp macro="" textlink="">
      <xdr:nvSpPr>
        <xdr:cNvPr id="465" name="円/楕円 464"/>
        <xdr:cNvSpPr/>
      </xdr:nvSpPr>
      <xdr:spPr>
        <a:xfrm>
          <a:off x="16967200" y="356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103915</xdr:rowOff>
    </xdr:from>
    <xdr:ext cx="762000" cy="259045"/>
    <xdr:sp macro="" textlink="">
      <xdr:nvSpPr>
        <xdr:cNvPr id="466" name="将来負担の状況該当値テキスト"/>
        <xdr:cNvSpPr txBox="1"/>
      </xdr:nvSpPr>
      <xdr:spPr>
        <a:xfrm>
          <a:off x="17106900" y="353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115751</xdr:rowOff>
    </xdr:from>
    <xdr:to>
      <xdr:col>23</xdr:col>
      <xdr:colOff>457200</xdr:colOff>
      <xdr:row>21</xdr:row>
      <xdr:rowOff>45901</xdr:rowOff>
    </xdr:to>
    <xdr:sp macro="" textlink="">
      <xdr:nvSpPr>
        <xdr:cNvPr id="467" name="円/楕円 466"/>
        <xdr:cNvSpPr/>
      </xdr:nvSpPr>
      <xdr:spPr>
        <a:xfrm>
          <a:off x="16129000" y="354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30678</xdr:rowOff>
    </xdr:from>
    <xdr:ext cx="736600" cy="259045"/>
    <xdr:sp macro="" textlink="">
      <xdr:nvSpPr>
        <xdr:cNvPr id="468" name="テキスト ボックス 467"/>
        <xdr:cNvSpPr txBox="1"/>
      </xdr:nvSpPr>
      <xdr:spPr>
        <a:xfrm>
          <a:off x="15798800" y="3631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44510</xdr:rowOff>
    </xdr:from>
    <xdr:to>
      <xdr:col>22</xdr:col>
      <xdr:colOff>254000</xdr:colOff>
      <xdr:row>20</xdr:row>
      <xdr:rowOff>146110</xdr:rowOff>
    </xdr:to>
    <xdr:sp macro="" textlink="">
      <xdr:nvSpPr>
        <xdr:cNvPr id="469" name="円/楕円 468"/>
        <xdr:cNvSpPr/>
      </xdr:nvSpPr>
      <xdr:spPr>
        <a:xfrm>
          <a:off x="15240000" y="347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130887</xdr:rowOff>
    </xdr:from>
    <xdr:ext cx="762000" cy="259045"/>
    <xdr:sp macro="" textlink="">
      <xdr:nvSpPr>
        <xdr:cNvPr id="470" name="テキスト ボックス 469"/>
        <xdr:cNvSpPr txBox="1"/>
      </xdr:nvSpPr>
      <xdr:spPr>
        <a:xfrm>
          <a:off x="14909800" y="35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57150</xdr:rowOff>
    </xdr:from>
    <xdr:to>
      <xdr:col>21</xdr:col>
      <xdr:colOff>50800</xdr:colOff>
      <xdr:row>20</xdr:row>
      <xdr:rowOff>158750</xdr:rowOff>
    </xdr:to>
    <xdr:sp macro="" textlink="">
      <xdr:nvSpPr>
        <xdr:cNvPr id="471" name="円/楕円 470"/>
        <xdr:cNvSpPr/>
      </xdr:nvSpPr>
      <xdr:spPr>
        <a:xfrm>
          <a:off x="143510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143527</xdr:rowOff>
    </xdr:from>
    <xdr:ext cx="762000" cy="259045"/>
    <xdr:sp macro="" textlink="">
      <xdr:nvSpPr>
        <xdr:cNvPr id="472" name="テキスト ボックス 471"/>
        <xdr:cNvSpPr txBox="1"/>
      </xdr:nvSpPr>
      <xdr:spPr>
        <a:xfrm>
          <a:off x="14020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61746</xdr:rowOff>
    </xdr:from>
    <xdr:to>
      <xdr:col>19</xdr:col>
      <xdr:colOff>533400</xdr:colOff>
      <xdr:row>20</xdr:row>
      <xdr:rowOff>163346</xdr:rowOff>
    </xdr:to>
    <xdr:sp macro="" textlink="">
      <xdr:nvSpPr>
        <xdr:cNvPr id="473" name="円/楕円 472"/>
        <xdr:cNvSpPr/>
      </xdr:nvSpPr>
      <xdr:spPr>
        <a:xfrm>
          <a:off x="13462000" y="349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148123</xdr:rowOff>
    </xdr:from>
    <xdr:ext cx="762000" cy="259045"/>
    <xdr:sp macro="" textlink="">
      <xdr:nvSpPr>
        <xdr:cNvPr id="474" name="テキスト ボックス 473"/>
        <xdr:cNvSpPr txBox="1"/>
      </xdr:nvSpPr>
      <xdr:spPr>
        <a:xfrm>
          <a:off x="13131800" y="357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福井県福井市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266,553
262,784
536.41
115,059,741
113,243,896
1,638,355
58,477,862
152,509,237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113.0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以降、類似団体内平均値を上回っているが、技能労務職員の退職不補充や組織の再編、業務の効率化、民間委託の推進等、定員適正化計画に基づき職員数の削減に努めた結果、過去５年で最も低い水準となった。</a:t>
          </a:r>
        </a:p>
        <a:p>
          <a:r>
            <a:rPr kumimoji="1" lang="ja-JP" altLang="en-US" sz="1300">
              <a:latin typeface="ＭＳ Ｐゴシック"/>
            </a:rPr>
            <a:t>　今後は、平成３０年度の国体開催や３１年度の中核市移行等による増加要因はあるものの、平成２７年度から始まった第４次定員適正化計画に基づき、人件費の削減を図っていく。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34472</xdr:rowOff>
    </xdr:from>
    <xdr:to>
      <xdr:col>7</xdr:col>
      <xdr:colOff>15875</xdr:colOff>
      <xdr:row>41</xdr:row>
      <xdr:rowOff>37193</xdr:rowOff>
    </xdr:to>
    <xdr:cxnSp macro="">
      <xdr:nvCxnSpPr>
        <xdr:cNvPr id="63" name="直線コネクタ 62"/>
        <xdr:cNvCxnSpPr/>
      </xdr:nvCxnSpPr>
      <xdr:spPr>
        <a:xfrm flipV="1">
          <a:off x="4826000" y="55208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120849</xdr:rowOff>
    </xdr:from>
    <xdr:ext cx="762000" cy="259045"/>
    <xdr:sp macro="" textlink="">
      <xdr:nvSpPr>
        <xdr:cNvPr id="66" name="人件費最大値テキスト"/>
        <xdr:cNvSpPr txBox="1"/>
      </xdr:nvSpPr>
      <xdr:spPr>
        <a:xfrm>
          <a:off x="4914900" y="5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34472</xdr:rowOff>
    </xdr:from>
    <xdr:to>
      <xdr:col>7</xdr:col>
      <xdr:colOff>104775</xdr:colOff>
      <xdr:row>32</xdr:row>
      <xdr:rowOff>34472</xdr:rowOff>
    </xdr:to>
    <xdr:cxnSp macro="">
      <xdr:nvCxnSpPr>
        <xdr:cNvPr id="67" name="直線コネクタ 66"/>
        <xdr:cNvCxnSpPr/>
      </xdr:nvCxnSpPr>
      <xdr:spPr>
        <a:xfrm>
          <a:off x="4737100" y="552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102507</xdr:rowOff>
    </xdr:from>
    <xdr:to>
      <xdr:col>7</xdr:col>
      <xdr:colOff>15875</xdr:colOff>
      <xdr:row>38</xdr:row>
      <xdr:rowOff>7257</xdr:rowOff>
    </xdr:to>
    <xdr:cxnSp macro="">
      <xdr:nvCxnSpPr>
        <xdr:cNvPr id="68" name="直線コネクタ 67"/>
        <xdr:cNvCxnSpPr/>
      </xdr:nvCxnSpPr>
      <xdr:spPr>
        <a:xfrm flipV="1">
          <a:off x="3987800" y="64461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9"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70" name="フローチャート : 判断 69"/>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113393</xdr:rowOff>
    </xdr:from>
    <xdr:to>
      <xdr:col>5</xdr:col>
      <xdr:colOff>549275</xdr:colOff>
      <xdr:row>38</xdr:row>
      <xdr:rowOff>7257</xdr:rowOff>
    </xdr:to>
    <xdr:cxnSp macro="">
      <xdr:nvCxnSpPr>
        <xdr:cNvPr id="71" name="直線コネクタ 70"/>
        <xdr:cNvCxnSpPr/>
      </xdr:nvCxnSpPr>
      <xdr:spPr>
        <a:xfrm>
          <a:off x="3098800" y="6457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3" name="テキスト ボックス 72"/>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113393</xdr:rowOff>
    </xdr:from>
    <xdr:to>
      <xdr:col>4</xdr:col>
      <xdr:colOff>346075</xdr:colOff>
      <xdr:row>38</xdr:row>
      <xdr:rowOff>61685</xdr:rowOff>
    </xdr:to>
    <xdr:cxnSp macro="">
      <xdr:nvCxnSpPr>
        <xdr:cNvPr id="74" name="直線コネクタ 73"/>
        <xdr:cNvCxnSpPr/>
      </xdr:nvCxnSpPr>
      <xdr:spPr>
        <a:xfrm flipV="1">
          <a:off x="2209800" y="64570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5" name="フローチャート : 判断 74"/>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76" name="テキスト ボックス 75"/>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61685</xdr:rowOff>
    </xdr:from>
    <xdr:to>
      <xdr:col>3</xdr:col>
      <xdr:colOff>142875</xdr:colOff>
      <xdr:row>38</xdr:row>
      <xdr:rowOff>127000</xdr:rowOff>
    </xdr:to>
    <xdr:cxnSp macro="">
      <xdr:nvCxnSpPr>
        <xdr:cNvPr id="77" name="直線コネクタ 76"/>
        <xdr:cNvCxnSpPr/>
      </xdr:nvCxnSpPr>
      <xdr:spPr>
        <a:xfrm flipV="1">
          <a:off x="1320800" y="6576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8" name="フローチャート : 判断 77"/>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9" name="テキスト ボックス 78"/>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80" name="フローチャート : 判断 79"/>
        <xdr:cNvSpPr/>
      </xdr:nvSpPr>
      <xdr:spPr>
        <a:xfrm>
          <a:off x="1270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90005</xdr:rowOff>
    </xdr:from>
    <xdr:ext cx="762000" cy="259045"/>
    <xdr:sp macro="" textlink="">
      <xdr:nvSpPr>
        <xdr:cNvPr id="81" name="テキスト ボックス 80"/>
        <xdr:cNvSpPr txBox="1"/>
      </xdr:nvSpPr>
      <xdr:spPr>
        <a:xfrm>
          <a:off x="939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87" name="円/楕円 86"/>
        <xdr:cNvSpPr/>
      </xdr:nvSpPr>
      <xdr:spPr>
        <a:xfrm>
          <a:off x="4775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23784</xdr:rowOff>
    </xdr:from>
    <xdr:ext cx="762000" cy="259045"/>
    <xdr:sp macro="" textlink="">
      <xdr:nvSpPr>
        <xdr:cNvPr id="88" name="人件費該当値テキスト"/>
        <xdr:cNvSpPr txBox="1"/>
      </xdr:nvSpPr>
      <xdr:spPr>
        <a:xfrm>
          <a:off x="49149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127907</xdr:rowOff>
    </xdr:from>
    <xdr:to>
      <xdr:col>5</xdr:col>
      <xdr:colOff>600075</xdr:colOff>
      <xdr:row>38</xdr:row>
      <xdr:rowOff>58057</xdr:rowOff>
    </xdr:to>
    <xdr:sp macro="" textlink="">
      <xdr:nvSpPr>
        <xdr:cNvPr id="89" name="円/楕円 88"/>
        <xdr:cNvSpPr/>
      </xdr:nvSpPr>
      <xdr:spPr>
        <a:xfrm>
          <a:off x="3937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42834</xdr:rowOff>
    </xdr:from>
    <xdr:ext cx="736600" cy="259045"/>
    <xdr:sp macro="" textlink="">
      <xdr:nvSpPr>
        <xdr:cNvPr id="90" name="テキスト ボックス 89"/>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62593</xdr:rowOff>
    </xdr:from>
    <xdr:to>
      <xdr:col>4</xdr:col>
      <xdr:colOff>396875</xdr:colOff>
      <xdr:row>37</xdr:row>
      <xdr:rowOff>164193</xdr:rowOff>
    </xdr:to>
    <xdr:sp macro="" textlink="">
      <xdr:nvSpPr>
        <xdr:cNvPr id="91" name="円/楕円 90"/>
        <xdr:cNvSpPr/>
      </xdr:nvSpPr>
      <xdr:spPr>
        <a:xfrm>
          <a:off x="3048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148970</xdr:rowOff>
    </xdr:from>
    <xdr:ext cx="762000" cy="259045"/>
    <xdr:sp macro="" textlink="">
      <xdr:nvSpPr>
        <xdr:cNvPr id="92" name="テキスト ボックス 91"/>
        <xdr:cNvSpPr txBox="1"/>
      </xdr:nvSpPr>
      <xdr:spPr>
        <a:xfrm>
          <a:off x="2717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10885</xdr:rowOff>
    </xdr:from>
    <xdr:to>
      <xdr:col>3</xdr:col>
      <xdr:colOff>193675</xdr:colOff>
      <xdr:row>38</xdr:row>
      <xdr:rowOff>112485</xdr:rowOff>
    </xdr:to>
    <xdr:sp macro="" textlink="">
      <xdr:nvSpPr>
        <xdr:cNvPr id="93" name="円/楕円 92"/>
        <xdr:cNvSpPr/>
      </xdr:nvSpPr>
      <xdr:spPr>
        <a:xfrm>
          <a:off x="2159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97262</xdr:rowOff>
    </xdr:from>
    <xdr:ext cx="762000" cy="259045"/>
    <xdr:sp macro="" textlink="">
      <xdr:nvSpPr>
        <xdr:cNvPr id="94" name="テキスト ボックス 93"/>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5" name="円/楕円 94"/>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96" name="テキスト ボックス 95"/>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平成２１年度以降、類似団体内平均値を下回っている。</a:t>
          </a:r>
        </a:p>
        <a:p>
          <a:r>
            <a:rPr kumimoji="1" lang="ja-JP" altLang="en-US" sz="1300">
              <a:latin typeface="ＭＳ Ｐゴシック"/>
            </a:rPr>
            <a:t>　これは、民間委託や指定管理者制度を積極的に活用し、コスト削減に取り組んでいるためである。</a:t>
          </a:r>
        </a:p>
        <a:p>
          <a:r>
            <a:rPr kumimoji="1" lang="ja-JP" altLang="en-US" sz="1300">
              <a:latin typeface="ＭＳ Ｐゴシック"/>
            </a:rPr>
            <a:t>　今後も行政サービス全般において見直しを行い、行政運営の効率化を図ることで更なる削減に努める。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86179</xdr:rowOff>
    </xdr:from>
    <xdr:to>
      <xdr:col>24</xdr:col>
      <xdr:colOff>31750</xdr:colOff>
      <xdr:row>22</xdr:row>
      <xdr:rowOff>110672</xdr:rowOff>
    </xdr:to>
    <xdr:cxnSp macro="">
      <xdr:nvCxnSpPr>
        <xdr:cNvPr id="126" name="直線コネクタ 125"/>
        <xdr:cNvCxnSpPr/>
      </xdr:nvCxnSpPr>
      <xdr:spPr>
        <a:xfrm flipV="1">
          <a:off x="16510000" y="23150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7"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8" name="直線コネクタ 127"/>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86179</xdr:rowOff>
    </xdr:from>
    <xdr:to>
      <xdr:col>24</xdr:col>
      <xdr:colOff>120650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20864</xdr:rowOff>
    </xdr:from>
    <xdr:to>
      <xdr:col>24</xdr:col>
      <xdr:colOff>31750</xdr:colOff>
      <xdr:row>15</xdr:row>
      <xdr:rowOff>53521</xdr:rowOff>
    </xdr:to>
    <xdr:cxnSp macro="">
      <xdr:nvCxnSpPr>
        <xdr:cNvPr id="131" name="直線コネクタ 130"/>
        <xdr:cNvCxnSpPr/>
      </xdr:nvCxnSpPr>
      <xdr:spPr>
        <a:xfrm>
          <a:off x="15671800" y="25926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3" name="フローチャート :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20864</xdr:rowOff>
    </xdr:from>
    <xdr:to>
      <xdr:col>22</xdr:col>
      <xdr:colOff>565150</xdr:colOff>
      <xdr:row>15</xdr:row>
      <xdr:rowOff>20864</xdr:rowOff>
    </xdr:to>
    <xdr:cxnSp macro="">
      <xdr:nvCxnSpPr>
        <xdr:cNvPr id="134" name="直線コネクタ 133"/>
        <xdr:cNvCxnSpPr/>
      </xdr:nvCxnSpPr>
      <xdr:spPr>
        <a:xfrm>
          <a:off x="14782800" y="2592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149679</xdr:rowOff>
    </xdr:from>
    <xdr:to>
      <xdr:col>22</xdr:col>
      <xdr:colOff>615950</xdr:colOff>
      <xdr:row>18</xdr:row>
      <xdr:rowOff>79829</xdr:rowOff>
    </xdr:to>
    <xdr:sp macro="" textlink="">
      <xdr:nvSpPr>
        <xdr:cNvPr id="135" name="フローチャート :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64606</xdr:rowOff>
    </xdr:from>
    <xdr:ext cx="736600" cy="259045"/>
    <xdr:sp macro="" textlink="">
      <xdr:nvSpPr>
        <xdr:cNvPr id="136" name="テキスト ボックス 135"/>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143329</xdr:rowOff>
    </xdr:from>
    <xdr:to>
      <xdr:col>21</xdr:col>
      <xdr:colOff>361950</xdr:colOff>
      <xdr:row>15</xdr:row>
      <xdr:rowOff>20864</xdr:rowOff>
    </xdr:to>
    <xdr:cxnSp macro="">
      <xdr:nvCxnSpPr>
        <xdr:cNvPr id="137" name="直線コネクタ 136"/>
        <xdr:cNvCxnSpPr/>
      </xdr:nvCxnSpPr>
      <xdr:spPr>
        <a:xfrm>
          <a:off x="13893800" y="25436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68036</xdr:rowOff>
    </xdr:from>
    <xdr:to>
      <xdr:col>21</xdr:col>
      <xdr:colOff>412750</xdr:colOff>
      <xdr:row>17</xdr:row>
      <xdr:rowOff>169636</xdr:rowOff>
    </xdr:to>
    <xdr:sp macro="" textlink="">
      <xdr:nvSpPr>
        <xdr:cNvPr id="138" name="フローチャート : 判断 137"/>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154413</xdr:rowOff>
    </xdr:from>
    <xdr:ext cx="762000" cy="259045"/>
    <xdr:sp macro="" textlink="">
      <xdr:nvSpPr>
        <xdr:cNvPr id="139" name="テキスト ボックス 138"/>
        <xdr:cNvSpPr txBox="1"/>
      </xdr:nvSpPr>
      <xdr:spPr>
        <a:xfrm>
          <a:off x="14401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143329</xdr:rowOff>
    </xdr:from>
    <xdr:to>
      <xdr:col>20</xdr:col>
      <xdr:colOff>158750</xdr:colOff>
      <xdr:row>14</xdr:row>
      <xdr:rowOff>159657</xdr:rowOff>
    </xdr:to>
    <xdr:cxnSp macro="">
      <xdr:nvCxnSpPr>
        <xdr:cNvPr id="140" name="直線コネクタ 139"/>
        <xdr:cNvCxnSpPr/>
      </xdr:nvCxnSpPr>
      <xdr:spPr>
        <a:xfrm flipV="1">
          <a:off x="13004800" y="25436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41" name="フローチャート : 判断 140"/>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72770</xdr:rowOff>
    </xdr:from>
    <xdr:ext cx="762000" cy="259045"/>
    <xdr:sp macro="" textlink="">
      <xdr:nvSpPr>
        <xdr:cNvPr id="142" name="テキスト ボックス 141"/>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108857</xdr:rowOff>
    </xdr:from>
    <xdr:to>
      <xdr:col>19</xdr:col>
      <xdr:colOff>6350</xdr:colOff>
      <xdr:row>17</xdr:row>
      <xdr:rowOff>39007</xdr:rowOff>
    </xdr:to>
    <xdr:sp macro="" textlink="">
      <xdr:nvSpPr>
        <xdr:cNvPr id="143" name="フローチャート : 判断 142"/>
        <xdr:cNvSpPr/>
      </xdr:nvSpPr>
      <xdr:spPr>
        <a:xfrm>
          <a:off x="12954000" y="28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23784</xdr:rowOff>
    </xdr:from>
    <xdr:ext cx="762000" cy="259045"/>
    <xdr:sp macro="" textlink="">
      <xdr:nvSpPr>
        <xdr:cNvPr id="144" name="テキスト ボックス 143"/>
        <xdr:cNvSpPr txBox="1"/>
      </xdr:nvSpPr>
      <xdr:spPr>
        <a:xfrm>
          <a:off x="12623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2721</xdr:rowOff>
    </xdr:from>
    <xdr:to>
      <xdr:col>24</xdr:col>
      <xdr:colOff>82550</xdr:colOff>
      <xdr:row>15</xdr:row>
      <xdr:rowOff>104321</xdr:rowOff>
    </xdr:to>
    <xdr:sp macro="" textlink="">
      <xdr:nvSpPr>
        <xdr:cNvPr id="150" name="円/楕円 149"/>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19248</xdr:rowOff>
    </xdr:from>
    <xdr:ext cx="762000" cy="259045"/>
    <xdr:sp macro="" textlink="">
      <xdr:nvSpPr>
        <xdr:cNvPr id="151"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141514</xdr:rowOff>
    </xdr:from>
    <xdr:to>
      <xdr:col>22</xdr:col>
      <xdr:colOff>615950</xdr:colOff>
      <xdr:row>15</xdr:row>
      <xdr:rowOff>71664</xdr:rowOff>
    </xdr:to>
    <xdr:sp macro="" textlink="">
      <xdr:nvSpPr>
        <xdr:cNvPr id="152" name="円/楕円 151"/>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81841</xdr:rowOff>
    </xdr:from>
    <xdr:ext cx="736600" cy="259045"/>
    <xdr:sp macro="" textlink="">
      <xdr:nvSpPr>
        <xdr:cNvPr id="153" name="テキスト ボックス 152"/>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141514</xdr:rowOff>
    </xdr:from>
    <xdr:to>
      <xdr:col>21</xdr:col>
      <xdr:colOff>412750</xdr:colOff>
      <xdr:row>15</xdr:row>
      <xdr:rowOff>71664</xdr:rowOff>
    </xdr:to>
    <xdr:sp macro="" textlink="">
      <xdr:nvSpPr>
        <xdr:cNvPr id="154" name="円/楕円 153"/>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81841</xdr:rowOff>
    </xdr:from>
    <xdr:ext cx="762000" cy="259045"/>
    <xdr:sp macro="" textlink="">
      <xdr:nvSpPr>
        <xdr:cNvPr id="155" name="テキスト ボックス 154"/>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92529</xdr:rowOff>
    </xdr:from>
    <xdr:to>
      <xdr:col>20</xdr:col>
      <xdr:colOff>209550</xdr:colOff>
      <xdr:row>15</xdr:row>
      <xdr:rowOff>22679</xdr:rowOff>
    </xdr:to>
    <xdr:sp macro="" textlink="">
      <xdr:nvSpPr>
        <xdr:cNvPr id="156" name="円/楕円 155"/>
        <xdr:cNvSpPr/>
      </xdr:nvSpPr>
      <xdr:spPr>
        <a:xfrm>
          <a:off x="138430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32856</xdr:rowOff>
    </xdr:from>
    <xdr:ext cx="762000" cy="259045"/>
    <xdr:sp macro="" textlink="">
      <xdr:nvSpPr>
        <xdr:cNvPr id="157" name="テキスト ボックス 156"/>
        <xdr:cNvSpPr txBox="1"/>
      </xdr:nvSpPr>
      <xdr:spPr>
        <a:xfrm>
          <a:off x="13512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58" name="円/楕円 157"/>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49184</xdr:rowOff>
    </xdr:from>
    <xdr:ext cx="762000" cy="259045"/>
    <xdr:sp macro="" textlink="">
      <xdr:nvSpPr>
        <xdr:cNvPr id="159" name="テキスト ボックス 158"/>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類似団体内平均値を下回っているものの、毎年、その負担については上昇傾向にある。</a:t>
          </a:r>
        </a:p>
        <a:p>
          <a:r>
            <a:rPr kumimoji="1" lang="ja-JP" altLang="en-US" sz="1300">
              <a:latin typeface="ＭＳ Ｐゴシック"/>
            </a:rPr>
            <a:t>　子どもや高齢者、障がい者に対する福祉施策の充実などにより、扶助費を抑制することは困難な状況であるが、資格審査等の適正化や細やかな生活指導等を行い、財政を圧迫する上昇傾向をできる限り抑制するよう努め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25400</xdr:rowOff>
    </xdr:from>
    <xdr:to>
      <xdr:col>7</xdr:col>
      <xdr:colOff>15875</xdr:colOff>
      <xdr:row>61</xdr:row>
      <xdr:rowOff>133350</xdr:rowOff>
    </xdr:to>
    <xdr:cxnSp macro="">
      <xdr:nvCxnSpPr>
        <xdr:cNvPr id="187" name="直線コネクタ 186"/>
        <xdr:cNvCxnSpPr/>
      </xdr:nvCxnSpPr>
      <xdr:spPr>
        <a:xfrm flipV="1">
          <a:off x="4826000" y="92837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8"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9" name="直線コネクタ 188"/>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111777</xdr:rowOff>
    </xdr:from>
    <xdr:ext cx="762000" cy="259045"/>
    <xdr:sp macro="" textlink="">
      <xdr:nvSpPr>
        <xdr:cNvPr id="190"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54</xdr:row>
      <xdr:rowOff>25400</xdr:rowOff>
    </xdr:from>
    <xdr:to>
      <xdr:col>7</xdr:col>
      <xdr:colOff>104775</xdr:colOff>
      <xdr:row>54</xdr:row>
      <xdr:rowOff>25400</xdr:rowOff>
    </xdr:to>
    <xdr:cxnSp macro="">
      <xdr:nvCxnSpPr>
        <xdr:cNvPr id="191" name="直線コネクタ 190"/>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6350</xdr:rowOff>
    </xdr:from>
    <xdr:to>
      <xdr:col>7</xdr:col>
      <xdr:colOff>15875</xdr:colOff>
      <xdr:row>57</xdr:row>
      <xdr:rowOff>31750</xdr:rowOff>
    </xdr:to>
    <xdr:cxnSp macro="">
      <xdr:nvCxnSpPr>
        <xdr:cNvPr id="192" name="直線コネクタ 191"/>
        <xdr:cNvCxnSpPr/>
      </xdr:nvCxnSpPr>
      <xdr:spPr>
        <a:xfrm>
          <a:off x="3987800" y="9779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92727</xdr:rowOff>
    </xdr:from>
    <xdr:ext cx="762000" cy="259045"/>
    <xdr:sp macro="" textlink="">
      <xdr:nvSpPr>
        <xdr:cNvPr id="193"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194" name="フローチャート : 判断 193"/>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139700</xdr:rowOff>
    </xdr:from>
    <xdr:to>
      <xdr:col>5</xdr:col>
      <xdr:colOff>549275</xdr:colOff>
      <xdr:row>57</xdr:row>
      <xdr:rowOff>6350</xdr:rowOff>
    </xdr:to>
    <xdr:cxnSp macro="">
      <xdr:nvCxnSpPr>
        <xdr:cNvPr id="195" name="直線コネクタ 194"/>
        <xdr:cNvCxnSpPr/>
      </xdr:nvCxnSpPr>
      <xdr:spPr>
        <a:xfrm>
          <a:off x="3098800" y="974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6" name="フローチャート : 判断 195"/>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197" name="テキスト ボックス 196"/>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101600</xdr:rowOff>
    </xdr:from>
    <xdr:to>
      <xdr:col>4</xdr:col>
      <xdr:colOff>346075</xdr:colOff>
      <xdr:row>56</xdr:row>
      <xdr:rowOff>139700</xdr:rowOff>
    </xdr:to>
    <xdr:cxnSp macro="">
      <xdr:nvCxnSpPr>
        <xdr:cNvPr id="198" name="直線コネクタ 197"/>
        <xdr:cNvCxnSpPr/>
      </xdr:nvCxnSpPr>
      <xdr:spPr>
        <a:xfrm>
          <a:off x="2209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00" name="テキスト ボックス 199"/>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0</xdr:rowOff>
    </xdr:from>
    <xdr:to>
      <xdr:col>3</xdr:col>
      <xdr:colOff>142875</xdr:colOff>
      <xdr:row>56</xdr:row>
      <xdr:rowOff>101600</xdr:rowOff>
    </xdr:to>
    <xdr:cxnSp macro="">
      <xdr:nvCxnSpPr>
        <xdr:cNvPr id="201" name="直線コネクタ 200"/>
        <xdr:cNvCxnSpPr/>
      </xdr:nvCxnSpPr>
      <xdr:spPr>
        <a:xfrm>
          <a:off x="1320800" y="9601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165100</xdr:rowOff>
    </xdr:from>
    <xdr:to>
      <xdr:col>3</xdr:col>
      <xdr:colOff>193675</xdr:colOff>
      <xdr:row>57</xdr:row>
      <xdr:rowOff>95250</xdr:rowOff>
    </xdr:to>
    <xdr:sp macro="" textlink="">
      <xdr:nvSpPr>
        <xdr:cNvPr id="202" name="フローチャート : 判断 201"/>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80027</xdr:rowOff>
    </xdr:from>
    <xdr:ext cx="762000" cy="259045"/>
    <xdr:sp macro="" textlink="">
      <xdr:nvSpPr>
        <xdr:cNvPr id="203" name="テキスト ボックス 202"/>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04" name="フローチャート : 判断 203"/>
        <xdr:cNvSpPr/>
      </xdr:nvSpPr>
      <xdr:spPr>
        <a:xfrm>
          <a:off x="1270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3827</xdr:rowOff>
    </xdr:from>
    <xdr:ext cx="762000" cy="259045"/>
    <xdr:sp macro="" textlink="">
      <xdr:nvSpPr>
        <xdr:cNvPr id="205" name="テキスト ボックス 204"/>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211" name="円/楕円 210"/>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168927</xdr:rowOff>
    </xdr:from>
    <xdr:ext cx="762000" cy="259045"/>
    <xdr:sp macro="" textlink="">
      <xdr:nvSpPr>
        <xdr:cNvPr id="212" name="扶助費該当値テキスト"/>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127000</xdr:rowOff>
    </xdr:from>
    <xdr:to>
      <xdr:col>5</xdr:col>
      <xdr:colOff>600075</xdr:colOff>
      <xdr:row>57</xdr:row>
      <xdr:rowOff>57150</xdr:rowOff>
    </xdr:to>
    <xdr:sp macro="" textlink="">
      <xdr:nvSpPr>
        <xdr:cNvPr id="213" name="円/楕円 212"/>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67327</xdr:rowOff>
    </xdr:from>
    <xdr:ext cx="736600" cy="259045"/>
    <xdr:sp macro="" textlink="">
      <xdr:nvSpPr>
        <xdr:cNvPr id="214" name="テキスト ボックス 213"/>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88900</xdr:rowOff>
    </xdr:from>
    <xdr:to>
      <xdr:col>4</xdr:col>
      <xdr:colOff>396875</xdr:colOff>
      <xdr:row>57</xdr:row>
      <xdr:rowOff>19050</xdr:rowOff>
    </xdr:to>
    <xdr:sp macro="" textlink="">
      <xdr:nvSpPr>
        <xdr:cNvPr id="215" name="円/楕円 214"/>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216" name="テキスト ボックス 215"/>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50800</xdr:rowOff>
    </xdr:from>
    <xdr:to>
      <xdr:col>3</xdr:col>
      <xdr:colOff>193675</xdr:colOff>
      <xdr:row>56</xdr:row>
      <xdr:rowOff>152400</xdr:rowOff>
    </xdr:to>
    <xdr:sp macro="" textlink="">
      <xdr:nvSpPr>
        <xdr:cNvPr id="217" name="円/楕円 216"/>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18" name="テキスト ボックス 217"/>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120650</xdr:rowOff>
    </xdr:from>
    <xdr:to>
      <xdr:col>1</xdr:col>
      <xdr:colOff>676275</xdr:colOff>
      <xdr:row>56</xdr:row>
      <xdr:rowOff>50800</xdr:rowOff>
    </xdr:to>
    <xdr:sp macro="" textlink="">
      <xdr:nvSpPr>
        <xdr:cNvPr id="219" name="円/楕円 218"/>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60977</xdr:rowOff>
    </xdr:from>
    <xdr:ext cx="762000" cy="259045"/>
    <xdr:sp macro="" textlink="">
      <xdr:nvSpPr>
        <xdr:cNvPr id="220" name="テキスト ボックス 219"/>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その他に係る経費は、類似団体内平均値を下回っている。</a:t>
          </a:r>
        </a:p>
        <a:p>
          <a:r>
            <a:rPr kumimoji="1" lang="ja-JP" altLang="en-US" sz="1300">
              <a:latin typeface="ＭＳ Ｐゴシック"/>
            </a:rPr>
            <a:t>　その大部分が国民健康保険や介護保険等、他の特別会計への繰出金で構成されている。</a:t>
          </a:r>
        </a:p>
        <a:p>
          <a:r>
            <a:rPr kumimoji="1" lang="ja-JP" altLang="en-US" sz="1300">
              <a:latin typeface="ＭＳ Ｐゴシック"/>
            </a:rPr>
            <a:t>　今後、予防関係事業の充実や、独立採算の原則に立ち返った料金の適正化などにより、普通会計の負担を軽減していけるよう努める。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57150</xdr:rowOff>
    </xdr:from>
    <xdr:to>
      <xdr:col>24</xdr:col>
      <xdr:colOff>31750</xdr:colOff>
      <xdr:row>61</xdr:row>
      <xdr:rowOff>107950</xdr:rowOff>
    </xdr:to>
    <xdr:cxnSp macro="">
      <xdr:nvCxnSpPr>
        <xdr:cNvPr id="248" name="直線コネクタ 247"/>
        <xdr:cNvCxnSpPr/>
      </xdr:nvCxnSpPr>
      <xdr:spPr>
        <a:xfrm flipV="1">
          <a:off x="16510000" y="9144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9"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50" name="直線コネクタ 249"/>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143527</xdr:rowOff>
    </xdr:from>
    <xdr:ext cx="762000" cy="259045"/>
    <xdr:sp macro="" textlink="">
      <xdr:nvSpPr>
        <xdr:cNvPr id="251"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53</xdr:row>
      <xdr:rowOff>57150</xdr:rowOff>
    </xdr:from>
    <xdr:to>
      <xdr:col>24</xdr:col>
      <xdr:colOff>120650</xdr:colOff>
      <xdr:row>53</xdr:row>
      <xdr:rowOff>57150</xdr:rowOff>
    </xdr:to>
    <xdr:cxnSp macro="">
      <xdr:nvCxnSpPr>
        <xdr:cNvPr id="252" name="直線コネクタ 251"/>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19050</xdr:rowOff>
    </xdr:from>
    <xdr:to>
      <xdr:col>24</xdr:col>
      <xdr:colOff>31750</xdr:colOff>
      <xdr:row>55</xdr:row>
      <xdr:rowOff>95250</xdr:rowOff>
    </xdr:to>
    <xdr:cxnSp macro="">
      <xdr:nvCxnSpPr>
        <xdr:cNvPr id="253" name="直線コネクタ 252"/>
        <xdr:cNvCxnSpPr/>
      </xdr:nvCxnSpPr>
      <xdr:spPr>
        <a:xfrm flipV="1">
          <a:off x="15671800" y="9448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4"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5" name="フローチャート : 判断 254"/>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44450</xdr:rowOff>
    </xdr:from>
    <xdr:to>
      <xdr:col>22</xdr:col>
      <xdr:colOff>565150</xdr:colOff>
      <xdr:row>55</xdr:row>
      <xdr:rowOff>95250</xdr:rowOff>
    </xdr:to>
    <xdr:cxnSp macro="">
      <xdr:nvCxnSpPr>
        <xdr:cNvPr id="256" name="直線コネクタ 255"/>
        <xdr:cNvCxnSpPr/>
      </xdr:nvCxnSpPr>
      <xdr:spPr>
        <a:xfrm>
          <a:off x="14782800" y="947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8" name="テキスト ボックス 257"/>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44450</xdr:rowOff>
    </xdr:from>
    <xdr:to>
      <xdr:col>21</xdr:col>
      <xdr:colOff>361950</xdr:colOff>
      <xdr:row>55</xdr:row>
      <xdr:rowOff>44450</xdr:rowOff>
    </xdr:to>
    <xdr:cxnSp macro="">
      <xdr:nvCxnSpPr>
        <xdr:cNvPr id="259" name="直線コネクタ 258"/>
        <xdr:cNvCxnSpPr/>
      </xdr:nvCxnSpPr>
      <xdr:spPr>
        <a:xfrm>
          <a:off x="13893800" y="947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60" name="フローチャート : 判断 259"/>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61" name="テキスト ボックス 260"/>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44450</xdr:rowOff>
    </xdr:from>
    <xdr:to>
      <xdr:col>20</xdr:col>
      <xdr:colOff>158750</xdr:colOff>
      <xdr:row>55</xdr:row>
      <xdr:rowOff>69850</xdr:rowOff>
    </xdr:to>
    <xdr:cxnSp macro="">
      <xdr:nvCxnSpPr>
        <xdr:cNvPr id="262" name="直線コネクタ 261"/>
        <xdr:cNvCxnSpPr/>
      </xdr:nvCxnSpPr>
      <xdr:spPr>
        <a:xfrm flipV="1">
          <a:off x="13004800" y="947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5" name="フローチャート : 判断 264"/>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35577</xdr:rowOff>
    </xdr:from>
    <xdr:ext cx="762000" cy="259045"/>
    <xdr:sp macro="" textlink="">
      <xdr:nvSpPr>
        <xdr:cNvPr id="266" name="テキスト ボックス 265"/>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139700</xdr:rowOff>
    </xdr:from>
    <xdr:to>
      <xdr:col>24</xdr:col>
      <xdr:colOff>82550</xdr:colOff>
      <xdr:row>55</xdr:row>
      <xdr:rowOff>69850</xdr:rowOff>
    </xdr:to>
    <xdr:sp macro="" textlink="">
      <xdr:nvSpPr>
        <xdr:cNvPr id="272" name="円/楕円 271"/>
        <xdr:cNvSpPr/>
      </xdr:nvSpPr>
      <xdr:spPr>
        <a:xfrm>
          <a:off x="16459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156227</xdr:rowOff>
    </xdr:from>
    <xdr:ext cx="762000" cy="259045"/>
    <xdr:sp macro="" textlink="">
      <xdr:nvSpPr>
        <xdr:cNvPr id="273" name="その他該当値テキスト"/>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44450</xdr:rowOff>
    </xdr:from>
    <xdr:to>
      <xdr:col>22</xdr:col>
      <xdr:colOff>615950</xdr:colOff>
      <xdr:row>55</xdr:row>
      <xdr:rowOff>146050</xdr:rowOff>
    </xdr:to>
    <xdr:sp macro="" textlink="">
      <xdr:nvSpPr>
        <xdr:cNvPr id="274" name="円/楕円 273"/>
        <xdr:cNvSpPr/>
      </xdr:nvSpPr>
      <xdr:spPr>
        <a:xfrm>
          <a:off x="15621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156227</xdr:rowOff>
    </xdr:from>
    <xdr:ext cx="736600" cy="259045"/>
    <xdr:sp macro="" textlink="">
      <xdr:nvSpPr>
        <xdr:cNvPr id="275" name="テキスト ボックス 274"/>
        <xdr:cNvSpPr txBox="1"/>
      </xdr:nvSpPr>
      <xdr:spPr>
        <a:xfrm>
          <a:off x="15290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165100</xdr:rowOff>
    </xdr:from>
    <xdr:to>
      <xdr:col>21</xdr:col>
      <xdr:colOff>412750</xdr:colOff>
      <xdr:row>55</xdr:row>
      <xdr:rowOff>95250</xdr:rowOff>
    </xdr:to>
    <xdr:sp macro="" textlink="">
      <xdr:nvSpPr>
        <xdr:cNvPr id="276" name="円/楕円 275"/>
        <xdr:cNvSpPr/>
      </xdr:nvSpPr>
      <xdr:spPr>
        <a:xfrm>
          <a:off x="14732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105427</xdr:rowOff>
    </xdr:from>
    <xdr:ext cx="762000" cy="259045"/>
    <xdr:sp macro="" textlink="">
      <xdr:nvSpPr>
        <xdr:cNvPr id="277" name="テキスト ボックス 276"/>
        <xdr:cNvSpPr txBox="1"/>
      </xdr:nvSpPr>
      <xdr:spPr>
        <a:xfrm>
          <a:off x="14401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165100</xdr:rowOff>
    </xdr:from>
    <xdr:to>
      <xdr:col>20</xdr:col>
      <xdr:colOff>209550</xdr:colOff>
      <xdr:row>55</xdr:row>
      <xdr:rowOff>95250</xdr:rowOff>
    </xdr:to>
    <xdr:sp macro="" textlink="">
      <xdr:nvSpPr>
        <xdr:cNvPr id="278" name="円/楕円 277"/>
        <xdr:cNvSpPr/>
      </xdr:nvSpPr>
      <xdr:spPr>
        <a:xfrm>
          <a:off x="13843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105427</xdr:rowOff>
    </xdr:from>
    <xdr:ext cx="762000" cy="259045"/>
    <xdr:sp macro="" textlink="">
      <xdr:nvSpPr>
        <xdr:cNvPr id="279" name="テキスト ボックス 278"/>
        <xdr:cNvSpPr txBox="1"/>
      </xdr:nvSpPr>
      <xdr:spPr>
        <a:xfrm>
          <a:off x="13512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80" name="円/楕円 279"/>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81" name="テキスト ボックス 280"/>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事業の終了等により、類似団体内平均値を下回っているが、下水道事業会計に対する補助金が依然として経常的補助費等の半分近くを占めており、経常収支悪化の要因となっている。</a:t>
          </a:r>
        </a:p>
        <a:p>
          <a:r>
            <a:rPr kumimoji="1" lang="ja-JP" altLang="en-US" sz="1300">
              <a:latin typeface="ＭＳ Ｐゴシック"/>
            </a:rPr>
            <a:t>　下水道事業の公債費負担を抑制するため、経営健全化計画を策定し、公的資金の繰上償還を行ってきたところであり、今後もコスト縮減や料金適正化を図っていく。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42</xdr:row>
      <xdr:rowOff>27940</xdr:rowOff>
    </xdr:to>
    <xdr:cxnSp macro="">
      <xdr:nvCxnSpPr>
        <xdr:cNvPr id="308" name="直線コネクタ 307"/>
        <xdr:cNvCxnSpPr/>
      </xdr:nvCxnSpPr>
      <xdr:spPr>
        <a:xfrm flipV="1">
          <a:off x="16510000" y="59029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17</xdr:rowOff>
    </xdr:from>
    <xdr:ext cx="762000" cy="259045"/>
    <xdr:sp macro="" textlink="">
      <xdr:nvSpPr>
        <xdr:cNvPr id="309"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42</xdr:row>
      <xdr:rowOff>27940</xdr:rowOff>
    </xdr:from>
    <xdr:to>
      <xdr:col>24</xdr:col>
      <xdr:colOff>120650</xdr:colOff>
      <xdr:row>42</xdr:row>
      <xdr:rowOff>27940</xdr:rowOff>
    </xdr:to>
    <xdr:cxnSp macro="">
      <xdr:nvCxnSpPr>
        <xdr:cNvPr id="310" name="直線コネクタ 309"/>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11"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12" name="直線コネクタ 311"/>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88900</xdr:rowOff>
    </xdr:from>
    <xdr:to>
      <xdr:col>24</xdr:col>
      <xdr:colOff>31750</xdr:colOff>
      <xdr:row>36</xdr:row>
      <xdr:rowOff>96520</xdr:rowOff>
    </xdr:to>
    <xdr:cxnSp macro="">
      <xdr:nvCxnSpPr>
        <xdr:cNvPr id="313" name="直線コネクタ 312"/>
        <xdr:cNvCxnSpPr/>
      </xdr:nvCxnSpPr>
      <xdr:spPr>
        <a:xfrm flipV="1">
          <a:off x="15671800" y="6261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71137</xdr:rowOff>
    </xdr:from>
    <xdr:ext cx="762000" cy="259045"/>
    <xdr:sp macro="" textlink="">
      <xdr:nvSpPr>
        <xdr:cNvPr id="314"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5" name="フローチャート : 判断 314"/>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96520</xdr:rowOff>
    </xdr:from>
    <xdr:to>
      <xdr:col>22</xdr:col>
      <xdr:colOff>565150</xdr:colOff>
      <xdr:row>37</xdr:row>
      <xdr:rowOff>24130</xdr:rowOff>
    </xdr:to>
    <xdr:cxnSp macro="">
      <xdr:nvCxnSpPr>
        <xdr:cNvPr id="316" name="直線コネクタ 315"/>
        <xdr:cNvCxnSpPr/>
      </xdr:nvCxnSpPr>
      <xdr:spPr>
        <a:xfrm flipV="1">
          <a:off x="14782800" y="6268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60960</xdr:rowOff>
    </xdr:from>
    <xdr:to>
      <xdr:col>22</xdr:col>
      <xdr:colOff>615950</xdr:colOff>
      <xdr:row>36</xdr:row>
      <xdr:rowOff>162560</xdr:rowOff>
    </xdr:to>
    <xdr:sp macro="" textlink="">
      <xdr:nvSpPr>
        <xdr:cNvPr id="317" name="フローチャート : 判断 316"/>
        <xdr:cNvSpPr/>
      </xdr:nvSpPr>
      <xdr:spPr>
        <a:xfrm>
          <a:off x="15621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147337</xdr:rowOff>
    </xdr:from>
    <xdr:ext cx="736600" cy="259045"/>
    <xdr:sp macro="" textlink="">
      <xdr:nvSpPr>
        <xdr:cNvPr id="318" name="テキスト ボックス 317"/>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24130</xdr:rowOff>
    </xdr:from>
    <xdr:to>
      <xdr:col>21</xdr:col>
      <xdr:colOff>361950</xdr:colOff>
      <xdr:row>37</xdr:row>
      <xdr:rowOff>24130</xdr:rowOff>
    </xdr:to>
    <xdr:cxnSp macro="">
      <xdr:nvCxnSpPr>
        <xdr:cNvPr id="319" name="直線コネクタ 318"/>
        <xdr:cNvCxnSpPr/>
      </xdr:nvCxnSpPr>
      <xdr:spPr>
        <a:xfrm>
          <a:off x="13893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20" name="フローチャート : 判断 31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16527</xdr:rowOff>
    </xdr:from>
    <xdr:ext cx="762000" cy="259045"/>
    <xdr:sp macro="" textlink="">
      <xdr:nvSpPr>
        <xdr:cNvPr id="321" name="テキスト ボックス 320"/>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165100</xdr:rowOff>
    </xdr:from>
    <xdr:to>
      <xdr:col>20</xdr:col>
      <xdr:colOff>158750</xdr:colOff>
      <xdr:row>37</xdr:row>
      <xdr:rowOff>24130</xdr:rowOff>
    </xdr:to>
    <xdr:cxnSp macro="">
      <xdr:nvCxnSpPr>
        <xdr:cNvPr id="322" name="直線コネクタ 321"/>
        <xdr:cNvCxnSpPr/>
      </xdr:nvCxnSpPr>
      <xdr:spPr>
        <a:xfrm>
          <a:off x="13004800" y="633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4" name="テキスト ボックス 32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5" name="フローチャート : 判断 32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26" name="テキスト ボックス 32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32" name="円/楕円 331"/>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54627</xdr:rowOff>
    </xdr:from>
    <xdr:ext cx="762000" cy="259045"/>
    <xdr:sp macro="" textlink="">
      <xdr:nvSpPr>
        <xdr:cNvPr id="333" name="補助費等該当値テキスト"/>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45720</xdr:rowOff>
    </xdr:from>
    <xdr:to>
      <xdr:col>22</xdr:col>
      <xdr:colOff>615950</xdr:colOff>
      <xdr:row>36</xdr:row>
      <xdr:rowOff>147320</xdr:rowOff>
    </xdr:to>
    <xdr:sp macro="" textlink="">
      <xdr:nvSpPr>
        <xdr:cNvPr id="334" name="円/楕円 333"/>
        <xdr:cNvSpPr/>
      </xdr:nvSpPr>
      <xdr:spPr>
        <a:xfrm>
          <a:off x="15621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157497</xdr:rowOff>
    </xdr:from>
    <xdr:ext cx="736600" cy="259045"/>
    <xdr:sp macro="" textlink="">
      <xdr:nvSpPr>
        <xdr:cNvPr id="335" name="テキスト ボックス 334"/>
        <xdr:cNvSpPr txBox="1"/>
      </xdr:nvSpPr>
      <xdr:spPr>
        <a:xfrm>
          <a:off x="15290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36" name="円/楕円 335"/>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37" name="テキスト ボックス 336"/>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144780</xdr:rowOff>
    </xdr:from>
    <xdr:to>
      <xdr:col>20</xdr:col>
      <xdr:colOff>209550</xdr:colOff>
      <xdr:row>37</xdr:row>
      <xdr:rowOff>74930</xdr:rowOff>
    </xdr:to>
    <xdr:sp macro="" textlink="">
      <xdr:nvSpPr>
        <xdr:cNvPr id="338" name="円/楕円 337"/>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39" name="テキスト ボックス 338"/>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40" name="円/楕円 339"/>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29227</xdr:rowOff>
    </xdr:from>
    <xdr:ext cx="762000" cy="259045"/>
    <xdr:sp macro="" textlink="">
      <xdr:nvSpPr>
        <xdr:cNvPr id="341" name="テキスト ボックス 340"/>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平成２０年度以降、類似団体内平均値を上回っているものの、２年連続で減少している。</a:t>
          </a:r>
        </a:p>
        <a:p>
          <a:r>
            <a:rPr kumimoji="1" lang="ja-JP" altLang="en-US" sz="1200">
              <a:latin typeface="ＭＳ Ｐゴシック"/>
            </a:rPr>
            <a:t>　近年は、学校、保育園の耐震補強などの防災・減災対策、私立保育園整備支援などの子育て環境づくり、福井駅西口中央地区市街地再開発事業などの大型事業等、必要不可欠な事業に取り組んだ結果、その財源となる市債発行が増加した。</a:t>
          </a:r>
        </a:p>
        <a:p>
          <a:r>
            <a:rPr kumimoji="1" lang="ja-JP" altLang="en-US" sz="1200">
              <a:latin typeface="ＭＳ Ｐゴシック"/>
            </a:rPr>
            <a:t>　今後は事業の必要性等を慎重に見極めながら、市債発行の抑制に努めていく。</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43180</xdr:rowOff>
    </xdr:from>
    <xdr:to>
      <xdr:col>7</xdr:col>
      <xdr:colOff>15875</xdr:colOff>
      <xdr:row>81</xdr:row>
      <xdr:rowOff>54611</xdr:rowOff>
    </xdr:to>
    <xdr:cxnSp macro="">
      <xdr:nvCxnSpPr>
        <xdr:cNvPr id="369" name="直線コネクタ 368"/>
        <xdr:cNvCxnSpPr/>
      </xdr:nvCxnSpPr>
      <xdr:spPr>
        <a:xfrm flipV="1">
          <a:off x="4826000" y="127304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70"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71" name="直線コネクタ 370"/>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129557</xdr:rowOff>
    </xdr:from>
    <xdr:ext cx="762000" cy="259045"/>
    <xdr:sp macro="" textlink="">
      <xdr:nvSpPr>
        <xdr:cNvPr id="372"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74</xdr:row>
      <xdr:rowOff>43180</xdr:rowOff>
    </xdr:from>
    <xdr:to>
      <xdr:col>7</xdr:col>
      <xdr:colOff>104775</xdr:colOff>
      <xdr:row>74</xdr:row>
      <xdr:rowOff>43180</xdr:rowOff>
    </xdr:to>
    <xdr:cxnSp macro="">
      <xdr:nvCxnSpPr>
        <xdr:cNvPr id="373" name="直線コネクタ 372"/>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168911</xdr:rowOff>
    </xdr:from>
    <xdr:to>
      <xdr:col>7</xdr:col>
      <xdr:colOff>15875</xdr:colOff>
      <xdr:row>80</xdr:row>
      <xdr:rowOff>43180</xdr:rowOff>
    </xdr:to>
    <xdr:cxnSp macro="">
      <xdr:nvCxnSpPr>
        <xdr:cNvPr id="374" name="直線コネクタ 373"/>
        <xdr:cNvCxnSpPr/>
      </xdr:nvCxnSpPr>
      <xdr:spPr>
        <a:xfrm flipV="1">
          <a:off x="3987800" y="137134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75"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6" name="フローチャート : 判断 375"/>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43180</xdr:rowOff>
    </xdr:from>
    <xdr:to>
      <xdr:col>5</xdr:col>
      <xdr:colOff>549275</xdr:colOff>
      <xdr:row>80</xdr:row>
      <xdr:rowOff>81280</xdr:rowOff>
    </xdr:to>
    <xdr:cxnSp macro="">
      <xdr:nvCxnSpPr>
        <xdr:cNvPr id="377" name="直線コネクタ 376"/>
        <xdr:cNvCxnSpPr/>
      </xdr:nvCxnSpPr>
      <xdr:spPr>
        <a:xfrm flipV="1">
          <a:off x="3098800" y="1375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78" name="フローチャート : 判断 377"/>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66057</xdr:rowOff>
    </xdr:from>
    <xdr:ext cx="736600" cy="259045"/>
    <xdr:sp macro="" textlink="">
      <xdr:nvSpPr>
        <xdr:cNvPr id="379" name="テキスト ボックス 378"/>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20320</xdr:rowOff>
    </xdr:from>
    <xdr:to>
      <xdr:col>4</xdr:col>
      <xdr:colOff>346075</xdr:colOff>
      <xdr:row>80</xdr:row>
      <xdr:rowOff>81280</xdr:rowOff>
    </xdr:to>
    <xdr:cxnSp macro="">
      <xdr:nvCxnSpPr>
        <xdr:cNvPr id="380" name="直線コネクタ 379"/>
        <xdr:cNvCxnSpPr/>
      </xdr:nvCxnSpPr>
      <xdr:spPr>
        <a:xfrm>
          <a:off x="2209800" y="13736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148589</xdr:rowOff>
    </xdr:from>
    <xdr:to>
      <xdr:col>4</xdr:col>
      <xdr:colOff>396875</xdr:colOff>
      <xdr:row>78</xdr:row>
      <xdr:rowOff>78739</xdr:rowOff>
    </xdr:to>
    <xdr:sp macro="" textlink="">
      <xdr:nvSpPr>
        <xdr:cNvPr id="381" name="フローチャート : 判断 380"/>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88916</xdr:rowOff>
    </xdr:from>
    <xdr:ext cx="762000" cy="259045"/>
    <xdr:sp macro="" textlink="">
      <xdr:nvSpPr>
        <xdr:cNvPr id="382" name="テキスト ボックス 381"/>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138430</xdr:rowOff>
    </xdr:from>
    <xdr:to>
      <xdr:col>3</xdr:col>
      <xdr:colOff>142875</xdr:colOff>
      <xdr:row>80</xdr:row>
      <xdr:rowOff>20320</xdr:rowOff>
    </xdr:to>
    <xdr:cxnSp macro="">
      <xdr:nvCxnSpPr>
        <xdr:cNvPr id="383" name="直線コネクタ 382"/>
        <xdr:cNvCxnSpPr/>
      </xdr:nvCxnSpPr>
      <xdr:spPr>
        <a:xfrm>
          <a:off x="1320800" y="13682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163830</xdr:rowOff>
    </xdr:from>
    <xdr:to>
      <xdr:col>3</xdr:col>
      <xdr:colOff>193675</xdr:colOff>
      <xdr:row>78</xdr:row>
      <xdr:rowOff>93980</xdr:rowOff>
    </xdr:to>
    <xdr:sp macro="" textlink="">
      <xdr:nvSpPr>
        <xdr:cNvPr id="384" name="フローチャート : 判断 383"/>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104157</xdr:rowOff>
    </xdr:from>
    <xdr:ext cx="762000" cy="259045"/>
    <xdr:sp macro="" textlink="">
      <xdr:nvSpPr>
        <xdr:cNvPr id="385" name="テキスト ボックス 384"/>
        <xdr:cNvSpPr txBox="1"/>
      </xdr:nvSpPr>
      <xdr:spPr>
        <a:xfrm>
          <a:off x="1828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6" name="フローチャート : 判断 385"/>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96538</xdr:rowOff>
    </xdr:from>
    <xdr:ext cx="762000" cy="259045"/>
    <xdr:sp macro="" textlink="">
      <xdr:nvSpPr>
        <xdr:cNvPr id="387" name="テキスト ボックス 386"/>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118111</xdr:rowOff>
    </xdr:from>
    <xdr:to>
      <xdr:col>7</xdr:col>
      <xdr:colOff>66675</xdr:colOff>
      <xdr:row>80</xdr:row>
      <xdr:rowOff>48261</xdr:rowOff>
    </xdr:to>
    <xdr:sp macro="" textlink="">
      <xdr:nvSpPr>
        <xdr:cNvPr id="393" name="円/楕円 392"/>
        <xdr:cNvSpPr/>
      </xdr:nvSpPr>
      <xdr:spPr>
        <a:xfrm>
          <a:off x="4775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90188</xdr:rowOff>
    </xdr:from>
    <xdr:ext cx="762000" cy="259045"/>
    <xdr:sp macro="" textlink="">
      <xdr:nvSpPr>
        <xdr:cNvPr id="394" name="公債費該当値テキスト"/>
        <xdr:cNvSpPr txBox="1"/>
      </xdr:nvSpPr>
      <xdr:spPr>
        <a:xfrm>
          <a:off x="49149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163830</xdr:rowOff>
    </xdr:from>
    <xdr:to>
      <xdr:col>5</xdr:col>
      <xdr:colOff>600075</xdr:colOff>
      <xdr:row>80</xdr:row>
      <xdr:rowOff>93980</xdr:rowOff>
    </xdr:to>
    <xdr:sp macro="" textlink="">
      <xdr:nvSpPr>
        <xdr:cNvPr id="395" name="円/楕円 394"/>
        <xdr:cNvSpPr/>
      </xdr:nvSpPr>
      <xdr:spPr>
        <a:xfrm>
          <a:off x="3937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78757</xdr:rowOff>
    </xdr:from>
    <xdr:ext cx="736600" cy="259045"/>
    <xdr:sp macro="" textlink="">
      <xdr:nvSpPr>
        <xdr:cNvPr id="396" name="テキスト ボックス 395"/>
        <xdr:cNvSpPr txBox="1"/>
      </xdr:nvSpPr>
      <xdr:spPr>
        <a:xfrm>
          <a:off x="3606800" y="1379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30480</xdr:rowOff>
    </xdr:from>
    <xdr:to>
      <xdr:col>4</xdr:col>
      <xdr:colOff>396875</xdr:colOff>
      <xdr:row>80</xdr:row>
      <xdr:rowOff>132080</xdr:rowOff>
    </xdr:to>
    <xdr:sp macro="" textlink="">
      <xdr:nvSpPr>
        <xdr:cNvPr id="397" name="円/楕円 396"/>
        <xdr:cNvSpPr/>
      </xdr:nvSpPr>
      <xdr:spPr>
        <a:xfrm>
          <a:off x="3048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116857</xdr:rowOff>
    </xdr:from>
    <xdr:ext cx="762000" cy="259045"/>
    <xdr:sp macro="" textlink="">
      <xdr:nvSpPr>
        <xdr:cNvPr id="398" name="テキスト ボックス 397"/>
        <xdr:cNvSpPr txBox="1"/>
      </xdr:nvSpPr>
      <xdr:spPr>
        <a:xfrm>
          <a:off x="2717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140970</xdr:rowOff>
    </xdr:from>
    <xdr:to>
      <xdr:col>3</xdr:col>
      <xdr:colOff>193675</xdr:colOff>
      <xdr:row>80</xdr:row>
      <xdr:rowOff>71120</xdr:rowOff>
    </xdr:to>
    <xdr:sp macro="" textlink="">
      <xdr:nvSpPr>
        <xdr:cNvPr id="399" name="円/楕円 398"/>
        <xdr:cNvSpPr/>
      </xdr:nvSpPr>
      <xdr:spPr>
        <a:xfrm>
          <a:off x="2159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55897</xdr:rowOff>
    </xdr:from>
    <xdr:ext cx="762000" cy="259045"/>
    <xdr:sp macro="" textlink="">
      <xdr:nvSpPr>
        <xdr:cNvPr id="400" name="テキスト ボックス 399"/>
        <xdr:cNvSpPr txBox="1"/>
      </xdr:nvSpPr>
      <xdr:spPr>
        <a:xfrm>
          <a:off x="1828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87630</xdr:rowOff>
    </xdr:from>
    <xdr:to>
      <xdr:col>1</xdr:col>
      <xdr:colOff>676275</xdr:colOff>
      <xdr:row>80</xdr:row>
      <xdr:rowOff>17780</xdr:rowOff>
    </xdr:to>
    <xdr:sp macro="" textlink="">
      <xdr:nvSpPr>
        <xdr:cNvPr id="401" name="円/楕円 400"/>
        <xdr:cNvSpPr/>
      </xdr:nvSpPr>
      <xdr:spPr>
        <a:xfrm>
          <a:off x="1270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2557</xdr:rowOff>
    </xdr:from>
    <xdr:ext cx="762000" cy="259045"/>
    <xdr:sp macro="" textlink="">
      <xdr:nvSpPr>
        <xdr:cNvPr id="402" name="テキスト ボックス 401"/>
        <xdr:cNvSpPr txBox="1"/>
      </xdr:nvSpPr>
      <xdr:spPr>
        <a:xfrm>
          <a:off x="939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平成２０年度までは類似団体と同水準で推移していたが、平成２１年度からは類似団体を下回っている。</a:t>
          </a:r>
        </a:p>
        <a:p>
          <a:r>
            <a:rPr kumimoji="1" lang="ja-JP" altLang="en-US" sz="1300">
              <a:latin typeface="ＭＳ Ｐゴシック"/>
            </a:rPr>
            <a:t>　公債費の伸びを吸収するため人件費等その他の経費を圧縮した結果、公債費以外について類似団体の水準を下回ったためである。</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80</xdr:row>
      <xdr:rowOff>117856</xdr:rowOff>
    </xdr:to>
    <xdr:cxnSp macro="">
      <xdr:nvCxnSpPr>
        <xdr:cNvPr id="428" name="直線コネクタ 427"/>
        <xdr:cNvCxnSpPr/>
      </xdr:nvCxnSpPr>
      <xdr:spPr>
        <a:xfrm flipV="1">
          <a:off x="16510000" y="1279144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89933</xdr:rowOff>
    </xdr:from>
    <xdr:ext cx="762000" cy="259045"/>
    <xdr:sp macro="" textlink="">
      <xdr:nvSpPr>
        <xdr:cNvPr id="429"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23</xdr:col>
      <xdr:colOff>628650</xdr:colOff>
      <xdr:row>80</xdr:row>
      <xdr:rowOff>117856</xdr:rowOff>
    </xdr:from>
    <xdr:to>
      <xdr:col>24</xdr:col>
      <xdr:colOff>120650</xdr:colOff>
      <xdr:row>80</xdr:row>
      <xdr:rowOff>117856</xdr:rowOff>
    </xdr:to>
    <xdr:cxnSp macro="">
      <xdr:nvCxnSpPr>
        <xdr:cNvPr id="430" name="直線コネクタ 429"/>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1"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2" name="直線コネクタ 431"/>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21844</xdr:rowOff>
    </xdr:from>
    <xdr:to>
      <xdr:col>24</xdr:col>
      <xdr:colOff>31750</xdr:colOff>
      <xdr:row>76</xdr:row>
      <xdr:rowOff>67563</xdr:rowOff>
    </xdr:to>
    <xdr:cxnSp macro="">
      <xdr:nvCxnSpPr>
        <xdr:cNvPr id="433" name="直線コネクタ 432"/>
        <xdr:cNvCxnSpPr/>
      </xdr:nvCxnSpPr>
      <xdr:spPr>
        <a:xfrm flipV="1">
          <a:off x="15671800" y="13052044"/>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153433</xdr:rowOff>
    </xdr:from>
    <xdr:ext cx="762000" cy="259045"/>
    <xdr:sp macro="" textlink="">
      <xdr:nvSpPr>
        <xdr:cNvPr id="434" name="公債費以外平均値テキスト"/>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35" name="フローチャート : 判断 434"/>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67563</xdr:rowOff>
    </xdr:from>
    <xdr:to>
      <xdr:col>22</xdr:col>
      <xdr:colOff>565150</xdr:colOff>
      <xdr:row>76</xdr:row>
      <xdr:rowOff>67563</xdr:rowOff>
    </xdr:to>
    <xdr:cxnSp macro="">
      <xdr:nvCxnSpPr>
        <xdr:cNvPr id="436" name="直線コネクタ 435"/>
        <xdr:cNvCxnSpPr/>
      </xdr:nvCxnSpPr>
      <xdr:spPr>
        <a:xfrm>
          <a:off x="14782800" y="130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37" name="フローチャート : 判断 436"/>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100855</xdr:rowOff>
    </xdr:from>
    <xdr:ext cx="736600" cy="259045"/>
    <xdr:sp macro="" textlink="">
      <xdr:nvSpPr>
        <xdr:cNvPr id="438" name="テキスト ボックス 437"/>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67563</xdr:rowOff>
    </xdr:from>
    <xdr:to>
      <xdr:col>21</xdr:col>
      <xdr:colOff>361950</xdr:colOff>
      <xdr:row>76</xdr:row>
      <xdr:rowOff>90424</xdr:rowOff>
    </xdr:to>
    <xdr:cxnSp macro="">
      <xdr:nvCxnSpPr>
        <xdr:cNvPr id="439" name="直線コネクタ 438"/>
        <xdr:cNvCxnSpPr/>
      </xdr:nvCxnSpPr>
      <xdr:spPr>
        <a:xfrm flipV="1">
          <a:off x="13893800" y="130977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40" name="フローチャート : 判断 439"/>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45990</xdr:rowOff>
    </xdr:from>
    <xdr:ext cx="762000" cy="259045"/>
    <xdr:sp macro="" textlink="">
      <xdr:nvSpPr>
        <xdr:cNvPr id="441" name="テキスト ボックス 440"/>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76708</xdr:rowOff>
    </xdr:from>
    <xdr:to>
      <xdr:col>20</xdr:col>
      <xdr:colOff>158750</xdr:colOff>
      <xdr:row>76</xdr:row>
      <xdr:rowOff>90424</xdr:rowOff>
    </xdr:to>
    <xdr:cxnSp macro="">
      <xdr:nvCxnSpPr>
        <xdr:cNvPr id="442" name="直線コネクタ 441"/>
        <xdr:cNvCxnSpPr/>
      </xdr:nvCxnSpPr>
      <xdr:spPr>
        <a:xfrm>
          <a:off x="13004800" y="13106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3" name="フローチャート : 判断 442"/>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41419</xdr:rowOff>
    </xdr:from>
    <xdr:ext cx="762000" cy="259045"/>
    <xdr:sp macro="" textlink="">
      <xdr:nvSpPr>
        <xdr:cNvPr id="444" name="テキスト ボックス 443"/>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5" name="フローチャート : 判断 44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46" name="テキスト ボックス 445"/>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142494</xdr:rowOff>
    </xdr:from>
    <xdr:to>
      <xdr:col>24</xdr:col>
      <xdr:colOff>82550</xdr:colOff>
      <xdr:row>76</xdr:row>
      <xdr:rowOff>72644</xdr:rowOff>
    </xdr:to>
    <xdr:sp macro="" textlink="">
      <xdr:nvSpPr>
        <xdr:cNvPr id="452" name="円/楕円 451"/>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159021</xdr:rowOff>
    </xdr:from>
    <xdr:ext cx="762000" cy="259045"/>
    <xdr:sp macro="" textlink="">
      <xdr:nvSpPr>
        <xdr:cNvPr id="453" name="公債費以外該当値テキスト"/>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xdr:rowOff>
    </xdr:from>
    <xdr:to>
      <xdr:col>22</xdr:col>
      <xdr:colOff>615950</xdr:colOff>
      <xdr:row>76</xdr:row>
      <xdr:rowOff>118363</xdr:rowOff>
    </xdr:to>
    <xdr:sp macro="" textlink="">
      <xdr:nvSpPr>
        <xdr:cNvPr id="454" name="円/楕円 453"/>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128541</xdr:rowOff>
    </xdr:from>
    <xdr:ext cx="736600" cy="259045"/>
    <xdr:sp macro="" textlink="">
      <xdr:nvSpPr>
        <xdr:cNvPr id="455" name="テキスト ボックス 454"/>
        <xdr:cNvSpPr txBox="1"/>
      </xdr:nvSpPr>
      <xdr:spPr>
        <a:xfrm>
          <a:off x="15290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xdr:rowOff>
    </xdr:from>
    <xdr:to>
      <xdr:col>21</xdr:col>
      <xdr:colOff>412750</xdr:colOff>
      <xdr:row>76</xdr:row>
      <xdr:rowOff>118363</xdr:rowOff>
    </xdr:to>
    <xdr:sp macro="" textlink="">
      <xdr:nvSpPr>
        <xdr:cNvPr id="456" name="円/楕円 455"/>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128541</xdr:rowOff>
    </xdr:from>
    <xdr:ext cx="762000" cy="259045"/>
    <xdr:sp macro="" textlink="">
      <xdr:nvSpPr>
        <xdr:cNvPr id="457" name="テキスト ボックス 456"/>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39624</xdr:rowOff>
    </xdr:from>
    <xdr:to>
      <xdr:col>20</xdr:col>
      <xdr:colOff>209550</xdr:colOff>
      <xdr:row>76</xdr:row>
      <xdr:rowOff>141224</xdr:rowOff>
    </xdr:to>
    <xdr:sp macro="" textlink="">
      <xdr:nvSpPr>
        <xdr:cNvPr id="458" name="円/楕円 457"/>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151401</xdr:rowOff>
    </xdr:from>
    <xdr:ext cx="762000" cy="259045"/>
    <xdr:sp macro="" textlink="">
      <xdr:nvSpPr>
        <xdr:cNvPr id="459" name="テキスト ボックス 458"/>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25908</xdr:rowOff>
    </xdr:from>
    <xdr:to>
      <xdr:col>19</xdr:col>
      <xdr:colOff>6350</xdr:colOff>
      <xdr:row>76</xdr:row>
      <xdr:rowOff>127508</xdr:rowOff>
    </xdr:to>
    <xdr:sp macro="" textlink="">
      <xdr:nvSpPr>
        <xdr:cNvPr id="460" name="円/楕円 459"/>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137685</xdr:rowOff>
    </xdr:from>
    <xdr:ext cx="762000" cy="259045"/>
    <xdr:sp macro="" textlink="">
      <xdr:nvSpPr>
        <xdr:cNvPr id="461" name="テキスト ボックス 460"/>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福井県福井市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74563</xdr:rowOff>
    </xdr:from>
    <xdr:to>
      <xdr:col>4</xdr:col>
      <xdr:colOff>1117600</xdr:colOff>
      <xdr:row>19</xdr:row>
      <xdr:rowOff>86026</xdr:rowOff>
    </xdr:to>
    <xdr:cxnSp macro="">
      <xdr:nvCxnSpPr>
        <xdr:cNvPr id="47" name="直線コネクタ 46"/>
        <xdr:cNvCxnSpPr/>
      </xdr:nvCxnSpPr>
      <xdr:spPr bwMode="auto">
        <a:xfrm flipV="1">
          <a:off x="5651500" y="2008138"/>
          <a:ext cx="0" cy="1383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58103</xdr:rowOff>
    </xdr:from>
    <xdr:ext cx="762000" cy="259045"/>
    <xdr:sp macro="" textlink="">
      <xdr:nvSpPr>
        <xdr:cNvPr id="48" name="人口1人当たり決算額の推移最小値テキスト130"/>
        <xdr:cNvSpPr txBox="1"/>
      </xdr:nvSpPr>
      <xdr:spPr>
        <a:xfrm>
          <a:off x="5740400" y="336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46,713</a:t>
          </a:r>
          <a:endParaRPr kumimoji="1" lang="ja-JP" altLang="en-US" sz="1000" b="1">
            <a:latin typeface="ＭＳ Ｐゴシック"/>
          </a:endParaRPr>
        </a:p>
      </xdr:txBody>
    </xdr:sp>
    <xdr:clientData/>
  </xdr:oneCellAnchor>
  <xdr:twoCellAnchor>
    <xdr:from>
      <xdr:col>4</xdr:col>
      <xdr:colOff>1028700</xdr:colOff>
      <xdr:row>19</xdr:row>
      <xdr:rowOff>86026</xdr:rowOff>
    </xdr:from>
    <xdr:to>
      <xdr:col>5</xdr:col>
      <xdr:colOff>73025</xdr:colOff>
      <xdr:row>19</xdr:row>
      <xdr:rowOff>86026</xdr:rowOff>
    </xdr:to>
    <xdr:cxnSp macro="">
      <xdr:nvCxnSpPr>
        <xdr:cNvPr id="49" name="直線コネクタ 48"/>
        <xdr:cNvCxnSpPr/>
      </xdr:nvCxnSpPr>
      <xdr:spPr bwMode="auto">
        <a:xfrm>
          <a:off x="5562600" y="3391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160940</xdr:rowOff>
    </xdr:from>
    <xdr:ext cx="762000" cy="259045"/>
    <xdr:sp macro="" textlink="">
      <xdr:nvSpPr>
        <xdr:cNvPr id="50" name="人口1人当たり決算額の推移最大値テキスト130"/>
        <xdr:cNvSpPr txBox="1"/>
      </xdr:nvSpPr>
      <xdr:spPr>
        <a:xfrm>
          <a:off x="5740400" y="17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89,064</a:t>
          </a:r>
          <a:endParaRPr kumimoji="1" lang="ja-JP" altLang="en-US" sz="1000" b="1">
            <a:latin typeface="ＭＳ Ｐゴシック"/>
          </a:endParaRPr>
        </a:p>
      </xdr:txBody>
    </xdr:sp>
    <xdr:clientData/>
  </xdr:oneCellAnchor>
  <xdr:twoCellAnchor>
    <xdr:from>
      <xdr:col>4</xdr:col>
      <xdr:colOff>1028700</xdr:colOff>
      <xdr:row>11</xdr:row>
      <xdr:rowOff>74563</xdr:rowOff>
    </xdr:from>
    <xdr:to>
      <xdr:col>5</xdr:col>
      <xdr:colOff>73025</xdr:colOff>
      <xdr:row>11</xdr:row>
      <xdr:rowOff>74563</xdr:rowOff>
    </xdr:to>
    <xdr:cxnSp macro="">
      <xdr:nvCxnSpPr>
        <xdr:cNvPr id="51" name="直線コネクタ 50"/>
        <xdr:cNvCxnSpPr/>
      </xdr:nvCxnSpPr>
      <xdr:spPr bwMode="auto">
        <a:xfrm>
          <a:off x="5562600" y="2008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157970</xdr:rowOff>
    </xdr:from>
    <xdr:to>
      <xdr:col>4</xdr:col>
      <xdr:colOff>1117600</xdr:colOff>
      <xdr:row>15</xdr:row>
      <xdr:rowOff>24957</xdr:rowOff>
    </xdr:to>
    <xdr:cxnSp macro="">
      <xdr:nvCxnSpPr>
        <xdr:cNvPr id="52" name="直線コネクタ 51"/>
        <xdr:cNvCxnSpPr/>
      </xdr:nvCxnSpPr>
      <xdr:spPr bwMode="auto">
        <a:xfrm flipV="1">
          <a:off x="5003800" y="2605895"/>
          <a:ext cx="647700" cy="38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12071</xdr:rowOff>
    </xdr:from>
    <xdr:ext cx="762000" cy="259045"/>
    <xdr:sp macro="" textlink="">
      <xdr:nvSpPr>
        <xdr:cNvPr id="53" name="人口1人当たり決算額の推移平均値テキスト130"/>
        <xdr:cNvSpPr txBox="1"/>
      </xdr:nvSpPr>
      <xdr:spPr>
        <a:xfrm>
          <a:off x="5740400" y="280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39994</xdr:rowOff>
    </xdr:from>
    <xdr:to>
      <xdr:col>5</xdr:col>
      <xdr:colOff>34925</xdr:colOff>
      <xdr:row>16</xdr:row>
      <xdr:rowOff>141594</xdr:rowOff>
    </xdr:to>
    <xdr:sp macro="" textlink="">
      <xdr:nvSpPr>
        <xdr:cNvPr id="54" name="フローチャート : 判断 53"/>
        <xdr:cNvSpPr/>
      </xdr:nvSpPr>
      <xdr:spPr bwMode="auto">
        <a:xfrm>
          <a:off x="56007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24957</xdr:rowOff>
    </xdr:from>
    <xdr:to>
      <xdr:col>4</xdr:col>
      <xdr:colOff>469900</xdr:colOff>
      <xdr:row>15</xdr:row>
      <xdr:rowOff>145136</xdr:rowOff>
    </xdr:to>
    <xdr:cxnSp macro="">
      <xdr:nvCxnSpPr>
        <xdr:cNvPr id="55" name="直線コネクタ 54"/>
        <xdr:cNvCxnSpPr/>
      </xdr:nvCxnSpPr>
      <xdr:spPr bwMode="auto">
        <a:xfrm flipV="1">
          <a:off x="4305300" y="2644332"/>
          <a:ext cx="698500" cy="120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81763</xdr:rowOff>
    </xdr:from>
    <xdr:to>
      <xdr:col>4</xdr:col>
      <xdr:colOff>520700</xdr:colOff>
      <xdr:row>17</xdr:row>
      <xdr:rowOff>11913</xdr:rowOff>
    </xdr:to>
    <xdr:sp macro="" textlink="">
      <xdr:nvSpPr>
        <xdr:cNvPr id="56" name="フローチャート : 判断 55"/>
        <xdr:cNvSpPr/>
      </xdr:nvSpPr>
      <xdr:spPr bwMode="auto">
        <a:xfrm>
          <a:off x="4953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168140</xdr:rowOff>
    </xdr:from>
    <xdr:ext cx="736600" cy="259045"/>
    <xdr:sp macro="" textlink="">
      <xdr:nvSpPr>
        <xdr:cNvPr id="57" name="テキスト ボックス 56"/>
        <xdr:cNvSpPr txBox="1"/>
      </xdr:nvSpPr>
      <xdr:spPr>
        <a:xfrm>
          <a:off x="4622800" y="295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39033</xdr:rowOff>
    </xdr:from>
    <xdr:to>
      <xdr:col>3</xdr:col>
      <xdr:colOff>904875</xdr:colOff>
      <xdr:row>15</xdr:row>
      <xdr:rowOff>145136</xdr:rowOff>
    </xdr:to>
    <xdr:cxnSp macro="">
      <xdr:nvCxnSpPr>
        <xdr:cNvPr id="58" name="直線コネクタ 57"/>
        <xdr:cNvCxnSpPr/>
      </xdr:nvCxnSpPr>
      <xdr:spPr bwMode="auto">
        <a:xfrm>
          <a:off x="3606800" y="2658408"/>
          <a:ext cx="698500" cy="106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140088</xdr:rowOff>
    </xdr:from>
    <xdr:to>
      <xdr:col>3</xdr:col>
      <xdr:colOff>955675</xdr:colOff>
      <xdr:row>17</xdr:row>
      <xdr:rowOff>70238</xdr:rowOff>
    </xdr:to>
    <xdr:sp macro="" textlink="">
      <xdr:nvSpPr>
        <xdr:cNvPr id="59" name="フローチャート : 判断 58"/>
        <xdr:cNvSpPr/>
      </xdr:nvSpPr>
      <xdr:spPr bwMode="auto">
        <a:xfrm>
          <a:off x="4254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55015</xdr:rowOff>
    </xdr:from>
    <xdr:ext cx="762000" cy="259045"/>
    <xdr:sp macro="" textlink="">
      <xdr:nvSpPr>
        <xdr:cNvPr id="60" name="テキスト ボックス 59"/>
        <xdr:cNvSpPr txBox="1"/>
      </xdr:nvSpPr>
      <xdr:spPr>
        <a:xfrm>
          <a:off x="39243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100101</xdr:rowOff>
    </xdr:from>
    <xdr:to>
      <xdr:col>3</xdr:col>
      <xdr:colOff>206375</xdr:colOff>
      <xdr:row>15</xdr:row>
      <xdr:rowOff>39033</xdr:rowOff>
    </xdr:to>
    <xdr:cxnSp macro="">
      <xdr:nvCxnSpPr>
        <xdr:cNvPr id="61" name="直線コネクタ 60"/>
        <xdr:cNvCxnSpPr/>
      </xdr:nvCxnSpPr>
      <xdr:spPr bwMode="auto">
        <a:xfrm>
          <a:off x="2908300" y="2548026"/>
          <a:ext cx="698500" cy="110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92213</xdr:rowOff>
    </xdr:from>
    <xdr:to>
      <xdr:col>3</xdr:col>
      <xdr:colOff>257175</xdr:colOff>
      <xdr:row>17</xdr:row>
      <xdr:rowOff>22363</xdr:rowOff>
    </xdr:to>
    <xdr:sp macro="" textlink="">
      <xdr:nvSpPr>
        <xdr:cNvPr id="62" name="フローチャート : 判断 61"/>
        <xdr:cNvSpPr/>
      </xdr:nvSpPr>
      <xdr:spPr bwMode="auto">
        <a:xfrm>
          <a:off x="3556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7140</xdr:rowOff>
    </xdr:from>
    <xdr:ext cx="762000" cy="259045"/>
    <xdr:sp macro="" textlink="">
      <xdr:nvSpPr>
        <xdr:cNvPr id="63" name="テキスト ボックス 62"/>
        <xdr:cNvSpPr txBox="1"/>
      </xdr:nvSpPr>
      <xdr:spPr>
        <a:xfrm>
          <a:off x="32258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15566</xdr:rowOff>
    </xdr:from>
    <xdr:to>
      <xdr:col>2</xdr:col>
      <xdr:colOff>692150</xdr:colOff>
      <xdr:row>16</xdr:row>
      <xdr:rowOff>117166</xdr:rowOff>
    </xdr:to>
    <xdr:sp macro="" textlink="">
      <xdr:nvSpPr>
        <xdr:cNvPr id="64" name="フローチャート : 判断 63"/>
        <xdr:cNvSpPr/>
      </xdr:nvSpPr>
      <xdr:spPr bwMode="auto">
        <a:xfrm>
          <a:off x="2857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101943</xdr:rowOff>
    </xdr:from>
    <xdr:ext cx="762000" cy="259045"/>
    <xdr:sp macro="" textlink="">
      <xdr:nvSpPr>
        <xdr:cNvPr id="65" name="テキスト ボックス 64"/>
        <xdr:cNvSpPr txBox="1"/>
      </xdr:nvSpPr>
      <xdr:spPr>
        <a:xfrm>
          <a:off x="25273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107170</xdr:rowOff>
    </xdr:from>
    <xdr:to>
      <xdr:col>5</xdr:col>
      <xdr:colOff>34925</xdr:colOff>
      <xdr:row>15</xdr:row>
      <xdr:rowOff>37320</xdr:rowOff>
    </xdr:to>
    <xdr:sp macro="" textlink="">
      <xdr:nvSpPr>
        <xdr:cNvPr id="71" name="円/楕円 70"/>
        <xdr:cNvSpPr/>
      </xdr:nvSpPr>
      <xdr:spPr bwMode="auto">
        <a:xfrm>
          <a:off x="5600700" y="2555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123697</xdr:rowOff>
    </xdr:from>
    <xdr:ext cx="762000" cy="259045"/>
    <xdr:sp macro="" textlink="">
      <xdr:nvSpPr>
        <xdr:cNvPr id="72" name="人口1人当たり決算額の推移該当値テキスト130"/>
        <xdr:cNvSpPr txBox="1"/>
      </xdr:nvSpPr>
      <xdr:spPr>
        <a:xfrm>
          <a:off x="5740400" y="240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70,760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145607</xdr:rowOff>
    </xdr:from>
    <xdr:to>
      <xdr:col>4</xdr:col>
      <xdr:colOff>520700</xdr:colOff>
      <xdr:row>15</xdr:row>
      <xdr:rowOff>75757</xdr:rowOff>
    </xdr:to>
    <xdr:sp macro="" textlink="">
      <xdr:nvSpPr>
        <xdr:cNvPr id="73" name="円/楕円 72"/>
        <xdr:cNvSpPr/>
      </xdr:nvSpPr>
      <xdr:spPr bwMode="auto">
        <a:xfrm>
          <a:off x="4953000" y="2593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85934</xdr:rowOff>
    </xdr:from>
    <xdr:ext cx="736600" cy="259045"/>
    <xdr:sp macro="" textlink="">
      <xdr:nvSpPr>
        <xdr:cNvPr id="74" name="テキスト ボックス 73"/>
        <xdr:cNvSpPr txBox="1"/>
      </xdr:nvSpPr>
      <xdr:spPr>
        <a:xfrm>
          <a:off x="4622800" y="2362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69,583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94336</xdr:rowOff>
    </xdr:from>
    <xdr:to>
      <xdr:col>3</xdr:col>
      <xdr:colOff>955675</xdr:colOff>
      <xdr:row>16</xdr:row>
      <xdr:rowOff>24486</xdr:rowOff>
    </xdr:to>
    <xdr:sp macro="" textlink="">
      <xdr:nvSpPr>
        <xdr:cNvPr id="75" name="円/楕円 74"/>
        <xdr:cNvSpPr/>
      </xdr:nvSpPr>
      <xdr:spPr bwMode="auto">
        <a:xfrm>
          <a:off x="4254500" y="2713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34663</xdr:rowOff>
    </xdr:from>
    <xdr:ext cx="762000" cy="259045"/>
    <xdr:sp macro="" textlink="">
      <xdr:nvSpPr>
        <xdr:cNvPr id="76" name="テキスト ボックス 75"/>
        <xdr:cNvSpPr txBox="1"/>
      </xdr:nvSpPr>
      <xdr:spPr>
        <a:xfrm>
          <a:off x="3924300" y="24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65,903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159683</xdr:rowOff>
    </xdr:from>
    <xdr:to>
      <xdr:col>3</xdr:col>
      <xdr:colOff>257175</xdr:colOff>
      <xdr:row>15</xdr:row>
      <xdr:rowOff>89833</xdr:rowOff>
    </xdr:to>
    <xdr:sp macro="" textlink="">
      <xdr:nvSpPr>
        <xdr:cNvPr id="77" name="円/楕円 76"/>
        <xdr:cNvSpPr/>
      </xdr:nvSpPr>
      <xdr:spPr bwMode="auto">
        <a:xfrm>
          <a:off x="3556000" y="2607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100010</xdr:rowOff>
    </xdr:from>
    <xdr:ext cx="762000" cy="259045"/>
    <xdr:sp macro="" textlink="">
      <xdr:nvSpPr>
        <xdr:cNvPr id="78" name="テキスト ボックス 77"/>
        <xdr:cNvSpPr txBox="1"/>
      </xdr:nvSpPr>
      <xdr:spPr>
        <a:xfrm>
          <a:off x="3225800" y="237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69,152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49301</xdr:rowOff>
    </xdr:from>
    <xdr:to>
      <xdr:col>2</xdr:col>
      <xdr:colOff>692150</xdr:colOff>
      <xdr:row>14</xdr:row>
      <xdr:rowOff>150901</xdr:rowOff>
    </xdr:to>
    <xdr:sp macro="" textlink="">
      <xdr:nvSpPr>
        <xdr:cNvPr id="79" name="円/楕円 78"/>
        <xdr:cNvSpPr/>
      </xdr:nvSpPr>
      <xdr:spPr bwMode="auto">
        <a:xfrm>
          <a:off x="2857500" y="2497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161078</xdr:rowOff>
    </xdr:from>
    <xdr:ext cx="762000" cy="259045"/>
    <xdr:sp macro="" textlink="">
      <xdr:nvSpPr>
        <xdr:cNvPr id="80" name="テキスト ボックス 79"/>
        <xdr:cNvSpPr txBox="1"/>
      </xdr:nvSpPr>
      <xdr:spPr>
        <a:xfrm>
          <a:off x="2527300" y="226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39256</xdr:rowOff>
    </xdr:from>
    <xdr:to>
      <xdr:col>4</xdr:col>
      <xdr:colOff>1117600</xdr:colOff>
      <xdr:row>37</xdr:row>
      <xdr:rowOff>241529</xdr:rowOff>
    </xdr:to>
    <xdr:cxnSp macro="">
      <xdr:nvCxnSpPr>
        <xdr:cNvPr id="108" name="直線コネクタ 107"/>
        <xdr:cNvCxnSpPr/>
      </xdr:nvCxnSpPr>
      <xdr:spPr bwMode="auto">
        <a:xfrm flipV="1">
          <a:off x="5651500" y="5963806"/>
          <a:ext cx="0" cy="1402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213606</xdr:rowOff>
    </xdr:from>
    <xdr:ext cx="762000" cy="259045"/>
    <xdr:sp macro="" textlink="">
      <xdr:nvSpPr>
        <xdr:cNvPr id="109" name="人口1人当たり決算額の推移最小値テキスト445"/>
        <xdr:cNvSpPr txBox="1"/>
      </xdr:nvSpPr>
      <xdr:spPr>
        <a:xfrm>
          <a:off x="5740400" y="73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-5,006</a:t>
          </a:r>
          <a:endParaRPr kumimoji="1" lang="ja-JP" altLang="en-US" sz="1000" b="1">
            <a:latin typeface="ＭＳ Ｐゴシック"/>
          </a:endParaRPr>
        </a:p>
      </xdr:txBody>
    </xdr:sp>
    <xdr:clientData/>
  </xdr:oneCellAnchor>
  <xdr:twoCellAnchor>
    <xdr:from>
      <xdr:col>4</xdr:col>
      <xdr:colOff>1028700</xdr:colOff>
      <xdr:row>37</xdr:row>
      <xdr:rowOff>241529</xdr:rowOff>
    </xdr:from>
    <xdr:to>
      <xdr:col>5</xdr:col>
      <xdr:colOff>73025</xdr:colOff>
      <xdr:row>37</xdr:row>
      <xdr:rowOff>241529</xdr:rowOff>
    </xdr:to>
    <xdr:cxnSp macro="">
      <xdr:nvCxnSpPr>
        <xdr:cNvPr id="110" name="直線コネクタ 109"/>
        <xdr:cNvCxnSpPr/>
      </xdr:nvCxnSpPr>
      <xdr:spPr bwMode="auto">
        <a:xfrm>
          <a:off x="5562600" y="7366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297083</xdr:rowOff>
    </xdr:from>
    <xdr:ext cx="762000" cy="259045"/>
    <xdr:sp macro="" textlink="">
      <xdr:nvSpPr>
        <xdr:cNvPr id="111" name="人口1人当たり決算額の推移最大値テキスト445"/>
        <xdr:cNvSpPr txBox="1"/>
      </xdr:nvSpPr>
      <xdr:spPr>
        <a:xfrm>
          <a:off x="5740400" y="570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31,803</a:t>
          </a:r>
          <a:endParaRPr kumimoji="1" lang="ja-JP" altLang="en-US" sz="1000" b="1">
            <a:latin typeface="ＭＳ Ｐゴシック"/>
          </a:endParaRPr>
        </a:p>
      </xdr:txBody>
    </xdr:sp>
    <xdr:clientData/>
  </xdr:oneCellAnchor>
  <xdr:twoCellAnchor>
    <xdr:from>
      <xdr:col>4</xdr:col>
      <xdr:colOff>1028700</xdr:colOff>
      <xdr:row>33</xdr:row>
      <xdr:rowOff>39256</xdr:rowOff>
    </xdr:from>
    <xdr:to>
      <xdr:col>5</xdr:col>
      <xdr:colOff>73025</xdr:colOff>
      <xdr:row>33</xdr:row>
      <xdr:rowOff>39256</xdr:rowOff>
    </xdr:to>
    <xdr:cxnSp macro="">
      <xdr:nvCxnSpPr>
        <xdr:cNvPr id="112" name="直線コネクタ 111"/>
        <xdr:cNvCxnSpPr/>
      </xdr:nvCxnSpPr>
      <xdr:spPr bwMode="auto">
        <a:xfrm>
          <a:off x="5562600" y="5963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70422</xdr:rowOff>
    </xdr:from>
    <xdr:to>
      <xdr:col>4</xdr:col>
      <xdr:colOff>1117600</xdr:colOff>
      <xdr:row>34</xdr:row>
      <xdr:rowOff>123380</xdr:rowOff>
    </xdr:to>
    <xdr:cxnSp macro="">
      <xdr:nvCxnSpPr>
        <xdr:cNvPr id="113" name="直線コネクタ 112"/>
        <xdr:cNvCxnSpPr/>
      </xdr:nvCxnSpPr>
      <xdr:spPr bwMode="auto">
        <a:xfrm flipV="1">
          <a:off x="5003800" y="6337872"/>
          <a:ext cx="647700" cy="52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109275</xdr:rowOff>
    </xdr:from>
    <xdr:ext cx="762000" cy="259045"/>
    <xdr:sp macro="" textlink="">
      <xdr:nvSpPr>
        <xdr:cNvPr id="114" name="人口1人当たり決算額の推移平均値テキスト445"/>
        <xdr:cNvSpPr txBox="1"/>
      </xdr:nvSpPr>
      <xdr:spPr>
        <a:xfrm>
          <a:off x="5740400" y="67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137198</xdr:rowOff>
    </xdr:from>
    <xdr:to>
      <xdr:col>5</xdr:col>
      <xdr:colOff>34925</xdr:colOff>
      <xdr:row>35</xdr:row>
      <xdr:rowOff>238798</xdr:rowOff>
    </xdr:to>
    <xdr:sp macro="" textlink="">
      <xdr:nvSpPr>
        <xdr:cNvPr id="115" name="フローチャート : 判断 114"/>
        <xdr:cNvSpPr/>
      </xdr:nvSpPr>
      <xdr:spPr bwMode="auto">
        <a:xfrm>
          <a:off x="56007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25616</xdr:rowOff>
    </xdr:from>
    <xdr:to>
      <xdr:col>4</xdr:col>
      <xdr:colOff>469900</xdr:colOff>
      <xdr:row>34</xdr:row>
      <xdr:rowOff>123380</xdr:rowOff>
    </xdr:to>
    <xdr:cxnSp macro="">
      <xdr:nvCxnSpPr>
        <xdr:cNvPr id="116" name="直線コネクタ 115"/>
        <xdr:cNvCxnSpPr/>
      </xdr:nvCxnSpPr>
      <xdr:spPr bwMode="auto">
        <a:xfrm>
          <a:off x="4305300" y="6293066"/>
          <a:ext cx="698500" cy="97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123558</xdr:rowOff>
    </xdr:from>
    <xdr:to>
      <xdr:col>4</xdr:col>
      <xdr:colOff>520700</xdr:colOff>
      <xdr:row>35</xdr:row>
      <xdr:rowOff>225158</xdr:rowOff>
    </xdr:to>
    <xdr:sp macro="" textlink="">
      <xdr:nvSpPr>
        <xdr:cNvPr id="117" name="フローチャート : 判断 116"/>
        <xdr:cNvSpPr/>
      </xdr:nvSpPr>
      <xdr:spPr bwMode="auto">
        <a:xfrm>
          <a:off x="4953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209935</xdr:rowOff>
    </xdr:from>
    <xdr:ext cx="736600" cy="259045"/>
    <xdr:sp macro="" textlink="">
      <xdr:nvSpPr>
        <xdr:cNvPr id="118" name="テキスト ボックス 117"/>
        <xdr:cNvSpPr txBox="1"/>
      </xdr:nvSpPr>
      <xdr:spPr>
        <a:xfrm>
          <a:off x="4622800" y="682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25616</xdr:rowOff>
    </xdr:from>
    <xdr:to>
      <xdr:col>3</xdr:col>
      <xdr:colOff>904875</xdr:colOff>
      <xdr:row>34</xdr:row>
      <xdr:rowOff>58763</xdr:rowOff>
    </xdr:to>
    <xdr:cxnSp macro="">
      <xdr:nvCxnSpPr>
        <xdr:cNvPr id="119" name="直線コネクタ 118"/>
        <xdr:cNvCxnSpPr/>
      </xdr:nvCxnSpPr>
      <xdr:spPr bwMode="auto">
        <a:xfrm flipV="1">
          <a:off x="3606800" y="6293066"/>
          <a:ext cx="698500" cy="33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42291</xdr:rowOff>
    </xdr:from>
    <xdr:to>
      <xdr:col>3</xdr:col>
      <xdr:colOff>955675</xdr:colOff>
      <xdr:row>35</xdr:row>
      <xdr:rowOff>143891</xdr:rowOff>
    </xdr:to>
    <xdr:sp macro="" textlink="">
      <xdr:nvSpPr>
        <xdr:cNvPr id="120" name="フローチャート : 判断 119"/>
        <xdr:cNvSpPr/>
      </xdr:nvSpPr>
      <xdr:spPr bwMode="auto">
        <a:xfrm>
          <a:off x="4254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128668</xdr:rowOff>
    </xdr:from>
    <xdr:ext cx="762000" cy="259045"/>
    <xdr:sp macro="" textlink="">
      <xdr:nvSpPr>
        <xdr:cNvPr id="121" name="テキスト ボックス 120"/>
        <xdr:cNvSpPr txBox="1"/>
      </xdr:nvSpPr>
      <xdr:spPr>
        <a:xfrm>
          <a:off x="39243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58763</xdr:rowOff>
    </xdr:from>
    <xdr:to>
      <xdr:col>3</xdr:col>
      <xdr:colOff>206375</xdr:colOff>
      <xdr:row>34</xdr:row>
      <xdr:rowOff>116027</xdr:rowOff>
    </xdr:to>
    <xdr:cxnSp macro="">
      <xdr:nvCxnSpPr>
        <xdr:cNvPr id="122" name="直線コネクタ 121"/>
        <xdr:cNvCxnSpPr/>
      </xdr:nvCxnSpPr>
      <xdr:spPr bwMode="auto">
        <a:xfrm flipV="1">
          <a:off x="2908300" y="6326213"/>
          <a:ext cx="698500" cy="57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8192</xdr:rowOff>
    </xdr:from>
    <xdr:to>
      <xdr:col>3</xdr:col>
      <xdr:colOff>257175</xdr:colOff>
      <xdr:row>35</xdr:row>
      <xdr:rowOff>109792</xdr:rowOff>
    </xdr:to>
    <xdr:sp macro="" textlink="">
      <xdr:nvSpPr>
        <xdr:cNvPr id="123" name="フローチャート : 判断 122"/>
        <xdr:cNvSpPr/>
      </xdr:nvSpPr>
      <xdr:spPr bwMode="auto">
        <a:xfrm>
          <a:off x="35560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94569</xdr:rowOff>
    </xdr:from>
    <xdr:ext cx="762000" cy="259045"/>
    <xdr:sp macro="" textlink="">
      <xdr:nvSpPr>
        <xdr:cNvPr id="124" name="テキスト ボックス 123"/>
        <xdr:cNvSpPr txBox="1"/>
      </xdr:nvSpPr>
      <xdr:spPr>
        <a:xfrm>
          <a:off x="3225800" y="670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338062</xdr:rowOff>
    </xdr:from>
    <xdr:to>
      <xdr:col>2</xdr:col>
      <xdr:colOff>692150</xdr:colOff>
      <xdr:row>35</xdr:row>
      <xdr:rowOff>96762</xdr:rowOff>
    </xdr:to>
    <xdr:sp macro="" textlink="">
      <xdr:nvSpPr>
        <xdr:cNvPr id="125" name="フローチャート : 判断 124"/>
        <xdr:cNvSpPr/>
      </xdr:nvSpPr>
      <xdr:spPr bwMode="auto">
        <a:xfrm>
          <a:off x="2857500" y="6605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81539</xdr:rowOff>
    </xdr:from>
    <xdr:ext cx="762000" cy="259045"/>
    <xdr:sp macro="" textlink="">
      <xdr:nvSpPr>
        <xdr:cNvPr id="126" name="テキスト ボックス 125"/>
        <xdr:cNvSpPr txBox="1"/>
      </xdr:nvSpPr>
      <xdr:spPr>
        <a:xfrm>
          <a:off x="2527300" y="669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19622</xdr:rowOff>
    </xdr:from>
    <xdr:to>
      <xdr:col>5</xdr:col>
      <xdr:colOff>34925</xdr:colOff>
      <xdr:row>34</xdr:row>
      <xdr:rowOff>121222</xdr:rowOff>
    </xdr:to>
    <xdr:sp macro="" textlink="">
      <xdr:nvSpPr>
        <xdr:cNvPr id="132" name="円/楕円 131"/>
        <xdr:cNvSpPr/>
      </xdr:nvSpPr>
      <xdr:spPr bwMode="auto">
        <a:xfrm>
          <a:off x="5600700" y="6287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207599</xdr:rowOff>
    </xdr:from>
    <xdr:ext cx="762000" cy="259045"/>
    <xdr:sp macro="" textlink="">
      <xdr:nvSpPr>
        <xdr:cNvPr id="133" name="人口1人当たり決算額の推移該当値テキスト445"/>
        <xdr:cNvSpPr txBox="1"/>
      </xdr:nvSpPr>
      <xdr:spPr>
        <a:xfrm>
          <a:off x="5740400" y="613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21,985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72580</xdr:rowOff>
    </xdr:from>
    <xdr:to>
      <xdr:col>4</xdr:col>
      <xdr:colOff>520700</xdr:colOff>
      <xdr:row>34</xdr:row>
      <xdr:rowOff>174180</xdr:rowOff>
    </xdr:to>
    <xdr:sp macro="" textlink="">
      <xdr:nvSpPr>
        <xdr:cNvPr id="134" name="円/楕円 133"/>
        <xdr:cNvSpPr/>
      </xdr:nvSpPr>
      <xdr:spPr bwMode="auto">
        <a:xfrm>
          <a:off x="4953000" y="6340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184357</xdr:rowOff>
    </xdr:from>
    <xdr:ext cx="736600" cy="259045"/>
    <xdr:sp macro="" textlink="">
      <xdr:nvSpPr>
        <xdr:cNvPr id="135" name="テキスト ボックス 134"/>
        <xdr:cNvSpPr txBox="1"/>
      </xdr:nvSpPr>
      <xdr:spPr>
        <a:xfrm>
          <a:off x="4622800" y="6108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20,595</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317716</xdr:rowOff>
    </xdr:from>
    <xdr:to>
      <xdr:col>3</xdr:col>
      <xdr:colOff>955675</xdr:colOff>
      <xdr:row>34</xdr:row>
      <xdr:rowOff>76416</xdr:rowOff>
    </xdr:to>
    <xdr:sp macro="" textlink="">
      <xdr:nvSpPr>
        <xdr:cNvPr id="136" name="円/楕円 135"/>
        <xdr:cNvSpPr/>
      </xdr:nvSpPr>
      <xdr:spPr bwMode="auto">
        <a:xfrm>
          <a:off x="4254500" y="6242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86593</xdr:rowOff>
    </xdr:from>
    <xdr:ext cx="762000" cy="259045"/>
    <xdr:sp macro="" textlink="">
      <xdr:nvSpPr>
        <xdr:cNvPr id="137" name="テキスト ボックス 136"/>
        <xdr:cNvSpPr txBox="1"/>
      </xdr:nvSpPr>
      <xdr:spPr>
        <a:xfrm>
          <a:off x="3924300" y="601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23,161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7963</xdr:rowOff>
    </xdr:from>
    <xdr:to>
      <xdr:col>3</xdr:col>
      <xdr:colOff>257175</xdr:colOff>
      <xdr:row>34</xdr:row>
      <xdr:rowOff>109563</xdr:rowOff>
    </xdr:to>
    <xdr:sp macro="" textlink="">
      <xdr:nvSpPr>
        <xdr:cNvPr id="138" name="円/楕円 137"/>
        <xdr:cNvSpPr/>
      </xdr:nvSpPr>
      <xdr:spPr bwMode="auto">
        <a:xfrm>
          <a:off x="3556000" y="6275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119740</xdr:rowOff>
    </xdr:from>
    <xdr:ext cx="762000" cy="259045"/>
    <xdr:sp macro="" textlink="">
      <xdr:nvSpPr>
        <xdr:cNvPr id="139" name="テキスト ボックス 138"/>
        <xdr:cNvSpPr txBox="1"/>
      </xdr:nvSpPr>
      <xdr:spPr>
        <a:xfrm>
          <a:off x="3225800" y="604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22,291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65227</xdr:rowOff>
    </xdr:from>
    <xdr:to>
      <xdr:col>2</xdr:col>
      <xdr:colOff>692150</xdr:colOff>
      <xdr:row>34</xdr:row>
      <xdr:rowOff>166827</xdr:rowOff>
    </xdr:to>
    <xdr:sp macro="" textlink="">
      <xdr:nvSpPr>
        <xdr:cNvPr id="140" name="円/楕円 139"/>
        <xdr:cNvSpPr/>
      </xdr:nvSpPr>
      <xdr:spPr bwMode="auto">
        <a:xfrm>
          <a:off x="2857500" y="6332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177004</xdr:rowOff>
    </xdr:from>
    <xdr:ext cx="762000" cy="259045"/>
    <xdr:sp macro="" textlink="">
      <xdr:nvSpPr>
        <xdr:cNvPr id="141" name="テキスト ボックス 140"/>
        <xdr:cNvSpPr txBox="1"/>
      </xdr:nvSpPr>
      <xdr:spPr>
        <a:xfrm>
          <a:off x="2527300" y="61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福井県福井市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266,553
262,784
536.41
115,059,741
113,243,896
1,638,355
58,477,862
152,509,237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113.0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130980</xdr:rowOff>
    </xdr:from>
    <xdr:to>
      <xdr:col>6</xdr:col>
      <xdr:colOff>510540</xdr:colOff>
      <xdr:row>39</xdr:row>
      <xdr:rowOff>35491</xdr:rowOff>
    </xdr:to>
    <xdr:cxnSp macro="">
      <xdr:nvCxnSpPr>
        <xdr:cNvPr id="58" name="直線コネクタ 57"/>
        <xdr:cNvCxnSpPr/>
      </xdr:nvCxnSpPr>
      <xdr:spPr>
        <a:xfrm flipV="1">
          <a:off x="4633595" y="5274480"/>
          <a:ext cx="1270" cy="144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39318</xdr:rowOff>
    </xdr:from>
    <xdr:ext cx="534377" cy="259045"/>
    <xdr:sp macro="" textlink="">
      <xdr:nvSpPr>
        <xdr:cNvPr id="59" name="人件費最小値テキスト"/>
        <xdr:cNvSpPr txBox="1"/>
      </xdr:nvSpPr>
      <xdr:spPr>
        <a:xfrm>
          <a:off x="4686300" y="6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41,941</a:t>
          </a:r>
          <a:endParaRPr kumimoji="1" lang="ja-JP" altLang="en-US" sz="1000" b="1">
            <a:latin typeface="ＭＳ Ｐゴシック"/>
          </a:endParaRPr>
        </a:p>
      </xdr:txBody>
    </xdr:sp>
    <xdr:clientData/>
  </xdr:oneCellAnchor>
  <xdr:twoCellAnchor>
    <xdr:from>
      <xdr:col>6</xdr:col>
      <xdr:colOff>422275</xdr:colOff>
      <xdr:row>39</xdr:row>
      <xdr:rowOff>35491</xdr:rowOff>
    </xdr:from>
    <xdr:to>
      <xdr:col>6</xdr:col>
      <xdr:colOff>600075</xdr:colOff>
      <xdr:row>39</xdr:row>
      <xdr:rowOff>35491</xdr:rowOff>
    </xdr:to>
    <xdr:cxnSp macro="">
      <xdr:nvCxnSpPr>
        <xdr:cNvPr id="60" name="直線コネクタ 59"/>
        <xdr:cNvCxnSpPr/>
      </xdr:nvCxnSpPr>
      <xdr:spPr>
        <a:xfrm>
          <a:off x="4546600" y="672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77657</xdr:rowOff>
    </xdr:from>
    <xdr:ext cx="534377" cy="259045"/>
    <xdr:sp macro="" textlink="">
      <xdr:nvSpPr>
        <xdr:cNvPr id="61" name="人件費最大値テキスト"/>
        <xdr:cNvSpPr txBox="1"/>
      </xdr:nvSpPr>
      <xdr:spPr>
        <a:xfrm>
          <a:off x="4686300" y="50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86,267</a:t>
          </a:r>
          <a:endParaRPr kumimoji="1" lang="ja-JP" altLang="en-US" sz="1000" b="1">
            <a:latin typeface="ＭＳ Ｐゴシック"/>
          </a:endParaRPr>
        </a:p>
      </xdr:txBody>
    </xdr:sp>
    <xdr:clientData/>
  </xdr:oneCellAnchor>
  <xdr:twoCellAnchor>
    <xdr:from>
      <xdr:col>6</xdr:col>
      <xdr:colOff>422275</xdr:colOff>
      <xdr:row>30</xdr:row>
      <xdr:rowOff>130980</xdr:rowOff>
    </xdr:from>
    <xdr:to>
      <xdr:col>6</xdr:col>
      <xdr:colOff>600075</xdr:colOff>
      <xdr:row>30</xdr:row>
      <xdr:rowOff>130980</xdr:rowOff>
    </xdr:to>
    <xdr:cxnSp macro="">
      <xdr:nvCxnSpPr>
        <xdr:cNvPr id="62" name="直線コネクタ 61"/>
        <xdr:cNvCxnSpPr/>
      </xdr:nvCxnSpPr>
      <xdr:spPr>
        <a:xfrm>
          <a:off x="4546600" y="527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95907</xdr:rowOff>
    </xdr:from>
    <xdr:to>
      <xdr:col>6</xdr:col>
      <xdr:colOff>511175</xdr:colOff>
      <xdr:row>34</xdr:row>
      <xdr:rowOff>98225</xdr:rowOff>
    </xdr:to>
    <xdr:cxnSp macro="">
      <xdr:nvCxnSpPr>
        <xdr:cNvPr id="63" name="直線コネクタ 62"/>
        <xdr:cNvCxnSpPr/>
      </xdr:nvCxnSpPr>
      <xdr:spPr>
        <a:xfrm flipV="1">
          <a:off x="3797300" y="5925207"/>
          <a:ext cx="8382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143026</xdr:rowOff>
    </xdr:from>
    <xdr:ext cx="534377" cy="259045"/>
    <xdr:sp macro="" textlink="">
      <xdr:nvSpPr>
        <xdr:cNvPr id="64" name="人件費平均値テキスト"/>
        <xdr:cNvSpPr txBox="1"/>
      </xdr:nvSpPr>
      <xdr:spPr>
        <a:xfrm>
          <a:off x="4686300" y="6143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164599</xdr:rowOff>
    </xdr:from>
    <xdr:to>
      <xdr:col>6</xdr:col>
      <xdr:colOff>561975</xdr:colOff>
      <xdr:row>36</xdr:row>
      <xdr:rowOff>94749</xdr:rowOff>
    </xdr:to>
    <xdr:sp macro="" textlink="">
      <xdr:nvSpPr>
        <xdr:cNvPr id="65" name="フローチャート : 判断 64"/>
        <xdr:cNvSpPr/>
      </xdr:nvSpPr>
      <xdr:spPr>
        <a:xfrm>
          <a:off x="4584700" y="61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98225</xdr:rowOff>
    </xdr:from>
    <xdr:to>
      <xdr:col>5</xdr:col>
      <xdr:colOff>358775</xdr:colOff>
      <xdr:row>35</xdr:row>
      <xdr:rowOff>75202</xdr:rowOff>
    </xdr:to>
    <xdr:cxnSp macro="">
      <xdr:nvCxnSpPr>
        <xdr:cNvPr id="66" name="直線コネクタ 65"/>
        <xdr:cNvCxnSpPr/>
      </xdr:nvCxnSpPr>
      <xdr:spPr>
        <a:xfrm flipV="1">
          <a:off x="2908300" y="5927525"/>
          <a:ext cx="889000" cy="14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16401</xdr:rowOff>
    </xdr:from>
    <xdr:to>
      <xdr:col>5</xdr:col>
      <xdr:colOff>409575</xdr:colOff>
      <xdr:row>36</xdr:row>
      <xdr:rowOff>118001</xdr:rowOff>
    </xdr:to>
    <xdr:sp macro="" textlink="">
      <xdr:nvSpPr>
        <xdr:cNvPr id="67" name="フローチャート : 判断 66"/>
        <xdr:cNvSpPr/>
      </xdr:nvSpPr>
      <xdr:spPr>
        <a:xfrm>
          <a:off x="3746500" y="618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109128</xdr:rowOff>
    </xdr:from>
    <xdr:ext cx="534377" cy="259045"/>
    <xdr:sp macro="" textlink="">
      <xdr:nvSpPr>
        <xdr:cNvPr id="68" name="テキスト ボックス 67"/>
        <xdr:cNvSpPr txBox="1"/>
      </xdr:nvSpPr>
      <xdr:spPr>
        <a:xfrm>
          <a:off x="3530111" y="62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82517</xdr:rowOff>
    </xdr:from>
    <xdr:to>
      <xdr:col>4</xdr:col>
      <xdr:colOff>155575</xdr:colOff>
      <xdr:row>35</xdr:row>
      <xdr:rowOff>75202</xdr:rowOff>
    </xdr:to>
    <xdr:cxnSp macro="">
      <xdr:nvCxnSpPr>
        <xdr:cNvPr id="69" name="直線コネクタ 68"/>
        <xdr:cNvCxnSpPr/>
      </xdr:nvCxnSpPr>
      <xdr:spPr>
        <a:xfrm>
          <a:off x="2019300" y="5911817"/>
          <a:ext cx="889000" cy="1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55100</xdr:rowOff>
    </xdr:from>
    <xdr:to>
      <xdr:col>4</xdr:col>
      <xdr:colOff>206375</xdr:colOff>
      <xdr:row>36</xdr:row>
      <xdr:rowOff>156700</xdr:rowOff>
    </xdr:to>
    <xdr:sp macro="" textlink="">
      <xdr:nvSpPr>
        <xdr:cNvPr id="70" name="フローチャート : 判断 69"/>
        <xdr:cNvSpPr/>
      </xdr:nvSpPr>
      <xdr:spPr>
        <a:xfrm>
          <a:off x="2857500" y="62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147827</xdr:rowOff>
    </xdr:from>
    <xdr:ext cx="534377" cy="259045"/>
    <xdr:sp macro="" textlink="">
      <xdr:nvSpPr>
        <xdr:cNvPr id="71" name="テキスト ボックス 70"/>
        <xdr:cNvSpPr txBox="1"/>
      </xdr:nvSpPr>
      <xdr:spPr>
        <a:xfrm>
          <a:off x="2641111" y="63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128270</xdr:rowOff>
    </xdr:from>
    <xdr:to>
      <xdr:col>2</xdr:col>
      <xdr:colOff>638175</xdr:colOff>
      <xdr:row>34</xdr:row>
      <xdr:rowOff>82517</xdr:rowOff>
    </xdr:to>
    <xdr:cxnSp macro="">
      <xdr:nvCxnSpPr>
        <xdr:cNvPr id="72" name="直線コネクタ 71"/>
        <xdr:cNvCxnSpPr/>
      </xdr:nvCxnSpPr>
      <xdr:spPr>
        <a:xfrm>
          <a:off x="1130300" y="5786120"/>
          <a:ext cx="889000" cy="12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157611</xdr:rowOff>
    </xdr:from>
    <xdr:to>
      <xdr:col>3</xdr:col>
      <xdr:colOff>3175</xdr:colOff>
      <xdr:row>36</xdr:row>
      <xdr:rowOff>87761</xdr:rowOff>
    </xdr:to>
    <xdr:sp macro="" textlink="">
      <xdr:nvSpPr>
        <xdr:cNvPr id="73" name="フローチャート : 判断 72"/>
        <xdr:cNvSpPr/>
      </xdr:nvSpPr>
      <xdr:spPr>
        <a:xfrm>
          <a:off x="1968500" y="615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78888</xdr:rowOff>
    </xdr:from>
    <xdr:ext cx="534377" cy="259045"/>
    <xdr:sp macro="" textlink="">
      <xdr:nvSpPr>
        <xdr:cNvPr id="74" name="テキスト ボックス 73"/>
        <xdr:cNvSpPr txBox="1"/>
      </xdr:nvSpPr>
      <xdr:spPr>
        <a:xfrm>
          <a:off x="1752111" y="625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59901</xdr:rowOff>
    </xdr:from>
    <xdr:to>
      <xdr:col>1</xdr:col>
      <xdr:colOff>485775</xdr:colOff>
      <xdr:row>35</xdr:row>
      <xdr:rowOff>161501</xdr:rowOff>
    </xdr:to>
    <xdr:sp macro="" textlink="">
      <xdr:nvSpPr>
        <xdr:cNvPr id="75" name="フローチャート : 判断 74"/>
        <xdr:cNvSpPr/>
      </xdr:nvSpPr>
      <xdr:spPr>
        <a:xfrm>
          <a:off x="1079500" y="60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152628</xdr:rowOff>
    </xdr:from>
    <xdr:ext cx="534377" cy="259045"/>
    <xdr:sp macro="" textlink="">
      <xdr:nvSpPr>
        <xdr:cNvPr id="76" name="テキスト ボックス 75"/>
        <xdr:cNvSpPr txBox="1"/>
      </xdr:nvSpPr>
      <xdr:spPr>
        <a:xfrm>
          <a:off x="863111" y="615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45107</xdr:rowOff>
    </xdr:from>
    <xdr:to>
      <xdr:col>6</xdr:col>
      <xdr:colOff>561975</xdr:colOff>
      <xdr:row>34</xdr:row>
      <xdr:rowOff>146707</xdr:rowOff>
    </xdr:to>
    <xdr:sp macro="" textlink="">
      <xdr:nvSpPr>
        <xdr:cNvPr id="82" name="円/楕円 81"/>
        <xdr:cNvSpPr/>
      </xdr:nvSpPr>
      <xdr:spPr>
        <a:xfrm>
          <a:off x="4584700" y="587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67984</xdr:rowOff>
    </xdr:from>
    <xdr:ext cx="534377" cy="259045"/>
    <xdr:sp macro="" textlink="">
      <xdr:nvSpPr>
        <xdr:cNvPr id="83" name="人件費該当値テキスト"/>
        <xdr:cNvSpPr txBox="1"/>
      </xdr:nvSpPr>
      <xdr:spPr>
        <a:xfrm>
          <a:off x="4686300" y="572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66,341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47425</xdr:rowOff>
    </xdr:from>
    <xdr:to>
      <xdr:col>5</xdr:col>
      <xdr:colOff>409575</xdr:colOff>
      <xdr:row>34</xdr:row>
      <xdr:rowOff>149025</xdr:rowOff>
    </xdr:to>
    <xdr:sp macro="" textlink="">
      <xdr:nvSpPr>
        <xdr:cNvPr id="84" name="円/楕円 83"/>
        <xdr:cNvSpPr/>
      </xdr:nvSpPr>
      <xdr:spPr>
        <a:xfrm>
          <a:off x="3746500" y="587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165552</xdr:rowOff>
    </xdr:from>
    <xdr:ext cx="534377" cy="259045"/>
    <xdr:sp macro="" textlink="">
      <xdr:nvSpPr>
        <xdr:cNvPr id="85" name="テキスト ボックス 84"/>
        <xdr:cNvSpPr txBox="1"/>
      </xdr:nvSpPr>
      <xdr:spPr>
        <a:xfrm>
          <a:off x="3530111" y="565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66,270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24402</xdr:rowOff>
    </xdr:from>
    <xdr:to>
      <xdr:col>4</xdr:col>
      <xdr:colOff>206375</xdr:colOff>
      <xdr:row>35</xdr:row>
      <xdr:rowOff>126002</xdr:rowOff>
    </xdr:to>
    <xdr:sp macro="" textlink="">
      <xdr:nvSpPr>
        <xdr:cNvPr id="86" name="円/楕円 85"/>
        <xdr:cNvSpPr/>
      </xdr:nvSpPr>
      <xdr:spPr>
        <a:xfrm>
          <a:off x="2857500" y="602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142529</xdr:rowOff>
    </xdr:from>
    <xdr:ext cx="534377" cy="259045"/>
    <xdr:sp macro="" textlink="">
      <xdr:nvSpPr>
        <xdr:cNvPr id="87" name="テキスト ボックス 86"/>
        <xdr:cNvSpPr txBox="1"/>
      </xdr:nvSpPr>
      <xdr:spPr>
        <a:xfrm>
          <a:off x="2641111" y="580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31717</xdr:rowOff>
    </xdr:from>
    <xdr:to>
      <xdr:col>3</xdr:col>
      <xdr:colOff>3175</xdr:colOff>
      <xdr:row>34</xdr:row>
      <xdr:rowOff>133317</xdr:rowOff>
    </xdr:to>
    <xdr:sp macro="" textlink="">
      <xdr:nvSpPr>
        <xdr:cNvPr id="88" name="円/楕円 87"/>
        <xdr:cNvSpPr/>
      </xdr:nvSpPr>
      <xdr:spPr>
        <a:xfrm>
          <a:off x="1968500" y="586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149844</xdr:rowOff>
    </xdr:from>
    <xdr:ext cx="534377" cy="259045"/>
    <xdr:sp macro="" textlink="">
      <xdr:nvSpPr>
        <xdr:cNvPr id="89" name="テキスト ボックス 88"/>
        <xdr:cNvSpPr txBox="1"/>
      </xdr:nvSpPr>
      <xdr:spPr>
        <a:xfrm>
          <a:off x="1752111" y="563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66,751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77470</xdr:rowOff>
    </xdr:from>
    <xdr:to>
      <xdr:col>1</xdr:col>
      <xdr:colOff>485775</xdr:colOff>
      <xdr:row>34</xdr:row>
      <xdr:rowOff>7620</xdr:rowOff>
    </xdr:to>
    <xdr:sp macro="" textlink="">
      <xdr:nvSpPr>
        <xdr:cNvPr id="90" name="円/楕円 89"/>
        <xdr:cNvSpPr/>
      </xdr:nvSpPr>
      <xdr:spPr>
        <a:xfrm>
          <a:off x="10795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24147</xdr:rowOff>
    </xdr:from>
    <xdr:ext cx="534377" cy="259045"/>
    <xdr:sp macro="" textlink="">
      <xdr:nvSpPr>
        <xdr:cNvPr id="91" name="テキスト ボックス 90"/>
        <xdr:cNvSpPr txBox="1"/>
      </xdr:nvSpPr>
      <xdr:spPr>
        <a:xfrm>
          <a:off x="863111" y="551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112458</xdr:rowOff>
    </xdr:from>
    <xdr:to>
      <xdr:col>6</xdr:col>
      <xdr:colOff>510540</xdr:colOff>
      <xdr:row>58</xdr:row>
      <xdr:rowOff>140348</xdr:rowOff>
    </xdr:to>
    <xdr:cxnSp macro="">
      <xdr:nvCxnSpPr>
        <xdr:cNvPr id="116" name="直線コネクタ 115"/>
        <xdr:cNvCxnSpPr/>
      </xdr:nvCxnSpPr>
      <xdr:spPr>
        <a:xfrm flipV="1">
          <a:off x="4633595" y="8856408"/>
          <a:ext cx="1270" cy="1228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144175</xdr:rowOff>
    </xdr:from>
    <xdr:ext cx="534377" cy="259045"/>
    <xdr:sp macro="" textlink="">
      <xdr:nvSpPr>
        <xdr:cNvPr id="117" name="物件費最小値テキスト"/>
        <xdr:cNvSpPr txBox="1"/>
      </xdr:nvSpPr>
      <xdr:spPr>
        <a:xfrm>
          <a:off x="4686300" y="10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31,983</a:t>
          </a:r>
          <a:endParaRPr kumimoji="1" lang="ja-JP" altLang="en-US" sz="1000" b="1">
            <a:latin typeface="ＭＳ Ｐゴシック"/>
          </a:endParaRPr>
        </a:p>
      </xdr:txBody>
    </xdr:sp>
    <xdr:clientData/>
  </xdr:oneCellAnchor>
  <xdr:twoCellAnchor>
    <xdr:from>
      <xdr:col>6</xdr:col>
      <xdr:colOff>422275</xdr:colOff>
      <xdr:row>58</xdr:row>
      <xdr:rowOff>140348</xdr:rowOff>
    </xdr:from>
    <xdr:to>
      <xdr:col>6</xdr:col>
      <xdr:colOff>600075</xdr:colOff>
      <xdr:row>58</xdr:row>
      <xdr:rowOff>140348</xdr:rowOff>
    </xdr:to>
    <xdr:cxnSp macro="">
      <xdr:nvCxnSpPr>
        <xdr:cNvPr id="118" name="直線コネクタ 117"/>
        <xdr:cNvCxnSpPr/>
      </xdr:nvCxnSpPr>
      <xdr:spPr>
        <a:xfrm>
          <a:off x="4546600" y="100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59135</xdr:rowOff>
    </xdr:from>
    <xdr:ext cx="534377" cy="259045"/>
    <xdr:sp macro="" textlink="">
      <xdr:nvSpPr>
        <xdr:cNvPr id="119" name="物件費最大値テキスト"/>
        <xdr:cNvSpPr txBox="1"/>
      </xdr:nvSpPr>
      <xdr:spPr>
        <a:xfrm>
          <a:off x="4686300" y="86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64,215</a:t>
          </a:r>
          <a:endParaRPr kumimoji="1" lang="ja-JP" altLang="en-US" sz="1000" b="1">
            <a:latin typeface="ＭＳ Ｐゴシック"/>
          </a:endParaRPr>
        </a:p>
      </xdr:txBody>
    </xdr:sp>
    <xdr:clientData/>
  </xdr:oneCellAnchor>
  <xdr:twoCellAnchor>
    <xdr:from>
      <xdr:col>6</xdr:col>
      <xdr:colOff>422275</xdr:colOff>
      <xdr:row>51</xdr:row>
      <xdr:rowOff>112458</xdr:rowOff>
    </xdr:from>
    <xdr:to>
      <xdr:col>6</xdr:col>
      <xdr:colOff>600075</xdr:colOff>
      <xdr:row>51</xdr:row>
      <xdr:rowOff>112458</xdr:rowOff>
    </xdr:to>
    <xdr:cxnSp macro="">
      <xdr:nvCxnSpPr>
        <xdr:cNvPr id="120" name="直線コネクタ 119"/>
        <xdr:cNvCxnSpPr/>
      </xdr:nvCxnSpPr>
      <xdr:spPr>
        <a:xfrm>
          <a:off x="4546600" y="885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102362</xdr:rowOff>
    </xdr:from>
    <xdr:to>
      <xdr:col>6</xdr:col>
      <xdr:colOff>511175</xdr:colOff>
      <xdr:row>54</xdr:row>
      <xdr:rowOff>108839</xdr:rowOff>
    </xdr:to>
    <xdr:cxnSp macro="">
      <xdr:nvCxnSpPr>
        <xdr:cNvPr id="121" name="直線コネクタ 120"/>
        <xdr:cNvCxnSpPr/>
      </xdr:nvCxnSpPr>
      <xdr:spPr>
        <a:xfrm>
          <a:off x="3797300" y="9360662"/>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2862</xdr:rowOff>
    </xdr:from>
    <xdr:ext cx="534377" cy="259045"/>
    <xdr:sp macro="" textlink="">
      <xdr:nvSpPr>
        <xdr:cNvPr id="122" name="物件費平均値テキスト"/>
        <xdr:cNvSpPr txBox="1"/>
      </xdr:nvSpPr>
      <xdr:spPr>
        <a:xfrm>
          <a:off x="4686300" y="943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24435</xdr:rowOff>
    </xdr:from>
    <xdr:to>
      <xdr:col>6</xdr:col>
      <xdr:colOff>561975</xdr:colOff>
      <xdr:row>55</xdr:row>
      <xdr:rowOff>126035</xdr:rowOff>
    </xdr:to>
    <xdr:sp macro="" textlink="">
      <xdr:nvSpPr>
        <xdr:cNvPr id="123" name="フローチャート : 判断 122"/>
        <xdr:cNvSpPr/>
      </xdr:nvSpPr>
      <xdr:spPr>
        <a:xfrm>
          <a:off x="45847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102362</xdr:rowOff>
    </xdr:from>
    <xdr:to>
      <xdr:col>5</xdr:col>
      <xdr:colOff>358775</xdr:colOff>
      <xdr:row>55</xdr:row>
      <xdr:rowOff>69253</xdr:rowOff>
    </xdr:to>
    <xdr:cxnSp macro="">
      <xdr:nvCxnSpPr>
        <xdr:cNvPr id="124" name="直線コネクタ 123"/>
        <xdr:cNvCxnSpPr/>
      </xdr:nvCxnSpPr>
      <xdr:spPr>
        <a:xfrm flipV="1">
          <a:off x="2908300" y="9360662"/>
          <a:ext cx="889000" cy="13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71298</xdr:rowOff>
    </xdr:from>
    <xdr:to>
      <xdr:col>5</xdr:col>
      <xdr:colOff>409575</xdr:colOff>
      <xdr:row>56</xdr:row>
      <xdr:rowOff>1448</xdr:rowOff>
    </xdr:to>
    <xdr:sp macro="" textlink="">
      <xdr:nvSpPr>
        <xdr:cNvPr id="125" name="フローチャート : 判断 124"/>
        <xdr:cNvSpPr/>
      </xdr:nvSpPr>
      <xdr:spPr>
        <a:xfrm>
          <a:off x="3746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164025</xdr:rowOff>
    </xdr:from>
    <xdr:ext cx="534377" cy="259045"/>
    <xdr:sp macro="" textlink="">
      <xdr:nvSpPr>
        <xdr:cNvPr id="126" name="テキスト ボックス 125"/>
        <xdr:cNvSpPr txBox="1"/>
      </xdr:nvSpPr>
      <xdr:spPr>
        <a:xfrm>
          <a:off x="3530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38316</xdr:rowOff>
    </xdr:from>
    <xdr:to>
      <xdr:col>4</xdr:col>
      <xdr:colOff>155575</xdr:colOff>
      <xdr:row>55</xdr:row>
      <xdr:rowOff>69253</xdr:rowOff>
    </xdr:to>
    <xdr:cxnSp macro="">
      <xdr:nvCxnSpPr>
        <xdr:cNvPr id="127" name="直線コネクタ 126"/>
        <xdr:cNvCxnSpPr/>
      </xdr:nvCxnSpPr>
      <xdr:spPr>
        <a:xfrm>
          <a:off x="2019300" y="9468066"/>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22034</xdr:rowOff>
    </xdr:from>
    <xdr:to>
      <xdr:col>4</xdr:col>
      <xdr:colOff>206375</xdr:colOff>
      <xdr:row>56</xdr:row>
      <xdr:rowOff>123634</xdr:rowOff>
    </xdr:to>
    <xdr:sp macro="" textlink="">
      <xdr:nvSpPr>
        <xdr:cNvPr id="128" name="フローチャート : 判断 127"/>
        <xdr:cNvSpPr/>
      </xdr:nvSpPr>
      <xdr:spPr>
        <a:xfrm>
          <a:off x="2857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114761</xdr:rowOff>
    </xdr:from>
    <xdr:ext cx="534377" cy="259045"/>
    <xdr:sp macro="" textlink="">
      <xdr:nvSpPr>
        <xdr:cNvPr id="129" name="テキスト ボックス 128"/>
        <xdr:cNvSpPr txBox="1"/>
      </xdr:nvSpPr>
      <xdr:spPr>
        <a:xfrm>
          <a:off x="2641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97409</xdr:rowOff>
    </xdr:from>
    <xdr:to>
      <xdr:col>2</xdr:col>
      <xdr:colOff>638175</xdr:colOff>
      <xdr:row>55</xdr:row>
      <xdr:rowOff>38316</xdr:rowOff>
    </xdr:to>
    <xdr:cxnSp macro="">
      <xdr:nvCxnSpPr>
        <xdr:cNvPr id="130" name="直線コネクタ 129"/>
        <xdr:cNvCxnSpPr/>
      </xdr:nvCxnSpPr>
      <xdr:spPr>
        <a:xfrm>
          <a:off x="1130300" y="9355709"/>
          <a:ext cx="889000" cy="1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25806</xdr:rowOff>
    </xdr:from>
    <xdr:to>
      <xdr:col>3</xdr:col>
      <xdr:colOff>3175</xdr:colOff>
      <xdr:row>56</xdr:row>
      <xdr:rowOff>127406</xdr:rowOff>
    </xdr:to>
    <xdr:sp macro="" textlink="">
      <xdr:nvSpPr>
        <xdr:cNvPr id="131" name="フローチャート : 判断 130"/>
        <xdr:cNvSpPr/>
      </xdr:nvSpPr>
      <xdr:spPr>
        <a:xfrm>
          <a:off x="1968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118533</xdr:rowOff>
    </xdr:from>
    <xdr:ext cx="534377" cy="259045"/>
    <xdr:sp macro="" textlink="">
      <xdr:nvSpPr>
        <xdr:cNvPr id="132" name="テキスト ボックス 131"/>
        <xdr:cNvSpPr txBox="1"/>
      </xdr:nvSpPr>
      <xdr:spPr>
        <a:xfrm>
          <a:off x="1752111" y="97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169176</xdr:rowOff>
    </xdr:from>
    <xdr:to>
      <xdr:col>1</xdr:col>
      <xdr:colOff>485775</xdr:colOff>
      <xdr:row>56</xdr:row>
      <xdr:rowOff>99326</xdr:rowOff>
    </xdr:to>
    <xdr:sp macro="" textlink="">
      <xdr:nvSpPr>
        <xdr:cNvPr id="133" name="フローチャート : 判断 132"/>
        <xdr:cNvSpPr/>
      </xdr:nvSpPr>
      <xdr:spPr>
        <a:xfrm>
          <a:off x="1079500" y="95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90453</xdr:rowOff>
    </xdr:from>
    <xdr:ext cx="534377" cy="259045"/>
    <xdr:sp macro="" textlink="">
      <xdr:nvSpPr>
        <xdr:cNvPr id="134" name="テキスト ボックス 133"/>
        <xdr:cNvSpPr txBox="1"/>
      </xdr:nvSpPr>
      <xdr:spPr>
        <a:xfrm>
          <a:off x="863111" y="96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58039</xdr:rowOff>
    </xdr:from>
    <xdr:to>
      <xdr:col>6</xdr:col>
      <xdr:colOff>561975</xdr:colOff>
      <xdr:row>54</xdr:row>
      <xdr:rowOff>159639</xdr:rowOff>
    </xdr:to>
    <xdr:sp macro="" textlink="">
      <xdr:nvSpPr>
        <xdr:cNvPr id="140" name="円/楕円 139"/>
        <xdr:cNvSpPr/>
      </xdr:nvSpPr>
      <xdr:spPr>
        <a:xfrm>
          <a:off x="4584700" y="931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80916</xdr:rowOff>
    </xdr:from>
    <xdr:ext cx="534377" cy="259045"/>
    <xdr:sp macro="" textlink="">
      <xdr:nvSpPr>
        <xdr:cNvPr id="141" name="物件費該当値テキスト"/>
        <xdr:cNvSpPr txBox="1"/>
      </xdr:nvSpPr>
      <xdr:spPr>
        <a:xfrm>
          <a:off x="4686300" y="916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50,810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51562</xdr:rowOff>
    </xdr:from>
    <xdr:to>
      <xdr:col>5</xdr:col>
      <xdr:colOff>409575</xdr:colOff>
      <xdr:row>54</xdr:row>
      <xdr:rowOff>153162</xdr:rowOff>
    </xdr:to>
    <xdr:sp macro="" textlink="">
      <xdr:nvSpPr>
        <xdr:cNvPr id="142" name="円/楕円 141"/>
        <xdr:cNvSpPr/>
      </xdr:nvSpPr>
      <xdr:spPr>
        <a:xfrm>
          <a:off x="3746500" y="930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169689</xdr:rowOff>
    </xdr:from>
    <xdr:ext cx="534377" cy="259045"/>
    <xdr:sp macro="" textlink="">
      <xdr:nvSpPr>
        <xdr:cNvPr id="143" name="テキスト ボックス 142"/>
        <xdr:cNvSpPr txBox="1"/>
      </xdr:nvSpPr>
      <xdr:spPr>
        <a:xfrm>
          <a:off x="3530111" y="90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50,980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18453</xdr:rowOff>
    </xdr:from>
    <xdr:to>
      <xdr:col>4</xdr:col>
      <xdr:colOff>206375</xdr:colOff>
      <xdr:row>55</xdr:row>
      <xdr:rowOff>120053</xdr:rowOff>
    </xdr:to>
    <xdr:sp macro="" textlink="">
      <xdr:nvSpPr>
        <xdr:cNvPr id="144" name="円/楕円 143"/>
        <xdr:cNvSpPr/>
      </xdr:nvSpPr>
      <xdr:spPr>
        <a:xfrm>
          <a:off x="2857500" y="944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136580</xdr:rowOff>
    </xdr:from>
    <xdr:ext cx="534377" cy="259045"/>
    <xdr:sp macro="" textlink="">
      <xdr:nvSpPr>
        <xdr:cNvPr id="145" name="テキスト ボックス 144"/>
        <xdr:cNvSpPr txBox="1"/>
      </xdr:nvSpPr>
      <xdr:spPr>
        <a:xfrm>
          <a:off x="2641111" y="922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47,349</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158966</xdr:rowOff>
    </xdr:from>
    <xdr:to>
      <xdr:col>3</xdr:col>
      <xdr:colOff>3175</xdr:colOff>
      <xdr:row>55</xdr:row>
      <xdr:rowOff>89116</xdr:rowOff>
    </xdr:to>
    <xdr:sp macro="" textlink="">
      <xdr:nvSpPr>
        <xdr:cNvPr id="146" name="円/楕円 145"/>
        <xdr:cNvSpPr/>
      </xdr:nvSpPr>
      <xdr:spPr>
        <a:xfrm>
          <a:off x="1968500" y="94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105643</xdr:rowOff>
    </xdr:from>
    <xdr:ext cx="534377" cy="259045"/>
    <xdr:sp macro="" textlink="">
      <xdr:nvSpPr>
        <xdr:cNvPr id="147" name="テキスト ボックス 146"/>
        <xdr:cNvSpPr txBox="1"/>
      </xdr:nvSpPr>
      <xdr:spPr>
        <a:xfrm>
          <a:off x="1752111" y="919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48,161</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46609</xdr:rowOff>
    </xdr:from>
    <xdr:to>
      <xdr:col>1</xdr:col>
      <xdr:colOff>485775</xdr:colOff>
      <xdr:row>54</xdr:row>
      <xdr:rowOff>148209</xdr:rowOff>
    </xdr:to>
    <xdr:sp macro="" textlink="">
      <xdr:nvSpPr>
        <xdr:cNvPr id="148" name="円/楕円 147"/>
        <xdr:cNvSpPr/>
      </xdr:nvSpPr>
      <xdr:spPr>
        <a:xfrm>
          <a:off x="1079500" y="930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164736</xdr:rowOff>
    </xdr:from>
    <xdr:ext cx="534377" cy="259045"/>
    <xdr:sp macro="" textlink="">
      <xdr:nvSpPr>
        <xdr:cNvPr id="149" name="テキスト ボックス 148"/>
        <xdr:cNvSpPr txBox="1"/>
      </xdr:nvSpPr>
      <xdr:spPr>
        <a:xfrm>
          <a:off x="863111" y="908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15799</xdr:rowOff>
    </xdr:from>
    <xdr:to>
      <xdr:col>6</xdr:col>
      <xdr:colOff>510540</xdr:colOff>
      <xdr:row>78</xdr:row>
      <xdr:rowOff>74777</xdr:rowOff>
    </xdr:to>
    <xdr:cxnSp macro="">
      <xdr:nvCxnSpPr>
        <xdr:cNvPr id="171" name="直線コネクタ 170"/>
        <xdr:cNvCxnSpPr/>
      </xdr:nvCxnSpPr>
      <xdr:spPr>
        <a:xfrm flipV="1">
          <a:off x="4633595" y="12017299"/>
          <a:ext cx="1270" cy="1430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78604</xdr:rowOff>
    </xdr:from>
    <xdr:ext cx="378565" cy="259045"/>
    <xdr:sp macro="" textlink="">
      <xdr:nvSpPr>
        <xdr:cNvPr id="172" name="維持補修費最小値テキスト"/>
        <xdr:cNvSpPr txBox="1"/>
      </xdr:nvSpPr>
      <xdr:spPr>
        <a:xfrm>
          <a:off x="4686300" y="1345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78</xdr:row>
      <xdr:rowOff>74777</xdr:rowOff>
    </xdr:from>
    <xdr:to>
      <xdr:col>6</xdr:col>
      <xdr:colOff>600075</xdr:colOff>
      <xdr:row>78</xdr:row>
      <xdr:rowOff>74777</xdr:rowOff>
    </xdr:to>
    <xdr:cxnSp macro="">
      <xdr:nvCxnSpPr>
        <xdr:cNvPr id="173" name="直線コネクタ 172"/>
        <xdr:cNvCxnSpPr/>
      </xdr:nvCxnSpPr>
      <xdr:spPr>
        <a:xfrm>
          <a:off x="4546600" y="1344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133926</xdr:rowOff>
    </xdr:from>
    <xdr:ext cx="534377" cy="259045"/>
    <xdr:sp macro="" textlink="">
      <xdr:nvSpPr>
        <xdr:cNvPr id="174" name="維持補修費最大値テキスト"/>
        <xdr:cNvSpPr txBox="1"/>
      </xdr:nvSpPr>
      <xdr:spPr>
        <a:xfrm>
          <a:off x="4686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16,355</a:t>
          </a:r>
          <a:endParaRPr kumimoji="1" lang="ja-JP" altLang="en-US" sz="1000" b="1">
            <a:latin typeface="ＭＳ Ｐゴシック"/>
          </a:endParaRPr>
        </a:p>
      </xdr:txBody>
    </xdr:sp>
    <xdr:clientData/>
  </xdr:oneCellAnchor>
  <xdr:twoCellAnchor>
    <xdr:from>
      <xdr:col>6</xdr:col>
      <xdr:colOff>422275</xdr:colOff>
      <xdr:row>70</xdr:row>
      <xdr:rowOff>15799</xdr:rowOff>
    </xdr:from>
    <xdr:to>
      <xdr:col>6</xdr:col>
      <xdr:colOff>600075</xdr:colOff>
      <xdr:row>70</xdr:row>
      <xdr:rowOff>15799</xdr:rowOff>
    </xdr:to>
    <xdr:cxnSp macro="">
      <xdr:nvCxnSpPr>
        <xdr:cNvPr id="175" name="直線コネクタ 174"/>
        <xdr:cNvCxnSpPr/>
      </xdr:nvCxnSpPr>
      <xdr:spPr>
        <a:xfrm>
          <a:off x="4546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32258</xdr:rowOff>
    </xdr:from>
    <xdr:to>
      <xdr:col>6</xdr:col>
      <xdr:colOff>511175</xdr:colOff>
      <xdr:row>76</xdr:row>
      <xdr:rowOff>122692</xdr:rowOff>
    </xdr:to>
    <xdr:cxnSp macro="">
      <xdr:nvCxnSpPr>
        <xdr:cNvPr id="176" name="直線コネクタ 175"/>
        <xdr:cNvCxnSpPr/>
      </xdr:nvCxnSpPr>
      <xdr:spPr>
        <a:xfrm>
          <a:off x="3797300" y="13062458"/>
          <a:ext cx="838200" cy="9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67063</xdr:rowOff>
    </xdr:from>
    <xdr:ext cx="469744" cy="259045"/>
    <xdr:sp macro="" textlink="">
      <xdr:nvSpPr>
        <xdr:cNvPr id="177" name="維持補修費平均値テキスト"/>
        <xdr:cNvSpPr txBox="1"/>
      </xdr:nvSpPr>
      <xdr:spPr>
        <a:xfrm>
          <a:off x="4686300" y="1292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44186</xdr:rowOff>
    </xdr:from>
    <xdr:to>
      <xdr:col>6</xdr:col>
      <xdr:colOff>561975</xdr:colOff>
      <xdr:row>76</xdr:row>
      <xdr:rowOff>145786</xdr:rowOff>
    </xdr:to>
    <xdr:sp macro="" textlink="">
      <xdr:nvSpPr>
        <xdr:cNvPr id="178" name="フローチャート : 判断 177"/>
        <xdr:cNvSpPr/>
      </xdr:nvSpPr>
      <xdr:spPr>
        <a:xfrm>
          <a:off x="45847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32258</xdr:rowOff>
    </xdr:from>
    <xdr:to>
      <xdr:col>5</xdr:col>
      <xdr:colOff>358775</xdr:colOff>
      <xdr:row>76</xdr:row>
      <xdr:rowOff>115560</xdr:rowOff>
    </xdr:to>
    <xdr:cxnSp macro="">
      <xdr:nvCxnSpPr>
        <xdr:cNvPr id="179" name="直線コネクタ 178"/>
        <xdr:cNvCxnSpPr/>
      </xdr:nvCxnSpPr>
      <xdr:spPr>
        <a:xfrm flipV="1">
          <a:off x="2908300" y="13062458"/>
          <a:ext cx="889000" cy="8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31201</xdr:rowOff>
    </xdr:from>
    <xdr:to>
      <xdr:col>5</xdr:col>
      <xdr:colOff>409575</xdr:colOff>
      <xdr:row>76</xdr:row>
      <xdr:rowOff>132801</xdr:rowOff>
    </xdr:to>
    <xdr:sp macro="" textlink="">
      <xdr:nvSpPr>
        <xdr:cNvPr id="180" name="フローチャート : 判断 179"/>
        <xdr:cNvSpPr/>
      </xdr:nvSpPr>
      <xdr:spPr>
        <a:xfrm>
          <a:off x="3746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123928</xdr:rowOff>
    </xdr:from>
    <xdr:ext cx="469744" cy="259045"/>
    <xdr:sp macro="" textlink="">
      <xdr:nvSpPr>
        <xdr:cNvPr id="181" name="テキスト ボックス 180"/>
        <xdr:cNvSpPr txBox="1"/>
      </xdr:nvSpPr>
      <xdr:spPr>
        <a:xfrm>
          <a:off x="3562427" y="1315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31710</xdr:rowOff>
    </xdr:from>
    <xdr:to>
      <xdr:col>4</xdr:col>
      <xdr:colOff>155575</xdr:colOff>
      <xdr:row>76</xdr:row>
      <xdr:rowOff>115560</xdr:rowOff>
    </xdr:to>
    <xdr:cxnSp macro="">
      <xdr:nvCxnSpPr>
        <xdr:cNvPr id="182" name="直線コネクタ 181"/>
        <xdr:cNvCxnSpPr/>
      </xdr:nvCxnSpPr>
      <xdr:spPr>
        <a:xfrm>
          <a:off x="2019300" y="13061910"/>
          <a:ext cx="889000" cy="8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54428</xdr:rowOff>
    </xdr:from>
    <xdr:to>
      <xdr:col>4</xdr:col>
      <xdr:colOff>206375</xdr:colOff>
      <xdr:row>76</xdr:row>
      <xdr:rowOff>156028</xdr:rowOff>
    </xdr:to>
    <xdr:sp macro="" textlink="">
      <xdr:nvSpPr>
        <xdr:cNvPr id="183" name="フローチャート : 判断 182"/>
        <xdr:cNvSpPr/>
      </xdr:nvSpPr>
      <xdr:spPr>
        <a:xfrm>
          <a:off x="2857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1104</xdr:rowOff>
    </xdr:from>
    <xdr:ext cx="469744" cy="259045"/>
    <xdr:sp macro="" textlink="">
      <xdr:nvSpPr>
        <xdr:cNvPr id="184" name="テキスト ボックス 183"/>
        <xdr:cNvSpPr txBox="1"/>
      </xdr:nvSpPr>
      <xdr:spPr>
        <a:xfrm>
          <a:off x="2673427" y="128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17262</xdr:rowOff>
    </xdr:from>
    <xdr:to>
      <xdr:col>2</xdr:col>
      <xdr:colOff>638175</xdr:colOff>
      <xdr:row>76</xdr:row>
      <xdr:rowOff>31710</xdr:rowOff>
    </xdr:to>
    <xdr:cxnSp macro="">
      <xdr:nvCxnSpPr>
        <xdr:cNvPr id="185" name="直線コネクタ 184"/>
        <xdr:cNvCxnSpPr/>
      </xdr:nvCxnSpPr>
      <xdr:spPr>
        <a:xfrm>
          <a:off x="1130300" y="12876012"/>
          <a:ext cx="889000" cy="18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54611</xdr:rowOff>
    </xdr:from>
    <xdr:to>
      <xdr:col>3</xdr:col>
      <xdr:colOff>3175</xdr:colOff>
      <xdr:row>76</xdr:row>
      <xdr:rowOff>156211</xdr:rowOff>
    </xdr:to>
    <xdr:sp macro="" textlink="">
      <xdr:nvSpPr>
        <xdr:cNvPr id="186" name="フローチャート : 判断 185"/>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147338</xdr:rowOff>
    </xdr:from>
    <xdr:ext cx="469744" cy="259045"/>
    <xdr:sp macro="" textlink="">
      <xdr:nvSpPr>
        <xdr:cNvPr id="187" name="テキスト ボックス 186"/>
        <xdr:cNvSpPr txBox="1"/>
      </xdr:nvSpPr>
      <xdr:spPr>
        <a:xfrm>
          <a:off x="1784427" y="1317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29829</xdr:rowOff>
    </xdr:from>
    <xdr:to>
      <xdr:col>1</xdr:col>
      <xdr:colOff>485775</xdr:colOff>
      <xdr:row>76</xdr:row>
      <xdr:rowOff>131429</xdr:rowOff>
    </xdr:to>
    <xdr:sp macro="" textlink="">
      <xdr:nvSpPr>
        <xdr:cNvPr id="188" name="フローチャート : 判断 187"/>
        <xdr:cNvSpPr/>
      </xdr:nvSpPr>
      <xdr:spPr>
        <a:xfrm>
          <a:off x="1079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122556</xdr:rowOff>
    </xdr:from>
    <xdr:ext cx="469744" cy="259045"/>
    <xdr:sp macro="" textlink="">
      <xdr:nvSpPr>
        <xdr:cNvPr id="189" name="テキスト ボックス 188"/>
        <xdr:cNvSpPr txBox="1"/>
      </xdr:nvSpPr>
      <xdr:spPr>
        <a:xfrm>
          <a:off x="895427" y="1315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71892</xdr:rowOff>
    </xdr:from>
    <xdr:to>
      <xdr:col>6</xdr:col>
      <xdr:colOff>561975</xdr:colOff>
      <xdr:row>77</xdr:row>
      <xdr:rowOff>2042</xdr:rowOff>
    </xdr:to>
    <xdr:sp macro="" textlink="">
      <xdr:nvSpPr>
        <xdr:cNvPr id="195" name="円/楕円 194"/>
        <xdr:cNvSpPr/>
      </xdr:nvSpPr>
      <xdr:spPr>
        <a:xfrm>
          <a:off x="4584700" y="1310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50319</xdr:rowOff>
    </xdr:from>
    <xdr:ext cx="469744" cy="259045"/>
    <xdr:sp macro="" textlink="">
      <xdr:nvSpPr>
        <xdr:cNvPr id="196" name="維持補修費該当値テキスト"/>
        <xdr:cNvSpPr txBox="1"/>
      </xdr:nvSpPr>
      <xdr:spPr>
        <a:xfrm>
          <a:off x="4686300" y="1308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152908</xdr:rowOff>
    </xdr:from>
    <xdr:to>
      <xdr:col>5</xdr:col>
      <xdr:colOff>409575</xdr:colOff>
      <xdr:row>76</xdr:row>
      <xdr:rowOff>83058</xdr:rowOff>
    </xdr:to>
    <xdr:sp macro="" textlink="">
      <xdr:nvSpPr>
        <xdr:cNvPr id="197" name="円/楕円 196"/>
        <xdr:cNvSpPr/>
      </xdr:nvSpPr>
      <xdr:spPr>
        <a:xfrm>
          <a:off x="3746500" y="1301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99585</xdr:rowOff>
    </xdr:from>
    <xdr:ext cx="469744" cy="259045"/>
    <xdr:sp macro="" textlink="">
      <xdr:nvSpPr>
        <xdr:cNvPr id="198" name="テキスト ボックス 197"/>
        <xdr:cNvSpPr txBox="1"/>
      </xdr:nvSpPr>
      <xdr:spPr>
        <a:xfrm>
          <a:off x="3562427" y="1278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64760</xdr:rowOff>
    </xdr:from>
    <xdr:to>
      <xdr:col>4</xdr:col>
      <xdr:colOff>206375</xdr:colOff>
      <xdr:row>76</xdr:row>
      <xdr:rowOff>166360</xdr:rowOff>
    </xdr:to>
    <xdr:sp macro="" textlink="">
      <xdr:nvSpPr>
        <xdr:cNvPr id="199" name="円/楕円 198"/>
        <xdr:cNvSpPr/>
      </xdr:nvSpPr>
      <xdr:spPr>
        <a:xfrm>
          <a:off x="2857500" y="130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157487</xdr:rowOff>
    </xdr:from>
    <xdr:ext cx="469744" cy="259045"/>
    <xdr:sp macro="" textlink="">
      <xdr:nvSpPr>
        <xdr:cNvPr id="200" name="テキスト ボックス 199"/>
        <xdr:cNvSpPr txBox="1"/>
      </xdr:nvSpPr>
      <xdr:spPr>
        <a:xfrm>
          <a:off x="2673427" y="131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152360</xdr:rowOff>
    </xdr:from>
    <xdr:to>
      <xdr:col>3</xdr:col>
      <xdr:colOff>3175</xdr:colOff>
      <xdr:row>76</xdr:row>
      <xdr:rowOff>82510</xdr:rowOff>
    </xdr:to>
    <xdr:sp macro="" textlink="">
      <xdr:nvSpPr>
        <xdr:cNvPr id="201" name="円/楕円 200"/>
        <xdr:cNvSpPr/>
      </xdr:nvSpPr>
      <xdr:spPr>
        <a:xfrm>
          <a:off x="1968500" y="1301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99037</xdr:rowOff>
    </xdr:from>
    <xdr:ext cx="469744" cy="259045"/>
    <xdr:sp macro="" textlink="">
      <xdr:nvSpPr>
        <xdr:cNvPr id="202" name="テキスト ボックス 201"/>
        <xdr:cNvSpPr txBox="1"/>
      </xdr:nvSpPr>
      <xdr:spPr>
        <a:xfrm>
          <a:off x="1784427"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137912</xdr:rowOff>
    </xdr:from>
    <xdr:to>
      <xdr:col>1</xdr:col>
      <xdr:colOff>485775</xdr:colOff>
      <xdr:row>75</xdr:row>
      <xdr:rowOff>68062</xdr:rowOff>
    </xdr:to>
    <xdr:sp macro="" textlink="">
      <xdr:nvSpPr>
        <xdr:cNvPr id="203" name="円/楕円 202"/>
        <xdr:cNvSpPr/>
      </xdr:nvSpPr>
      <xdr:spPr>
        <a:xfrm>
          <a:off x="1079500" y="1282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84589</xdr:rowOff>
    </xdr:from>
    <xdr:ext cx="469744" cy="259045"/>
    <xdr:sp macro="" textlink="">
      <xdr:nvSpPr>
        <xdr:cNvPr id="204" name="テキスト ボックス 203"/>
        <xdr:cNvSpPr txBox="1"/>
      </xdr:nvSpPr>
      <xdr:spPr>
        <a:xfrm>
          <a:off x="895427" y="1260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17445</xdr:rowOff>
    </xdr:from>
    <xdr:to>
      <xdr:col>6</xdr:col>
      <xdr:colOff>510540</xdr:colOff>
      <xdr:row>98</xdr:row>
      <xdr:rowOff>81429</xdr:rowOff>
    </xdr:to>
    <xdr:cxnSp macro="">
      <xdr:nvCxnSpPr>
        <xdr:cNvPr id="227" name="直線コネクタ 226"/>
        <xdr:cNvCxnSpPr/>
      </xdr:nvCxnSpPr>
      <xdr:spPr>
        <a:xfrm flipV="1">
          <a:off x="4633595" y="15447945"/>
          <a:ext cx="1270" cy="14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85256</xdr:rowOff>
    </xdr:from>
    <xdr:ext cx="534377" cy="259045"/>
    <xdr:sp macro="" textlink="">
      <xdr:nvSpPr>
        <xdr:cNvPr id="228" name="扶助費最小値テキスト"/>
        <xdr:cNvSpPr txBox="1"/>
      </xdr:nvSpPr>
      <xdr:spPr>
        <a:xfrm>
          <a:off x="4686300" y="168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62,549</a:t>
          </a:r>
          <a:endParaRPr kumimoji="1" lang="ja-JP" altLang="en-US" sz="1000" b="1">
            <a:latin typeface="ＭＳ Ｐゴシック"/>
          </a:endParaRPr>
        </a:p>
      </xdr:txBody>
    </xdr:sp>
    <xdr:clientData/>
  </xdr:oneCellAnchor>
  <xdr:twoCellAnchor>
    <xdr:from>
      <xdr:col>6</xdr:col>
      <xdr:colOff>422275</xdr:colOff>
      <xdr:row>98</xdr:row>
      <xdr:rowOff>81429</xdr:rowOff>
    </xdr:from>
    <xdr:to>
      <xdr:col>6</xdr:col>
      <xdr:colOff>600075</xdr:colOff>
      <xdr:row>98</xdr:row>
      <xdr:rowOff>81429</xdr:rowOff>
    </xdr:to>
    <xdr:cxnSp macro="">
      <xdr:nvCxnSpPr>
        <xdr:cNvPr id="229" name="直線コネクタ 228"/>
        <xdr:cNvCxnSpPr/>
      </xdr:nvCxnSpPr>
      <xdr:spPr>
        <a:xfrm>
          <a:off x="4546600" y="1688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135572</xdr:rowOff>
    </xdr:from>
    <xdr:ext cx="599010" cy="259045"/>
    <xdr:sp macro="" textlink="">
      <xdr:nvSpPr>
        <xdr:cNvPr id="230" name="扶助費最大値テキスト"/>
        <xdr:cNvSpPr txBox="1"/>
      </xdr:nvSpPr>
      <xdr:spPr>
        <a:xfrm>
          <a:off x="4686300" y="1522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125,348</a:t>
          </a:r>
          <a:endParaRPr kumimoji="1" lang="ja-JP" altLang="en-US" sz="1000" b="1">
            <a:latin typeface="ＭＳ Ｐゴシック"/>
          </a:endParaRPr>
        </a:p>
      </xdr:txBody>
    </xdr:sp>
    <xdr:clientData/>
  </xdr:oneCellAnchor>
  <xdr:twoCellAnchor>
    <xdr:from>
      <xdr:col>6</xdr:col>
      <xdr:colOff>422275</xdr:colOff>
      <xdr:row>90</xdr:row>
      <xdr:rowOff>17445</xdr:rowOff>
    </xdr:from>
    <xdr:to>
      <xdr:col>6</xdr:col>
      <xdr:colOff>600075</xdr:colOff>
      <xdr:row>90</xdr:row>
      <xdr:rowOff>17445</xdr:rowOff>
    </xdr:to>
    <xdr:cxnSp macro="">
      <xdr:nvCxnSpPr>
        <xdr:cNvPr id="231" name="直線コネクタ 230"/>
        <xdr:cNvCxnSpPr/>
      </xdr:nvCxnSpPr>
      <xdr:spPr>
        <a:xfrm>
          <a:off x="4546600" y="1544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136979</xdr:rowOff>
    </xdr:from>
    <xdr:to>
      <xdr:col>6</xdr:col>
      <xdr:colOff>511175</xdr:colOff>
      <xdr:row>95</xdr:row>
      <xdr:rowOff>31710</xdr:rowOff>
    </xdr:to>
    <xdr:cxnSp macro="">
      <xdr:nvCxnSpPr>
        <xdr:cNvPr id="232" name="直線コネクタ 231"/>
        <xdr:cNvCxnSpPr/>
      </xdr:nvCxnSpPr>
      <xdr:spPr>
        <a:xfrm flipV="1">
          <a:off x="3797300" y="16253279"/>
          <a:ext cx="838200" cy="6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123243</xdr:rowOff>
    </xdr:from>
    <xdr:ext cx="534377" cy="259045"/>
    <xdr:sp macro="" textlink="">
      <xdr:nvSpPr>
        <xdr:cNvPr id="233" name="扶助費平均値テキスト"/>
        <xdr:cNvSpPr txBox="1"/>
      </xdr:nvSpPr>
      <xdr:spPr>
        <a:xfrm>
          <a:off x="4686300" y="16239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144816</xdr:rowOff>
    </xdr:from>
    <xdr:to>
      <xdr:col>6</xdr:col>
      <xdr:colOff>561975</xdr:colOff>
      <xdr:row>95</xdr:row>
      <xdr:rowOff>74966</xdr:rowOff>
    </xdr:to>
    <xdr:sp macro="" textlink="">
      <xdr:nvSpPr>
        <xdr:cNvPr id="234" name="フローチャート : 判断 233"/>
        <xdr:cNvSpPr/>
      </xdr:nvSpPr>
      <xdr:spPr>
        <a:xfrm>
          <a:off x="4584700" y="1626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31710</xdr:rowOff>
    </xdr:from>
    <xdr:to>
      <xdr:col>5</xdr:col>
      <xdr:colOff>358775</xdr:colOff>
      <xdr:row>95</xdr:row>
      <xdr:rowOff>166286</xdr:rowOff>
    </xdr:to>
    <xdr:cxnSp macro="">
      <xdr:nvCxnSpPr>
        <xdr:cNvPr id="235" name="直線コネクタ 234"/>
        <xdr:cNvCxnSpPr/>
      </xdr:nvCxnSpPr>
      <xdr:spPr>
        <a:xfrm flipV="1">
          <a:off x="2908300" y="16319460"/>
          <a:ext cx="889000" cy="1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51730</xdr:rowOff>
    </xdr:from>
    <xdr:to>
      <xdr:col>5</xdr:col>
      <xdr:colOff>409575</xdr:colOff>
      <xdr:row>95</xdr:row>
      <xdr:rowOff>153330</xdr:rowOff>
    </xdr:to>
    <xdr:sp macro="" textlink="">
      <xdr:nvSpPr>
        <xdr:cNvPr id="236" name="フローチャート : 判断 235"/>
        <xdr:cNvSpPr/>
      </xdr:nvSpPr>
      <xdr:spPr>
        <a:xfrm>
          <a:off x="3746500" y="1633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144457</xdr:rowOff>
    </xdr:from>
    <xdr:ext cx="534377" cy="259045"/>
    <xdr:sp macro="" textlink="">
      <xdr:nvSpPr>
        <xdr:cNvPr id="237" name="テキスト ボックス 236"/>
        <xdr:cNvSpPr txBox="1"/>
      </xdr:nvSpPr>
      <xdr:spPr>
        <a:xfrm>
          <a:off x="3530111" y="1643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166286</xdr:rowOff>
    </xdr:from>
    <xdr:to>
      <xdr:col>4</xdr:col>
      <xdr:colOff>155575</xdr:colOff>
      <xdr:row>96</xdr:row>
      <xdr:rowOff>16599</xdr:rowOff>
    </xdr:to>
    <xdr:cxnSp macro="">
      <xdr:nvCxnSpPr>
        <xdr:cNvPr id="238" name="直線コネクタ 237"/>
        <xdr:cNvCxnSpPr/>
      </xdr:nvCxnSpPr>
      <xdr:spPr>
        <a:xfrm flipV="1">
          <a:off x="2019300" y="16454036"/>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168041</xdr:rowOff>
    </xdr:from>
    <xdr:to>
      <xdr:col>4</xdr:col>
      <xdr:colOff>206375</xdr:colOff>
      <xdr:row>96</xdr:row>
      <xdr:rowOff>98191</xdr:rowOff>
    </xdr:to>
    <xdr:sp macro="" textlink="">
      <xdr:nvSpPr>
        <xdr:cNvPr id="239" name="フローチャート : 判断 238"/>
        <xdr:cNvSpPr/>
      </xdr:nvSpPr>
      <xdr:spPr>
        <a:xfrm>
          <a:off x="2857500" y="1645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89318</xdr:rowOff>
    </xdr:from>
    <xdr:ext cx="534377" cy="259045"/>
    <xdr:sp macro="" textlink="">
      <xdr:nvSpPr>
        <xdr:cNvPr id="240" name="テキスト ボックス 239"/>
        <xdr:cNvSpPr txBox="1"/>
      </xdr:nvSpPr>
      <xdr:spPr>
        <a:xfrm>
          <a:off x="2641111" y="1654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16599</xdr:rowOff>
    </xdr:from>
    <xdr:to>
      <xdr:col>2</xdr:col>
      <xdr:colOff>638175</xdr:colOff>
      <xdr:row>96</xdr:row>
      <xdr:rowOff>52512</xdr:rowOff>
    </xdr:to>
    <xdr:cxnSp macro="">
      <xdr:nvCxnSpPr>
        <xdr:cNvPr id="241" name="直線コネクタ 240"/>
        <xdr:cNvCxnSpPr/>
      </xdr:nvCxnSpPr>
      <xdr:spPr>
        <a:xfrm flipV="1">
          <a:off x="1130300" y="16475799"/>
          <a:ext cx="889000" cy="3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33350</xdr:rowOff>
    </xdr:from>
    <xdr:to>
      <xdr:col>3</xdr:col>
      <xdr:colOff>3175</xdr:colOff>
      <xdr:row>96</xdr:row>
      <xdr:rowOff>134950</xdr:rowOff>
    </xdr:to>
    <xdr:sp macro="" textlink="">
      <xdr:nvSpPr>
        <xdr:cNvPr id="242" name="フローチャート : 判断 241"/>
        <xdr:cNvSpPr/>
      </xdr:nvSpPr>
      <xdr:spPr>
        <a:xfrm>
          <a:off x="1968500" y="164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126077</xdr:rowOff>
    </xdr:from>
    <xdr:ext cx="534377" cy="259045"/>
    <xdr:sp macro="" textlink="">
      <xdr:nvSpPr>
        <xdr:cNvPr id="243" name="テキスト ボックス 242"/>
        <xdr:cNvSpPr txBox="1"/>
      </xdr:nvSpPr>
      <xdr:spPr>
        <a:xfrm>
          <a:off x="1752111" y="165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31133</xdr:rowOff>
    </xdr:from>
    <xdr:to>
      <xdr:col>1</xdr:col>
      <xdr:colOff>485775</xdr:colOff>
      <xdr:row>96</xdr:row>
      <xdr:rowOff>132733</xdr:rowOff>
    </xdr:to>
    <xdr:sp macro="" textlink="">
      <xdr:nvSpPr>
        <xdr:cNvPr id="244" name="フローチャート : 判断 243"/>
        <xdr:cNvSpPr/>
      </xdr:nvSpPr>
      <xdr:spPr>
        <a:xfrm>
          <a:off x="1079500" y="164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123860</xdr:rowOff>
    </xdr:from>
    <xdr:ext cx="534377" cy="259045"/>
    <xdr:sp macro="" textlink="">
      <xdr:nvSpPr>
        <xdr:cNvPr id="245" name="テキスト ボックス 244"/>
        <xdr:cNvSpPr txBox="1"/>
      </xdr:nvSpPr>
      <xdr:spPr>
        <a:xfrm>
          <a:off x="863111" y="1658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86179</xdr:rowOff>
    </xdr:from>
    <xdr:to>
      <xdr:col>6</xdr:col>
      <xdr:colOff>561975</xdr:colOff>
      <xdr:row>95</xdr:row>
      <xdr:rowOff>16329</xdr:rowOff>
    </xdr:to>
    <xdr:sp macro="" textlink="">
      <xdr:nvSpPr>
        <xdr:cNvPr id="251" name="円/楕円 250"/>
        <xdr:cNvSpPr/>
      </xdr:nvSpPr>
      <xdr:spPr>
        <a:xfrm>
          <a:off x="4584700" y="1620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109056</xdr:rowOff>
    </xdr:from>
    <xdr:ext cx="534377" cy="259045"/>
    <xdr:sp macro="" textlink="">
      <xdr:nvSpPr>
        <xdr:cNvPr id="252" name="扶助費該当値テキスト"/>
        <xdr:cNvSpPr txBox="1"/>
      </xdr:nvSpPr>
      <xdr:spPr>
        <a:xfrm>
          <a:off x="4686300" y="1605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90,119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152360</xdr:rowOff>
    </xdr:from>
    <xdr:to>
      <xdr:col>5</xdr:col>
      <xdr:colOff>409575</xdr:colOff>
      <xdr:row>95</xdr:row>
      <xdr:rowOff>82510</xdr:rowOff>
    </xdr:to>
    <xdr:sp macro="" textlink="">
      <xdr:nvSpPr>
        <xdr:cNvPr id="253" name="円/楕円 252"/>
        <xdr:cNvSpPr/>
      </xdr:nvSpPr>
      <xdr:spPr>
        <a:xfrm>
          <a:off x="3746500" y="162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99037</xdr:rowOff>
    </xdr:from>
    <xdr:ext cx="534377" cy="259045"/>
    <xdr:sp macro="" textlink="">
      <xdr:nvSpPr>
        <xdr:cNvPr id="254" name="テキスト ボックス 253"/>
        <xdr:cNvSpPr txBox="1"/>
      </xdr:nvSpPr>
      <xdr:spPr>
        <a:xfrm>
          <a:off x="3530111" y="1604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87,224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115486</xdr:rowOff>
    </xdr:from>
    <xdr:to>
      <xdr:col>4</xdr:col>
      <xdr:colOff>206375</xdr:colOff>
      <xdr:row>96</xdr:row>
      <xdr:rowOff>45636</xdr:rowOff>
    </xdr:to>
    <xdr:sp macro="" textlink="">
      <xdr:nvSpPr>
        <xdr:cNvPr id="255" name="円/楕円 254"/>
        <xdr:cNvSpPr/>
      </xdr:nvSpPr>
      <xdr:spPr>
        <a:xfrm>
          <a:off x="2857500" y="1640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62163</xdr:rowOff>
    </xdr:from>
    <xdr:ext cx="534377" cy="259045"/>
    <xdr:sp macro="" textlink="">
      <xdr:nvSpPr>
        <xdr:cNvPr id="256" name="テキスト ボックス 255"/>
        <xdr:cNvSpPr txBox="1"/>
      </xdr:nvSpPr>
      <xdr:spPr>
        <a:xfrm>
          <a:off x="2641111" y="1617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81,337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137249</xdr:rowOff>
    </xdr:from>
    <xdr:to>
      <xdr:col>3</xdr:col>
      <xdr:colOff>3175</xdr:colOff>
      <xdr:row>96</xdr:row>
      <xdr:rowOff>67399</xdr:rowOff>
    </xdr:to>
    <xdr:sp macro="" textlink="">
      <xdr:nvSpPr>
        <xdr:cNvPr id="257" name="円/楕円 256"/>
        <xdr:cNvSpPr/>
      </xdr:nvSpPr>
      <xdr:spPr>
        <a:xfrm>
          <a:off x="1968500" y="164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83926</xdr:rowOff>
    </xdr:from>
    <xdr:ext cx="534377" cy="259045"/>
    <xdr:sp macro="" textlink="">
      <xdr:nvSpPr>
        <xdr:cNvPr id="258" name="テキスト ボックス 257"/>
        <xdr:cNvSpPr txBox="1"/>
      </xdr:nvSpPr>
      <xdr:spPr>
        <a:xfrm>
          <a:off x="1752111" y="162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80,385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1712</xdr:rowOff>
    </xdr:from>
    <xdr:to>
      <xdr:col>1</xdr:col>
      <xdr:colOff>485775</xdr:colOff>
      <xdr:row>96</xdr:row>
      <xdr:rowOff>103312</xdr:rowOff>
    </xdr:to>
    <xdr:sp macro="" textlink="">
      <xdr:nvSpPr>
        <xdr:cNvPr id="259" name="円/楕円 258"/>
        <xdr:cNvSpPr/>
      </xdr:nvSpPr>
      <xdr:spPr>
        <a:xfrm>
          <a:off x="1079500" y="1646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119839</xdr:rowOff>
    </xdr:from>
    <xdr:ext cx="534377" cy="259045"/>
    <xdr:sp macro="" textlink="">
      <xdr:nvSpPr>
        <xdr:cNvPr id="260" name="テキスト ボックス 259"/>
        <xdr:cNvSpPr txBox="1"/>
      </xdr:nvSpPr>
      <xdr:spPr>
        <a:xfrm>
          <a:off x="863111" y="162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34487</xdr:rowOff>
    </xdr:from>
    <xdr:to>
      <xdr:col>15</xdr:col>
      <xdr:colOff>180340</xdr:colOff>
      <xdr:row>37</xdr:row>
      <xdr:rowOff>143186</xdr:rowOff>
    </xdr:to>
    <xdr:cxnSp macro="">
      <xdr:nvCxnSpPr>
        <xdr:cNvPr id="284" name="直線コネクタ 283"/>
        <xdr:cNvCxnSpPr/>
      </xdr:nvCxnSpPr>
      <xdr:spPr>
        <a:xfrm flipV="1">
          <a:off x="10475595" y="5349437"/>
          <a:ext cx="1270" cy="11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147013</xdr:rowOff>
    </xdr:from>
    <xdr:ext cx="534377" cy="259045"/>
    <xdr:sp macro="" textlink="">
      <xdr:nvSpPr>
        <xdr:cNvPr id="285" name="補助費等最小値テキスト"/>
        <xdr:cNvSpPr txBox="1"/>
      </xdr:nvSpPr>
      <xdr:spPr>
        <a:xfrm>
          <a:off x="10528300" y="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12,817</a:t>
          </a:r>
          <a:endParaRPr kumimoji="1" lang="ja-JP" altLang="en-US" sz="1000" b="1">
            <a:latin typeface="ＭＳ Ｐゴシック"/>
          </a:endParaRPr>
        </a:p>
      </xdr:txBody>
    </xdr:sp>
    <xdr:clientData/>
  </xdr:oneCellAnchor>
  <xdr:twoCellAnchor>
    <xdr:from>
      <xdr:col>15</xdr:col>
      <xdr:colOff>92075</xdr:colOff>
      <xdr:row>37</xdr:row>
      <xdr:rowOff>143186</xdr:rowOff>
    </xdr:from>
    <xdr:to>
      <xdr:col>15</xdr:col>
      <xdr:colOff>269875</xdr:colOff>
      <xdr:row>37</xdr:row>
      <xdr:rowOff>143186</xdr:rowOff>
    </xdr:to>
    <xdr:cxnSp macro="">
      <xdr:nvCxnSpPr>
        <xdr:cNvPr id="286" name="直線コネクタ 285"/>
        <xdr:cNvCxnSpPr/>
      </xdr:nvCxnSpPr>
      <xdr:spPr>
        <a:xfrm>
          <a:off x="10388600" y="648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152614</xdr:rowOff>
    </xdr:from>
    <xdr:ext cx="534377" cy="259045"/>
    <xdr:sp macro="" textlink="">
      <xdr:nvSpPr>
        <xdr:cNvPr id="287" name="補助費等最大値テキスト"/>
        <xdr:cNvSpPr txBox="1"/>
      </xdr:nvSpPr>
      <xdr:spPr>
        <a:xfrm>
          <a:off x="10528300" y="51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72,523</a:t>
          </a:r>
          <a:endParaRPr kumimoji="1" lang="ja-JP" altLang="en-US" sz="1000" b="1">
            <a:latin typeface="ＭＳ Ｐゴシック"/>
          </a:endParaRPr>
        </a:p>
      </xdr:txBody>
    </xdr:sp>
    <xdr:clientData/>
  </xdr:oneCellAnchor>
  <xdr:twoCellAnchor>
    <xdr:from>
      <xdr:col>15</xdr:col>
      <xdr:colOff>92075</xdr:colOff>
      <xdr:row>31</xdr:row>
      <xdr:rowOff>34487</xdr:rowOff>
    </xdr:from>
    <xdr:to>
      <xdr:col>15</xdr:col>
      <xdr:colOff>269875</xdr:colOff>
      <xdr:row>31</xdr:row>
      <xdr:rowOff>34487</xdr:rowOff>
    </xdr:to>
    <xdr:cxnSp macro="">
      <xdr:nvCxnSpPr>
        <xdr:cNvPr id="288" name="直線コネクタ 287"/>
        <xdr:cNvCxnSpPr/>
      </xdr:nvCxnSpPr>
      <xdr:spPr>
        <a:xfrm>
          <a:off x="10388600" y="534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30010</xdr:rowOff>
    </xdr:from>
    <xdr:to>
      <xdr:col>15</xdr:col>
      <xdr:colOff>180975</xdr:colOff>
      <xdr:row>35</xdr:row>
      <xdr:rowOff>100495</xdr:rowOff>
    </xdr:to>
    <xdr:cxnSp macro="">
      <xdr:nvCxnSpPr>
        <xdr:cNvPr id="289" name="直線コネクタ 288"/>
        <xdr:cNvCxnSpPr/>
      </xdr:nvCxnSpPr>
      <xdr:spPr>
        <a:xfrm flipV="1">
          <a:off x="9639300" y="603076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69956</xdr:rowOff>
    </xdr:from>
    <xdr:ext cx="534377" cy="259045"/>
    <xdr:sp macro="" textlink="">
      <xdr:nvSpPr>
        <xdr:cNvPr id="290" name="補助費等平均値テキスト"/>
        <xdr:cNvSpPr txBox="1"/>
      </xdr:nvSpPr>
      <xdr:spPr>
        <a:xfrm>
          <a:off x="10528300" y="6070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91529</xdr:rowOff>
    </xdr:from>
    <xdr:to>
      <xdr:col>15</xdr:col>
      <xdr:colOff>231775</xdr:colOff>
      <xdr:row>36</xdr:row>
      <xdr:rowOff>21679</xdr:rowOff>
    </xdr:to>
    <xdr:sp macro="" textlink="">
      <xdr:nvSpPr>
        <xdr:cNvPr id="291" name="フローチャート : 判断 290"/>
        <xdr:cNvSpPr/>
      </xdr:nvSpPr>
      <xdr:spPr>
        <a:xfrm>
          <a:off x="104267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95618</xdr:rowOff>
    </xdr:from>
    <xdr:to>
      <xdr:col>14</xdr:col>
      <xdr:colOff>28575</xdr:colOff>
      <xdr:row>35</xdr:row>
      <xdr:rowOff>100495</xdr:rowOff>
    </xdr:to>
    <xdr:cxnSp macro="">
      <xdr:nvCxnSpPr>
        <xdr:cNvPr id="292" name="直線コネクタ 291"/>
        <xdr:cNvCxnSpPr/>
      </xdr:nvCxnSpPr>
      <xdr:spPr>
        <a:xfrm>
          <a:off x="8750300" y="6096368"/>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140164</xdr:rowOff>
    </xdr:from>
    <xdr:to>
      <xdr:col>14</xdr:col>
      <xdr:colOff>79375</xdr:colOff>
      <xdr:row>36</xdr:row>
      <xdr:rowOff>70314</xdr:rowOff>
    </xdr:to>
    <xdr:sp macro="" textlink="">
      <xdr:nvSpPr>
        <xdr:cNvPr id="293" name="フローチャート : 判断 292"/>
        <xdr:cNvSpPr/>
      </xdr:nvSpPr>
      <xdr:spPr>
        <a:xfrm>
          <a:off x="9588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61441</xdr:rowOff>
    </xdr:from>
    <xdr:ext cx="534377" cy="259045"/>
    <xdr:sp macro="" textlink="">
      <xdr:nvSpPr>
        <xdr:cNvPr id="294" name="テキスト ボックス 293"/>
        <xdr:cNvSpPr txBox="1"/>
      </xdr:nvSpPr>
      <xdr:spPr>
        <a:xfrm>
          <a:off x="9372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95618</xdr:rowOff>
    </xdr:from>
    <xdr:to>
      <xdr:col>12</xdr:col>
      <xdr:colOff>511175</xdr:colOff>
      <xdr:row>35</xdr:row>
      <xdr:rowOff>103105</xdr:rowOff>
    </xdr:to>
    <xdr:cxnSp macro="">
      <xdr:nvCxnSpPr>
        <xdr:cNvPr id="295" name="直線コネクタ 294"/>
        <xdr:cNvCxnSpPr/>
      </xdr:nvCxnSpPr>
      <xdr:spPr>
        <a:xfrm flipV="1">
          <a:off x="7861300" y="6096368"/>
          <a:ext cx="889000" cy="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98292</xdr:rowOff>
    </xdr:from>
    <xdr:to>
      <xdr:col>12</xdr:col>
      <xdr:colOff>561975</xdr:colOff>
      <xdr:row>36</xdr:row>
      <xdr:rowOff>28442</xdr:rowOff>
    </xdr:to>
    <xdr:sp macro="" textlink="">
      <xdr:nvSpPr>
        <xdr:cNvPr id="296" name="フローチャート : 判断 295"/>
        <xdr:cNvSpPr/>
      </xdr:nvSpPr>
      <xdr:spPr>
        <a:xfrm>
          <a:off x="8699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19569</xdr:rowOff>
    </xdr:from>
    <xdr:ext cx="534377" cy="259045"/>
    <xdr:sp macro="" textlink="">
      <xdr:nvSpPr>
        <xdr:cNvPr id="297" name="テキスト ボックス 296"/>
        <xdr:cNvSpPr txBox="1"/>
      </xdr:nvSpPr>
      <xdr:spPr>
        <a:xfrm>
          <a:off x="8483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103105</xdr:rowOff>
    </xdr:from>
    <xdr:to>
      <xdr:col>11</xdr:col>
      <xdr:colOff>307975</xdr:colOff>
      <xdr:row>35</xdr:row>
      <xdr:rowOff>114002</xdr:rowOff>
    </xdr:to>
    <xdr:cxnSp macro="">
      <xdr:nvCxnSpPr>
        <xdr:cNvPr id="298" name="直線コネクタ 297"/>
        <xdr:cNvCxnSpPr/>
      </xdr:nvCxnSpPr>
      <xdr:spPr>
        <a:xfrm flipV="1">
          <a:off x="6972300" y="6103855"/>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158814</xdr:rowOff>
    </xdr:from>
    <xdr:to>
      <xdr:col>11</xdr:col>
      <xdr:colOff>358775</xdr:colOff>
      <xdr:row>36</xdr:row>
      <xdr:rowOff>88964</xdr:rowOff>
    </xdr:to>
    <xdr:sp macro="" textlink="">
      <xdr:nvSpPr>
        <xdr:cNvPr id="299" name="フローチャート : 判断 298"/>
        <xdr:cNvSpPr/>
      </xdr:nvSpPr>
      <xdr:spPr>
        <a:xfrm>
          <a:off x="7810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80091</xdr:rowOff>
    </xdr:from>
    <xdr:ext cx="534377" cy="259045"/>
    <xdr:sp macro="" textlink="">
      <xdr:nvSpPr>
        <xdr:cNvPr id="300" name="テキスト ボックス 299"/>
        <xdr:cNvSpPr txBox="1"/>
      </xdr:nvSpPr>
      <xdr:spPr>
        <a:xfrm>
          <a:off x="7594111" y="62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31921</xdr:rowOff>
    </xdr:from>
    <xdr:to>
      <xdr:col>10</xdr:col>
      <xdr:colOff>155575</xdr:colOff>
      <xdr:row>36</xdr:row>
      <xdr:rowOff>133521</xdr:rowOff>
    </xdr:to>
    <xdr:sp macro="" textlink="">
      <xdr:nvSpPr>
        <xdr:cNvPr id="301" name="フローチャート : 判断 300"/>
        <xdr:cNvSpPr/>
      </xdr:nvSpPr>
      <xdr:spPr>
        <a:xfrm>
          <a:off x="6921500" y="62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124648</xdr:rowOff>
    </xdr:from>
    <xdr:ext cx="534377" cy="259045"/>
    <xdr:sp macro="" textlink="">
      <xdr:nvSpPr>
        <xdr:cNvPr id="302" name="テキスト ボックス 301"/>
        <xdr:cNvSpPr txBox="1"/>
      </xdr:nvSpPr>
      <xdr:spPr>
        <a:xfrm>
          <a:off x="6705111" y="629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150660</xdr:rowOff>
    </xdr:from>
    <xdr:to>
      <xdr:col>15</xdr:col>
      <xdr:colOff>231775</xdr:colOff>
      <xdr:row>35</xdr:row>
      <xdr:rowOff>80810</xdr:rowOff>
    </xdr:to>
    <xdr:sp macro="" textlink="">
      <xdr:nvSpPr>
        <xdr:cNvPr id="308" name="円/楕円 307"/>
        <xdr:cNvSpPr/>
      </xdr:nvSpPr>
      <xdr:spPr>
        <a:xfrm>
          <a:off x="10426700" y="597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2087</xdr:rowOff>
    </xdr:from>
    <xdr:ext cx="534377" cy="259045"/>
    <xdr:sp macro="" textlink="">
      <xdr:nvSpPr>
        <xdr:cNvPr id="309" name="補助費等該当値テキスト"/>
        <xdr:cNvSpPr txBox="1"/>
      </xdr:nvSpPr>
      <xdr:spPr>
        <a:xfrm>
          <a:off x="10528300" y="583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36,758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49695</xdr:rowOff>
    </xdr:from>
    <xdr:to>
      <xdr:col>14</xdr:col>
      <xdr:colOff>79375</xdr:colOff>
      <xdr:row>35</xdr:row>
      <xdr:rowOff>151295</xdr:rowOff>
    </xdr:to>
    <xdr:sp macro="" textlink="">
      <xdr:nvSpPr>
        <xdr:cNvPr id="310" name="円/楕円 309"/>
        <xdr:cNvSpPr/>
      </xdr:nvSpPr>
      <xdr:spPr>
        <a:xfrm>
          <a:off x="9588500" y="605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167822</xdr:rowOff>
    </xdr:from>
    <xdr:ext cx="534377" cy="259045"/>
    <xdr:sp macro="" textlink="">
      <xdr:nvSpPr>
        <xdr:cNvPr id="311" name="テキスト ボックス 310"/>
        <xdr:cNvSpPr txBox="1"/>
      </xdr:nvSpPr>
      <xdr:spPr>
        <a:xfrm>
          <a:off x="9372111" y="582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33,058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44818</xdr:rowOff>
    </xdr:from>
    <xdr:to>
      <xdr:col>12</xdr:col>
      <xdr:colOff>561975</xdr:colOff>
      <xdr:row>35</xdr:row>
      <xdr:rowOff>146418</xdr:rowOff>
    </xdr:to>
    <xdr:sp macro="" textlink="">
      <xdr:nvSpPr>
        <xdr:cNvPr id="312" name="円/楕円 311"/>
        <xdr:cNvSpPr/>
      </xdr:nvSpPr>
      <xdr:spPr>
        <a:xfrm>
          <a:off x="8699500" y="60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162945</xdr:rowOff>
    </xdr:from>
    <xdr:ext cx="534377" cy="259045"/>
    <xdr:sp macro="" textlink="">
      <xdr:nvSpPr>
        <xdr:cNvPr id="313" name="テキスト ボックス 312"/>
        <xdr:cNvSpPr txBox="1"/>
      </xdr:nvSpPr>
      <xdr:spPr>
        <a:xfrm>
          <a:off x="8483111" y="582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52305</xdr:rowOff>
    </xdr:from>
    <xdr:to>
      <xdr:col>11</xdr:col>
      <xdr:colOff>358775</xdr:colOff>
      <xdr:row>35</xdr:row>
      <xdr:rowOff>153905</xdr:rowOff>
    </xdr:to>
    <xdr:sp macro="" textlink="">
      <xdr:nvSpPr>
        <xdr:cNvPr id="314" name="円/楕円 313"/>
        <xdr:cNvSpPr/>
      </xdr:nvSpPr>
      <xdr:spPr>
        <a:xfrm>
          <a:off x="7810500" y="605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170432</xdr:rowOff>
    </xdr:from>
    <xdr:ext cx="534377" cy="259045"/>
    <xdr:sp macro="" textlink="">
      <xdr:nvSpPr>
        <xdr:cNvPr id="315" name="テキスト ボックス 314"/>
        <xdr:cNvSpPr txBox="1"/>
      </xdr:nvSpPr>
      <xdr:spPr>
        <a:xfrm>
          <a:off x="7594111" y="58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63202</xdr:rowOff>
    </xdr:from>
    <xdr:to>
      <xdr:col>10</xdr:col>
      <xdr:colOff>155575</xdr:colOff>
      <xdr:row>35</xdr:row>
      <xdr:rowOff>164802</xdr:rowOff>
    </xdr:to>
    <xdr:sp macro="" textlink="">
      <xdr:nvSpPr>
        <xdr:cNvPr id="316" name="円/楕円 315"/>
        <xdr:cNvSpPr/>
      </xdr:nvSpPr>
      <xdr:spPr>
        <a:xfrm>
          <a:off x="6921500" y="60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9879</xdr:rowOff>
    </xdr:from>
    <xdr:ext cx="534377" cy="259045"/>
    <xdr:sp macro="" textlink="">
      <xdr:nvSpPr>
        <xdr:cNvPr id="317" name="テキスト ボックス 316"/>
        <xdr:cNvSpPr txBox="1"/>
      </xdr:nvSpPr>
      <xdr:spPr>
        <a:xfrm>
          <a:off x="6705111" y="583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85,413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0" name="テキスト ボックス 329"/>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99078</xdr:rowOff>
    </xdr:from>
    <xdr:to>
      <xdr:col>15</xdr:col>
      <xdr:colOff>180340</xdr:colOff>
      <xdr:row>58</xdr:row>
      <xdr:rowOff>168778</xdr:rowOff>
    </xdr:to>
    <xdr:cxnSp macro="">
      <xdr:nvCxnSpPr>
        <xdr:cNvPr id="340" name="直線コネクタ 339"/>
        <xdr:cNvCxnSpPr/>
      </xdr:nvCxnSpPr>
      <xdr:spPr>
        <a:xfrm flipV="1">
          <a:off x="10475595" y="8671578"/>
          <a:ext cx="1270" cy="144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1155</xdr:rowOff>
    </xdr:from>
    <xdr:ext cx="534377" cy="259045"/>
    <xdr:sp macro="" textlink="">
      <xdr:nvSpPr>
        <xdr:cNvPr id="341" name="普通建設事業費最小値テキスト"/>
        <xdr:cNvSpPr txBox="1"/>
      </xdr:nvSpPr>
      <xdr:spPr>
        <a:xfrm>
          <a:off x="10528300" y="101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18,728</a:t>
          </a:r>
          <a:endParaRPr kumimoji="1" lang="ja-JP" altLang="en-US" sz="1000" b="1">
            <a:latin typeface="ＭＳ Ｐゴシック"/>
          </a:endParaRPr>
        </a:p>
      </xdr:txBody>
    </xdr:sp>
    <xdr:clientData/>
  </xdr:oneCellAnchor>
  <xdr:twoCellAnchor>
    <xdr:from>
      <xdr:col>15</xdr:col>
      <xdr:colOff>92075</xdr:colOff>
      <xdr:row>58</xdr:row>
      <xdr:rowOff>168778</xdr:rowOff>
    </xdr:from>
    <xdr:to>
      <xdr:col>15</xdr:col>
      <xdr:colOff>269875</xdr:colOff>
      <xdr:row>58</xdr:row>
      <xdr:rowOff>168778</xdr:rowOff>
    </xdr:to>
    <xdr:cxnSp macro="">
      <xdr:nvCxnSpPr>
        <xdr:cNvPr id="342" name="直線コネクタ 341"/>
        <xdr:cNvCxnSpPr/>
      </xdr:nvCxnSpPr>
      <xdr:spPr>
        <a:xfrm>
          <a:off x="10388600" y="101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45755</xdr:rowOff>
    </xdr:from>
    <xdr:ext cx="534377" cy="259045"/>
    <xdr:sp macro="" textlink="">
      <xdr:nvSpPr>
        <xdr:cNvPr id="343" name="普通建設事業費最大値テキスト"/>
        <xdr:cNvSpPr txBox="1"/>
      </xdr:nvSpPr>
      <xdr:spPr>
        <a:xfrm>
          <a:off x="10528300" y="84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81,777</a:t>
          </a:r>
          <a:endParaRPr kumimoji="1" lang="ja-JP" altLang="en-US" sz="1000" b="1">
            <a:latin typeface="ＭＳ Ｐゴシック"/>
          </a:endParaRPr>
        </a:p>
      </xdr:txBody>
    </xdr:sp>
    <xdr:clientData/>
  </xdr:oneCellAnchor>
  <xdr:twoCellAnchor>
    <xdr:from>
      <xdr:col>15</xdr:col>
      <xdr:colOff>92075</xdr:colOff>
      <xdr:row>50</xdr:row>
      <xdr:rowOff>99078</xdr:rowOff>
    </xdr:from>
    <xdr:to>
      <xdr:col>15</xdr:col>
      <xdr:colOff>269875</xdr:colOff>
      <xdr:row>50</xdr:row>
      <xdr:rowOff>99078</xdr:rowOff>
    </xdr:to>
    <xdr:cxnSp macro="">
      <xdr:nvCxnSpPr>
        <xdr:cNvPr id="344" name="直線コネクタ 343"/>
        <xdr:cNvCxnSpPr/>
      </xdr:nvCxnSpPr>
      <xdr:spPr>
        <a:xfrm>
          <a:off x="10388600" y="867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109319</xdr:rowOff>
    </xdr:from>
    <xdr:to>
      <xdr:col>15</xdr:col>
      <xdr:colOff>180975</xdr:colOff>
      <xdr:row>52</xdr:row>
      <xdr:rowOff>147427</xdr:rowOff>
    </xdr:to>
    <xdr:cxnSp macro="">
      <xdr:nvCxnSpPr>
        <xdr:cNvPr id="345" name="直線コネクタ 344"/>
        <xdr:cNvCxnSpPr/>
      </xdr:nvCxnSpPr>
      <xdr:spPr>
        <a:xfrm flipV="1">
          <a:off x="9639300" y="8681819"/>
          <a:ext cx="838200" cy="38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43232</xdr:rowOff>
    </xdr:from>
    <xdr:ext cx="534377" cy="259045"/>
    <xdr:sp macro="" textlink="">
      <xdr:nvSpPr>
        <xdr:cNvPr id="346" name="普通建設事業費平均値テキスト"/>
        <xdr:cNvSpPr txBox="1"/>
      </xdr:nvSpPr>
      <xdr:spPr>
        <a:xfrm>
          <a:off x="10528300" y="947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64805</xdr:rowOff>
    </xdr:from>
    <xdr:to>
      <xdr:col>15</xdr:col>
      <xdr:colOff>231775</xdr:colOff>
      <xdr:row>55</xdr:row>
      <xdr:rowOff>166405</xdr:rowOff>
    </xdr:to>
    <xdr:sp macro="" textlink="">
      <xdr:nvSpPr>
        <xdr:cNvPr id="347" name="フローチャート : 判断 346"/>
        <xdr:cNvSpPr/>
      </xdr:nvSpPr>
      <xdr:spPr>
        <a:xfrm>
          <a:off x="10426700" y="94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132087</xdr:rowOff>
    </xdr:from>
    <xdr:to>
      <xdr:col>14</xdr:col>
      <xdr:colOff>28575</xdr:colOff>
      <xdr:row>52</xdr:row>
      <xdr:rowOff>147427</xdr:rowOff>
    </xdr:to>
    <xdr:cxnSp macro="">
      <xdr:nvCxnSpPr>
        <xdr:cNvPr id="348" name="直線コネクタ 347"/>
        <xdr:cNvCxnSpPr/>
      </xdr:nvCxnSpPr>
      <xdr:spPr>
        <a:xfrm>
          <a:off x="8750300" y="9047487"/>
          <a:ext cx="889000" cy="1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103484</xdr:rowOff>
    </xdr:from>
    <xdr:to>
      <xdr:col>14</xdr:col>
      <xdr:colOff>79375</xdr:colOff>
      <xdr:row>56</xdr:row>
      <xdr:rowOff>33634</xdr:rowOff>
    </xdr:to>
    <xdr:sp macro="" textlink="">
      <xdr:nvSpPr>
        <xdr:cNvPr id="349" name="フローチャート : 判断 348"/>
        <xdr:cNvSpPr/>
      </xdr:nvSpPr>
      <xdr:spPr>
        <a:xfrm>
          <a:off x="9588500" y="953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24761</xdr:rowOff>
    </xdr:from>
    <xdr:ext cx="534377" cy="259045"/>
    <xdr:sp macro="" textlink="">
      <xdr:nvSpPr>
        <xdr:cNvPr id="350" name="テキスト ボックス 349"/>
        <xdr:cNvSpPr txBox="1"/>
      </xdr:nvSpPr>
      <xdr:spPr>
        <a:xfrm>
          <a:off x="9372111" y="96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132087</xdr:rowOff>
    </xdr:from>
    <xdr:to>
      <xdr:col>12</xdr:col>
      <xdr:colOff>511175</xdr:colOff>
      <xdr:row>53</xdr:row>
      <xdr:rowOff>96655</xdr:rowOff>
    </xdr:to>
    <xdr:cxnSp macro="">
      <xdr:nvCxnSpPr>
        <xdr:cNvPr id="351" name="直線コネクタ 350"/>
        <xdr:cNvCxnSpPr/>
      </xdr:nvCxnSpPr>
      <xdr:spPr>
        <a:xfrm flipV="1">
          <a:off x="7861300" y="9047487"/>
          <a:ext cx="889000" cy="13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117818</xdr:rowOff>
    </xdr:from>
    <xdr:to>
      <xdr:col>12</xdr:col>
      <xdr:colOff>561975</xdr:colOff>
      <xdr:row>56</xdr:row>
      <xdr:rowOff>47968</xdr:rowOff>
    </xdr:to>
    <xdr:sp macro="" textlink="">
      <xdr:nvSpPr>
        <xdr:cNvPr id="352" name="フローチャート : 判断 351"/>
        <xdr:cNvSpPr/>
      </xdr:nvSpPr>
      <xdr:spPr>
        <a:xfrm>
          <a:off x="8699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39095</xdr:rowOff>
    </xdr:from>
    <xdr:ext cx="534377" cy="259045"/>
    <xdr:sp macro="" textlink="">
      <xdr:nvSpPr>
        <xdr:cNvPr id="353" name="テキスト ボックス 352"/>
        <xdr:cNvSpPr txBox="1"/>
      </xdr:nvSpPr>
      <xdr:spPr>
        <a:xfrm>
          <a:off x="8483111" y="96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70274</xdr:rowOff>
    </xdr:from>
    <xdr:to>
      <xdr:col>11</xdr:col>
      <xdr:colOff>307975</xdr:colOff>
      <xdr:row>53</xdr:row>
      <xdr:rowOff>96655</xdr:rowOff>
    </xdr:to>
    <xdr:cxnSp macro="">
      <xdr:nvCxnSpPr>
        <xdr:cNvPr id="354" name="直線コネクタ 353"/>
        <xdr:cNvCxnSpPr/>
      </xdr:nvCxnSpPr>
      <xdr:spPr>
        <a:xfrm>
          <a:off x="6972300" y="9157124"/>
          <a:ext cx="889000" cy="2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167722</xdr:rowOff>
    </xdr:from>
    <xdr:to>
      <xdr:col>11</xdr:col>
      <xdr:colOff>358775</xdr:colOff>
      <xdr:row>56</xdr:row>
      <xdr:rowOff>97872</xdr:rowOff>
    </xdr:to>
    <xdr:sp macro="" textlink="">
      <xdr:nvSpPr>
        <xdr:cNvPr id="355" name="フローチャート : 判断 354"/>
        <xdr:cNvSpPr/>
      </xdr:nvSpPr>
      <xdr:spPr>
        <a:xfrm>
          <a:off x="7810500" y="95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88999</xdr:rowOff>
    </xdr:from>
    <xdr:ext cx="534377" cy="259045"/>
    <xdr:sp macro="" textlink="">
      <xdr:nvSpPr>
        <xdr:cNvPr id="356" name="テキスト ボックス 355"/>
        <xdr:cNvSpPr txBox="1"/>
      </xdr:nvSpPr>
      <xdr:spPr>
        <a:xfrm>
          <a:off x="7594111" y="96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48552</xdr:rowOff>
    </xdr:from>
    <xdr:to>
      <xdr:col>10</xdr:col>
      <xdr:colOff>155575</xdr:colOff>
      <xdr:row>56</xdr:row>
      <xdr:rowOff>150152</xdr:rowOff>
    </xdr:to>
    <xdr:sp macro="" textlink="">
      <xdr:nvSpPr>
        <xdr:cNvPr id="357" name="フローチャート : 判断 356"/>
        <xdr:cNvSpPr/>
      </xdr:nvSpPr>
      <xdr:spPr>
        <a:xfrm>
          <a:off x="6921500" y="964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141279</xdr:rowOff>
    </xdr:from>
    <xdr:ext cx="534377" cy="259045"/>
    <xdr:sp macro="" textlink="">
      <xdr:nvSpPr>
        <xdr:cNvPr id="358" name="テキスト ボックス 357"/>
        <xdr:cNvSpPr txBox="1"/>
      </xdr:nvSpPr>
      <xdr:spPr>
        <a:xfrm>
          <a:off x="6705111" y="97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50</xdr:row>
      <xdr:rowOff>58519</xdr:rowOff>
    </xdr:from>
    <xdr:to>
      <xdr:col>15</xdr:col>
      <xdr:colOff>231775</xdr:colOff>
      <xdr:row>50</xdr:row>
      <xdr:rowOff>160119</xdr:rowOff>
    </xdr:to>
    <xdr:sp macro="" textlink="">
      <xdr:nvSpPr>
        <xdr:cNvPr id="364" name="円/楕円 363"/>
        <xdr:cNvSpPr/>
      </xdr:nvSpPr>
      <xdr:spPr>
        <a:xfrm>
          <a:off x="10426700" y="863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1305</xdr:rowOff>
    </xdr:from>
    <xdr:ext cx="534377" cy="259045"/>
    <xdr:sp macro="" textlink="">
      <xdr:nvSpPr>
        <xdr:cNvPr id="365" name="普通建設事業費該当値テキスト"/>
        <xdr:cNvSpPr txBox="1"/>
      </xdr:nvSpPr>
      <xdr:spPr>
        <a:xfrm>
          <a:off x="10528300" y="857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81,329</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96627</xdr:rowOff>
    </xdr:from>
    <xdr:to>
      <xdr:col>14</xdr:col>
      <xdr:colOff>79375</xdr:colOff>
      <xdr:row>53</xdr:row>
      <xdr:rowOff>26777</xdr:rowOff>
    </xdr:to>
    <xdr:sp macro="" textlink="">
      <xdr:nvSpPr>
        <xdr:cNvPr id="366" name="円/楕円 365"/>
        <xdr:cNvSpPr/>
      </xdr:nvSpPr>
      <xdr:spPr>
        <a:xfrm>
          <a:off x="9588500" y="90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43304</xdr:rowOff>
    </xdr:from>
    <xdr:ext cx="534377" cy="259045"/>
    <xdr:sp macro="" textlink="">
      <xdr:nvSpPr>
        <xdr:cNvPr id="367" name="テキスト ボックス 366"/>
        <xdr:cNvSpPr txBox="1"/>
      </xdr:nvSpPr>
      <xdr:spPr>
        <a:xfrm>
          <a:off x="9372111" y="878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64,662</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81287</xdr:rowOff>
    </xdr:from>
    <xdr:to>
      <xdr:col>12</xdr:col>
      <xdr:colOff>561975</xdr:colOff>
      <xdr:row>53</xdr:row>
      <xdr:rowOff>11437</xdr:rowOff>
    </xdr:to>
    <xdr:sp macro="" textlink="">
      <xdr:nvSpPr>
        <xdr:cNvPr id="368" name="円/楕円 367"/>
        <xdr:cNvSpPr/>
      </xdr:nvSpPr>
      <xdr:spPr>
        <a:xfrm>
          <a:off x="8699500" y="899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27964</xdr:rowOff>
    </xdr:from>
    <xdr:ext cx="534377" cy="259045"/>
    <xdr:sp macro="" textlink="">
      <xdr:nvSpPr>
        <xdr:cNvPr id="369" name="テキスト ボックス 368"/>
        <xdr:cNvSpPr txBox="1"/>
      </xdr:nvSpPr>
      <xdr:spPr>
        <a:xfrm>
          <a:off x="8483111" y="87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65,333</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45855</xdr:rowOff>
    </xdr:from>
    <xdr:to>
      <xdr:col>11</xdr:col>
      <xdr:colOff>358775</xdr:colOff>
      <xdr:row>53</xdr:row>
      <xdr:rowOff>147455</xdr:rowOff>
    </xdr:to>
    <xdr:sp macro="" textlink="">
      <xdr:nvSpPr>
        <xdr:cNvPr id="370" name="円/楕円 369"/>
        <xdr:cNvSpPr/>
      </xdr:nvSpPr>
      <xdr:spPr>
        <a:xfrm>
          <a:off x="7810500" y="913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163982</xdr:rowOff>
    </xdr:from>
    <xdr:ext cx="534377" cy="259045"/>
    <xdr:sp macro="" textlink="">
      <xdr:nvSpPr>
        <xdr:cNvPr id="371" name="テキスト ボックス 370"/>
        <xdr:cNvSpPr txBox="1"/>
      </xdr:nvSpPr>
      <xdr:spPr>
        <a:xfrm>
          <a:off x="7594111" y="890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59,383</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19474</xdr:rowOff>
    </xdr:from>
    <xdr:to>
      <xdr:col>10</xdr:col>
      <xdr:colOff>155575</xdr:colOff>
      <xdr:row>53</xdr:row>
      <xdr:rowOff>121074</xdr:rowOff>
    </xdr:to>
    <xdr:sp macro="" textlink="">
      <xdr:nvSpPr>
        <xdr:cNvPr id="372" name="円/楕円 371"/>
        <xdr:cNvSpPr/>
      </xdr:nvSpPr>
      <xdr:spPr>
        <a:xfrm>
          <a:off x="6921500" y="91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137601</xdr:rowOff>
    </xdr:from>
    <xdr:ext cx="534377" cy="259045"/>
    <xdr:sp macro="" textlink="">
      <xdr:nvSpPr>
        <xdr:cNvPr id="373" name="テキスト ボックス 372"/>
        <xdr:cNvSpPr txBox="1"/>
      </xdr:nvSpPr>
      <xdr:spPr>
        <a:xfrm>
          <a:off x="6705111" y="888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117435</xdr:rowOff>
    </xdr:from>
    <xdr:to>
      <xdr:col>15</xdr:col>
      <xdr:colOff>180340</xdr:colOff>
      <xdr:row>78</xdr:row>
      <xdr:rowOff>129436</xdr:rowOff>
    </xdr:to>
    <xdr:cxnSp macro="">
      <xdr:nvCxnSpPr>
        <xdr:cNvPr id="395" name="直線コネクタ 394"/>
        <xdr:cNvCxnSpPr/>
      </xdr:nvCxnSpPr>
      <xdr:spPr>
        <a:xfrm flipV="1">
          <a:off x="10475595" y="12290385"/>
          <a:ext cx="1270"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133263</xdr:rowOff>
    </xdr:from>
    <xdr:ext cx="378565" cy="259045"/>
    <xdr:sp macro="" textlink="">
      <xdr:nvSpPr>
        <xdr:cNvPr id="396" name="普通建設事業費 （ うち新規整備　）最小値テキスト"/>
        <xdr:cNvSpPr txBox="1"/>
      </xdr:nvSpPr>
      <xdr:spPr>
        <a:xfrm>
          <a:off x="10528300" y="1350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15</xdr:col>
      <xdr:colOff>92075</xdr:colOff>
      <xdr:row>78</xdr:row>
      <xdr:rowOff>129436</xdr:rowOff>
    </xdr:from>
    <xdr:to>
      <xdr:col>15</xdr:col>
      <xdr:colOff>269875</xdr:colOff>
      <xdr:row>78</xdr:row>
      <xdr:rowOff>129436</xdr:rowOff>
    </xdr:to>
    <xdr:cxnSp macro="">
      <xdr:nvCxnSpPr>
        <xdr:cNvPr id="397" name="直線コネクタ 396"/>
        <xdr:cNvCxnSpPr/>
      </xdr:nvCxnSpPr>
      <xdr:spPr>
        <a:xfrm>
          <a:off x="10388600" y="135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64112</xdr:rowOff>
    </xdr:from>
    <xdr:ext cx="534377" cy="259045"/>
    <xdr:sp macro="" textlink="">
      <xdr:nvSpPr>
        <xdr:cNvPr id="398" name="普通建設事業費 （ うち新規整備　）最大値テキスト"/>
        <xdr:cNvSpPr txBox="1"/>
      </xdr:nvSpPr>
      <xdr:spPr>
        <a:xfrm>
          <a:off x="10528300" y="120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53,474</a:t>
          </a:r>
          <a:endParaRPr kumimoji="1" lang="ja-JP" altLang="en-US" sz="1000" b="1">
            <a:latin typeface="ＭＳ Ｐゴシック"/>
          </a:endParaRPr>
        </a:p>
      </xdr:txBody>
    </xdr:sp>
    <xdr:clientData/>
  </xdr:oneCellAnchor>
  <xdr:twoCellAnchor>
    <xdr:from>
      <xdr:col>15</xdr:col>
      <xdr:colOff>92075</xdr:colOff>
      <xdr:row>71</xdr:row>
      <xdr:rowOff>117435</xdr:rowOff>
    </xdr:from>
    <xdr:to>
      <xdr:col>15</xdr:col>
      <xdr:colOff>269875</xdr:colOff>
      <xdr:row>71</xdr:row>
      <xdr:rowOff>117435</xdr:rowOff>
    </xdr:to>
    <xdr:cxnSp macro="">
      <xdr:nvCxnSpPr>
        <xdr:cNvPr id="399" name="直線コネクタ 398"/>
        <xdr:cNvCxnSpPr/>
      </xdr:nvCxnSpPr>
      <xdr:spPr>
        <a:xfrm>
          <a:off x="10388600" y="1229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30841</xdr:rowOff>
    </xdr:from>
    <xdr:to>
      <xdr:col>15</xdr:col>
      <xdr:colOff>180975</xdr:colOff>
      <xdr:row>74</xdr:row>
      <xdr:rowOff>140386</xdr:rowOff>
    </xdr:to>
    <xdr:cxnSp macro="">
      <xdr:nvCxnSpPr>
        <xdr:cNvPr id="400" name="直線コネクタ 399"/>
        <xdr:cNvCxnSpPr/>
      </xdr:nvCxnSpPr>
      <xdr:spPr>
        <a:xfrm flipV="1">
          <a:off x="9639300" y="12375241"/>
          <a:ext cx="838200" cy="45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32625</xdr:rowOff>
    </xdr:from>
    <xdr:ext cx="534377" cy="259045"/>
    <xdr:sp macro="" textlink="">
      <xdr:nvSpPr>
        <xdr:cNvPr id="401" name="普通建設事業費 （ うち新規整備　）平均値テキスト"/>
        <xdr:cNvSpPr txBox="1"/>
      </xdr:nvSpPr>
      <xdr:spPr>
        <a:xfrm>
          <a:off x="10528300" y="130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54198</xdr:rowOff>
    </xdr:from>
    <xdr:to>
      <xdr:col>15</xdr:col>
      <xdr:colOff>231775</xdr:colOff>
      <xdr:row>76</xdr:row>
      <xdr:rowOff>155798</xdr:rowOff>
    </xdr:to>
    <xdr:sp macro="" textlink="">
      <xdr:nvSpPr>
        <xdr:cNvPr id="402" name="フローチャート : 判断 401"/>
        <xdr:cNvSpPr/>
      </xdr:nvSpPr>
      <xdr:spPr>
        <a:xfrm>
          <a:off x="104267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112629</xdr:rowOff>
    </xdr:from>
    <xdr:to>
      <xdr:col>14</xdr:col>
      <xdr:colOff>79375</xdr:colOff>
      <xdr:row>77</xdr:row>
      <xdr:rowOff>42779</xdr:rowOff>
    </xdr:to>
    <xdr:sp macro="" textlink="">
      <xdr:nvSpPr>
        <xdr:cNvPr id="403" name="フローチャート : 判断 402"/>
        <xdr:cNvSpPr/>
      </xdr:nvSpPr>
      <xdr:spPr>
        <a:xfrm>
          <a:off x="9588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33906</xdr:rowOff>
    </xdr:from>
    <xdr:ext cx="534377" cy="259045"/>
    <xdr:sp macro="" textlink="">
      <xdr:nvSpPr>
        <xdr:cNvPr id="404" name="テキスト ボックス 403"/>
        <xdr:cNvSpPr txBox="1"/>
      </xdr:nvSpPr>
      <xdr:spPr>
        <a:xfrm>
          <a:off x="9372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71</xdr:row>
      <xdr:rowOff>151491</xdr:rowOff>
    </xdr:from>
    <xdr:to>
      <xdr:col>15</xdr:col>
      <xdr:colOff>231775</xdr:colOff>
      <xdr:row>72</xdr:row>
      <xdr:rowOff>81641</xdr:rowOff>
    </xdr:to>
    <xdr:sp macro="" textlink="">
      <xdr:nvSpPr>
        <xdr:cNvPr id="410" name="円/楕円 409"/>
        <xdr:cNvSpPr/>
      </xdr:nvSpPr>
      <xdr:spPr>
        <a:xfrm>
          <a:off x="10426700" y="1232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66418</xdr:rowOff>
    </xdr:from>
    <xdr:ext cx="534377" cy="259045"/>
    <xdr:sp macro="" textlink="">
      <xdr:nvSpPr>
        <xdr:cNvPr id="411" name="普通建設事業費 （ うち新規整備　）該当値テキスト"/>
        <xdr:cNvSpPr txBox="1"/>
      </xdr:nvSpPr>
      <xdr:spPr>
        <a:xfrm>
          <a:off x="10528300" y="1223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49,762</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89586</xdr:rowOff>
    </xdr:from>
    <xdr:to>
      <xdr:col>14</xdr:col>
      <xdr:colOff>79375</xdr:colOff>
      <xdr:row>75</xdr:row>
      <xdr:rowOff>19736</xdr:rowOff>
    </xdr:to>
    <xdr:sp macro="" textlink="">
      <xdr:nvSpPr>
        <xdr:cNvPr id="412" name="円/楕円 411"/>
        <xdr:cNvSpPr/>
      </xdr:nvSpPr>
      <xdr:spPr>
        <a:xfrm>
          <a:off x="9588500" y="127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36263</xdr:rowOff>
    </xdr:from>
    <xdr:ext cx="534377" cy="259045"/>
    <xdr:sp macro="" textlink="">
      <xdr:nvSpPr>
        <xdr:cNvPr id="413" name="テキスト ボックス 412"/>
        <xdr:cNvSpPr txBox="1"/>
      </xdr:nvSpPr>
      <xdr:spPr>
        <a:xfrm>
          <a:off x="9372111" y="1255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9" name="テキスト ボックス 42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1" name="テキスト ボックス 43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3" name="テキスト ボックス 43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43848</xdr:rowOff>
    </xdr:from>
    <xdr:to>
      <xdr:col>15</xdr:col>
      <xdr:colOff>180340</xdr:colOff>
      <xdr:row>98</xdr:row>
      <xdr:rowOff>139700</xdr:rowOff>
    </xdr:to>
    <xdr:cxnSp macro="">
      <xdr:nvCxnSpPr>
        <xdr:cNvPr id="435" name="直線コネクタ 434"/>
        <xdr:cNvCxnSpPr/>
      </xdr:nvCxnSpPr>
      <xdr:spPr>
        <a:xfrm flipV="1">
          <a:off x="10475595" y="15474348"/>
          <a:ext cx="1270" cy="146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161975</xdr:rowOff>
    </xdr:from>
    <xdr:ext cx="534377" cy="259045"/>
    <xdr:sp macro="" textlink="">
      <xdr:nvSpPr>
        <xdr:cNvPr id="438" name="普通建設事業費 （ うち更新整備　）最大値テキスト"/>
        <xdr:cNvSpPr txBox="1"/>
      </xdr:nvSpPr>
      <xdr:spPr>
        <a:xfrm>
          <a:off x="10528300" y="152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64,193</a:t>
          </a:r>
          <a:endParaRPr kumimoji="1" lang="ja-JP" altLang="en-US" sz="1000" b="1">
            <a:latin typeface="ＭＳ Ｐゴシック"/>
          </a:endParaRPr>
        </a:p>
      </xdr:txBody>
    </xdr:sp>
    <xdr:clientData/>
  </xdr:oneCellAnchor>
  <xdr:twoCellAnchor>
    <xdr:from>
      <xdr:col>15</xdr:col>
      <xdr:colOff>92075</xdr:colOff>
      <xdr:row>90</xdr:row>
      <xdr:rowOff>43848</xdr:rowOff>
    </xdr:from>
    <xdr:to>
      <xdr:col>15</xdr:col>
      <xdr:colOff>269875</xdr:colOff>
      <xdr:row>90</xdr:row>
      <xdr:rowOff>43848</xdr:rowOff>
    </xdr:to>
    <xdr:cxnSp macro="">
      <xdr:nvCxnSpPr>
        <xdr:cNvPr id="439" name="直線コネクタ 438"/>
        <xdr:cNvCxnSpPr/>
      </xdr:nvCxnSpPr>
      <xdr:spPr>
        <a:xfrm>
          <a:off x="10388600" y="1547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66754</xdr:rowOff>
    </xdr:from>
    <xdr:to>
      <xdr:col>15</xdr:col>
      <xdr:colOff>180975</xdr:colOff>
      <xdr:row>96</xdr:row>
      <xdr:rowOff>147358</xdr:rowOff>
    </xdr:to>
    <xdr:cxnSp macro="">
      <xdr:nvCxnSpPr>
        <xdr:cNvPr id="440" name="直線コネクタ 439"/>
        <xdr:cNvCxnSpPr/>
      </xdr:nvCxnSpPr>
      <xdr:spPr>
        <a:xfrm>
          <a:off x="9639300" y="16525954"/>
          <a:ext cx="838200" cy="8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29779</xdr:rowOff>
    </xdr:from>
    <xdr:ext cx="534377" cy="259045"/>
    <xdr:sp macro="" textlink="">
      <xdr:nvSpPr>
        <xdr:cNvPr id="441" name="普通建設事業費 （ うち更新整備　）平均値テキスト"/>
        <xdr:cNvSpPr txBox="1"/>
      </xdr:nvSpPr>
      <xdr:spPr>
        <a:xfrm>
          <a:off x="10528300" y="1631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6902</xdr:rowOff>
    </xdr:from>
    <xdr:to>
      <xdr:col>15</xdr:col>
      <xdr:colOff>231775</xdr:colOff>
      <xdr:row>96</xdr:row>
      <xdr:rowOff>108502</xdr:rowOff>
    </xdr:to>
    <xdr:sp macro="" textlink="">
      <xdr:nvSpPr>
        <xdr:cNvPr id="442" name="フローチャート : 判断 441"/>
        <xdr:cNvSpPr/>
      </xdr:nvSpPr>
      <xdr:spPr>
        <a:xfrm>
          <a:off x="104267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37099</xdr:rowOff>
    </xdr:from>
    <xdr:to>
      <xdr:col>14</xdr:col>
      <xdr:colOff>79375</xdr:colOff>
      <xdr:row>96</xdr:row>
      <xdr:rowOff>138699</xdr:rowOff>
    </xdr:to>
    <xdr:sp macro="" textlink="">
      <xdr:nvSpPr>
        <xdr:cNvPr id="443" name="フローチャート : 判断 442"/>
        <xdr:cNvSpPr/>
      </xdr:nvSpPr>
      <xdr:spPr>
        <a:xfrm>
          <a:off x="9588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129826</xdr:rowOff>
    </xdr:from>
    <xdr:ext cx="534377" cy="259045"/>
    <xdr:sp macro="" textlink="">
      <xdr:nvSpPr>
        <xdr:cNvPr id="444" name="テキスト ボックス 443"/>
        <xdr:cNvSpPr txBox="1"/>
      </xdr:nvSpPr>
      <xdr:spPr>
        <a:xfrm>
          <a:off x="9372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96558</xdr:rowOff>
    </xdr:from>
    <xdr:to>
      <xdr:col>15</xdr:col>
      <xdr:colOff>231775</xdr:colOff>
      <xdr:row>97</xdr:row>
      <xdr:rowOff>26708</xdr:rowOff>
    </xdr:to>
    <xdr:sp macro="" textlink="">
      <xdr:nvSpPr>
        <xdr:cNvPr id="450" name="円/楕円 449"/>
        <xdr:cNvSpPr/>
      </xdr:nvSpPr>
      <xdr:spPr>
        <a:xfrm>
          <a:off x="10426700" y="165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74985</xdr:rowOff>
    </xdr:from>
    <xdr:ext cx="534377" cy="259045"/>
    <xdr:sp macro="" textlink="">
      <xdr:nvSpPr>
        <xdr:cNvPr id="451" name="普通建設事業費 （ うち更新整備　）該当値テキスト"/>
        <xdr:cNvSpPr txBox="1"/>
      </xdr:nvSpPr>
      <xdr:spPr>
        <a:xfrm>
          <a:off x="10528300"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14,665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15954</xdr:rowOff>
    </xdr:from>
    <xdr:to>
      <xdr:col>14</xdr:col>
      <xdr:colOff>79375</xdr:colOff>
      <xdr:row>96</xdr:row>
      <xdr:rowOff>117554</xdr:rowOff>
    </xdr:to>
    <xdr:sp macro="" textlink="">
      <xdr:nvSpPr>
        <xdr:cNvPr id="452" name="円/楕円 451"/>
        <xdr:cNvSpPr/>
      </xdr:nvSpPr>
      <xdr:spPr>
        <a:xfrm>
          <a:off x="9588500" y="1647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134081</xdr:rowOff>
    </xdr:from>
    <xdr:ext cx="534377" cy="259045"/>
    <xdr:sp macro="" textlink="">
      <xdr:nvSpPr>
        <xdr:cNvPr id="453" name="テキスト ボックス 452"/>
        <xdr:cNvSpPr txBox="1"/>
      </xdr:nvSpPr>
      <xdr:spPr>
        <a:xfrm>
          <a:off x="9372111" y="1625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4" name="直線コネクタ 46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5" name="テキスト ボックス 46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6" name="直線コネクタ 46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67" name="テキスト ボックス 46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8" name="直線コネクタ 46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69" name="テキスト ボックス 46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0" name="直線コネクタ 46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1" name="テキスト ボックス 47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3" name="テキスト ボックス 47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40945</xdr:rowOff>
    </xdr:from>
    <xdr:to>
      <xdr:col>23</xdr:col>
      <xdr:colOff>516889</xdr:colOff>
      <xdr:row>38</xdr:row>
      <xdr:rowOff>139700</xdr:rowOff>
    </xdr:to>
    <xdr:cxnSp macro="">
      <xdr:nvCxnSpPr>
        <xdr:cNvPr id="475" name="直線コネクタ 474"/>
        <xdr:cNvCxnSpPr/>
      </xdr:nvCxnSpPr>
      <xdr:spPr>
        <a:xfrm flipV="1">
          <a:off x="16317595" y="5527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7" name="直線コネクタ 47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159072</xdr:rowOff>
    </xdr:from>
    <xdr:ext cx="469744" cy="259045"/>
    <xdr:sp macro="" textlink="">
      <xdr:nvSpPr>
        <xdr:cNvPr id="478" name="災害復旧事業費最大値テキスト"/>
        <xdr:cNvSpPr txBox="1"/>
      </xdr:nvSpPr>
      <xdr:spPr>
        <a:xfrm>
          <a:off x="16370300" y="530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32</xdr:row>
      <xdr:rowOff>40945</xdr:rowOff>
    </xdr:from>
    <xdr:to>
      <xdr:col>23</xdr:col>
      <xdr:colOff>606425</xdr:colOff>
      <xdr:row>32</xdr:row>
      <xdr:rowOff>40945</xdr:rowOff>
    </xdr:to>
    <xdr:cxnSp macro="">
      <xdr:nvCxnSpPr>
        <xdr:cNvPr id="479" name="直線コネクタ 478"/>
        <xdr:cNvCxnSpPr/>
      </xdr:nvCxnSpPr>
      <xdr:spPr>
        <a:xfrm>
          <a:off x="16230600" y="552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125527</xdr:rowOff>
    </xdr:from>
    <xdr:to>
      <xdr:col>23</xdr:col>
      <xdr:colOff>517525</xdr:colOff>
      <xdr:row>38</xdr:row>
      <xdr:rowOff>63805</xdr:rowOff>
    </xdr:to>
    <xdr:cxnSp macro="">
      <xdr:nvCxnSpPr>
        <xdr:cNvPr id="480" name="直線コネクタ 479"/>
        <xdr:cNvCxnSpPr/>
      </xdr:nvCxnSpPr>
      <xdr:spPr>
        <a:xfrm flipV="1">
          <a:off x="15481300" y="6469177"/>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99331</xdr:rowOff>
    </xdr:from>
    <xdr:ext cx="378565" cy="259045"/>
    <xdr:sp macro="" textlink="">
      <xdr:nvSpPr>
        <xdr:cNvPr id="481" name="災害復旧事業費平均値テキスト"/>
        <xdr:cNvSpPr txBox="1"/>
      </xdr:nvSpPr>
      <xdr:spPr>
        <a:xfrm>
          <a:off x="16370300" y="6442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120904</xdr:rowOff>
    </xdr:from>
    <xdr:to>
      <xdr:col>23</xdr:col>
      <xdr:colOff>568325</xdr:colOff>
      <xdr:row>38</xdr:row>
      <xdr:rowOff>51054</xdr:rowOff>
    </xdr:to>
    <xdr:sp macro="" textlink="">
      <xdr:nvSpPr>
        <xdr:cNvPr id="482" name="フローチャート : 判断 481"/>
        <xdr:cNvSpPr/>
      </xdr:nvSpPr>
      <xdr:spPr>
        <a:xfrm>
          <a:off x="162687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63805</xdr:rowOff>
    </xdr:from>
    <xdr:to>
      <xdr:col>22</xdr:col>
      <xdr:colOff>365125</xdr:colOff>
      <xdr:row>38</xdr:row>
      <xdr:rowOff>81635</xdr:rowOff>
    </xdr:to>
    <xdr:cxnSp macro="">
      <xdr:nvCxnSpPr>
        <xdr:cNvPr id="483" name="直線コネクタ 482"/>
        <xdr:cNvCxnSpPr/>
      </xdr:nvCxnSpPr>
      <xdr:spPr>
        <a:xfrm flipV="1">
          <a:off x="14592300" y="6578905"/>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112217</xdr:rowOff>
    </xdr:from>
    <xdr:to>
      <xdr:col>22</xdr:col>
      <xdr:colOff>415925</xdr:colOff>
      <xdr:row>38</xdr:row>
      <xdr:rowOff>42367</xdr:rowOff>
    </xdr:to>
    <xdr:sp macro="" textlink="">
      <xdr:nvSpPr>
        <xdr:cNvPr id="484" name="フローチャート : 判断 483"/>
        <xdr:cNvSpPr/>
      </xdr:nvSpPr>
      <xdr:spPr>
        <a:xfrm>
          <a:off x="15430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58894</xdr:rowOff>
    </xdr:from>
    <xdr:ext cx="378565" cy="259045"/>
    <xdr:sp macro="" textlink="">
      <xdr:nvSpPr>
        <xdr:cNvPr id="485" name="テキスト ボックス 484"/>
        <xdr:cNvSpPr txBox="1"/>
      </xdr:nvSpPr>
      <xdr:spPr>
        <a:xfrm>
          <a:off x="15292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26771</xdr:rowOff>
    </xdr:from>
    <xdr:to>
      <xdr:col>21</xdr:col>
      <xdr:colOff>161925</xdr:colOff>
      <xdr:row>38</xdr:row>
      <xdr:rowOff>81635</xdr:rowOff>
    </xdr:to>
    <xdr:cxnSp macro="">
      <xdr:nvCxnSpPr>
        <xdr:cNvPr id="486" name="直線コネクタ 485"/>
        <xdr:cNvCxnSpPr/>
      </xdr:nvCxnSpPr>
      <xdr:spPr>
        <a:xfrm>
          <a:off x="13703300" y="6541871"/>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61925</xdr:rowOff>
    </xdr:from>
    <xdr:to>
      <xdr:col>21</xdr:col>
      <xdr:colOff>212725</xdr:colOff>
      <xdr:row>37</xdr:row>
      <xdr:rowOff>163525</xdr:rowOff>
    </xdr:to>
    <xdr:sp macro="" textlink="">
      <xdr:nvSpPr>
        <xdr:cNvPr id="487" name="フローチャート : 判断 486"/>
        <xdr:cNvSpPr/>
      </xdr:nvSpPr>
      <xdr:spPr>
        <a:xfrm>
          <a:off x="14541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8602</xdr:rowOff>
    </xdr:from>
    <xdr:ext cx="378565" cy="259045"/>
    <xdr:sp macro="" textlink="">
      <xdr:nvSpPr>
        <xdr:cNvPr id="488" name="テキスト ボックス 487"/>
        <xdr:cNvSpPr txBox="1"/>
      </xdr:nvSpPr>
      <xdr:spPr>
        <a:xfrm>
          <a:off x="14403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53746</xdr:rowOff>
    </xdr:from>
    <xdr:to>
      <xdr:col>19</xdr:col>
      <xdr:colOff>644525</xdr:colOff>
      <xdr:row>38</xdr:row>
      <xdr:rowOff>26771</xdr:rowOff>
    </xdr:to>
    <xdr:cxnSp macro="">
      <xdr:nvCxnSpPr>
        <xdr:cNvPr id="489" name="直線コネクタ 488"/>
        <xdr:cNvCxnSpPr/>
      </xdr:nvCxnSpPr>
      <xdr:spPr>
        <a:xfrm>
          <a:off x="12814300" y="6397396"/>
          <a:ext cx="889000" cy="1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157480</xdr:rowOff>
    </xdr:from>
    <xdr:to>
      <xdr:col>20</xdr:col>
      <xdr:colOff>9525</xdr:colOff>
      <xdr:row>36</xdr:row>
      <xdr:rowOff>87630</xdr:rowOff>
    </xdr:to>
    <xdr:sp macro="" textlink="">
      <xdr:nvSpPr>
        <xdr:cNvPr id="490" name="フローチャート : 判断 489"/>
        <xdr:cNvSpPr/>
      </xdr:nvSpPr>
      <xdr:spPr>
        <a:xfrm>
          <a:off x="13652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34</xdr:row>
      <xdr:rowOff>104157</xdr:rowOff>
    </xdr:from>
    <xdr:ext cx="378565" cy="259045"/>
    <xdr:sp macro="" textlink="">
      <xdr:nvSpPr>
        <xdr:cNvPr id="491" name="テキスト ボックス 490"/>
        <xdr:cNvSpPr txBox="1"/>
      </xdr:nvSpPr>
      <xdr:spPr>
        <a:xfrm>
          <a:off x="13514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141935</xdr:rowOff>
    </xdr:from>
    <xdr:to>
      <xdr:col>18</xdr:col>
      <xdr:colOff>492125</xdr:colOff>
      <xdr:row>36</xdr:row>
      <xdr:rowOff>72085</xdr:rowOff>
    </xdr:to>
    <xdr:sp macro="" textlink="">
      <xdr:nvSpPr>
        <xdr:cNvPr id="492" name="フローチャート : 判断 491"/>
        <xdr:cNvSpPr/>
      </xdr:nvSpPr>
      <xdr:spPr>
        <a:xfrm>
          <a:off x="12763500" y="61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88612</xdr:rowOff>
    </xdr:from>
    <xdr:ext cx="469744" cy="259045"/>
    <xdr:sp macro="" textlink="">
      <xdr:nvSpPr>
        <xdr:cNvPr id="493" name="テキスト ボックス 492"/>
        <xdr:cNvSpPr txBox="1"/>
      </xdr:nvSpPr>
      <xdr:spPr>
        <a:xfrm>
          <a:off x="12579427" y="59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4" name="テキスト ボックス 49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5" name="テキスト ボックス 49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6" name="テキスト ボックス 49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7" name="テキスト ボックス 49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8" name="テキスト ボックス 49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74727</xdr:rowOff>
    </xdr:from>
    <xdr:to>
      <xdr:col>23</xdr:col>
      <xdr:colOff>568325</xdr:colOff>
      <xdr:row>38</xdr:row>
      <xdr:rowOff>4877</xdr:rowOff>
    </xdr:to>
    <xdr:sp macro="" textlink="">
      <xdr:nvSpPr>
        <xdr:cNvPr id="499" name="円/楕円 498"/>
        <xdr:cNvSpPr/>
      </xdr:nvSpPr>
      <xdr:spPr>
        <a:xfrm>
          <a:off x="162687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97604</xdr:rowOff>
    </xdr:from>
    <xdr:ext cx="378565" cy="259045"/>
    <xdr:sp macro="" textlink="">
      <xdr:nvSpPr>
        <xdr:cNvPr id="500" name="災害復旧事業費該当値テキスト"/>
        <xdr:cNvSpPr txBox="1"/>
      </xdr:nvSpPr>
      <xdr:spPr>
        <a:xfrm>
          <a:off x="16370300" y="6269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13005</xdr:rowOff>
    </xdr:from>
    <xdr:to>
      <xdr:col>22</xdr:col>
      <xdr:colOff>415925</xdr:colOff>
      <xdr:row>38</xdr:row>
      <xdr:rowOff>114605</xdr:rowOff>
    </xdr:to>
    <xdr:sp macro="" textlink="">
      <xdr:nvSpPr>
        <xdr:cNvPr id="501" name="円/楕円 500"/>
        <xdr:cNvSpPr/>
      </xdr:nvSpPr>
      <xdr:spPr>
        <a:xfrm>
          <a:off x="15430500" y="65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105732</xdr:rowOff>
    </xdr:from>
    <xdr:ext cx="378565" cy="259045"/>
    <xdr:sp macro="" textlink="">
      <xdr:nvSpPr>
        <xdr:cNvPr id="502" name="テキスト ボックス 501"/>
        <xdr:cNvSpPr txBox="1"/>
      </xdr:nvSpPr>
      <xdr:spPr>
        <a:xfrm>
          <a:off x="15292017" y="6620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30835</xdr:rowOff>
    </xdr:from>
    <xdr:to>
      <xdr:col>21</xdr:col>
      <xdr:colOff>212725</xdr:colOff>
      <xdr:row>38</xdr:row>
      <xdr:rowOff>132435</xdr:rowOff>
    </xdr:to>
    <xdr:sp macro="" textlink="">
      <xdr:nvSpPr>
        <xdr:cNvPr id="503" name="円/楕円 502"/>
        <xdr:cNvSpPr/>
      </xdr:nvSpPr>
      <xdr:spPr>
        <a:xfrm>
          <a:off x="145415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123562</xdr:rowOff>
    </xdr:from>
    <xdr:ext cx="378565" cy="259045"/>
    <xdr:sp macro="" textlink="">
      <xdr:nvSpPr>
        <xdr:cNvPr id="504" name="テキスト ボックス 503"/>
        <xdr:cNvSpPr txBox="1"/>
      </xdr:nvSpPr>
      <xdr:spPr>
        <a:xfrm>
          <a:off x="14403017" y="6638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147422</xdr:rowOff>
    </xdr:from>
    <xdr:to>
      <xdr:col>20</xdr:col>
      <xdr:colOff>9525</xdr:colOff>
      <xdr:row>38</xdr:row>
      <xdr:rowOff>77572</xdr:rowOff>
    </xdr:to>
    <xdr:sp macro="" textlink="">
      <xdr:nvSpPr>
        <xdr:cNvPr id="505" name="円/楕円 504"/>
        <xdr:cNvSpPr/>
      </xdr:nvSpPr>
      <xdr:spPr>
        <a:xfrm>
          <a:off x="13652500" y="64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68698</xdr:rowOff>
    </xdr:from>
    <xdr:ext cx="378565" cy="259045"/>
    <xdr:sp macro="" textlink="">
      <xdr:nvSpPr>
        <xdr:cNvPr id="506" name="テキスト ボックス 505"/>
        <xdr:cNvSpPr txBox="1"/>
      </xdr:nvSpPr>
      <xdr:spPr>
        <a:xfrm>
          <a:off x="13514017" y="658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2946</xdr:rowOff>
    </xdr:from>
    <xdr:to>
      <xdr:col>18</xdr:col>
      <xdr:colOff>492125</xdr:colOff>
      <xdr:row>37</xdr:row>
      <xdr:rowOff>104546</xdr:rowOff>
    </xdr:to>
    <xdr:sp macro="" textlink="">
      <xdr:nvSpPr>
        <xdr:cNvPr id="507" name="円/楕円 506"/>
        <xdr:cNvSpPr/>
      </xdr:nvSpPr>
      <xdr:spPr>
        <a:xfrm>
          <a:off x="12763500" y="63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95673</xdr:rowOff>
    </xdr:from>
    <xdr:ext cx="378565" cy="259045"/>
    <xdr:sp macro="" textlink="">
      <xdr:nvSpPr>
        <xdr:cNvPr id="508" name="テキスト ボックス 507"/>
        <xdr:cNvSpPr txBox="1"/>
      </xdr:nvSpPr>
      <xdr:spPr>
        <a:xfrm>
          <a:off x="12625017" y="6439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9" name="正方形/長方形 50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0" name="正方形/長方形 50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1" name="正方形/長方形 51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2" name="正方形/長方形 51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3" name="正方形/長方形 51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4" name="正方形/長方形 51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5" name="正方形/長方形 51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6" name="正方形/長方形 51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7" name="テキスト ボックス 51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8" name="直線コネクタ 51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9" name="直線コネクタ 51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0" name="テキスト ボックス 51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1" name="直線コネクタ 52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2" name="テキスト ボックス 52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4" name="直線コネクタ 52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9" name="直線コネクタ 52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1" name="フローチャート : 判断 53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2" name="直線コネクタ 53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3" name="フローチャート : 判断 53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4" name="テキスト ボックス 53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5" name="直線コネクタ 53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6" name="フローチャート : 判断 53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7" name="テキスト ボックス 53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8" name="直線コネクタ 53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9" name="フローチャート : 判断 53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0" name="テキスト ボックス 53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1" name="フローチャート : 判断 54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2" name="テキスト ボックス 54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3" name="テキスト ボックス 54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4" name="テキスト ボックス 54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5" name="テキスト ボックス 54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6" name="テキスト ボックス 54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7" name="テキスト ボックス 54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円/楕円 54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0" name="円/楕円 54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1" name="テキスト ボックス 55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2" name="円/楕円 55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3" name="テキスト ボックス 55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4" name="円/楕円 55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5" name="テキスト ボックス 55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円/楕円 55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7" name="テキスト ボックス 55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8" name="正方形/長方形 55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9" name="正方形/長方形 55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0" name="正方形/長方形 55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1" name="正方形/長方形 56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2" name="正方形/長方形 56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3" name="正方形/長方形 56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4" name="正方形/長方形 56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68" name="直線コネクタ 56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69" name="テキスト ボックス 56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0" name="直線コネクタ 56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1" name="テキスト ボックス 57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3" name="テキスト ボックス 57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4" name="直線コネクタ 57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5" name="テキスト ボックス 57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6" name="直線コネクタ 57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7" name="テキスト ボックス 57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43135</xdr:rowOff>
    </xdr:from>
    <xdr:to>
      <xdr:col>23</xdr:col>
      <xdr:colOff>516889</xdr:colOff>
      <xdr:row>77</xdr:row>
      <xdr:rowOff>104724</xdr:rowOff>
    </xdr:to>
    <xdr:cxnSp macro="">
      <xdr:nvCxnSpPr>
        <xdr:cNvPr id="581" name="直線コネクタ 580"/>
        <xdr:cNvCxnSpPr/>
      </xdr:nvCxnSpPr>
      <xdr:spPr>
        <a:xfrm flipV="1">
          <a:off x="16317595" y="12216085"/>
          <a:ext cx="1269" cy="109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108551</xdr:rowOff>
    </xdr:from>
    <xdr:ext cx="534377" cy="259045"/>
    <xdr:sp macro="" textlink="">
      <xdr:nvSpPr>
        <xdr:cNvPr id="582" name="公債費最小値テキスト"/>
        <xdr:cNvSpPr txBox="1"/>
      </xdr:nvSpPr>
      <xdr:spPr>
        <a:xfrm>
          <a:off x="16370300" y="133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77</xdr:row>
      <xdr:rowOff>104724</xdr:rowOff>
    </xdr:from>
    <xdr:to>
      <xdr:col>23</xdr:col>
      <xdr:colOff>606425</xdr:colOff>
      <xdr:row>77</xdr:row>
      <xdr:rowOff>104724</xdr:rowOff>
    </xdr:to>
    <xdr:cxnSp macro="">
      <xdr:nvCxnSpPr>
        <xdr:cNvPr id="583" name="直線コネクタ 582"/>
        <xdr:cNvCxnSpPr/>
      </xdr:nvCxnSpPr>
      <xdr:spPr>
        <a:xfrm>
          <a:off x="16230600" y="1330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161262</xdr:rowOff>
    </xdr:from>
    <xdr:ext cx="534377" cy="259045"/>
    <xdr:sp macro="" textlink="">
      <xdr:nvSpPr>
        <xdr:cNvPr id="584" name="公債費最大値テキスト"/>
        <xdr:cNvSpPr txBox="1"/>
      </xdr:nvSpPr>
      <xdr:spPr>
        <a:xfrm>
          <a:off x="16370300" y="119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72,069</a:t>
          </a:r>
          <a:endParaRPr kumimoji="1" lang="ja-JP" altLang="en-US" sz="1000" b="1">
            <a:latin typeface="ＭＳ Ｐゴシック"/>
          </a:endParaRPr>
        </a:p>
      </xdr:txBody>
    </xdr:sp>
    <xdr:clientData/>
  </xdr:oneCellAnchor>
  <xdr:twoCellAnchor>
    <xdr:from>
      <xdr:col>23</xdr:col>
      <xdr:colOff>428625</xdr:colOff>
      <xdr:row>71</xdr:row>
      <xdr:rowOff>43135</xdr:rowOff>
    </xdr:from>
    <xdr:to>
      <xdr:col>23</xdr:col>
      <xdr:colOff>606425</xdr:colOff>
      <xdr:row>71</xdr:row>
      <xdr:rowOff>43135</xdr:rowOff>
    </xdr:to>
    <xdr:cxnSp macro="">
      <xdr:nvCxnSpPr>
        <xdr:cNvPr id="585" name="直線コネクタ 584"/>
        <xdr:cNvCxnSpPr/>
      </xdr:nvCxnSpPr>
      <xdr:spPr>
        <a:xfrm>
          <a:off x="16230600" y="1221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153550</xdr:rowOff>
    </xdr:from>
    <xdr:to>
      <xdr:col>23</xdr:col>
      <xdr:colOff>517525</xdr:colOff>
      <xdr:row>73</xdr:row>
      <xdr:rowOff>157797</xdr:rowOff>
    </xdr:to>
    <xdr:cxnSp macro="">
      <xdr:nvCxnSpPr>
        <xdr:cNvPr id="586" name="直線コネクタ 585"/>
        <xdr:cNvCxnSpPr/>
      </xdr:nvCxnSpPr>
      <xdr:spPr>
        <a:xfrm>
          <a:off x="15481300" y="12669400"/>
          <a:ext cx="8382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18997</xdr:rowOff>
    </xdr:from>
    <xdr:ext cx="534377" cy="259045"/>
    <xdr:sp macro="" textlink="">
      <xdr:nvSpPr>
        <xdr:cNvPr id="587" name="公債費平均値テキスト"/>
        <xdr:cNvSpPr txBox="1"/>
      </xdr:nvSpPr>
      <xdr:spPr>
        <a:xfrm>
          <a:off x="16370300" y="1287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40570</xdr:rowOff>
    </xdr:from>
    <xdr:to>
      <xdr:col>23</xdr:col>
      <xdr:colOff>568325</xdr:colOff>
      <xdr:row>75</xdr:row>
      <xdr:rowOff>142170</xdr:rowOff>
    </xdr:to>
    <xdr:sp macro="" textlink="">
      <xdr:nvSpPr>
        <xdr:cNvPr id="588" name="フローチャート : 判断 587"/>
        <xdr:cNvSpPr/>
      </xdr:nvSpPr>
      <xdr:spPr>
        <a:xfrm>
          <a:off x="162687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150596</xdr:rowOff>
    </xdr:from>
    <xdr:to>
      <xdr:col>22</xdr:col>
      <xdr:colOff>365125</xdr:colOff>
      <xdr:row>73</xdr:row>
      <xdr:rowOff>153550</xdr:rowOff>
    </xdr:to>
    <xdr:cxnSp macro="">
      <xdr:nvCxnSpPr>
        <xdr:cNvPr id="589" name="直線コネクタ 588"/>
        <xdr:cNvCxnSpPr/>
      </xdr:nvCxnSpPr>
      <xdr:spPr>
        <a:xfrm>
          <a:off x="14592300" y="12666446"/>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6299</xdr:rowOff>
    </xdr:from>
    <xdr:to>
      <xdr:col>22</xdr:col>
      <xdr:colOff>415925</xdr:colOff>
      <xdr:row>75</xdr:row>
      <xdr:rowOff>107899</xdr:rowOff>
    </xdr:to>
    <xdr:sp macro="" textlink="">
      <xdr:nvSpPr>
        <xdr:cNvPr id="590" name="フローチャート : 判断 589"/>
        <xdr:cNvSpPr/>
      </xdr:nvSpPr>
      <xdr:spPr>
        <a:xfrm>
          <a:off x="15430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99026</xdr:rowOff>
    </xdr:from>
    <xdr:ext cx="534377" cy="259045"/>
    <xdr:sp macro="" textlink="">
      <xdr:nvSpPr>
        <xdr:cNvPr id="591" name="テキスト ボックス 590"/>
        <xdr:cNvSpPr txBox="1"/>
      </xdr:nvSpPr>
      <xdr:spPr>
        <a:xfrm>
          <a:off x="15214111" y="129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150596</xdr:rowOff>
    </xdr:from>
    <xdr:to>
      <xdr:col>21</xdr:col>
      <xdr:colOff>161925</xdr:colOff>
      <xdr:row>74</xdr:row>
      <xdr:rowOff>9379</xdr:rowOff>
    </xdr:to>
    <xdr:cxnSp macro="">
      <xdr:nvCxnSpPr>
        <xdr:cNvPr id="592" name="直線コネクタ 591"/>
        <xdr:cNvCxnSpPr/>
      </xdr:nvCxnSpPr>
      <xdr:spPr>
        <a:xfrm flipV="1">
          <a:off x="13703300" y="12666446"/>
          <a:ext cx="889000" cy="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7328</xdr:rowOff>
    </xdr:from>
    <xdr:to>
      <xdr:col>21</xdr:col>
      <xdr:colOff>212725</xdr:colOff>
      <xdr:row>75</xdr:row>
      <xdr:rowOff>108928</xdr:rowOff>
    </xdr:to>
    <xdr:sp macro="" textlink="">
      <xdr:nvSpPr>
        <xdr:cNvPr id="593" name="フローチャート : 判断 592"/>
        <xdr:cNvSpPr/>
      </xdr:nvSpPr>
      <xdr:spPr>
        <a:xfrm>
          <a:off x="14541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100055</xdr:rowOff>
    </xdr:from>
    <xdr:ext cx="534377" cy="259045"/>
    <xdr:sp macro="" textlink="">
      <xdr:nvSpPr>
        <xdr:cNvPr id="594" name="テキスト ボックス 593"/>
        <xdr:cNvSpPr txBox="1"/>
      </xdr:nvSpPr>
      <xdr:spPr>
        <a:xfrm>
          <a:off x="14325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9379</xdr:rowOff>
    </xdr:from>
    <xdr:to>
      <xdr:col>19</xdr:col>
      <xdr:colOff>644525</xdr:colOff>
      <xdr:row>74</xdr:row>
      <xdr:rowOff>29953</xdr:rowOff>
    </xdr:to>
    <xdr:cxnSp macro="">
      <xdr:nvCxnSpPr>
        <xdr:cNvPr id="595" name="直線コネクタ 594"/>
        <xdr:cNvCxnSpPr/>
      </xdr:nvCxnSpPr>
      <xdr:spPr>
        <a:xfrm flipV="1">
          <a:off x="12814300" y="1269667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11900</xdr:rowOff>
    </xdr:from>
    <xdr:to>
      <xdr:col>20</xdr:col>
      <xdr:colOff>9525</xdr:colOff>
      <xdr:row>75</xdr:row>
      <xdr:rowOff>113500</xdr:rowOff>
    </xdr:to>
    <xdr:sp macro="" textlink="">
      <xdr:nvSpPr>
        <xdr:cNvPr id="596" name="フローチャート : 判断 595"/>
        <xdr:cNvSpPr/>
      </xdr:nvSpPr>
      <xdr:spPr>
        <a:xfrm>
          <a:off x="13652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104627</xdr:rowOff>
    </xdr:from>
    <xdr:ext cx="534377" cy="259045"/>
    <xdr:sp macro="" textlink="">
      <xdr:nvSpPr>
        <xdr:cNvPr id="597" name="テキスト ボックス 596"/>
        <xdr:cNvSpPr txBox="1"/>
      </xdr:nvSpPr>
      <xdr:spPr>
        <a:xfrm>
          <a:off x="13436111" y="129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12167</xdr:rowOff>
    </xdr:from>
    <xdr:to>
      <xdr:col>18</xdr:col>
      <xdr:colOff>492125</xdr:colOff>
      <xdr:row>75</xdr:row>
      <xdr:rowOff>113767</xdr:rowOff>
    </xdr:to>
    <xdr:sp macro="" textlink="">
      <xdr:nvSpPr>
        <xdr:cNvPr id="598" name="フローチャート : 判断 597"/>
        <xdr:cNvSpPr/>
      </xdr:nvSpPr>
      <xdr:spPr>
        <a:xfrm>
          <a:off x="12763500" y="128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104894</xdr:rowOff>
    </xdr:from>
    <xdr:ext cx="534377" cy="259045"/>
    <xdr:sp macro="" textlink="">
      <xdr:nvSpPr>
        <xdr:cNvPr id="599" name="テキスト ボックス 598"/>
        <xdr:cNvSpPr txBox="1"/>
      </xdr:nvSpPr>
      <xdr:spPr>
        <a:xfrm>
          <a:off x="12547111" y="1296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106997</xdr:rowOff>
    </xdr:from>
    <xdr:to>
      <xdr:col>23</xdr:col>
      <xdr:colOff>568325</xdr:colOff>
      <xdr:row>74</xdr:row>
      <xdr:rowOff>37147</xdr:rowOff>
    </xdr:to>
    <xdr:sp macro="" textlink="">
      <xdr:nvSpPr>
        <xdr:cNvPr id="605" name="円/楕円 604"/>
        <xdr:cNvSpPr/>
      </xdr:nvSpPr>
      <xdr:spPr>
        <a:xfrm>
          <a:off x="16268700" y="126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129874</xdr:rowOff>
    </xdr:from>
    <xdr:ext cx="534377" cy="259045"/>
    <xdr:sp macro="" textlink="">
      <xdr:nvSpPr>
        <xdr:cNvPr id="606" name="公債費該当値テキスト"/>
        <xdr:cNvSpPr txBox="1"/>
      </xdr:nvSpPr>
      <xdr:spPr>
        <a:xfrm>
          <a:off x="16370300" y="1247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48,050</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102750</xdr:rowOff>
    </xdr:from>
    <xdr:to>
      <xdr:col>22</xdr:col>
      <xdr:colOff>415925</xdr:colOff>
      <xdr:row>74</xdr:row>
      <xdr:rowOff>32900</xdr:rowOff>
    </xdr:to>
    <xdr:sp macro="" textlink="">
      <xdr:nvSpPr>
        <xdr:cNvPr id="607" name="円/楕円 606"/>
        <xdr:cNvSpPr/>
      </xdr:nvSpPr>
      <xdr:spPr>
        <a:xfrm>
          <a:off x="15430500" y="126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49427</xdr:rowOff>
    </xdr:from>
    <xdr:ext cx="534377" cy="259045"/>
    <xdr:sp macro="" textlink="">
      <xdr:nvSpPr>
        <xdr:cNvPr id="608" name="テキスト ボックス 607"/>
        <xdr:cNvSpPr txBox="1"/>
      </xdr:nvSpPr>
      <xdr:spPr>
        <a:xfrm>
          <a:off x="15214111" y="123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48,273</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99796</xdr:rowOff>
    </xdr:from>
    <xdr:to>
      <xdr:col>21</xdr:col>
      <xdr:colOff>212725</xdr:colOff>
      <xdr:row>74</xdr:row>
      <xdr:rowOff>29946</xdr:rowOff>
    </xdr:to>
    <xdr:sp macro="" textlink="">
      <xdr:nvSpPr>
        <xdr:cNvPr id="609" name="円/楕円 608"/>
        <xdr:cNvSpPr/>
      </xdr:nvSpPr>
      <xdr:spPr>
        <a:xfrm>
          <a:off x="14541500" y="126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46473</xdr:rowOff>
    </xdr:from>
    <xdr:ext cx="534377" cy="259045"/>
    <xdr:sp macro="" textlink="">
      <xdr:nvSpPr>
        <xdr:cNvPr id="610" name="テキスト ボックス 609"/>
        <xdr:cNvSpPr txBox="1"/>
      </xdr:nvSpPr>
      <xdr:spPr>
        <a:xfrm>
          <a:off x="14325111" y="1239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130029</xdr:rowOff>
    </xdr:from>
    <xdr:to>
      <xdr:col>20</xdr:col>
      <xdr:colOff>9525</xdr:colOff>
      <xdr:row>74</xdr:row>
      <xdr:rowOff>60179</xdr:rowOff>
    </xdr:to>
    <xdr:sp macro="" textlink="">
      <xdr:nvSpPr>
        <xdr:cNvPr id="611" name="円/楕円 610"/>
        <xdr:cNvSpPr/>
      </xdr:nvSpPr>
      <xdr:spPr>
        <a:xfrm>
          <a:off x="13652500" y="126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76706</xdr:rowOff>
    </xdr:from>
    <xdr:ext cx="534377" cy="259045"/>
    <xdr:sp macro="" textlink="">
      <xdr:nvSpPr>
        <xdr:cNvPr id="612" name="テキスト ボックス 611"/>
        <xdr:cNvSpPr txBox="1"/>
      </xdr:nvSpPr>
      <xdr:spPr>
        <a:xfrm>
          <a:off x="13436111" y="124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46,841</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150603</xdr:rowOff>
    </xdr:from>
    <xdr:to>
      <xdr:col>18</xdr:col>
      <xdr:colOff>492125</xdr:colOff>
      <xdr:row>74</xdr:row>
      <xdr:rowOff>80753</xdr:rowOff>
    </xdr:to>
    <xdr:sp macro="" textlink="">
      <xdr:nvSpPr>
        <xdr:cNvPr id="613" name="円/楕円 612"/>
        <xdr:cNvSpPr/>
      </xdr:nvSpPr>
      <xdr:spPr>
        <a:xfrm>
          <a:off x="12763500" y="126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97280</xdr:rowOff>
    </xdr:from>
    <xdr:ext cx="534377" cy="259045"/>
    <xdr:sp macro="" textlink="">
      <xdr:nvSpPr>
        <xdr:cNvPr id="614" name="テキスト ボックス 613"/>
        <xdr:cNvSpPr txBox="1"/>
      </xdr:nvSpPr>
      <xdr:spPr>
        <a:xfrm>
          <a:off x="12547111" y="124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123165</xdr:rowOff>
    </xdr:from>
    <xdr:to>
      <xdr:col>23</xdr:col>
      <xdr:colOff>516889</xdr:colOff>
      <xdr:row>99</xdr:row>
      <xdr:rowOff>43687</xdr:rowOff>
    </xdr:to>
    <xdr:cxnSp macro="">
      <xdr:nvCxnSpPr>
        <xdr:cNvPr id="638" name="直線コネクタ 637"/>
        <xdr:cNvCxnSpPr/>
      </xdr:nvCxnSpPr>
      <xdr:spPr>
        <a:xfrm flipV="1">
          <a:off x="16317595" y="15725115"/>
          <a:ext cx="1269" cy="129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47514</xdr:rowOff>
    </xdr:from>
    <xdr:ext cx="313932" cy="259045"/>
    <xdr:sp macro="" textlink="">
      <xdr:nvSpPr>
        <xdr:cNvPr id="639" name="積立金最小値テキスト"/>
        <xdr:cNvSpPr txBox="1"/>
      </xdr:nvSpPr>
      <xdr:spPr>
        <a:xfrm>
          <a:off x="16370300" y="17021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99</xdr:row>
      <xdr:rowOff>43687</xdr:rowOff>
    </xdr:from>
    <xdr:to>
      <xdr:col>23</xdr:col>
      <xdr:colOff>606425</xdr:colOff>
      <xdr:row>99</xdr:row>
      <xdr:rowOff>43687</xdr:rowOff>
    </xdr:to>
    <xdr:cxnSp macro="">
      <xdr:nvCxnSpPr>
        <xdr:cNvPr id="640" name="直線コネクタ 639"/>
        <xdr:cNvCxnSpPr/>
      </xdr:nvCxnSpPr>
      <xdr:spPr>
        <a:xfrm>
          <a:off x="16230600" y="1701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69842</xdr:rowOff>
    </xdr:from>
    <xdr:ext cx="534377" cy="259045"/>
    <xdr:sp macro="" textlink="">
      <xdr:nvSpPr>
        <xdr:cNvPr id="641" name="積立金最大値テキスト"/>
        <xdr:cNvSpPr txBox="1"/>
      </xdr:nvSpPr>
      <xdr:spPr>
        <a:xfrm>
          <a:off x="16370300" y="155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33,934</a:t>
          </a:r>
          <a:endParaRPr kumimoji="1" lang="ja-JP" altLang="en-US" sz="1000" b="1">
            <a:latin typeface="ＭＳ Ｐゴシック"/>
          </a:endParaRPr>
        </a:p>
      </xdr:txBody>
    </xdr:sp>
    <xdr:clientData/>
  </xdr:oneCellAnchor>
  <xdr:twoCellAnchor>
    <xdr:from>
      <xdr:col>23</xdr:col>
      <xdr:colOff>428625</xdr:colOff>
      <xdr:row>91</xdr:row>
      <xdr:rowOff>123165</xdr:rowOff>
    </xdr:from>
    <xdr:to>
      <xdr:col>23</xdr:col>
      <xdr:colOff>606425</xdr:colOff>
      <xdr:row>91</xdr:row>
      <xdr:rowOff>123165</xdr:rowOff>
    </xdr:to>
    <xdr:cxnSp macro="">
      <xdr:nvCxnSpPr>
        <xdr:cNvPr id="642" name="直線コネクタ 641"/>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149988</xdr:rowOff>
    </xdr:from>
    <xdr:to>
      <xdr:col>23</xdr:col>
      <xdr:colOff>517525</xdr:colOff>
      <xdr:row>99</xdr:row>
      <xdr:rowOff>24104</xdr:rowOff>
    </xdr:to>
    <xdr:cxnSp macro="">
      <xdr:nvCxnSpPr>
        <xdr:cNvPr id="643" name="直線コネクタ 642"/>
        <xdr:cNvCxnSpPr/>
      </xdr:nvCxnSpPr>
      <xdr:spPr>
        <a:xfrm flipV="1">
          <a:off x="15481300" y="16952088"/>
          <a:ext cx="838200" cy="4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80535</xdr:rowOff>
    </xdr:from>
    <xdr:ext cx="469744" cy="259045"/>
    <xdr:sp macro="" textlink="">
      <xdr:nvSpPr>
        <xdr:cNvPr id="644" name="積立金平均値テキスト"/>
        <xdr:cNvSpPr txBox="1"/>
      </xdr:nvSpPr>
      <xdr:spPr>
        <a:xfrm>
          <a:off x="16370300" y="16539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57658</xdr:rowOff>
    </xdr:from>
    <xdr:to>
      <xdr:col>23</xdr:col>
      <xdr:colOff>568325</xdr:colOff>
      <xdr:row>97</xdr:row>
      <xdr:rowOff>159258</xdr:rowOff>
    </xdr:to>
    <xdr:sp macro="" textlink="">
      <xdr:nvSpPr>
        <xdr:cNvPr id="645" name="フローチャート : 判断 644"/>
        <xdr:cNvSpPr/>
      </xdr:nvSpPr>
      <xdr:spPr>
        <a:xfrm>
          <a:off x="162687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145414</xdr:rowOff>
    </xdr:from>
    <xdr:to>
      <xdr:col>22</xdr:col>
      <xdr:colOff>365125</xdr:colOff>
      <xdr:row>99</xdr:row>
      <xdr:rowOff>24104</xdr:rowOff>
    </xdr:to>
    <xdr:cxnSp macro="">
      <xdr:nvCxnSpPr>
        <xdr:cNvPr id="646" name="直線コネクタ 645"/>
        <xdr:cNvCxnSpPr/>
      </xdr:nvCxnSpPr>
      <xdr:spPr>
        <a:xfrm>
          <a:off x="14592300" y="16947514"/>
          <a:ext cx="889000" cy="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114464</xdr:rowOff>
    </xdr:from>
    <xdr:to>
      <xdr:col>22</xdr:col>
      <xdr:colOff>415925</xdr:colOff>
      <xdr:row>98</xdr:row>
      <xdr:rowOff>44614</xdr:rowOff>
    </xdr:to>
    <xdr:sp macro="" textlink="">
      <xdr:nvSpPr>
        <xdr:cNvPr id="647" name="フローチャート : 判断 646"/>
        <xdr:cNvSpPr/>
      </xdr:nvSpPr>
      <xdr:spPr>
        <a:xfrm>
          <a:off x="15430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61141</xdr:rowOff>
    </xdr:from>
    <xdr:ext cx="469744" cy="259045"/>
    <xdr:sp macro="" textlink="">
      <xdr:nvSpPr>
        <xdr:cNvPr id="648" name="テキスト ボックス 647"/>
        <xdr:cNvSpPr txBox="1"/>
      </xdr:nvSpPr>
      <xdr:spPr>
        <a:xfrm>
          <a:off x="15246427"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145414</xdr:rowOff>
    </xdr:from>
    <xdr:to>
      <xdr:col>21</xdr:col>
      <xdr:colOff>161925</xdr:colOff>
      <xdr:row>99</xdr:row>
      <xdr:rowOff>34240</xdr:rowOff>
    </xdr:to>
    <xdr:cxnSp macro="">
      <xdr:nvCxnSpPr>
        <xdr:cNvPr id="649" name="直線コネクタ 648"/>
        <xdr:cNvCxnSpPr/>
      </xdr:nvCxnSpPr>
      <xdr:spPr>
        <a:xfrm flipV="1">
          <a:off x="13703300" y="16947514"/>
          <a:ext cx="889000" cy="6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64669</xdr:rowOff>
    </xdr:from>
    <xdr:to>
      <xdr:col>21</xdr:col>
      <xdr:colOff>212725</xdr:colOff>
      <xdr:row>97</xdr:row>
      <xdr:rowOff>166269</xdr:rowOff>
    </xdr:to>
    <xdr:sp macro="" textlink="">
      <xdr:nvSpPr>
        <xdr:cNvPr id="650" name="フローチャート : 判断 649"/>
        <xdr:cNvSpPr/>
      </xdr:nvSpPr>
      <xdr:spPr>
        <a:xfrm>
          <a:off x="14541500" y="1669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11346</xdr:rowOff>
    </xdr:from>
    <xdr:ext cx="469744" cy="259045"/>
    <xdr:sp macro="" textlink="">
      <xdr:nvSpPr>
        <xdr:cNvPr id="651" name="テキスト ボックス 650"/>
        <xdr:cNvSpPr txBox="1"/>
      </xdr:nvSpPr>
      <xdr:spPr>
        <a:xfrm>
          <a:off x="14357427" y="1647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34240</xdr:rowOff>
    </xdr:from>
    <xdr:to>
      <xdr:col>19</xdr:col>
      <xdr:colOff>644525</xdr:colOff>
      <xdr:row>99</xdr:row>
      <xdr:rowOff>41250</xdr:rowOff>
    </xdr:to>
    <xdr:cxnSp macro="">
      <xdr:nvCxnSpPr>
        <xdr:cNvPr id="652" name="直線コネクタ 651"/>
        <xdr:cNvCxnSpPr/>
      </xdr:nvCxnSpPr>
      <xdr:spPr>
        <a:xfrm flipV="1">
          <a:off x="12814300" y="17007790"/>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108026</xdr:rowOff>
    </xdr:from>
    <xdr:to>
      <xdr:col>20</xdr:col>
      <xdr:colOff>9525</xdr:colOff>
      <xdr:row>98</xdr:row>
      <xdr:rowOff>38176</xdr:rowOff>
    </xdr:to>
    <xdr:sp macro="" textlink="">
      <xdr:nvSpPr>
        <xdr:cNvPr id="653" name="フローチャート : 判断 652"/>
        <xdr:cNvSpPr/>
      </xdr:nvSpPr>
      <xdr:spPr>
        <a:xfrm>
          <a:off x="13652500" y="167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54703</xdr:rowOff>
    </xdr:from>
    <xdr:ext cx="469744" cy="259045"/>
    <xdr:sp macro="" textlink="">
      <xdr:nvSpPr>
        <xdr:cNvPr id="654" name="テキスト ボックス 653"/>
        <xdr:cNvSpPr txBox="1"/>
      </xdr:nvSpPr>
      <xdr:spPr>
        <a:xfrm>
          <a:off x="13468427" y="1651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106045</xdr:rowOff>
    </xdr:from>
    <xdr:to>
      <xdr:col>18</xdr:col>
      <xdr:colOff>492125</xdr:colOff>
      <xdr:row>98</xdr:row>
      <xdr:rowOff>36195</xdr:rowOff>
    </xdr:to>
    <xdr:sp macro="" textlink="">
      <xdr:nvSpPr>
        <xdr:cNvPr id="655" name="フローチャート : 判断 654"/>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52722</xdr:rowOff>
    </xdr:from>
    <xdr:ext cx="469744" cy="259045"/>
    <xdr:sp macro="" textlink="">
      <xdr:nvSpPr>
        <xdr:cNvPr id="656" name="テキスト ボックス 655"/>
        <xdr:cNvSpPr txBox="1"/>
      </xdr:nvSpPr>
      <xdr:spPr>
        <a:xfrm>
          <a:off x="12579427" y="165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99188</xdr:rowOff>
    </xdr:from>
    <xdr:to>
      <xdr:col>23</xdr:col>
      <xdr:colOff>568325</xdr:colOff>
      <xdr:row>99</xdr:row>
      <xdr:rowOff>29338</xdr:rowOff>
    </xdr:to>
    <xdr:sp macro="" textlink="">
      <xdr:nvSpPr>
        <xdr:cNvPr id="662" name="円/楕円 661"/>
        <xdr:cNvSpPr/>
      </xdr:nvSpPr>
      <xdr:spPr>
        <a:xfrm>
          <a:off x="16268700" y="1690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14115</xdr:rowOff>
    </xdr:from>
    <xdr:ext cx="469744" cy="259045"/>
    <xdr:sp macro="" textlink="">
      <xdr:nvSpPr>
        <xdr:cNvPr id="663" name="積立金該当値テキスト"/>
        <xdr:cNvSpPr txBox="1"/>
      </xdr:nvSpPr>
      <xdr:spPr>
        <a:xfrm>
          <a:off x="16370300" y="1681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144754</xdr:rowOff>
    </xdr:from>
    <xdr:to>
      <xdr:col>22</xdr:col>
      <xdr:colOff>415925</xdr:colOff>
      <xdr:row>99</xdr:row>
      <xdr:rowOff>74904</xdr:rowOff>
    </xdr:to>
    <xdr:sp macro="" textlink="">
      <xdr:nvSpPr>
        <xdr:cNvPr id="664" name="円/楕円 663"/>
        <xdr:cNvSpPr/>
      </xdr:nvSpPr>
      <xdr:spPr>
        <a:xfrm>
          <a:off x="15430500" y="169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66031</xdr:rowOff>
    </xdr:from>
    <xdr:ext cx="378565" cy="259045"/>
    <xdr:sp macro="" textlink="">
      <xdr:nvSpPr>
        <xdr:cNvPr id="665" name="テキスト ボックス 664"/>
        <xdr:cNvSpPr txBox="1"/>
      </xdr:nvSpPr>
      <xdr:spPr>
        <a:xfrm>
          <a:off x="15292017" y="17039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94614</xdr:rowOff>
    </xdr:from>
    <xdr:to>
      <xdr:col>21</xdr:col>
      <xdr:colOff>212725</xdr:colOff>
      <xdr:row>99</xdr:row>
      <xdr:rowOff>24764</xdr:rowOff>
    </xdr:to>
    <xdr:sp macro="" textlink="">
      <xdr:nvSpPr>
        <xdr:cNvPr id="666" name="円/楕円 665"/>
        <xdr:cNvSpPr/>
      </xdr:nvSpPr>
      <xdr:spPr>
        <a:xfrm>
          <a:off x="14541500" y="1689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15891</xdr:rowOff>
    </xdr:from>
    <xdr:ext cx="469744" cy="259045"/>
    <xdr:sp macro="" textlink="">
      <xdr:nvSpPr>
        <xdr:cNvPr id="667" name="テキスト ボックス 666"/>
        <xdr:cNvSpPr txBox="1"/>
      </xdr:nvSpPr>
      <xdr:spPr>
        <a:xfrm>
          <a:off x="14357427" y="1698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154890</xdr:rowOff>
    </xdr:from>
    <xdr:to>
      <xdr:col>20</xdr:col>
      <xdr:colOff>9525</xdr:colOff>
      <xdr:row>99</xdr:row>
      <xdr:rowOff>85040</xdr:rowOff>
    </xdr:to>
    <xdr:sp macro="" textlink="">
      <xdr:nvSpPr>
        <xdr:cNvPr id="668" name="円/楕円 667"/>
        <xdr:cNvSpPr/>
      </xdr:nvSpPr>
      <xdr:spPr>
        <a:xfrm>
          <a:off x="13652500" y="169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76167</xdr:rowOff>
    </xdr:from>
    <xdr:ext cx="378565" cy="259045"/>
    <xdr:sp macro="" textlink="">
      <xdr:nvSpPr>
        <xdr:cNvPr id="669" name="テキスト ボックス 668"/>
        <xdr:cNvSpPr txBox="1"/>
      </xdr:nvSpPr>
      <xdr:spPr>
        <a:xfrm>
          <a:off x="13514017" y="1704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161900</xdr:rowOff>
    </xdr:from>
    <xdr:to>
      <xdr:col>18</xdr:col>
      <xdr:colOff>492125</xdr:colOff>
      <xdr:row>99</xdr:row>
      <xdr:rowOff>92050</xdr:rowOff>
    </xdr:to>
    <xdr:sp macro="" textlink="">
      <xdr:nvSpPr>
        <xdr:cNvPr id="670" name="円/楕円 669"/>
        <xdr:cNvSpPr/>
      </xdr:nvSpPr>
      <xdr:spPr>
        <a:xfrm>
          <a:off x="12763500" y="1696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83177</xdr:rowOff>
    </xdr:from>
    <xdr:ext cx="313932" cy="259045"/>
    <xdr:sp macro="" textlink="">
      <xdr:nvSpPr>
        <xdr:cNvPr id="671" name="テキスト ボックス 670"/>
        <xdr:cNvSpPr txBox="1"/>
      </xdr:nvSpPr>
      <xdr:spPr>
        <a:xfrm>
          <a:off x="12657333" y="1705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5" name="テキスト ボックス 68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7" name="テキスト ボックス 68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89" name="テキスト ボックス 68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1" name="テキスト ボックス 69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3" name="テキスト ボックス 69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153188</xdr:rowOff>
    </xdr:from>
    <xdr:to>
      <xdr:col>32</xdr:col>
      <xdr:colOff>186689</xdr:colOff>
      <xdr:row>39</xdr:row>
      <xdr:rowOff>44450</xdr:rowOff>
    </xdr:to>
    <xdr:cxnSp macro="">
      <xdr:nvCxnSpPr>
        <xdr:cNvPr id="695" name="直線コネクタ 694"/>
        <xdr:cNvCxnSpPr/>
      </xdr:nvCxnSpPr>
      <xdr:spPr>
        <a:xfrm flipV="1">
          <a:off x="22159595" y="5468138"/>
          <a:ext cx="1269" cy="126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99865</xdr:rowOff>
    </xdr:from>
    <xdr:ext cx="534377" cy="259045"/>
    <xdr:sp macro="" textlink="">
      <xdr:nvSpPr>
        <xdr:cNvPr id="698" name="投資及び出資金最大値テキスト"/>
        <xdr:cNvSpPr txBox="1"/>
      </xdr:nvSpPr>
      <xdr:spPr>
        <a:xfrm>
          <a:off x="22212300" y="52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16,573</a:t>
          </a:r>
          <a:endParaRPr kumimoji="1" lang="ja-JP" altLang="en-US" sz="1000" b="1">
            <a:latin typeface="ＭＳ Ｐゴシック"/>
          </a:endParaRPr>
        </a:p>
      </xdr:txBody>
    </xdr:sp>
    <xdr:clientData/>
  </xdr:oneCellAnchor>
  <xdr:twoCellAnchor>
    <xdr:from>
      <xdr:col>32</xdr:col>
      <xdr:colOff>98425</xdr:colOff>
      <xdr:row>31</xdr:row>
      <xdr:rowOff>153188</xdr:rowOff>
    </xdr:from>
    <xdr:to>
      <xdr:col>32</xdr:col>
      <xdr:colOff>276225</xdr:colOff>
      <xdr:row>31</xdr:row>
      <xdr:rowOff>153188</xdr:rowOff>
    </xdr:to>
    <xdr:cxnSp macro="">
      <xdr:nvCxnSpPr>
        <xdr:cNvPr id="699" name="直線コネクタ 698"/>
        <xdr:cNvCxnSpPr/>
      </xdr:nvCxnSpPr>
      <xdr:spPr>
        <a:xfrm>
          <a:off x="22072600" y="546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7798</xdr:rowOff>
    </xdr:from>
    <xdr:to>
      <xdr:col>32</xdr:col>
      <xdr:colOff>187325</xdr:colOff>
      <xdr:row>39</xdr:row>
      <xdr:rowOff>8179</xdr:rowOff>
    </xdr:to>
    <xdr:cxnSp macro="">
      <xdr:nvCxnSpPr>
        <xdr:cNvPr id="700" name="直線コネクタ 699"/>
        <xdr:cNvCxnSpPr/>
      </xdr:nvCxnSpPr>
      <xdr:spPr>
        <a:xfrm flipV="1">
          <a:off x="21323300" y="669434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83354</xdr:rowOff>
    </xdr:from>
    <xdr:ext cx="469744" cy="259045"/>
    <xdr:sp macro="" textlink="">
      <xdr:nvSpPr>
        <xdr:cNvPr id="701" name="投資及び出資金平均値テキスト"/>
        <xdr:cNvSpPr txBox="1"/>
      </xdr:nvSpPr>
      <xdr:spPr>
        <a:xfrm>
          <a:off x="22212300" y="6427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60478</xdr:rowOff>
    </xdr:from>
    <xdr:to>
      <xdr:col>32</xdr:col>
      <xdr:colOff>238125</xdr:colOff>
      <xdr:row>38</xdr:row>
      <xdr:rowOff>162078</xdr:rowOff>
    </xdr:to>
    <xdr:sp macro="" textlink="">
      <xdr:nvSpPr>
        <xdr:cNvPr id="702" name="フローチャート : 判断 701"/>
        <xdr:cNvSpPr/>
      </xdr:nvSpPr>
      <xdr:spPr>
        <a:xfrm>
          <a:off x="221107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8179</xdr:rowOff>
    </xdr:from>
    <xdr:to>
      <xdr:col>31</xdr:col>
      <xdr:colOff>34925</xdr:colOff>
      <xdr:row>39</xdr:row>
      <xdr:rowOff>13132</xdr:rowOff>
    </xdr:to>
    <xdr:cxnSp macro="">
      <xdr:nvCxnSpPr>
        <xdr:cNvPr id="703" name="直線コネクタ 702"/>
        <xdr:cNvCxnSpPr/>
      </xdr:nvCxnSpPr>
      <xdr:spPr>
        <a:xfrm flipV="1">
          <a:off x="20434300" y="669472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94386</xdr:rowOff>
    </xdr:from>
    <xdr:to>
      <xdr:col>31</xdr:col>
      <xdr:colOff>85725</xdr:colOff>
      <xdr:row>39</xdr:row>
      <xdr:rowOff>24536</xdr:rowOff>
    </xdr:to>
    <xdr:sp macro="" textlink="">
      <xdr:nvSpPr>
        <xdr:cNvPr id="704" name="フローチャート : 判断 703"/>
        <xdr:cNvSpPr/>
      </xdr:nvSpPr>
      <xdr:spPr>
        <a:xfrm>
          <a:off x="21272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41063</xdr:rowOff>
    </xdr:from>
    <xdr:ext cx="378565" cy="259045"/>
    <xdr:sp macro="" textlink="">
      <xdr:nvSpPr>
        <xdr:cNvPr id="705" name="テキスト ボックス 704"/>
        <xdr:cNvSpPr txBox="1"/>
      </xdr:nvSpPr>
      <xdr:spPr>
        <a:xfrm>
          <a:off x="21134017" y="63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9322</xdr:rowOff>
    </xdr:from>
    <xdr:to>
      <xdr:col>29</xdr:col>
      <xdr:colOff>517525</xdr:colOff>
      <xdr:row>39</xdr:row>
      <xdr:rowOff>13132</xdr:rowOff>
    </xdr:to>
    <xdr:cxnSp macro="">
      <xdr:nvCxnSpPr>
        <xdr:cNvPr id="706" name="直線コネクタ 705"/>
        <xdr:cNvCxnSpPr/>
      </xdr:nvCxnSpPr>
      <xdr:spPr>
        <a:xfrm>
          <a:off x="19545300" y="669587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91872</xdr:rowOff>
    </xdr:from>
    <xdr:to>
      <xdr:col>29</xdr:col>
      <xdr:colOff>568325</xdr:colOff>
      <xdr:row>39</xdr:row>
      <xdr:rowOff>22022</xdr:rowOff>
    </xdr:to>
    <xdr:sp macro="" textlink="">
      <xdr:nvSpPr>
        <xdr:cNvPr id="707" name="フローチャート : 判断 706"/>
        <xdr:cNvSpPr/>
      </xdr:nvSpPr>
      <xdr:spPr>
        <a:xfrm>
          <a:off x="20383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38549</xdr:rowOff>
    </xdr:from>
    <xdr:ext cx="378565" cy="259045"/>
    <xdr:sp macro="" textlink="">
      <xdr:nvSpPr>
        <xdr:cNvPr id="708" name="テキスト ボックス 707"/>
        <xdr:cNvSpPr txBox="1"/>
      </xdr:nvSpPr>
      <xdr:spPr>
        <a:xfrm>
          <a:off x="20245017" y="638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9322</xdr:rowOff>
    </xdr:from>
    <xdr:to>
      <xdr:col>28</xdr:col>
      <xdr:colOff>314325</xdr:colOff>
      <xdr:row>39</xdr:row>
      <xdr:rowOff>11226</xdr:rowOff>
    </xdr:to>
    <xdr:cxnSp macro="">
      <xdr:nvCxnSpPr>
        <xdr:cNvPr id="709" name="直線コネクタ 708"/>
        <xdr:cNvCxnSpPr/>
      </xdr:nvCxnSpPr>
      <xdr:spPr>
        <a:xfrm flipV="1">
          <a:off x="18656300" y="6695872"/>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92253</xdr:rowOff>
    </xdr:from>
    <xdr:to>
      <xdr:col>28</xdr:col>
      <xdr:colOff>365125</xdr:colOff>
      <xdr:row>39</xdr:row>
      <xdr:rowOff>22403</xdr:rowOff>
    </xdr:to>
    <xdr:sp macro="" textlink="">
      <xdr:nvSpPr>
        <xdr:cNvPr id="710" name="フローチャート : 判断 709"/>
        <xdr:cNvSpPr/>
      </xdr:nvSpPr>
      <xdr:spPr>
        <a:xfrm>
          <a:off x="19494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38930</xdr:rowOff>
    </xdr:from>
    <xdr:ext cx="378565" cy="259045"/>
    <xdr:sp macro="" textlink="">
      <xdr:nvSpPr>
        <xdr:cNvPr id="711" name="テキスト ボックス 710"/>
        <xdr:cNvSpPr txBox="1"/>
      </xdr:nvSpPr>
      <xdr:spPr>
        <a:xfrm>
          <a:off x="19356017" y="638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87757</xdr:rowOff>
    </xdr:from>
    <xdr:to>
      <xdr:col>27</xdr:col>
      <xdr:colOff>161925</xdr:colOff>
      <xdr:row>39</xdr:row>
      <xdr:rowOff>17907</xdr:rowOff>
    </xdr:to>
    <xdr:sp macro="" textlink="">
      <xdr:nvSpPr>
        <xdr:cNvPr id="712" name="フローチャート : 判断 711"/>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34434</xdr:rowOff>
    </xdr:from>
    <xdr:ext cx="469744" cy="259045"/>
    <xdr:sp macro="" textlink="">
      <xdr:nvSpPr>
        <xdr:cNvPr id="713" name="テキスト ボックス 712"/>
        <xdr:cNvSpPr txBox="1"/>
      </xdr:nvSpPr>
      <xdr:spPr>
        <a:xfrm>
          <a:off x="18421427" y="63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128448</xdr:rowOff>
    </xdr:from>
    <xdr:to>
      <xdr:col>32</xdr:col>
      <xdr:colOff>238125</xdr:colOff>
      <xdr:row>39</xdr:row>
      <xdr:rowOff>58598</xdr:rowOff>
    </xdr:to>
    <xdr:sp macro="" textlink="">
      <xdr:nvSpPr>
        <xdr:cNvPr id="719" name="円/楕円 718"/>
        <xdr:cNvSpPr/>
      </xdr:nvSpPr>
      <xdr:spPr>
        <a:xfrm>
          <a:off x="22110700" y="66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43375</xdr:rowOff>
    </xdr:from>
    <xdr:ext cx="378565" cy="259045"/>
    <xdr:sp macro="" textlink="">
      <xdr:nvSpPr>
        <xdr:cNvPr id="720" name="投資及び出資金該当値テキスト"/>
        <xdr:cNvSpPr txBox="1"/>
      </xdr:nvSpPr>
      <xdr:spPr>
        <a:xfrm>
          <a:off x="22212300" y="6558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128829</xdr:rowOff>
    </xdr:from>
    <xdr:to>
      <xdr:col>31</xdr:col>
      <xdr:colOff>85725</xdr:colOff>
      <xdr:row>39</xdr:row>
      <xdr:rowOff>58979</xdr:rowOff>
    </xdr:to>
    <xdr:sp macro="" textlink="">
      <xdr:nvSpPr>
        <xdr:cNvPr id="721" name="円/楕円 720"/>
        <xdr:cNvSpPr/>
      </xdr:nvSpPr>
      <xdr:spPr>
        <a:xfrm>
          <a:off x="21272500" y="6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50106</xdr:rowOff>
    </xdr:from>
    <xdr:ext cx="378565" cy="259045"/>
    <xdr:sp macro="" textlink="">
      <xdr:nvSpPr>
        <xdr:cNvPr id="722" name="テキスト ボックス 721"/>
        <xdr:cNvSpPr txBox="1"/>
      </xdr:nvSpPr>
      <xdr:spPr>
        <a:xfrm>
          <a:off x="21134017" y="6736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133782</xdr:rowOff>
    </xdr:from>
    <xdr:to>
      <xdr:col>29</xdr:col>
      <xdr:colOff>568325</xdr:colOff>
      <xdr:row>39</xdr:row>
      <xdr:rowOff>63932</xdr:rowOff>
    </xdr:to>
    <xdr:sp macro="" textlink="">
      <xdr:nvSpPr>
        <xdr:cNvPr id="723" name="円/楕円 722"/>
        <xdr:cNvSpPr/>
      </xdr:nvSpPr>
      <xdr:spPr>
        <a:xfrm>
          <a:off x="20383500" y="66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55059</xdr:rowOff>
    </xdr:from>
    <xdr:ext cx="378565" cy="259045"/>
    <xdr:sp macro="" textlink="">
      <xdr:nvSpPr>
        <xdr:cNvPr id="724" name="テキスト ボックス 723"/>
        <xdr:cNvSpPr txBox="1"/>
      </xdr:nvSpPr>
      <xdr:spPr>
        <a:xfrm>
          <a:off x="20245017" y="6741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129972</xdr:rowOff>
    </xdr:from>
    <xdr:to>
      <xdr:col>28</xdr:col>
      <xdr:colOff>365125</xdr:colOff>
      <xdr:row>39</xdr:row>
      <xdr:rowOff>60122</xdr:rowOff>
    </xdr:to>
    <xdr:sp macro="" textlink="">
      <xdr:nvSpPr>
        <xdr:cNvPr id="725" name="円/楕円 724"/>
        <xdr:cNvSpPr/>
      </xdr:nvSpPr>
      <xdr:spPr>
        <a:xfrm>
          <a:off x="19494500" y="66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51249</xdr:rowOff>
    </xdr:from>
    <xdr:ext cx="378565" cy="259045"/>
    <xdr:sp macro="" textlink="">
      <xdr:nvSpPr>
        <xdr:cNvPr id="726" name="テキスト ボックス 725"/>
        <xdr:cNvSpPr txBox="1"/>
      </xdr:nvSpPr>
      <xdr:spPr>
        <a:xfrm>
          <a:off x="19356017" y="6737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131876</xdr:rowOff>
    </xdr:from>
    <xdr:to>
      <xdr:col>27</xdr:col>
      <xdr:colOff>161925</xdr:colOff>
      <xdr:row>39</xdr:row>
      <xdr:rowOff>62026</xdr:rowOff>
    </xdr:to>
    <xdr:sp macro="" textlink="">
      <xdr:nvSpPr>
        <xdr:cNvPr id="727" name="円/楕円 726"/>
        <xdr:cNvSpPr/>
      </xdr:nvSpPr>
      <xdr:spPr>
        <a:xfrm>
          <a:off x="18605500" y="664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53153</xdr:rowOff>
    </xdr:from>
    <xdr:ext cx="378565" cy="259045"/>
    <xdr:sp macro="" textlink="">
      <xdr:nvSpPr>
        <xdr:cNvPr id="728" name="テキスト ボックス 727"/>
        <xdr:cNvSpPr txBox="1"/>
      </xdr:nvSpPr>
      <xdr:spPr>
        <a:xfrm>
          <a:off x="18467017" y="6739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9" name="直線コネクタ 73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0" name="テキスト ボックス 73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1" name="直線コネクタ 74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2" name="テキスト ボックス 74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3" name="直線コネクタ 74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4" name="テキスト ボックス 74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5" name="直線コネクタ 74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6" name="テキスト ボックス 74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79281</xdr:rowOff>
    </xdr:from>
    <xdr:to>
      <xdr:col>32</xdr:col>
      <xdr:colOff>186689</xdr:colOff>
      <xdr:row>58</xdr:row>
      <xdr:rowOff>139700</xdr:rowOff>
    </xdr:to>
    <xdr:cxnSp macro="">
      <xdr:nvCxnSpPr>
        <xdr:cNvPr id="750" name="直線コネクタ 749"/>
        <xdr:cNvCxnSpPr/>
      </xdr:nvCxnSpPr>
      <xdr:spPr>
        <a:xfrm flipV="1">
          <a:off x="22159595" y="8823231"/>
          <a:ext cx="1269" cy="12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2" name="直線コネクタ 75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25958</xdr:rowOff>
    </xdr:from>
    <xdr:ext cx="534377" cy="259045"/>
    <xdr:sp macro="" textlink="">
      <xdr:nvSpPr>
        <xdr:cNvPr id="753" name="貸付金最大値テキスト"/>
        <xdr:cNvSpPr txBox="1"/>
      </xdr:nvSpPr>
      <xdr:spPr>
        <a:xfrm>
          <a:off x="22212300" y="859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55,143</a:t>
          </a:r>
          <a:endParaRPr kumimoji="1" lang="ja-JP" altLang="en-US" sz="1000" b="1">
            <a:latin typeface="ＭＳ Ｐゴシック"/>
          </a:endParaRPr>
        </a:p>
      </xdr:txBody>
    </xdr:sp>
    <xdr:clientData/>
  </xdr:oneCellAnchor>
  <xdr:twoCellAnchor>
    <xdr:from>
      <xdr:col>32</xdr:col>
      <xdr:colOff>98425</xdr:colOff>
      <xdr:row>51</xdr:row>
      <xdr:rowOff>79281</xdr:rowOff>
    </xdr:from>
    <xdr:to>
      <xdr:col>32</xdr:col>
      <xdr:colOff>276225</xdr:colOff>
      <xdr:row>51</xdr:row>
      <xdr:rowOff>79281</xdr:rowOff>
    </xdr:to>
    <xdr:cxnSp macro="">
      <xdr:nvCxnSpPr>
        <xdr:cNvPr id="754" name="直線コネクタ 753"/>
        <xdr:cNvCxnSpPr/>
      </xdr:nvCxnSpPr>
      <xdr:spPr>
        <a:xfrm>
          <a:off x="22072600" y="882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101455</xdr:rowOff>
    </xdr:from>
    <xdr:to>
      <xdr:col>32</xdr:col>
      <xdr:colOff>187325</xdr:colOff>
      <xdr:row>57</xdr:row>
      <xdr:rowOff>126716</xdr:rowOff>
    </xdr:to>
    <xdr:cxnSp macro="">
      <xdr:nvCxnSpPr>
        <xdr:cNvPr id="755" name="直線コネクタ 754"/>
        <xdr:cNvCxnSpPr/>
      </xdr:nvCxnSpPr>
      <xdr:spPr>
        <a:xfrm>
          <a:off x="21323300" y="9874105"/>
          <a:ext cx="8382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89580</xdr:rowOff>
    </xdr:from>
    <xdr:ext cx="469744" cy="259045"/>
    <xdr:sp macro="" textlink="">
      <xdr:nvSpPr>
        <xdr:cNvPr id="756" name="貸付金平均値テキスト"/>
        <xdr:cNvSpPr txBox="1"/>
      </xdr:nvSpPr>
      <xdr:spPr>
        <a:xfrm>
          <a:off x="22212300" y="9690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66703</xdr:rowOff>
    </xdr:from>
    <xdr:to>
      <xdr:col>32</xdr:col>
      <xdr:colOff>238125</xdr:colOff>
      <xdr:row>57</xdr:row>
      <xdr:rowOff>168303</xdr:rowOff>
    </xdr:to>
    <xdr:sp macro="" textlink="">
      <xdr:nvSpPr>
        <xdr:cNvPr id="757" name="フローチャート : 判断 756"/>
        <xdr:cNvSpPr/>
      </xdr:nvSpPr>
      <xdr:spPr>
        <a:xfrm>
          <a:off x="221107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78801</xdr:rowOff>
    </xdr:from>
    <xdr:to>
      <xdr:col>31</xdr:col>
      <xdr:colOff>34925</xdr:colOff>
      <xdr:row>57</xdr:row>
      <xdr:rowOff>101455</xdr:rowOff>
    </xdr:to>
    <xdr:cxnSp macro="">
      <xdr:nvCxnSpPr>
        <xdr:cNvPr id="758" name="直線コネクタ 757"/>
        <xdr:cNvCxnSpPr/>
      </xdr:nvCxnSpPr>
      <xdr:spPr>
        <a:xfrm>
          <a:off x="20434300" y="9851451"/>
          <a:ext cx="8890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60965</xdr:rowOff>
    </xdr:from>
    <xdr:to>
      <xdr:col>31</xdr:col>
      <xdr:colOff>85725</xdr:colOff>
      <xdr:row>57</xdr:row>
      <xdr:rowOff>162565</xdr:rowOff>
    </xdr:to>
    <xdr:sp macro="" textlink="">
      <xdr:nvSpPr>
        <xdr:cNvPr id="759" name="フローチャート : 判断 758"/>
        <xdr:cNvSpPr/>
      </xdr:nvSpPr>
      <xdr:spPr>
        <a:xfrm>
          <a:off x="21272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153692</xdr:rowOff>
    </xdr:from>
    <xdr:ext cx="469744" cy="259045"/>
    <xdr:sp macro="" textlink="">
      <xdr:nvSpPr>
        <xdr:cNvPr id="760" name="テキスト ボックス 759"/>
        <xdr:cNvSpPr txBox="1"/>
      </xdr:nvSpPr>
      <xdr:spPr>
        <a:xfrm>
          <a:off x="21088427"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78801</xdr:rowOff>
    </xdr:from>
    <xdr:to>
      <xdr:col>29</xdr:col>
      <xdr:colOff>517525</xdr:colOff>
      <xdr:row>57</xdr:row>
      <xdr:rowOff>80149</xdr:rowOff>
    </xdr:to>
    <xdr:cxnSp macro="">
      <xdr:nvCxnSpPr>
        <xdr:cNvPr id="761" name="直線コネクタ 760"/>
        <xdr:cNvCxnSpPr/>
      </xdr:nvCxnSpPr>
      <xdr:spPr>
        <a:xfrm flipV="1">
          <a:off x="19545300" y="9851451"/>
          <a:ext cx="8890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53764</xdr:rowOff>
    </xdr:from>
    <xdr:to>
      <xdr:col>29</xdr:col>
      <xdr:colOff>568325</xdr:colOff>
      <xdr:row>57</xdr:row>
      <xdr:rowOff>155364</xdr:rowOff>
    </xdr:to>
    <xdr:sp macro="" textlink="">
      <xdr:nvSpPr>
        <xdr:cNvPr id="762" name="フローチャート : 判断 761"/>
        <xdr:cNvSpPr/>
      </xdr:nvSpPr>
      <xdr:spPr>
        <a:xfrm>
          <a:off x="20383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146491</xdr:rowOff>
    </xdr:from>
    <xdr:ext cx="469744" cy="259045"/>
    <xdr:sp macro="" textlink="">
      <xdr:nvSpPr>
        <xdr:cNvPr id="763" name="テキスト ボックス 762"/>
        <xdr:cNvSpPr txBox="1"/>
      </xdr:nvSpPr>
      <xdr:spPr>
        <a:xfrm>
          <a:off x="20199427" y="99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80149</xdr:rowOff>
    </xdr:from>
    <xdr:to>
      <xdr:col>28</xdr:col>
      <xdr:colOff>314325</xdr:colOff>
      <xdr:row>57</xdr:row>
      <xdr:rowOff>91694</xdr:rowOff>
    </xdr:to>
    <xdr:cxnSp macro="">
      <xdr:nvCxnSpPr>
        <xdr:cNvPr id="764" name="直線コネクタ 763"/>
        <xdr:cNvCxnSpPr/>
      </xdr:nvCxnSpPr>
      <xdr:spPr>
        <a:xfrm flipV="1">
          <a:off x="18656300" y="9852799"/>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30493</xdr:rowOff>
    </xdr:from>
    <xdr:to>
      <xdr:col>28</xdr:col>
      <xdr:colOff>365125</xdr:colOff>
      <xdr:row>57</xdr:row>
      <xdr:rowOff>132093</xdr:rowOff>
    </xdr:to>
    <xdr:sp macro="" textlink="">
      <xdr:nvSpPr>
        <xdr:cNvPr id="765" name="フローチャート : 判断 764"/>
        <xdr:cNvSpPr/>
      </xdr:nvSpPr>
      <xdr:spPr>
        <a:xfrm>
          <a:off x="19494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123220</xdr:rowOff>
    </xdr:from>
    <xdr:ext cx="534377" cy="259045"/>
    <xdr:sp macro="" textlink="">
      <xdr:nvSpPr>
        <xdr:cNvPr id="766" name="テキスト ボックス 765"/>
        <xdr:cNvSpPr txBox="1"/>
      </xdr:nvSpPr>
      <xdr:spPr>
        <a:xfrm>
          <a:off x="19278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14925</xdr:rowOff>
    </xdr:from>
    <xdr:to>
      <xdr:col>27</xdr:col>
      <xdr:colOff>161925</xdr:colOff>
      <xdr:row>57</xdr:row>
      <xdr:rowOff>116525</xdr:rowOff>
    </xdr:to>
    <xdr:sp macro="" textlink="">
      <xdr:nvSpPr>
        <xdr:cNvPr id="767" name="フローチャート : 判断 766"/>
        <xdr:cNvSpPr/>
      </xdr:nvSpPr>
      <xdr:spPr>
        <a:xfrm>
          <a:off x="18605500" y="97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133052</xdr:rowOff>
    </xdr:from>
    <xdr:ext cx="534377" cy="259045"/>
    <xdr:sp macro="" textlink="">
      <xdr:nvSpPr>
        <xdr:cNvPr id="768" name="テキスト ボックス 767"/>
        <xdr:cNvSpPr txBox="1"/>
      </xdr:nvSpPr>
      <xdr:spPr>
        <a:xfrm>
          <a:off x="18389111" y="956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75916</xdr:rowOff>
    </xdr:from>
    <xdr:to>
      <xdr:col>32</xdr:col>
      <xdr:colOff>238125</xdr:colOff>
      <xdr:row>58</xdr:row>
      <xdr:rowOff>6066</xdr:rowOff>
    </xdr:to>
    <xdr:sp macro="" textlink="">
      <xdr:nvSpPr>
        <xdr:cNvPr id="774" name="円/楕円 773"/>
        <xdr:cNvSpPr/>
      </xdr:nvSpPr>
      <xdr:spPr>
        <a:xfrm>
          <a:off x="22110700" y="984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54343</xdr:rowOff>
    </xdr:from>
    <xdr:ext cx="469744" cy="259045"/>
    <xdr:sp macro="" textlink="">
      <xdr:nvSpPr>
        <xdr:cNvPr id="775" name="貸付金該当値テキスト"/>
        <xdr:cNvSpPr txBox="1"/>
      </xdr:nvSpPr>
      <xdr:spPr>
        <a:xfrm>
          <a:off x="22212300" y="982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50655</xdr:rowOff>
    </xdr:from>
    <xdr:to>
      <xdr:col>31</xdr:col>
      <xdr:colOff>85725</xdr:colOff>
      <xdr:row>57</xdr:row>
      <xdr:rowOff>152255</xdr:rowOff>
    </xdr:to>
    <xdr:sp macro="" textlink="">
      <xdr:nvSpPr>
        <xdr:cNvPr id="776" name="円/楕円 775"/>
        <xdr:cNvSpPr/>
      </xdr:nvSpPr>
      <xdr:spPr>
        <a:xfrm>
          <a:off x="21272500" y="98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168782</xdr:rowOff>
    </xdr:from>
    <xdr:ext cx="469744" cy="259045"/>
    <xdr:sp macro="" textlink="">
      <xdr:nvSpPr>
        <xdr:cNvPr id="777" name="テキスト ボックス 776"/>
        <xdr:cNvSpPr txBox="1"/>
      </xdr:nvSpPr>
      <xdr:spPr>
        <a:xfrm>
          <a:off x="21088427" y="95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28001</xdr:rowOff>
    </xdr:from>
    <xdr:to>
      <xdr:col>29</xdr:col>
      <xdr:colOff>568325</xdr:colOff>
      <xdr:row>57</xdr:row>
      <xdr:rowOff>129601</xdr:rowOff>
    </xdr:to>
    <xdr:sp macro="" textlink="">
      <xdr:nvSpPr>
        <xdr:cNvPr id="778" name="円/楕円 777"/>
        <xdr:cNvSpPr/>
      </xdr:nvSpPr>
      <xdr:spPr>
        <a:xfrm>
          <a:off x="20383500" y="980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146128</xdr:rowOff>
    </xdr:from>
    <xdr:ext cx="534377" cy="259045"/>
    <xdr:sp macro="" textlink="">
      <xdr:nvSpPr>
        <xdr:cNvPr id="779" name="テキスト ボックス 778"/>
        <xdr:cNvSpPr txBox="1"/>
      </xdr:nvSpPr>
      <xdr:spPr>
        <a:xfrm>
          <a:off x="20167111" y="957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29349</xdr:rowOff>
    </xdr:from>
    <xdr:to>
      <xdr:col>28</xdr:col>
      <xdr:colOff>365125</xdr:colOff>
      <xdr:row>57</xdr:row>
      <xdr:rowOff>130949</xdr:rowOff>
    </xdr:to>
    <xdr:sp macro="" textlink="">
      <xdr:nvSpPr>
        <xdr:cNvPr id="780" name="円/楕円 779"/>
        <xdr:cNvSpPr/>
      </xdr:nvSpPr>
      <xdr:spPr>
        <a:xfrm>
          <a:off x="19494500" y="98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147476</xdr:rowOff>
    </xdr:from>
    <xdr:ext cx="534377" cy="259045"/>
    <xdr:sp macro="" textlink="">
      <xdr:nvSpPr>
        <xdr:cNvPr id="781" name="テキスト ボックス 780"/>
        <xdr:cNvSpPr txBox="1"/>
      </xdr:nvSpPr>
      <xdr:spPr>
        <a:xfrm>
          <a:off x="19278111" y="95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40894</xdr:rowOff>
    </xdr:from>
    <xdr:to>
      <xdr:col>27</xdr:col>
      <xdr:colOff>161925</xdr:colOff>
      <xdr:row>57</xdr:row>
      <xdr:rowOff>142494</xdr:rowOff>
    </xdr:to>
    <xdr:sp macro="" textlink="">
      <xdr:nvSpPr>
        <xdr:cNvPr id="782" name="円/楕円 781"/>
        <xdr:cNvSpPr/>
      </xdr:nvSpPr>
      <xdr:spPr>
        <a:xfrm>
          <a:off x="18605500" y="98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133621</xdr:rowOff>
    </xdr:from>
    <xdr:ext cx="469744" cy="259045"/>
    <xdr:sp macro="" textlink="">
      <xdr:nvSpPr>
        <xdr:cNvPr id="783" name="テキスト ボックス 782"/>
        <xdr:cNvSpPr txBox="1"/>
      </xdr:nvSpPr>
      <xdr:spPr>
        <a:xfrm>
          <a:off x="18421427" y="990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4" name="テキスト ボックス 79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5" name="直線コネクタ 79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6" name="テキスト ボックス 79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7" name="直線コネクタ 79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8" name="テキスト ボックス 79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9" name="直線コネクタ 79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0" name="テキスト ボックス 79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1" name="直線コネクタ 80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2" name="テキスト ボックス 80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3" name="直線コネクタ 80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4" name="テキスト ボックス 80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12736</xdr:rowOff>
    </xdr:from>
    <xdr:to>
      <xdr:col>32</xdr:col>
      <xdr:colOff>186689</xdr:colOff>
      <xdr:row>77</xdr:row>
      <xdr:rowOff>33858</xdr:rowOff>
    </xdr:to>
    <xdr:cxnSp macro="">
      <xdr:nvCxnSpPr>
        <xdr:cNvPr id="806" name="直線コネクタ 805"/>
        <xdr:cNvCxnSpPr/>
      </xdr:nvCxnSpPr>
      <xdr:spPr>
        <a:xfrm flipV="1">
          <a:off x="22159595" y="12014236"/>
          <a:ext cx="1269" cy="1221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37685</xdr:rowOff>
    </xdr:from>
    <xdr:ext cx="534377" cy="259045"/>
    <xdr:sp macro="" textlink="">
      <xdr:nvSpPr>
        <xdr:cNvPr id="807" name="繰出金最小値テキスト"/>
        <xdr:cNvSpPr txBox="1"/>
      </xdr:nvSpPr>
      <xdr:spPr>
        <a:xfrm>
          <a:off x="22212300" y="132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26,065</a:t>
          </a:r>
          <a:endParaRPr kumimoji="1" lang="ja-JP" altLang="en-US" sz="1000" b="1">
            <a:latin typeface="ＭＳ Ｐゴシック"/>
          </a:endParaRPr>
        </a:p>
      </xdr:txBody>
    </xdr:sp>
    <xdr:clientData/>
  </xdr:oneCellAnchor>
  <xdr:twoCellAnchor>
    <xdr:from>
      <xdr:col>32</xdr:col>
      <xdr:colOff>98425</xdr:colOff>
      <xdr:row>77</xdr:row>
      <xdr:rowOff>33858</xdr:rowOff>
    </xdr:from>
    <xdr:to>
      <xdr:col>32</xdr:col>
      <xdr:colOff>276225</xdr:colOff>
      <xdr:row>77</xdr:row>
      <xdr:rowOff>33858</xdr:rowOff>
    </xdr:to>
    <xdr:cxnSp macro="">
      <xdr:nvCxnSpPr>
        <xdr:cNvPr id="808" name="直線コネクタ 807"/>
        <xdr:cNvCxnSpPr/>
      </xdr:nvCxnSpPr>
      <xdr:spPr>
        <a:xfrm>
          <a:off x="22072600" y="13235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130863</xdr:rowOff>
    </xdr:from>
    <xdr:ext cx="534377" cy="259045"/>
    <xdr:sp macro="" textlink="">
      <xdr:nvSpPr>
        <xdr:cNvPr id="809" name="繰出金最大値テキスト"/>
        <xdr:cNvSpPr txBox="1"/>
      </xdr:nvSpPr>
      <xdr:spPr>
        <a:xfrm>
          <a:off x="22212300" y="11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52,777</a:t>
          </a:r>
          <a:endParaRPr kumimoji="1" lang="ja-JP" altLang="en-US" sz="1000" b="1">
            <a:latin typeface="ＭＳ Ｐゴシック"/>
          </a:endParaRPr>
        </a:p>
      </xdr:txBody>
    </xdr:sp>
    <xdr:clientData/>
  </xdr:oneCellAnchor>
  <xdr:twoCellAnchor>
    <xdr:from>
      <xdr:col>32</xdr:col>
      <xdr:colOff>98425</xdr:colOff>
      <xdr:row>70</xdr:row>
      <xdr:rowOff>12736</xdr:rowOff>
    </xdr:from>
    <xdr:to>
      <xdr:col>32</xdr:col>
      <xdr:colOff>276225</xdr:colOff>
      <xdr:row>70</xdr:row>
      <xdr:rowOff>12736</xdr:rowOff>
    </xdr:to>
    <xdr:cxnSp macro="">
      <xdr:nvCxnSpPr>
        <xdr:cNvPr id="810" name="直線コネクタ 809"/>
        <xdr:cNvCxnSpPr/>
      </xdr:nvCxnSpPr>
      <xdr:spPr>
        <a:xfrm>
          <a:off x="22072600" y="120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56535</xdr:rowOff>
    </xdr:from>
    <xdr:to>
      <xdr:col>32</xdr:col>
      <xdr:colOff>187325</xdr:colOff>
      <xdr:row>74</xdr:row>
      <xdr:rowOff>136316</xdr:rowOff>
    </xdr:to>
    <xdr:cxnSp macro="">
      <xdr:nvCxnSpPr>
        <xdr:cNvPr id="811" name="直線コネクタ 810"/>
        <xdr:cNvCxnSpPr/>
      </xdr:nvCxnSpPr>
      <xdr:spPr>
        <a:xfrm flipV="1">
          <a:off x="21323300" y="12743835"/>
          <a:ext cx="8382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54754</xdr:rowOff>
    </xdr:from>
    <xdr:ext cx="534377" cy="259045"/>
    <xdr:sp macro="" textlink="">
      <xdr:nvSpPr>
        <xdr:cNvPr id="812" name="繰出金平均値テキスト"/>
        <xdr:cNvSpPr txBox="1"/>
      </xdr:nvSpPr>
      <xdr:spPr>
        <a:xfrm>
          <a:off x="22212300" y="12742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76327</xdr:rowOff>
    </xdr:from>
    <xdr:to>
      <xdr:col>32</xdr:col>
      <xdr:colOff>238125</xdr:colOff>
      <xdr:row>75</xdr:row>
      <xdr:rowOff>6477</xdr:rowOff>
    </xdr:to>
    <xdr:sp macro="" textlink="">
      <xdr:nvSpPr>
        <xdr:cNvPr id="813" name="フローチャート : 判断 812"/>
        <xdr:cNvSpPr/>
      </xdr:nvSpPr>
      <xdr:spPr>
        <a:xfrm>
          <a:off x="221107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136316</xdr:rowOff>
    </xdr:from>
    <xdr:to>
      <xdr:col>31</xdr:col>
      <xdr:colOff>34925</xdr:colOff>
      <xdr:row>74</xdr:row>
      <xdr:rowOff>165943</xdr:rowOff>
    </xdr:to>
    <xdr:cxnSp macro="">
      <xdr:nvCxnSpPr>
        <xdr:cNvPr id="814" name="直線コネクタ 813"/>
        <xdr:cNvCxnSpPr/>
      </xdr:nvCxnSpPr>
      <xdr:spPr>
        <a:xfrm flipV="1">
          <a:off x="20434300" y="12823616"/>
          <a:ext cx="889000" cy="2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91506</xdr:rowOff>
    </xdr:from>
    <xdr:to>
      <xdr:col>31</xdr:col>
      <xdr:colOff>85725</xdr:colOff>
      <xdr:row>75</xdr:row>
      <xdr:rowOff>21656</xdr:rowOff>
    </xdr:to>
    <xdr:sp macro="" textlink="">
      <xdr:nvSpPr>
        <xdr:cNvPr id="815" name="フローチャート : 判断 814"/>
        <xdr:cNvSpPr/>
      </xdr:nvSpPr>
      <xdr:spPr>
        <a:xfrm>
          <a:off x="21272500" y="12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12783</xdr:rowOff>
    </xdr:from>
    <xdr:ext cx="534377" cy="259045"/>
    <xdr:sp macro="" textlink="">
      <xdr:nvSpPr>
        <xdr:cNvPr id="816" name="テキスト ボックス 815"/>
        <xdr:cNvSpPr txBox="1"/>
      </xdr:nvSpPr>
      <xdr:spPr>
        <a:xfrm>
          <a:off x="21056111" y="128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165943</xdr:rowOff>
    </xdr:from>
    <xdr:to>
      <xdr:col>29</xdr:col>
      <xdr:colOff>517525</xdr:colOff>
      <xdr:row>75</xdr:row>
      <xdr:rowOff>85248</xdr:rowOff>
    </xdr:to>
    <xdr:cxnSp macro="">
      <xdr:nvCxnSpPr>
        <xdr:cNvPr id="817" name="直線コネクタ 816"/>
        <xdr:cNvCxnSpPr/>
      </xdr:nvCxnSpPr>
      <xdr:spPr>
        <a:xfrm flipV="1">
          <a:off x="19545300" y="12853243"/>
          <a:ext cx="889000" cy="9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13919</xdr:rowOff>
    </xdr:from>
    <xdr:to>
      <xdr:col>29</xdr:col>
      <xdr:colOff>568325</xdr:colOff>
      <xdr:row>75</xdr:row>
      <xdr:rowOff>115519</xdr:rowOff>
    </xdr:to>
    <xdr:sp macro="" textlink="">
      <xdr:nvSpPr>
        <xdr:cNvPr id="818" name="フローチャート : 判断 817"/>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106646</xdr:rowOff>
    </xdr:from>
    <xdr:ext cx="534377" cy="259045"/>
    <xdr:sp macro="" textlink="">
      <xdr:nvSpPr>
        <xdr:cNvPr id="819" name="テキスト ボックス 818"/>
        <xdr:cNvSpPr txBox="1"/>
      </xdr:nvSpPr>
      <xdr:spPr>
        <a:xfrm>
          <a:off x="20167111" y="129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85248</xdr:rowOff>
    </xdr:from>
    <xdr:to>
      <xdr:col>28</xdr:col>
      <xdr:colOff>314325</xdr:colOff>
      <xdr:row>75</xdr:row>
      <xdr:rowOff>86208</xdr:rowOff>
    </xdr:to>
    <xdr:cxnSp macro="">
      <xdr:nvCxnSpPr>
        <xdr:cNvPr id="820" name="直線コネクタ 819"/>
        <xdr:cNvCxnSpPr/>
      </xdr:nvCxnSpPr>
      <xdr:spPr>
        <a:xfrm flipV="1">
          <a:off x="18656300" y="12943998"/>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141570</xdr:rowOff>
    </xdr:from>
    <xdr:to>
      <xdr:col>28</xdr:col>
      <xdr:colOff>365125</xdr:colOff>
      <xdr:row>75</xdr:row>
      <xdr:rowOff>71720</xdr:rowOff>
    </xdr:to>
    <xdr:sp macro="" textlink="">
      <xdr:nvSpPr>
        <xdr:cNvPr id="821" name="フローチャート : 判断 820"/>
        <xdr:cNvSpPr/>
      </xdr:nvSpPr>
      <xdr:spPr>
        <a:xfrm>
          <a:off x="194945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88247</xdr:rowOff>
    </xdr:from>
    <xdr:ext cx="534377" cy="259045"/>
    <xdr:sp macro="" textlink="">
      <xdr:nvSpPr>
        <xdr:cNvPr id="822" name="テキスト ボックス 821"/>
        <xdr:cNvSpPr txBox="1"/>
      </xdr:nvSpPr>
      <xdr:spPr>
        <a:xfrm>
          <a:off x="19278111" y="1260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167539</xdr:rowOff>
    </xdr:from>
    <xdr:to>
      <xdr:col>27</xdr:col>
      <xdr:colOff>161925</xdr:colOff>
      <xdr:row>75</xdr:row>
      <xdr:rowOff>97689</xdr:rowOff>
    </xdr:to>
    <xdr:sp macro="" textlink="">
      <xdr:nvSpPr>
        <xdr:cNvPr id="823" name="フローチャート : 判断 822"/>
        <xdr:cNvSpPr/>
      </xdr:nvSpPr>
      <xdr:spPr>
        <a:xfrm>
          <a:off x="18605500" y="12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114216</xdr:rowOff>
    </xdr:from>
    <xdr:ext cx="534377" cy="259045"/>
    <xdr:sp macro="" textlink="">
      <xdr:nvSpPr>
        <xdr:cNvPr id="824" name="テキスト ボックス 823"/>
        <xdr:cNvSpPr txBox="1"/>
      </xdr:nvSpPr>
      <xdr:spPr>
        <a:xfrm>
          <a:off x="18389111" y="1263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5" name="テキスト ボックス 82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6" name="テキスト ボックス 82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7" name="テキスト ボックス 82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8" name="テキスト ボックス 82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9" name="テキスト ボックス 82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5735</xdr:rowOff>
    </xdr:from>
    <xdr:to>
      <xdr:col>32</xdr:col>
      <xdr:colOff>238125</xdr:colOff>
      <xdr:row>74</xdr:row>
      <xdr:rowOff>107335</xdr:rowOff>
    </xdr:to>
    <xdr:sp macro="" textlink="">
      <xdr:nvSpPr>
        <xdr:cNvPr id="830" name="円/楕円 829"/>
        <xdr:cNvSpPr/>
      </xdr:nvSpPr>
      <xdr:spPr>
        <a:xfrm>
          <a:off x="22110700" y="1269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28612</xdr:rowOff>
    </xdr:from>
    <xdr:ext cx="534377" cy="259045"/>
    <xdr:sp macro="" textlink="">
      <xdr:nvSpPr>
        <xdr:cNvPr id="831" name="繰出金該当値テキスト"/>
        <xdr:cNvSpPr txBox="1"/>
      </xdr:nvSpPr>
      <xdr:spPr>
        <a:xfrm>
          <a:off x="22212300" y="1254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36,819</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85516</xdr:rowOff>
    </xdr:from>
    <xdr:to>
      <xdr:col>31</xdr:col>
      <xdr:colOff>85725</xdr:colOff>
      <xdr:row>75</xdr:row>
      <xdr:rowOff>15666</xdr:rowOff>
    </xdr:to>
    <xdr:sp macro="" textlink="">
      <xdr:nvSpPr>
        <xdr:cNvPr id="832" name="円/楕円 831"/>
        <xdr:cNvSpPr/>
      </xdr:nvSpPr>
      <xdr:spPr>
        <a:xfrm>
          <a:off x="21272500" y="1277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32193</xdr:rowOff>
    </xdr:from>
    <xdr:ext cx="534377" cy="259045"/>
    <xdr:sp macro="" textlink="">
      <xdr:nvSpPr>
        <xdr:cNvPr id="833" name="テキスト ボックス 832"/>
        <xdr:cNvSpPr txBox="1"/>
      </xdr:nvSpPr>
      <xdr:spPr>
        <a:xfrm>
          <a:off x="21056111" y="125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35,074</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115143</xdr:rowOff>
    </xdr:from>
    <xdr:to>
      <xdr:col>29</xdr:col>
      <xdr:colOff>568325</xdr:colOff>
      <xdr:row>75</xdr:row>
      <xdr:rowOff>45293</xdr:rowOff>
    </xdr:to>
    <xdr:sp macro="" textlink="">
      <xdr:nvSpPr>
        <xdr:cNvPr id="834" name="円/楕円 833"/>
        <xdr:cNvSpPr/>
      </xdr:nvSpPr>
      <xdr:spPr>
        <a:xfrm>
          <a:off x="20383500" y="1280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61820</xdr:rowOff>
    </xdr:from>
    <xdr:ext cx="534377" cy="259045"/>
    <xdr:sp macro="" textlink="">
      <xdr:nvSpPr>
        <xdr:cNvPr id="835" name="テキスト ボックス 834"/>
        <xdr:cNvSpPr txBox="1"/>
      </xdr:nvSpPr>
      <xdr:spPr>
        <a:xfrm>
          <a:off x="20167111" y="1257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34448</xdr:rowOff>
    </xdr:from>
    <xdr:to>
      <xdr:col>28</xdr:col>
      <xdr:colOff>365125</xdr:colOff>
      <xdr:row>75</xdr:row>
      <xdr:rowOff>136048</xdr:rowOff>
    </xdr:to>
    <xdr:sp macro="" textlink="">
      <xdr:nvSpPr>
        <xdr:cNvPr id="836" name="円/楕円 835"/>
        <xdr:cNvSpPr/>
      </xdr:nvSpPr>
      <xdr:spPr>
        <a:xfrm>
          <a:off x="19494500" y="128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127175</xdr:rowOff>
    </xdr:from>
    <xdr:ext cx="534377" cy="259045"/>
    <xdr:sp macro="" textlink="">
      <xdr:nvSpPr>
        <xdr:cNvPr id="837" name="テキスト ボックス 836"/>
        <xdr:cNvSpPr txBox="1"/>
      </xdr:nvSpPr>
      <xdr:spPr>
        <a:xfrm>
          <a:off x="19278111" y="1298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32,441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35408</xdr:rowOff>
    </xdr:from>
    <xdr:to>
      <xdr:col>27</xdr:col>
      <xdr:colOff>161925</xdr:colOff>
      <xdr:row>75</xdr:row>
      <xdr:rowOff>137008</xdr:rowOff>
    </xdr:to>
    <xdr:sp macro="" textlink="">
      <xdr:nvSpPr>
        <xdr:cNvPr id="838" name="円/楕円 837"/>
        <xdr:cNvSpPr/>
      </xdr:nvSpPr>
      <xdr:spPr>
        <a:xfrm>
          <a:off x="18605500" y="128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128134</xdr:rowOff>
    </xdr:from>
    <xdr:ext cx="534377" cy="259045"/>
    <xdr:sp macro="" textlink="">
      <xdr:nvSpPr>
        <xdr:cNvPr id="839" name="テキスト ボックス 838"/>
        <xdr:cNvSpPr txBox="1"/>
      </xdr:nvSpPr>
      <xdr:spPr>
        <a:xfrm>
          <a:off x="18389111" y="1298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0" name="正方形/長方形 83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1" name="正方形/長方形 84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2" name="正方形/長方形 84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3" name="正方形/長方形 84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4" name="正方形/長方形 84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5" name="正方形/長方形 84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6" name="正方形/長方形 84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7" name="正方形/長方形 84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8" name="テキスト ボックス 84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9" name="直線コネクタ 84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0" name="直線コネクタ 84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1" name="テキスト ボックス 85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2" name="直線コネクタ 85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3" name="テキスト ボックス 85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5" name="直線コネクタ 85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0" name="直線コネクタ 85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フローチャート : 判断 86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3" name="直線コネクタ 86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4" name="フローチャート : 判断 86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5" name="テキスト ボックス 86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6" name="直線コネクタ 86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7" name="フローチャート : 判断 86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8" name="テキスト ボックス 86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9" name="直線コネクタ 86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0" name="フローチャート : 判断 86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1" name="テキスト ボックス 87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フローチャート : 判断 87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3" name="テキスト ボックス 87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4" name="テキスト ボックス 87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5" name="テキスト ボックス 87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6" name="テキスト ボックス 87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7" name="テキスト ボックス 87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8" name="テキスト ボックス 87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円/楕円 87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1" name="円/楕円 88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2" name="テキスト ボックス 88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3" name="円/楕円 88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4" name="テキスト ボックス 88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5" name="円/楕円 88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6" name="テキスト ボックス 88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円/楕円 88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8" name="テキスト ボックス 88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9" name="正方形/長方形 88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0" name="正方形/長方形 88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1" name="テキスト ボックス 89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は住民一人当たり８１，３２９円となっており、類似団体内順位第２位と高水準にある。これは、福井駅西口中央地区市街地再開発事業、福井駅周辺土地区画整理事業、自然史博物館分館整備事業、中央公園周辺再整備事業等の福井駅周辺の再整備、小中学校校舎の耐震補強事業、消防救急デジタル無線整備事業、災害時の避難所となる公民館整備事業、市庁舎別館耐震改修事業等の防災・減災対策などに重点的に取り組んだことに伴う増加によるものであり、前年度決算額と比較すると約４４億円、２５．４％の増となっている。</a:t>
          </a:r>
        </a:p>
        <a:p>
          <a:r>
            <a:rPr kumimoji="1" lang="ja-JP" altLang="en-US" sz="1300">
              <a:latin typeface="ＭＳ Ｐゴシック"/>
            </a:rPr>
            <a:t>　人件費については、決算額でみると、平成２６年度から３４百万円減少しているが、人口の減少により住民一人当たりでは微増となっている。</a:t>
          </a:r>
        </a:p>
        <a:p>
          <a:r>
            <a:rPr kumimoji="1" lang="ja-JP" altLang="en-US" sz="1300">
              <a:latin typeface="ＭＳ Ｐゴシック"/>
            </a:rPr>
            <a:t>　今後は、第４次定員適正化計画に基づき定員管理の適正化を図るとともに、第七次総合計画実施計画の中で事業の必要性などを慎重に見極めながら取捨選択を行い、事業費の減少を目指す。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福井県福井市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266,553
262,784
536.41
115,059,741
113,243,896
1,638,355
58,477,862
152,509,237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113.0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77651</xdr:rowOff>
    </xdr:from>
    <xdr:to>
      <xdr:col>6</xdr:col>
      <xdr:colOff>510540</xdr:colOff>
      <xdr:row>39</xdr:row>
      <xdr:rowOff>35741</xdr:rowOff>
    </xdr:to>
    <xdr:cxnSp macro="">
      <xdr:nvCxnSpPr>
        <xdr:cNvPr id="58" name="直線コネクタ 57"/>
        <xdr:cNvCxnSpPr/>
      </xdr:nvCxnSpPr>
      <xdr:spPr>
        <a:xfrm flipV="1">
          <a:off x="4633595" y="5221151"/>
          <a:ext cx="127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39568</xdr:rowOff>
    </xdr:from>
    <xdr:ext cx="469744" cy="259045"/>
    <xdr:sp macro="" textlink="">
      <xdr:nvSpPr>
        <xdr:cNvPr id="59" name="議会費最小値テキスト"/>
        <xdr:cNvSpPr txBox="1"/>
      </xdr:nvSpPr>
      <xdr:spPr>
        <a:xfrm>
          <a:off x="4686300"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a:t>
          </a:r>
          <a:endParaRPr kumimoji="1" lang="ja-JP" altLang="en-US" sz="1000" b="1">
            <a:latin typeface="ＭＳ Ｐゴシック"/>
          </a:endParaRPr>
        </a:p>
      </xdr:txBody>
    </xdr:sp>
    <xdr:clientData/>
  </xdr:oneCellAnchor>
  <xdr:twoCellAnchor>
    <xdr:from>
      <xdr:col>6</xdr:col>
      <xdr:colOff>422275</xdr:colOff>
      <xdr:row>39</xdr:row>
      <xdr:rowOff>35741</xdr:rowOff>
    </xdr:from>
    <xdr:to>
      <xdr:col>6</xdr:col>
      <xdr:colOff>600075</xdr:colOff>
      <xdr:row>39</xdr:row>
      <xdr:rowOff>35741</xdr:rowOff>
    </xdr:to>
    <xdr:cxnSp macro="">
      <xdr:nvCxnSpPr>
        <xdr:cNvPr id="60" name="直線コネクタ 59"/>
        <xdr:cNvCxnSpPr/>
      </xdr:nvCxnSpPr>
      <xdr:spPr>
        <a:xfrm>
          <a:off x="4546600" y="672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24328</xdr:rowOff>
    </xdr:from>
    <xdr:ext cx="469744" cy="259045"/>
    <xdr:sp macro="" textlink="">
      <xdr:nvSpPr>
        <xdr:cNvPr id="61" name="議会費最大値テキスト"/>
        <xdr:cNvSpPr txBox="1"/>
      </xdr:nvSpPr>
      <xdr:spPr>
        <a:xfrm>
          <a:off x="4686300" y="49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a:t>
          </a:r>
          <a:endParaRPr kumimoji="1" lang="ja-JP" altLang="en-US" sz="1000" b="1">
            <a:latin typeface="ＭＳ Ｐゴシック"/>
          </a:endParaRPr>
        </a:p>
      </xdr:txBody>
    </xdr:sp>
    <xdr:clientData/>
  </xdr:oneCellAnchor>
  <xdr:twoCellAnchor>
    <xdr:from>
      <xdr:col>6</xdr:col>
      <xdr:colOff>422275</xdr:colOff>
      <xdr:row>30</xdr:row>
      <xdr:rowOff>77651</xdr:rowOff>
    </xdr:from>
    <xdr:to>
      <xdr:col>6</xdr:col>
      <xdr:colOff>600075</xdr:colOff>
      <xdr:row>30</xdr:row>
      <xdr:rowOff>77651</xdr:rowOff>
    </xdr:to>
    <xdr:cxnSp macro="">
      <xdr:nvCxnSpPr>
        <xdr:cNvPr id="62" name="直線コネクタ 61"/>
        <xdr:cNvCxnSpPr/>
      </xdr:nvCxnSpPr>
      <xdr:spPr>
        <a:xfrm>
          <a:off x="4546600" y="522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162016</xdr:rowOff>
    </xdr:from>
    <xdr:to>
      <xdr:col>6</xdr:col>
      <xdr:colOff>511175</xdr:colOff>
      <xdr:row>32</xdr:row>
      <xdr:rowOff>133169</xdr:rowOff>
    </xdr:to>
    <xdr:cxnSp macro="">
      <xdr:nvCxnSpPr>
        <xdr:cNvPr id="63" name="直線コネクタ 62"/>
        <xdr:cNvCxnSpPr/>
      </xdr:nvCxnSpPr>
      <xdr:spPr>
        <a:xfrm flipV="1">
          <a:off x="3797300" y="5476966"/>
          <a:ext cx="838200" cy="1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3646</xdr:rowOff>
    </xdr:from>
    <xdr:ext cx="469744" cy="259045"/>
    <xdr:sp macro="" textlink="">
      <xdr:nvSpPr>
        <xdr:cNvPr id="64" name="議会費平均値テキスト"/>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25219</xdr:rowOff>
    </xdr:from>
    <xdr:to>
      <xdr:col>6</xdr:col>
      <xdr:colOff>561975</xdr:colOff>
      <xdr:row>35</xdr:row>
      <xdr:rowOff>126819</xdr:rowOff>
    </xdr:to>
    <xdr:sp macro="" textlink="">
      <xdr:nvSpPr>
        <xdr:cNvPr id="65" name="フローチャート :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133169</xdr:rowOff>
    </xdr:from>
    <xdr:to>
      <xdr:col>5</xdr:col>
      <xdr:colOff>358775</xdr:colOff>
      <xdr:row>33</xdr:row>
      <xdr:rowOff>19413</xdr:rowOff>
    </xdr:to>
    <xdr:cxnSp macro="">
      <xdr:nvCxnSpPr>
        <xdr:cNvPr id="66" name="直線コネクタ 65"/>
        <xdr:cNvCxnSpPr/>
      </xdr:nvCxnSpPr>
      <xdr:spPr>
        <a:xfrm flipV="1">
          <a:off x="2908300" y="5619569"/>
          <a:ext cx="889000" cy="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86178</xdr:rowOff>
    </xdr:from>
    <xdr:to>
      <xdr:col>5</xdr:col>
      <xdr:colOff>409575</xdr:colOff>
      <xdr:row>36</xdr:row>
      <xdr:rowOff>16328</xdr:rowOff>
    </xdr:to>
    <xdr:sp macro="" textlink="">
      <xdr:nvSpPr>
        <xdr:cNvPr id="67" name="フローチャート : 判断 66"/>
        <xdr:cNvSpPr/>
      </xdr:nvSpPr>
      <xdr:spPr>
        <a:xfrm>
          <a:off x="3746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7455</xdr:rowOff>
    </xdr:from>
    <xdr:ext cx="469744" cy="259045"/>
    <xdr:sp macro="" textlink="">
      <xdr:nvSpPr>
        <xdr:cNvPr id="68" name="テキスト ボックス 67"/>
        <xdr:cNvSpPr txBox="1"/>
      </xdr:nvSpPr>
      <xdr:spPr>
        <a:xfrm>
          <a:off x="35624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99423</xdr:rowOff>
    </xdr:from>
    <xdr:to>
      <xdr:col>4</xdr:col>
      <xdr:colOff>155575</xdr:colOff>
      <xdr:row>33</xdr:row>
      <xdr:rowOff>19413</xdr:rowOff>
    </xdr:to>
    <xdr:cxnSp macro="">
      <xdr:nvCxnSpPr>
        <xdr:cNvPr id="69" name="直線コネクタ 68"/>
        <xdr:cNvCxnSpPr/>
      </xdr:nvCxnSpPr>
      <xdr:spPr>
        <a:xfrm>
          <a:off x="2019300" y="558582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146050</xdr:rowOff>
    </xdr:from>
    <xdr:to>
      <xdr:col>4</xdr:col>
      <xdr:colOff>206375</xdr:colOff>
      <xdr:row>36</xdr:row>
      <xdr:rowOff>76200</xdr:rowOff>
    </xdr:to>
    <xdr:sp macro="" textlink="">
      <xdr:nvSpPr>
        <xdr:cNvPr id="70" name="フローチャート : 判断 69"/>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67327</xdr:rowOff>
    </xdr:from>
    <xdr:ext cx="469744" cy="259045"/>
    <xdr:sp macro="" textlink="">
      <xdr:nvSpPr>
        <xdr:cNvPr id="71" name="テキスト ボックス 70"/>
        <xdr:cNvSpPr txBox="1"/>
      </xdr:nvSpPr>
      <xdr:spPr>
        <a:xfrm>
          <a:off x="2673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434975</xdr:colOff>
      <xdr:row>29</xdr:row>
      <xdr:rowOff>160927</xdr:rowOff>
    </xdr:from>
    <xdr:to>
      <xdr:col>2</xdr:col>
      <xdr:colOff>638175</xdr:colOff>
      <xdr:row>32</xdr:row>
      <xdr:rowOff>99423</xdr:rowOff>
    </xdr:to>
    <xdr:cxnSp macro="">
      <xdr:nvCxnSpPr>
        <xdr:cNvPr id="72" name="直線コネクタ 71"/>
        <xdr:cNvCxnSpPr/>
      </xdr:nvCxnSpPr>
      <xdr:spPr>
        <a:xfrm>
          <a:off x="1130300" y="5132977"/>
          <a:ext cx="889000" cy="45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60053</xdr:rowOff>
    </xdr:from>
    <xdr:to>
      <xdr:col>3</xdr:col>
      <xdr:colOff>3175</xdr:colOff>
      <xdr:row>35</xdr:row>
      <xdr:rowOff>161653</xdr:rowOff>
    </xdr:to>
    <xdr:sp macro="" textlink="">
      <xdr:nvSpPr>
        <xdr:cNvPr id="73" name="フローチャート : 判断 72"/>
        <xdr:cNvSpPr/>
      </xdr:nvSpPr>
      <xdr:spPr>
        <a:xfrm>
          <a:off x="1968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152780</xdr:rowOff>
    </xdr:from>
    <xdr:ext cx="469744" cy="259045"/>
    <xdr:sp macro="" textlink="">
      <xdr:nvSpPr>
        <xdr:cNvPr id="74" name="テキスト ボックス 73"/>
        <xdr:cNvSpPr txBox="1"/>
      </xdr:nvSpPr>
      <xdr:spPr>
        <a:xfrm>
          <a:off x="1784427" y="615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93799</xdr:rowOff>
    </xdr:from>
    <xdr:to>
      <xdr:col>1</xdr:col>
      <xdr:colOff>485775</xdr:colOff>
      <xdr:row>34</xdr:row>
      <xdr:rowOff>23949</xdr:rowOff>
    </xdr:to>
    <xdr:sp macro="" textlink="">
      <xdr:nvSpPr>
        <xdr:cNvPr id="75" name="フローチャート : 判断 74"/>
        <xdr:cNvSpPr/>
      </xdr:nvSpPr>
      <xdr:spPr>
        <a:xfrm>
          <a:off x="1079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15076</xdr:rowOff>
    </xdr:from>
    <xdr:ext cx="469744" cy="259045"/>
    <xdr:sp macro="" textlink="">
      <xdr:nvSpPr>
        <xdr:cNvPr id="76" name="テキスト ボックス 75"/>
        <xdr:cNvSpPr txBox="1"/>
      </xdr:nvSpPr>
      <xdr:spPr>
        <a:xfrm>
          <a:off x="895427" y="58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111216</xdr:rowOff>
    </xdr:from>
    <xdr:to>
      <xdr:col>6</xdr:col>
      <xdr:colOff>561975</xdr:colOff>
      <xdr:row>32</xdr:row>
      <xdr:rowOff>41366</xdr:rowOff>
    </xdr:to>
    <xdr:sp macro="" textlink="">
      <xdr:nvSpPr>
        <xdr:cNvPr id="82" name="円/楕円 81"/>
        <xdr:cNvSpPr/>
      </xdr:nvSpPr>
      <xdr:spPr>
        <a:xfrm>
          <a:off x="4584700" y="54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134093</xdr:rowOff>
    </xdr:from>
    <xdr:ext cx="469744" cy="259045"/>
    <xdr:sp macro="" textlink="">
      <xdr:nvSpPr>
        <xdr:cNvPr id="83" name="議会費該当値テキスト"/>
        <xdr:cNvSpPr txBox="1"/>
      </xdr:nvSpPr>
      <xdr:spPr>
        <a:xfrm>
          <a:off x="4686300" y="52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82369</xdr:rowOff>
    </xdr:from>
    <xdr:to>
      <xdr:col>5</xdr:col>
      <xdr:colOff>409575</xdr:colOff>
      <xdr:row>33</xdr:row>
      <xdr:rowOff>12519</xdr:rowOff>
    </xdr:to>
    <xdr:sp macro="" textlink="">
      <xdr:nvSpPr>
        <xdr:cNvPr id="84" name="円/楕円 83"/>
        <xdr:cNvSpPr/>
      </xdr:nvSpPr>
      <xdr:spPr>
        <a:xfrm>
          <a:off x="3746500" y="55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29046</xdr:rowOff>
    </xdr:from>
    <xdr:ext cx="469744" cy="259045"/>
    <xdr:sp macro="" textlink="">
      <xdr:nvSpPr>
        <xdr:cNvPr id="85" name="テキスト ボックス 84"/>
        <xdr:cNvSpPr txBox="1"/>
      </xdr:nvSpPr>
      <xdr:spPr>
        <a:xfrm>
          <a:off x="3562427" y="53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140063</xdr:rowOff>
    </xdr:from>
    <xdr:to>
      <xdr:col>4</xdr:col>
      <xdr:colOff>206375</xdr:colOff>
      <xdr:row>33</xdr:row>
      <xdr:rowOff>70213</xdr:rowOff>
    </xdr:to>
    <xdr:sp macro="" textlink="">
      <xdr:nvSpPr>
        <xdr:cNvPr id="86" name="円/楕円 85"/>
        <xdr:cNvSpPr/>
      </xdr:nvSpPr>
      <xdr:spPr>
        <a:xfrm>
          <a:off x="2857500" y="56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86740</xdr:rowOff>
    </xdr:from>
    <xdr:ext cx="469744" cy="259045"/>
    <xdr:sp macro="" textlink="">
      <xdr:nvSpPr>
        <xdr:cNvPr id="87" name="テキスト ボックス 86"/>
        <xdr:cNvSpPr txBox="1"/>
      </xdr:nvSpPr>
      <xdr:spPr>
        <a:xfrm>
          <a:off x="2673427" y="54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48623</xdr:rowOff>
    </xdr:from>
    <xdr:to>
      <xdr:col>3</xdr:col>
      <xdr:colOff>3175</xdr:colOff>
      <xdr:row>32</xdr:row>
      <xdr:rowOff>150223</xdr:rowOff>
    </xdr:to>
    <xdr:sp macro="" textlink="">
      <xdr:nvSpPr>
        <xdr:cNvPr id="88" name="円/楕円 87"/>
        <xdr:cNvSpPr/>
      </xdr:nvSpPr>
      <xdr:spPr>
        <a:xfrm>
          <a:off x="1968500" y="55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166750</xdr:rowOff>
    </xdr:from>
    <xdr:ext cx="469744" cy="259045"/>
    <xdr:sp macro="" textlink="">
      <xdr:nvSpPr>
        <xdr:cNvPr id="89" name="テキスト ボックス 88"/>
        <xdr:cNvSpPr txBox="1"/>
      </xdr:nvSpPr>
      <xdr:spPr>
        <a:xfrm>
          <a:off x="1784427" y="53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2,602</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110127</xdr:rowOff>
    </xdr:from>
    <xdr:to>
      <xdr:col>1</xdr:col>
      <xdr:colOff>485775</xdr:colOff>
      <xdr:row>30</xdr:row>
      <xdr:rowOff>40277</xdr:rowOff>
    </xdr:to>
    <xdr:sp macro="" textlink="">
      <xdr:nvSpPr>
        <xdr:cNvPr id="90" name="円/楕円 89"/>
        <xdr:cNvSpPr/>
      </xdr:nvSpPr>
      <xdr:spPr>
        <a:xfrm>
          <a:off x="1079500" y="508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56804</xdr:rowOff>
    </xdr:from>
    <xdr:ext cx="469744" cy="259045"/>
    <xdr:sp macro="" textlink="">
      <xdr:nvSpPr>
        <xdr:cNvPr id="91" name="テキスト ボックス 90"/>
        <xdr:cNvSpPr txBox="1"/>
      </xdr:nvSpPr>
      <xdr:spPr>
        <a:xfrm>
          <a:off x="895427" y="485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61,891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113849</xdr:rowOff>
    </xdr:from>
    <xdr:to>
      <xdr:col>6</xdr:col>
      <xdr:colOff>510540</xdr:colOff>
      <xdr:row>58</xdr:row>
      <xdr:rowOff>107467</xdr:rowOff>
    </xdr:to>
    <xdr:cxnSp macro="">
      <xdr:nvCxnSpPr>
        <xdr:cNvPr id="116" name="直線コネクタ 115"/>
        <xdr:cNvCxnSpPr/>
      </xdr:nvCxnSpPr>
      <xdr:spPr>
        <a:xfrm flipV="1">
          <a:off x="4633595" y="8857799"/>
          <a:ext cx="1270"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111294</xdr:rowOff>
    </xdr:from>
    <xdr:ext cx="534377" cy="259045"/>
    <xdr:sp macro="" textlink="">
      <xdr:nvSpPr>
        <xdr:cNvPr id="117" name="総務費最小値テキスト"/>
        <xdr:cNvSpPr txBox="1"/>
      </xdr:nvSpPr>
      <xdr:spPr>
        <a:xfrm>
          <a:off x="4686300" y="100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25,692</a:t>
          </a:r>
          <a:endParaRPr kumimoji="1" lang="ja-JP" altLang="en-US" sz="1000" b="1">
            <a:latin typeface="ＭＳ Ｐゴシック"/>
          </a:endParaRPr>
        </a:p>
      </xdr:txBody>
    </xdr:sp>
    <xdr:clientData/>
  </xdr:oneCellAnchor>
  <xdr:twoCellAnchor>
    <xdr:from>
      <xdr:col>6</xdr:col>
      <xdr:colOff>422275</xdr:colOff>
      <xdr:row>58</xdr:row>
      <xdr:rowOff>107467</xdr:rowOff>
    </xdr:from>
    <xdr:to>
      <xdr:col>6</xdr:col>
      <xdr:colOff>600075</xdr:colOff>
      <xdr:row>58</xdr:row>
      <xdr:rowOff>107467</xdr:rowOff>
    </xdr:to>
    <xdr:cxnSp macro="">
      <xdr:nvCxnSpPr>
        <xdr:cNvPr id="118" name="直線コネクタ 117"/>
        <xdr:cNvCxnSpPr/>
      </xdr:nvCxnSpPr>
      <xdr:spPr>
        <a:xfrm>
          <a:off x="4546600" y="1005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60526</xdr:rowOff>
    </xdr:from>
    <xdr:ext cx="534377" cy="259045"/>
    <xdr:sp macro="" textlink="">
      <xdr:nvSpPr>
        <xdr:cNvPr id="119" name="総務費最大値テキスト"/>
        <xdr:cNvSpPr txBox="1"/>
      </xdr:nvSpPr>
      <xdr:spPr>
        <a:xfrm>
          <a:off x="4686300" y="86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88,357</a:t>
          </a:r>
          <a:endParaRPr kumimoji="1" lang="ja-JP" altLang="en-US" sz="1000" b="1">
            <a:latin typeface="ＭＳ Ｐゴシック"/>
          </a:endParaRPr>
        </a:p>
      </xdr:txBody>
    </xdr:sp>
    <xdr:clientData/>
  </xdr:oneCellAnchor>
  <xdr:twoCellAnchor>
    <xdr:from>
      <xdr:col>6</xdr:col>
      <xdr:colOff>422275</xdr:colOff>
      <xdr:row>51</xdr:row>
      <xdr:rowOff>113849</xdr:rowOff>
    </xdr:from>
    <xdr:to>
      <xdr:col>6</xdr:col>
      <xdr:colOff>600075</xdr:colOff>
      <xdr:row>51</xdr:row>
      <xdr:rowOff>113849</xdr:rowOff>
    </xdr:to>
    <xdr:cxnSp macro="">
      <xdr:nvCxnSpPr>
        <xdr:cNvPr id="120" name="直線コネクタ 119"/>
        <xdr:cNvCxnSpPr/>
      </xdr:nvCxnSpPr>
      <xdr:spPr>
        <a:xfrm>
          <a:off x="4546600" y="885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121907</xdr:rowOff>
    </xdr:from>
    <xdr:to>
      <xdr:col>6</xdr:col>
      <xdr:colOff>511175</xdr:colOff>
      <xdr:row>57</xdr:row>
      <xdr:rowOff>138023</xdr:rowOff>
    </xdr:to>
    <xdr:cxnSp macro="">
      <xdr:nvCxnSpPr>
        <xdr:cNvPr id="121" name="直線コネクタ 120"/>
        <xdr:cNvCxnSpPr/>
      </xdr:nvCxnSpPr>
      <xdr:spPr>
        <a:xfrm flipV="1">
          <a:off x="3797300" y="9894557"/>
          <a:ext cx="8382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139895</xdr:rowOff>
    </xdr:from>
    <xdr:ext cx="534377" cy="259045"/>
    <xdr:sp macro="" textlink="">
      <xdr:nvSpPr>
        <xdr:cNvPr id="122" name="総務費平均値テキスト"/>
        <xdr:cNvSpPr txBox="1"/>
      </xdr:nvSpPr>
      <xdr:spPr>
        <a:xfrm>
          <a:off x="4686300" y="9569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117018</xdr:rowOff>
    </xdr:from>
    <xdr:to>
      <xdr:col>6</xdr:col>
      <xdr:colOff>561975</xdr:colOff>
      <xdr:row>57</xdr:row>
      <xdr:rowOff>47168</xdr:rowOff>
    </xdr:to>
    <xdr:sp macro="" textlink="">
      <xdr:nvSpPr>
        <xdr:cNvPr id="123" name="フローチャート : 判断 122"/>
        <xdr:cNvSpPr/>
      </xdr:nvSpPr>
      <xdr:spPr>
        <a:xfrm>
          <a:off x="45847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138023</xdr:rowOff>
    </xdr:from>
    <xdr:to>
      <xdr:col>5</xdr:col>
      <xdr:colOff>358775</xdr:colOff>
      <xdr:row>57</xdr:row>
      <xdr:rowOff>163093</xdr:rowOff>
    </xdr:to>
    <xdr:cxnSp macro="">
      <xdr:nvCxnSpPr>
        <xdr:cNvPr id="124" name="直線コネクタ 123"/>
        <xdr:cNvCxnSpPr/>
      </xdr:nvCxnSpPr>
      <xdr:spPr>
        <a:xfrm flipV="1">
          <a:off x="2908300" y="9910673"/>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22282</xdr:rowOff>
    </xdr:from>
    <xdr:to>
      <xdr:col>5</xdr:col>
      <xdr:colOff>409575</xdr:colOff>
      <xdr:row>57</xdr:row>
      <xdr:rowOff>123882</xdr:rowOff>
    </xdr:to>
    <xdr:sp macro="" textlink="">
      <xdr:nvSpPr>
        <xdr:cNvPr id="125" name="フローチャート : 判断 124"/>
        <xdr:cNvSpPr/>
      </xdr:nvSpPr>
      <xdr:spPr>
        <a:xfrm>
          <a:off x="3746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140409</xdr:rowOff>
    </xdr:from>
    <xdr:ext cx="534377" cy="259045"/>
    <xdr:sp macro="" textlink="">
      <xdr:nvSpPr>
        <xdr:cNvPr id="126" name="テキスト ボックス 125"/>
        <xdr:cNvSpPr txBox="1"/>
      </xdr:nvSpPr>
      <xdr:spPr>
        <a:xfrm>
          <a:off x="3530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160350</xdr:rowOff>
    </xdr:from>
    <xdr:to>
      <xdr:col>4</xdr:col>
      <xdr:colOff>155575</xdr:colOff>
      <xdr:row>57</xdr:row>
      <xdr:rowOff>163093</xdr:rowOff>
    </xdr:to>
    <xdr:cxnSp macro="">
      <xdr:nvCxnSpPr>
        <xdr:cNvPr id="127" name="直線コネクタ 126"/>
        <xdr:cNvCxnSpPr/>
      </xdr:nvCxnSpPr>
      <xdr:spPr>
        <a:xfrm>
          <a:off x="2019300" y="993300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156775</xdr:rowOff>
    </xdr:from>
    <xdr:to>
      <xdr:col>4</xdr:col>
      <xdr:colOff>206375</xdr:colOff>
      <xdr:row>57</xdr:row>
      <xdr:rowOff>86925</xdr:rowOff>
    </xdr:to>
    <xdr:sp macro="" textlink="">
      <xdr:nvSpPr>
        <xdr:cNvPr id="128" name="フローチャート : 判断 127"/>
        <xdr:cNvSpPr/>
      </xdr:nvSpPr>
      <xdr:spPr>
        <a:xfrm>
          <a:off x="2857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103452</xdr:rowOff>
    </xdr:from>
    <xdr:ext cx="534377" cy="259045"/>
    <xdr:sp macro="" textlink="">
      <xdr:nvSpPr>
        <xdr:cNvPr id="129" name="テキスト ボックス 128"/>
        <xdr:cNvSpPr txBox="1"/>
      </xdr:nvSpPr>
      <xdr:spPr>
        <a:xfrm>
          <a:off x="2641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119717</xdr:rowOff>
    </xdr:from>
    <xdr:to>
      <xdr:col>2</xdr:col>
      <xdr:colOff>638175</xdr:colOff>
      <xdr:row>57</xdr:row>
      <xdr:rowOff>160350</xdr:rowOff>
    </xdr:to>
    <xdr:cxnSp macro="">
      <xdr:nvCxnSpPr>
        <xdr:cNvPr id="130" name="直線コネクタ 129"/>
        <xdr:cNvCxnSpPr/>
      </xdr:nvCxnSpPr>
      <xdr:spPr>
        <a:xfrm>
          <a:off x="1130300" y="9892367"/>
          <a:ext cx="889000" cy="4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167100</xdr:rowOff>
    </xdr:from>
    <xdr:to>
      <xdr:col>3</xdr:col>
      <xdr:colOff>3175</xdr:colOff>
      <xdr:row>57</xdr:row>
      <xdr:rowOff>97250</xdr:rowOff>
    </xdr:to>
    <xdr:sp macro="" textlink="">
      <xdr:nvSpPr>
        <xdr:cNvPr id="131" name="フローチャート : 判断 130"/>
        <xdr:cNvSpPr/>
      </xdr:nvSpPr>
      <xdr:spPr>
        <a:xfrm>
          <a:off x="1968500" y="97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113777</xdr:rowOff>
    </xdr:from>
    <xdr:ext cx="534377" cy="259045"/>
    <xdr:sp macro="" textlink="">
      <xdr:nvSpPr>
        <xdr:cNvPr id="132" name="テキスト ボックス 131"/>
        <xdr:cNvSpPr txBox="1"/>
      </xdr:nvSpPr>
      <xdr:spPr>
        <a:xfrm>
          <a:off x="1752111" y="954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7766</xdr:rowOff>
    </xdr:from>
    <xdr:to>
      <xdr:col>1</xdr:col>
      <xdr:colOff>485775</xdr:colOff>
      <xdr:row>57</xdr:row>
      <xdr:rowOff>109366</xdr:rowOff>
    </xdr:to>
    <xdr:sp macro="" textlink="">
      <xdr:nvSpPr>
        <xdr:cNvPr id="133" name="フローチャート : 判断 132"/>
        <xdr:cNvSpPr/>
      </xdr:nvSpPr>
      <xdr:spPr>
        <a:xfrm>
          <a:off x="1079500" y="97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125893</xdr:rowOff>
    </xdr:from>
    <xdr:ext cx="534377" cy="259045"/>
    <xdr:sp macro="" textlink="">
      <xdr:nvSpPr>
        <xdr:cNvPr id="134" name="テキスト ボックス 133"/>
        <xdr:cNvSpPr txBox="1"/>
      </xdr:nvSpPr>
      <xdr:spPr>
        <a:xfrm>
          <a:off x="863111" y="95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71107</xdr:rowOff>
    </xdr:from>
    <xdr:to>
      <xdr:col>6</xdr:col>
      <xdr:colOff>561975</xdr:colOff>
      <xdr:row>58</xdr:row>
      <xdr:rowOff>1257</xdr:rowOff>
    </xdr:to>
    <xdr:sp macro="" textlink="">
      <xdr:nvSpPr>
        <xdr:cNvPr id="140" name="円/楕円 139"/>
        <xdr:cNvSpPr/>
      </xdr:nvSpPr>
      <xdr:spPr>
        <a:xfrm>
          <a:off x="4584700" y="98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49534</xdr:rowOff>
    </xdr:from>
    <xdr:ext cx="534377" cy="259045"/>
    <xdr:sp macro="" textlink="">
      <xdr:nvSpPr>
        <xdr:cNvPr id="141" name="総務費該当値テキスト"/>
        <xdr:cNvSpPr txBox="1"/>
      </xdr:nvSpPr>
      <xdr:spPr>
        <a:xfrm>
          <a:off x="4686300" y="98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33,934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87223</xdr:rowOff>
    </xdr:from>
    <xdr:to>
      <xdr:col>5</xdr:col>
      <xdr:colOff>409575</xdr:colOff>
      <xdr:row>58</xdr:row>
      <xdr:rowOff>17373</xdr:rowOff>
    </xdr:to>
    <xdr:sp macro="" textlink="">
      <xdr:nvSpPr>
        <xdr:cNvPr id="142" name="円/楕円 141"/>
        <xdr:cNvSpPr/>
      </xdr:nvSpPr>
      <xdr:spPr>
        <a:xfrm>
          <a:off x="3746500" y="985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8500</xdr:rowOff>
    </xdr:from>
    <xdr:ext cx="534377" cy="259045"/>
    <xdr:sp macro="" textlink="">
      <xdr:nvSpPr>
        <xdr:cNvPr id="143" name="テキスト ボックス 142"/>
        <xdr:cNvSpPr txBox="1"/>
      </xdr:nvSpPr>
      <xdr:spPr>
        <a:xfrm>
          <a:off x="3530111" y="995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33,088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112293</xdr:rowOff>
    </xdr:from>
    <xdr:to>
      <xdr:col>4</xdr:col>
      <xdr:colOff>206375</xdr:colOff>
      <xdr:row>58</xdr:row>
      <xdr:rowOff>42443</xdr:rowOff>
    </xdr:to>
    <xdr:sp macro="" textlink="">
      <xdr:nvSpPr>
        <xdr:cNvPr id="144" name="円/楕円 143"/>
        <xdr:cNvSpPr/>
      </xdr:nvSpPr>
      <xdr:spPr>
        <a:xfrm>
          <a:off x="2857500" y="98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33570</xdr:rowOff>
    </xdr:from>
    <xdr:ext cx="534377" cy="259045"/>
    <xdr:sp macro="" textlink="">
      <xdr:nvSpPr>
        <xdr:cNvPr id="145" name="テキスト ボックス 144"/>
        <xdr:cNvSpPr txBox="1"/>
      </xdr:nvSpPr>
      <xdr:spPr>
        <a:xfrm>
          <a:off x="2641111" y="997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109550</xdr:rowOff>
    </xdr:from>
    <xdr:to>
      <xdr:col>3</xdr:col>
      <xdr:colOff>3175</xdr:colOff>
      <xdr:row>58</xdr:row>
      <xdr:rowOff>39700</xdr:rowOff>
    </xdr:to>
    <xdr:sp macro="" textlink="">
      <xdr:nvSpPr>
        <xdr:cNvPr id="146" name="円/楕円 145"/>
        <xdr:cNvSpPr/>
      </xdr:nvSpPr>
      <xdr:spPr>
        <a:xfrm>
          <a:off x="1968500" y="98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30827</xdr:rowOff>
    </xdr:from>
    <xdr:ext cx="534377" cy="259045"/>
    <xdr:sp macro="" textlink="">
      <xdr:nvSpPr>
        <xdr:cNvPr id="147" name="テキスト ボックス 146"/>
        <xdr:cNvSpPr txBox="1"/>
      </xdr:nvSpPr>
      <xdr:spPr>
        <a:xfrm>
          <a:off x="1752111" y="997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68917</xdr:rowOff>
    </xdr:from>
    <xdr:to>
      <xdr:col>1</xdr:col>
      <xdr:colOff>485775</xdr:colOff>
      <xdr:row>57</xdr:row>
      <xdr:rowOff>170517</xdr:rowOff>
    </xdr:to>
    <xdr:sp macro="" textlink="">
      <xdr:nvSpPr>
        <xdr:cNvPr id="148" name="円/楕円 147"/>
        <xdr:cNvSpPr/>
      </xdr:nvSpPr>
      <xdr:spPr>
        <a:xfrm>
          <a:off x="1079500" y="98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161644</xdr:rowOff>
    </xdr:from>
    <xdr:ext cx="534377" cy="259045"/>
    <xdr:sp macro="" textlink="">
      <xdr:nvSpPr>
        <xdr:cNvPr id="149" name="テキスト ボックス 148"/>
        <xdr:cNvSpPr txBox="1"/>
      </xdr:nvSpPr>
      <xdr:spPr>
        <a:xfrm>
          <a:off x="863111" y="993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8522</xdr:rowOff>
    </xdr:from>
    <xdr:to>
      <xdr:col>6</xdr:col>
      <xdr:colOff>510540</xdr:colOff>
      <xdr:row>77</xdr:row>
      <xdr:rowOff>166808</xdr:rowOff>
    </xdr:to>
    <xdr:cxnSp macro="">
      <xdr:nvCxnSpPr>
        <xdr:cNvPr id="174" name="直線コネクタ 173"/>
        <xdr:cNvCxnSpPr/>
      </xdr:nvCxnSpPr>
      <xdr:spPr>
        <a:xfrm flipV="1">
          <a:off x="4633595" y="12010022"/>
          <a:ext cx="1270" cy="135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170635</xdr:rowOff>
    </xdr:from>
    <xdr:ext cx="599010" cy="259045"/>
    <xdr:sp macro="" textlink="">
      <xdr:nvSpPr>
        <xdr:cNvPr id="175" name="民生費最小値テキスト"/>
        <xdr:cNvSpPr txBox="1"/>
      </xdr:nvSpPr>
      <xdr:spPr>
        <a:xfrm>
          <a:off x="4686300" y="133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111,577</a:t>
          </a:r>
          <a:endParaRPr kumimoji="1" lang="ja-JP" altLang="en-US" sz="1000" b="1">
            <a:latin typeface="ＭＳ Ｐゴシック"/>
          </a:endParaRPr>
        </a:p>
      </xdr:txBody>
    </xdr:sp>
    <xdr:clientData/>
  </xdr:oneCellAnchor>
  <xdr:twoCellAnchor>
    <xdr:from>
      <xdr:col>6</xdr:col>
      <xdr:colOff>422275</xdr:colOff>
      <xdr:row>77</xdr:row>
      <xdr:rowOff>166808</xdr:rowOff>
    </xdr:from>
    <xdr:to>
      <xdr:col>6</xdr:col>
      <xdr:colOff>600075</xdr:colOff>
      <xdr:row>77</xdr:row>
      <xdr:rowOff>166808</xdr:rowOff>
    </xdr:to>
    <xdr:cxnSp macro="">
      <xdr:nvCxnSpPr>
        <xdr:cNvPr id="176" name="直線コネクタ 175"/>
        <xdr:cNvCxnSpPr/>
      </xdr:nvCxnSpPr>
      <xdr:spPr>
        <a:xfrm>
          <a:off x="4546600" y="1336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126649</xdr:rowOff>
    </xdr:from>
    <xdr:ext cx="599010" cy="259045"/>
    <xdr:sp macro="" textlink="">
      <xdr:nvSpPr>
        <xdr:cNvPr id="177" name="民生費最大値テキスト"/>
        <xdr:cNvSpPr txBox="1"/>
      </xdr:nvSpPr>
      <xdr:spPr>
        <a:xfrm>
          <a:off x="4686300" y="1178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182,886</a:t>
          </a:r>
          <a:endParaRPr kumimoji="1" lang="ja-JP" altLang="en-US" sz="1000" b="1">
            <a:latin typeface="ＭＳ Ｐゴシック"/>
          </a:endParaRPr>
        </a:p>
      </xdr:txBody>
    </xdr:sp>
    <xdr:clientData/>
  </xdr:oneCellAnchor>
  <xdr:twoCellAnchor>
    <xdr:from>
      <xdr:col>6</xdr:col>
      <xdr:colOff>422275</xdr:colOff>
      <xdr:row>70</xdr:row>
      <xdr:rowOff>8522</xdr:rowOff>
    </xdr:from>
    <xdr:to>
      <xdr:col>6</xdr:col>
      <xdr:colOff>600075</xdr:colOff>
      <xdr:row>70</xdr:row>
      <xdr:rowOff>8522</xdr:rowOff>
    </xdr:to>
    <xdr:cxnSp macro="">
      <xdr:nvCxnSpPr>
        <xdr:cNvPr id="178" name="直線コネクタ 177"/>
        <xdr:cNvCxnSpPr/>
      </xdr:nvCxnSpPr>
      <xdr:spPr>
        <a:xfrm>
          <a:off x="4546600" y="120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165951</xdr:rowOff>
    </xdr:from>
    <xdr:to>
      <xdr:col>6</xdr:col>
      <xdr:colOff>511175</xdr:colOff>
      <xdr:row>74</xdr:row>
      <xdr:rowOff>59899</xdr:rowOff>
    </xdr:to>
    <xdr:cxnSp macro="">
      <xdr:nvCxnSpPr>
        <xdr:cNvPr id="179" name="直線コネクタ 178"/>
        <xdr:cNvCxnSpPr/>
      </xdr:nvCxnSpPr>
      <xdr:spPr>
        <a:xfrm flipV="1">
          <a:off x="3797300" y="12681801"/>
          <a:ext cx="838200" cy="6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78929</xdr:rowOff>
    </xdr:from>
    <xdr:ext cx="599010" cy="259045"/>
    <xdr:sp macro="" textlink="">
      <xdr:nvSpPr>
        <xdr:cNvPr id="180" name="民生費平均値テキスト"/>
        <xdr:cNvSpPr txBox="1"/>
      </xdr:nvSpPr>
      <xdr:spPr>
        <a:xfrm>
          <a:off x="4686300" y="12766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100502</xdr:rowOff>
    </xdr:from>
    <xdr:to>
      <xdr:col>6</xdr:col>
      <xdr:colOff>561975</xdr:colOff>
      <xdr:row>75</xdr:row>
      <xdr:rowOff>30652</xdr:rowOff>
    </xdr:to>
    <xdr:sp macro="" textlink="">
      <xdr:nvSpPr>
        <xdr:cNvPr id="181" name="フローチャート : 判断 180"/>
        <xdr:cNvSpPr/>
      </xdr:nvSpPr>
      <xdr:spPr>
        <a:xfrm>
          <a:off x="4584700" y="127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59899</xdr:rowOff>
    </xdr:from>
    <xdr:to>
      <xdr:col>5</xdr:col>
      <xdr:colOff>358775</xdr:colOff>
      <xdr:row>75</xdr:row>
      <xdr:rowOff>113278</xdr:rowOff>
    </xdr:to>
    <xdr:cxnSp macro="">
      <xdr:nvCxnSpPr>
        <xdr:cNvPr id="182" name="直線コネクタ 181"/>
        <xdr:cNvCxnSpPr/>
      </xdr:nvCxnSpPr>
      <xdr:spPr>
        <a:xfrm flipV="1">
          <a:off x="2908300" y="12747199"/>
          <a:ext cx="889000" cy="22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19824</xdr:rowOff>
    </xdr:from>
    <xdr:to>
      <xdr:col>5</xdr:col>
      <xdr:colOff>409575</xdr:colOff>
      <xdr:row>75</xdr:row>
      <xdr:rowOff>121424</xdr:rowOff>
    </xdr:to>
    <xdr:sp macro="" textlink="">
      <xdr:nvSpPr>
        <xdr:cNvPr id="183" name="フローチャート : 判断 182"/>
        <xdr:cNvSpPr/>
      </xdr:nvSpPr>
      <xdr:spPr>
        <a:xfrm>
          <a:off x="3746500" y="128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112552</xdr:rowOff>
    </xdr:from>
    <xdr:ext cx="599010" cy="259045"/>
    <xdr:sp macro="" textlink="">
      <xdr:nvSpPr>
        <xdr:cNvPr id="184" name="テキスト ボックス 183"/>
        <xdr:cNvSpPr txBox="1"/>
      </xdr:nvSpPr>
      <xdr:spPr>
        <a:xfrm>
          <a:off x="3497794" y="1297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113278</xdr:rowOff>
    </xdr:from>
    <xdr:to>
      <xdr:col>4</xdr:col>
      <xdr:colOff>155575</xdr:colOff>
      <xdr:row>75</xdr:row>
      <xdr:rowOff>138824</xdr:rowOff>
    </xdr:to>
    <xdr:cxnSp macro="">
      <xdr:nvCxnSpPr>
        <xdr:cNvPr id="185" name="直線コネクタ 184"/>
        <xdr:cNvCxnSpPr/>
      </xdr:nvCxnSpPr>
      <xdr:spPr>
        <a:xfrm flipV="1">
          <a:off x="2019300" y="12972028"/>
          <a:ext cx="8890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19901</xdr:rowOff>
    </xdr:from>
    <xdr:to>
      <xdr:col>4</xdr:col>
      <xdr:colOff>206375</xdr:colOff>
      <xdr:row>76</xdr:row>
      <xdr:rowOff>121501</xdr:rowOff>
    </xdr:to>
    <xdr:sp macro="" textlink="">
      <xdr:nvSpPr>
        <xdr:cNvPr id="186" name="フローチャート : 判断 185"/>
        <xdr:cNvSpPr/>
      </xdr:nvSpPr>
      <xdr:spPr>
        <a:xfrm>
          <a:off x="2857500" y="130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112628</xdr:rowOff>
    </xdr:from>
    <xdr:ext cx="599010" cy="259045"/>
    <xdr:sp macro="" textlink="">
      <xdr:nvSpPr>
        <xdr:cNvPr id="187" name="テキスト ボックス 186"/>
        <xdr:cNvSpPr txBox="1"/>
      </xdr:nvSpPr>
      <xdr:spPr>
        <a:xfrm>
          <a:off x="2608794" y="1314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129775</xdr:rowOff>
    </xdr:from>
    <xdr:to>
      <xdr:col>2</xdr:col>
      <xdr:colOff>638175</xdr:colOff>
      <xdr:row>75</xdr:row>
      <xdr:rowOff>138824</xdr:rowOff>
    </xdr:to>
    <xdr:cxnSp macro="">
      <xdr:nvCxnSpPr>
        <xdr:cNvPr id="188" name="直線コネクタ 187"/>
        <xdr:cNvCxnSpPr/>
      </xdr:nvCxnSpPr>
      <xdr:spPr>
        <a:xfrm>
          <a:off x="1130300" y="12988525"/>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78766</xdr:rowOff>
    </xdr:from>
    <xdr:to>
      <xdr:col>3</xdr:col>
      <xdr:colOff>3175</xdr:colOff>
      <xdr:row>77</xdr:row>
      <xdr:rowOff>8916</xdr:rowOff>
    </xdr:to>
    <xdr:sp macro="" textlink="">
      <xdr:nvSpPr>
        <xdr:cNvPr id="189" name="フローチャート : 判断 188"/>
        <xdr:cNvSpPr/>
      </xdr:nvSpPr>
      <xdr:spPr>
        <a:xfrm>
          <a:off x="1968500" y="1310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43</xdr:rowOff>
    </xdr:from>
    <xdr:ext cx="599010" cy="259045"/>
    <xdr:sp macro="" textlink="">
      <xdr:nvSpPr>
        <xdr:cNvPr id="190" name="テキスト ボックス 189"/>
        <xdr:cNvSpPr txBox="1"/>
      </xdr:nvSpPr>
      <xdr:spPr>
        <a:xfrm>
          <a:off x="1719794" y="1320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68859</xdr:rowOff>
    </xdr:from>
    <xdr:to>
      <xdr:col>1</xdr:col>
      <xdr:colOff>485775</xdr:colOff>
      <xdr:row>76</xdr:row>
      <xdr:rowOff>170459</xdr:rowOff>
    </xdr:to>
    <xdr:sp macro="" textlink="">
      <xdr:nvSpPr>
        <xdr:cNvPr id="191" name="フローチャート : 判断 190"/>
        <xdr:cNvSpPr/>
      </xdr:nvSpPr>
      <xdr:spPr>
        <a:xfrm>
          <a:off x="1079500" y="1309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161586</xdr:rowOff>
    </xdr:from>
    <xdr:ext cx="599010" cy="259045"/>
    <xdr:sp macro="" textlink="">
      <xdr:nvSpPr>
        <xdr:cNvPr id="192" name="テキスト ボックス 191"/>
        <xdr:cNvSpPr txBox="1"/>
      </xdr:nvSpPr>
      <xdr:spPr>
        <a:xfrm>
          <a:off x="830794" y="1319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115151</xdr:rowOff>
    </xdr:from>
    <xdr:to>
      <xdr:col>6</xdr:col>
      <xdr:colOff>561975</xdr:colOff>
      <xdr:row>74</xdr:row>
      <xdr:rowOff>45301</xdr:rowOff>
    </xdr:to>
    <xdr:sp macro="" textlink="">
      <xdr:nvSpPr>
        <xdr:cNvPr id="198" name="円/楕円 197"/>
        <xdr:cNvSpPr/>
      </xdr:nvSpPr>
      <xdr:spPr>
        <a:xfrm>
          <a:off x="4584700" y="126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138028</xdr:rowOff>
    </xdr:from>
    <xdr:ext cx="599010" cy="259045"/>
    <xdr:sp macro="" textlink="">
      <xdr:nvSpPr>
        <xdr:cNvPr id="199" name="民生費該当値テキスト"/>
        <xdr:cNvSpPr txBox="1"/>
      </xdr:nvSpPr>
      <xdr:spPr>
        <a:xfrm>
          <a:off x="4686300" y="1248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147,622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9099</xdr:rowOff>
    </xdr:from>
    <xdr:to>
      <xdr:col>5</xdr:col>
      <xdr:colOff>409575</xdr:colOff>
      <xdr:row>74</xdr:row>
      <xdr:rowOff>110699</xdr:rowOff>
    </xdr:to>
    <xdr:sp macro="" textlink="">
      <xdr:nvSpPr>
        <xdr:cNvPr id="200" name="円/楕円 199"/>
        <xdr:cNvSpPr/>
      </xdr:nvSpPr>
      <xdr:spPr>
        <a:xfrm>
          <a:off x="3746500" y="126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127226</xdr:rowOff>
    </xdr:from>
    <xdr:ext cx="599010" cy="259045"/>
    <xdr:sp macro="" textlink="">
      <xdr:nvSpPr>
        <xdr:cNvPr id="201" name="テキスト ボックス 200"/>
        <xdr:cNvSpPr txBox="1"/>
      </xdr:nvSpPr>
      <xdr:spPr>
        <a:xfrm>
          <a:off x="3497794" y="1247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144,189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62478</xdr:rowOff>
    </xdr:from>
    <xdr:to>
      <xdr:col>4</xdr:col>
      <xdr:colOff>206375</xdr:colOff>
      <xdr:row>75</xdr:row>
      <xdr:rowOff>164077</xdr:rowOff>
    </xdr:to>
    <xdr:sp macro="" textlink="">
      <xdr:nvSpPr>
        <xdr:cNvPr id="202" name="円/楕円 201"/>
        <xdr:cNvSpPr/>
      </xdr:nvSpPr>
      <xdr:spPr>
        <a:xfrm>
          <a:off x="2857500" y="129212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9155</xdr:rowOff>
    </xdr:from>
    <xdr:ext cx="599010" cy="259045"/>
    <xdr:sp macro="" textlink="">
      <xdr:nvSpPr>
        <xdr:cNvPr id="203" name="テキスト ボックス 202"/>
        <xdr:cNvSpPr txBox="1"/>
      </xdr:nvSpPr>
      <xdr:spPr>
        <a:xfrm>
          <a:off x="2608794" y="1269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132,387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88024</xdr:rowOff>
    </xdr:from>
    <xdr:to>
      <xdr:col>3</xdr:col>
      <xdr:colOff>3175</xdr:colOff>
      <xdr:row>76</xdr:row>
      <xdr:rowOff>18174</xdr:rowOff>
    </xdr:to>
    <xdr:sp macro="" textlink="">
      <xdr:nvSpPr>
        <xdr:cNvPr id="204" name="円/楕円 203"/>
        <xdr:cNvSpPr/>
      </xdr:nvSpPr>
      <xdr:spPr>
        <a:xfrm>
          <a:off x="1968500" y="129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34701</xdr:rowOff>
    </xdr:from>
    <xdr:ext cx="599010" cy="259045"/>
    <xdr:sp macro="" textlink="">
      <xdr:nvSpPr>
        <xdr:cNvPr id="205" name="テキスト ボックス 204"/>
        <xdr:cNvSpPr txBox="1"/>
      </xdr:nvSpPr>
      <xdr:spPr>
        <a:xfrm>
          <a:off x="1719794" y="1272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131,046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78975</xdr:rowOff>
    </xdr:from>
    <xdr:to>
      <xdr:col>1</xdr:col>
      <xdr:colOff>485775</xdr:colOff>
      <xdr:row>76</xdr:row>
      <xdr:rowOff>9125</xdr:rowOff>
    </xdr:to>
    <xdr:sp macro="" textlink="">
      <xdr:nvSpPr>
        <xdr:cNvPr id="206" name="円/楕円 205"/>
        <xdr:cNvSpPr/>
      </xdr:nvSpPr>
      <xdr:spPr>
        <a:xfrm>
          <a:off x="1079500" y="129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25652</xdr:rowOff>
    </xdr:from>
    <xdr:ext cx="599010" cy="259045"/>
    <xdr:sp macro="" textlink="">
      <xdr:nvSpPr>
        <xdr:cNvPr id="207" name="テキスト ボックス 206"/>
        <xdr:cNvSpPr txBox="1"/>
      </xdr:nvSpPr>
      <xdr:spPr>
        <a:xfrm>
          <a:off x="830794" y="1271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77881</xdr:rowOff>
    </xdr:from>
    <xdr:to>
      <xdr:col>6</xdr:col>
      <xdr:colOff>510540</xdr:colOff>
      <xdr:row>99</xdr:row>
      <xdr:rowOff>106749</xdr:rowOff>
    </xdr:to>
    <xdr:cxnSp macro="">
      <xdr:nvCxnSpPr>
        <xdr:cNvPr id="234" name="直線コネクタ 233"/>
        <xdr:cNvCxnSpPr/>
      </xdr:nvCxnSpPr>
      <xdr:spPr>
        <a:xfrm flipV="1">
          <a:off x="4633595" y="15508381"/>
          <a:ext cx="1270" cy="157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110576</xdr:rowOff>
    </xdr:from>
    <xdr:ext cx="534377" cy="259045"/>
    <xdr:sp macro="" textlink="">
      <xdr:nvSpPr>
        <xdr:cNvPr id="235" name="衛生費最小値テキスト"/>
        <xdr:cNvSpPr txBox="1"/>
      </xdr:nvSpPr>
      <xdr:spPr>
        <a:xfrm>
          <a:off x="4686300" y="170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19,759</a:t>
          </a:r>
          <a:endParaRPr kumimoji="1" lang="ja-JP" altLang="en-US" sz="1000" b="1">
            <a:latin typeface="ＭＳ Ｐゴシック"/>
          </a:endParaRPr>
        </a:p>
      </xdr:txBody>
    </xdr:sp>
    <xdr:clientData/>
  </xdr:oneCellAnchor>
  <xdr:twoCellAnchor>
    <xdr:from>
      <xdr:col>6</xdr:col>
      <xdr:colOff>422275</xdr:colOff>
      <xdr:row>99</xdr:row>
      <xdr:rowOff>106749</xdr:rowOff>
    </xdr:from>
    <xdr:to>
      <xdr:col>6</xdr:col>
      <xdr:colOff>600075</xdr:colOff>
      <xdr:row>99</xdr:row>
      <xdr:rowOff>106749</xdr:rowOff>
    </xdr:to>
    <xdr:cxnSp macro="">
      <xdr:nvCxnSpPr>
        <xdr:cNvPr id="236" name="直線コネクタ 235"/>
        <xdr:cNvCxnSpPr/>
      </xdr:nvCxnSpPr>
      <xdr:spPr>
        <a:xfrm>
          <a:off x="4546600" y="1708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24558</xdr:rowOff>
    </xdr:from>
    <xdr:ext cx="534377" cy="259045"/>
    <xdr:sp macro="" textlink="">
      <xdr:nvSpPr>
        <xdr:cNvPr id="237" name="衛生費最大値テキスト"/>
        <xdr:cNvSpPr txBox="1"/>
      </xdr:nvSpPr>
      <xdr:spPr>
        <a:xfrm>
          <a:off x="4686300" y="152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67,893</a:t>
          </a:r>
          <a:endParaRPr kumimoji="1" lang="ja-JP" altLang="en-US" sz="1000" b="1">
            <a:latin typeface="ＭＳ Ｐゴシック"/>
          </a:endParaRPr>
        </a:p>
      </xdr:txBody>
    </xdr:sp>
    <xdr:clientData/>
  </xdr:oneCellAnchor>
  <xdr:twoCellAnchor>
    <xdr:from>
      <xdr:col>6</xdr:col>
      <xdr:colOff>422275</xdr:colOff>
      <xdr:row>90</xdr:row>
      <xdr:rowOff>77881</xdr:rowOff>
    </xdr:from>
    <xdr:to>
      <xdr:col>6</xdr:col>
      <xdr:colOff>600075</xdr:colOff>
      <xdr:row>90</xdr:row>
      <xdr:rowOff>77881</xdr:rowOff>
    </xdr:to>
    <xdr:cxnSp macro="">
      <xdr:nvCxnSpPr>
        <xdr:cNvPr id="238" name="直線コネクタ 237"/>
        <xdr:cNvCxnSpPr/>
      </xdr:nvCxnSpPr>
      <xdr:spPr>
        <a:xfrm>
          <a:off x="4546600" y="155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157432</xdr:rowOff>
    </xdr:from>
    <xdr:to>
      <xdr:col>6</xdr:col>
      <xdr:colOff>511175</xdr:colOff>
      <xdr:row>99</xdr:row>
      <xdr:rowOff>106749</xdr:rowOff>
    </xdr:to>
    <xdr:cxnSp macro="">
      <xdr:nvCxnSpPr>
        <xdr:cNvPr id="239" name="直線コネクタ 238"/>
        <xdr:cNvCxnSpPr/>
      </xdr:nvCxnSpPr>
      <xdr:spPr>
        <a:xfrm>
          <a:off x="3797300" y="16959532"/>
          <a:ext cx="838200" cy="12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59329</xdr:rowOff>
    </xdr:from>
    <xdr:ext cx="534377" cy="259045"/>
    <xdr:sp macro="" textlink="">
      <xdr:nvSpPr>
        <xdr:cNvPr id="240" name="衛生費平均値テキスト"/>
        <xdr:cNvSpPr txBox="1"/>
      </xdr:nvSpPr>
      <xdr:spPr>
        <a:xfrm>
          <a:off x="4686300" y="16518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36452</xdr:rowOff>
    </xdr:from>
    <xdr:to>
      <xdr:col>6</xdr:col>
      <xdr:colOff>561975</xdr:colOff>
      <xdr:row>97</xdr:row>
      <xdr:rowOff>138052</xdr:rowOff>
    </xdr:to>
    <xdr:sp macro="" textlink="">
      <xdr:nvSpPr>
        <xdr:cNvPr id="241" name="フローチャート : 判断 240"/>
        <xdr:cNvSpPr/>
      </xdr:nvSpPr>
      <xdr:spPr>
        <a:xfrm>
          <a:off x="45847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129380</xdr:rowOff>
    </xdr:from>
    <xdr:to>
      <xdr:col>5</xdr:col>
      <xdr:colOff>358775</xdr:colOff>
      <xdr:row>98</xdr:row>
      <xdr:rowOff>157432</xdr:rowOff>
    </xdr:to>
    <xdr:cxnSp macro="">
      <xdr:nvCxnSpPr>
        <xdr:cNvPr id="242" name="直線コネクタ 241"/>
        <xdr:cNvCxnSpPr/>
      </xdr:nvCxnSpPr>
      <xdr:spPr>
        <a:xfrm>
          <a:off x="2908300" y="16931480"/>
          <a:ext cx="889000" cy="2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84198</xdr:rowOff>
    </xdr:from>
    <xdr:to>
      <xdr:col>5</xdr:col>
      <xdr:colOff>409575</xdr:colOff>
      <xdr:row>98</xdr:row>
      <xdr:rowOff>14348</xdr:rowOff>
    </xdr:to>
    <xdr:sp macro="" textlink="">
      <xdr:nvSpPr>
        <xdr:cNvPr id="243" name="フローチャート : 判断 242"/>
        <xdr:cNvSpPr/>
      </xdr:nvSpPr>
      <xdr:spPr>
        <a:xfrm>
          <a:off x="3746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30875</xdr:rowOff>
    </xdr:from>
    <xdr:ext cx="534377" cy="259045"/>
    <xdr:sp macro="" textlink="">
      <xdr:nvSpPr>
        <xdr:cNvPr id="244" name="テキスト ボックス 243"/>
        <xdr:cNvSpPr txBox="1"/>
      </xdr:nvSpPr>
      <xdr:spPr>
        <a:xfrm>
          <a:off x="3530111" y="164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129380</xdr:rowOff>
    </xdr:from>
    <xdr:to>
      <xdr:col>4</xdr:col>
      <xdr:colOff>155575</xdr:colOff>
      <xdr:row>98</xdr:row>
      <xdr:rowOff>139700</xdr:rowOff>
    </xdr:to>
    <xdr:cxnSp macro="">
      <xdr:nvCxnSpPr>
        <xdr:cNvPr id="245" name="直線コネクタ 244"/>
        <xdr:cNvCxnSpPr/>
      </xdr:nvCxnSpPr>
      <xdr:spPr>
        <a:xfrm flipV="1">
          <a:off x="2019300" y="16931480"/>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116593</xdr:rowOff>
    </xdr:from>
    <xdr:to>
      <xdr:col>4</xdr:col>
      <xdr:colOff>206375</xdr:colOff>
      <xdr:row>98</xdr:row>
      <xdr:rowOff>46743</xdr:rowOff>
    </xdr:to>
    <xdr:sp macro="" textlink="">
      <xdr:nvSpPr>
        <xdr:cNvPr id="246" name="フローチャート : 判断 245"/>
        <xdr:cNvSpPr/>
      </xdr:nvSpPr>
      <xdr:spPr>
        <a:xfrm>
          <a:off x="2857500" y="167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63270</xdr:rowOff>
    </xdr:from>
    <xdr:ext cx="534377" cy="259045"/>
    <xdr:sp macro="" textlink="">
      <xdr:nvSpPr>
        <xdr:cNvPr id="247" name="テキスト ボックス 246"/>
        <xdr:cNvSpPr txBox="1"/>
      </xdr:nvSpPr>
      <xdr:spPr>
        <a:xfrm>
          <a:off x="2641111" y="165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139700</xdr:rowOff>
    </xdr:from>
    <xdr:to>
      <xdr:col>2</xdr:col>
      <xdr:colOff>638175</xdr:colOff>
      <xdr:row>99</xdr:row>
      <xdr:rowOff>67103</xdr:rowOff>
    </xdr:to>
    <xdr:cxnSp macro="">
      <xdr:nvCxnSpPr>
        <xdr:cNvPr id="248" name="直線コネクタ 247"/>
        <xdr:cNvCxnSpPr/>
      </xdr:nvCxnSpPr>
      <xdr:spPr>
        <a:xfrm flipV="1">
          <a:off x="1130300" y="16941800"/>
          <a:ext cx="889000" cy="9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67314</xdr:rowOff>
    </xdr:from>
    <xdr:to>
      <xdr:col>3</xdr:col>
      <xdr:colOff>3175</xdr:colOff>
      <xdr:row>97</xdr:row>
      <xdr:rowOff>168914</xdr:rowOff>
    </xdr:to>
    <xdr:sp macro="" textlink="">
      <xdr:nvSpPr>
        <xdr:cNvPr id="249" name="フローチャート : 判断 248"/>
        <xdr:cNvSpPr/>
      </xdr:nvSpPr>
      <xdr:spPr>
        <a:xfrm>
          <a:off x="1968500" y="1669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13991</xdr:rowOff>
    </xdr:from>
    <xdr:ext cx="534377" cy="259045"/>
    <xdr:sp macro="" textlink="">
      <xdr:nvSpPr>
        <xdr:cNvPr id="250" name="テキスト ボックス 249"/>
        <xdr:cNvSpPr txBox="1"/>
      </xdr:nvSpPr>
      <xdr:spPr>
        <a:xfrm>
          <a:off x="1752111" y="1647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73127</xdr:rowOff>
    </xdr:from>
    <xdr:to>
      <xdr:col>1</xdr:col>
      <xdr:colOff>485775</xdr:colOff>
      <xdr:row>98</xdr:row>
      <xdr:rowOff>3277</xdr:rowOff>
    </xdr:to>
    <xdr:sp macro="" textlink="">
      <xdr:nvSpPr>
        <xdr:cNvPr id="251" name="フローチャート : 判断 250"/>
        <xdr:cNvSpPr/>
      </xdr:nvSpPr>
      <xdr:spPr>
        <a:xfrm>
          <a:off x="1079500" y="167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19804</xdr:rowOff>
    </xdr:from>
    <xdr:ext cx="534377" cy="259045"/>
    <xdr:sp macro="" textlink="">
      <xdr:nvSpPr>
        <xdr:cNvPr id="252" name="テキスト ボックス 251"/>
        <xdr:cNvSpPr txBox="1"/>
      </xdr:nvSpPr>
      <xdr:spPr>
        <a:xfrm>
          <a:off x="863111" y="164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55949</xdr:rowOff>
    </xdr:from>
    <xdr:to>
      <xdr:col>6</xdr:col>
      <xdr:colOff>561975</xdr:colOff>
      <xdr:row>99</xdr:row>
      <xdr:rowOff>157549</xdr:rowOff>
    </xdr:to>
    <xdr:sp macro="" textlink="">
      <xdr:nvSpPr>
        <xdr:cNvPr id="258" name="円/楕円 257"/>
        <xdr:cNvSpPr/>
      </xdr:nvSpPr>
      <xdr:spPr>
        <a:xfrm>
          <a:off x="4584700" y="1702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142326</xdr:rowOff>
    </xdr:from>
    <xdr:ext cx="534377" cy="259045"/>
    <xdr:sp macro="" textlink="">
      <xdr:nvSpPr>
        <xdr:cNvPr id="259" name="衛生費該当値テキスト"/>
        <xdr:cNvSpPr txBox="1"/>
      </xdr:nvSpPr>
      <xdr:spPr>
        <a:xfrm>
          <a:off x="4686300" y="1694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19,759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106632</xdr:rowOff>
    </xdr:from>
    <xdr:to>
      <xdr:col>5</xdr:col>
      <xdr:colOff>409575</xdr:colOff>
      <xdr:row>99</xdr:row>
      <xdr:rowOff>36782</xdr:rowOff>
    </xdr:to>
    <xdr:sp macro="" textlink="">
      <xdr:nvSpPr>
        <xdr:cNvPr id="260" name="円/楕円 259"/>
        <xdr:cNvSpPr/>
      </xdr:nvSpPr>
      <xdr:spPr>
        <a:xfrm>
          <a:off x="3746500" y="1690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27909</xdr:rowOff>
    </xdr:from>
    <xdr:ext cx="534377" cy="259045"/>
    <xdr:sp macro="" textlink="">
      <xdr:nvSpPr>
        <xdr:cNvPr id="261" name="テキスト ボックス 260"/>
        <xdr:cNvSpPr txBox="1"/>
      </xdr:nvSpPr>
      <xdr:spPr>
        <a:xfrm>
          <a:off x="3530111" y="1700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78580</xdr:rowOff>
    </xdr:from>
    <xdr:to>
      <xdr:col>4</xdr:col>
      <xdr:colOff>206375</xdr:colOff>
      <xdr:row>99</xdr:row>
      <xdr:rowOff>8730</xdr:rowOff>
    </xdr:to>
    <xdr:sp macro="" textlink="">
      <xdr:nvSpPr>
        <xdr:cNvPr id="262" name="円/楕円 261"/>
        <xdr:cNvSpPr/>
      </xdr:nvSpPr>
      <xdr:spPr>
        <a:xfrm>
          <a:off x="2857500" y="1688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171307</xdr:rowOff>
    </xdr:from>
    <xdr:ext cx="534377" cy="259045"/>
    <xdr:sp macro="" textlink="">
      <xdr:nvSpPr>
        <xdr:cNvPr id="263" name="テキスト ボックス 262"/>
        <xdr:cNvSpPr txBox="1"/>
      </xdr:nvSpPr>
      <xdr:spPr>
        <a:xfrm>
          <a:off x="2641111" y="1697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24,316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88900</xdr:rowOff>
    </xdr:from>
    <xdr:to>
      <xdr:col>3</xdr:col>
      <xdr:colOff>3175</xdr:colOff>
      <xdr:row>99</xdr:row>
      <xdr:rowOff>19050</xdr:rowOff>
    </xdr:to>
    <xdr:sp macro="" textlink="">
      <xdr:nvSpPr>
        <xdr:cNvPr id="264" name="円/楕円 263"/>
        <xdr:cNvSpPr/>
      </xdr:nvSpPr>
      <xdr:spPr>
        <a:xfrm>
          <a:off x="1968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10177</xdr:rowOff>
    </xdr:from>
    <xdr:ext cx="534377" cy="259045"/>
    <xdr:sp macro="" textlink="">
      <xdr:nvSpPr>
        <xdr:cNvPr id="265" name="テキスト ボックス 264"/>
        <xdr:cNvSpPr txBox="1"/>
      </xdr:nvSpPr>
      <xdr:spPr>
        <a:xfrm>
          <a:off x="1752111" y="1698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24,000</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16303</xdr:rowOff>
    </xdr:from>
    <xdr:to>
      <xdr:col>1</xdr:col>
      <xdr:colOff>485775</xdr:colOff>
      <xdr:row>99</xdr:row>
      <xdr:rowOff>117903</xdr:rowOff>
    </xdr:to>
    <xdr:sp macro="" textlink="">
      <xdr:nvSpPr>
        <xdr:cNvPr id="266" name="円/楕円 265"/>
        <xdr:cNvSpPr/>
      </xdr:nvSpPr>
      <xdr:spPr>
        <a:xfrm>
          <a:off x="1079500" y="169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109030</xdr:rowOff>
    </xdr:from>
    <xdr:ext cx="534377" cy="259045"/>
    <xdr:sp macro="" textlink="">
      <xdr:nvSpPr>
        <xdr:cNvPr id="267" name="テキスト ボックス 266"/>
        <xdr:cNvSpPr txBox="1"/>
      </xdr:nvSpPr>
      <xdr:spPr>
        <a:xfrm>
          <a:off x="863111" y="1708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122682</xdr:rowOff>
    </xdr:from>
    <xdr:to>
      <xdr:col>15</xdr:col>
      <xdr:colOff>180340</xdr:colOff>
      <xdr:row>39</xdr:row>
      <xdr:rowOff>35052</xdr:rowOff>
    </xdr:to>
    <xdr:cxnSp macro="">
      <xdr:nvCxnSpPr>
        <xdr:cNvPr id="291" name="直線コネクタ 290"/>
        <xdr:cNvCxnSpPr/>
      </xdr:nvCxnSpPr>
      <xdr:spPr>
        <a:xfrm flipV="1">
          <a:off x="10475595" y="5437632"/>
          <a:ext cx="127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38879</xdr:rowOff>
    </xdr:from>
    <xdr:ext cx="313932" cy="259045"/>
    <xdr:sp macro="" textlink="">
      <xdr:nvSpPr>
        <xdr:cNvPr id="292" name="労働費最小値テキスト"/>
        <xdr:cNvSpPr txBox="1"/>
      </xdr:nvSpPr>
      <xdr:spPr>
        <a:xfrm>
          <a:off x="10528300" y="6725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15</xdr:col>
      <xdr:colOff>92075</xdr:colOff>
      <xdr:row>39</xdr:row>
      <xdr:rowOff>35052</xdr:rowOff>
    </xdr:from>
    <xdr:to>
      <xdr:col>15</xdr:col>
      <xdr:colOff>269875</xdr:colOff>
      <xdr:row>39</xdr:row>
      <xdr:rowOff>35052</xdr:rowOff>
    </xdr:to>
    <xdr:cxnSp macro="">
      <xdr:nvCxnSpPr>
        <xdr:cNvPr id="293" name="直線コネクタ 292"/>
        <xdr:cNvCxnSpPr/>
      </xdr:nvCxnSpPr>
      <xdr:spPr>
        <a:xfrm>
          <a:off x="10388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69359</xdr:rowOff>
    </xdr:from>
    <xdr:ext cx="534377" cy="259045"/>
    <xdr:sp macro="" textlink="">
      <xdr:nvSpPr>
        <xdr:cNvPr id="294" name="労働費最大値テキスト"/>
        <xdr:cNvSpPr txBox="1"/>
      </xdr:nvSpPr>
      <xdr:spPr>
        <a:xfrm>
          <a:off x="10528300" y="52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10,184</a:t>
          </a:r>
          <a:endParaRPr kumimoji="1" lang="ja-JP" altLang="en-US" sz="1000" b="1">
            <a:latin typeface="ＭＳ Ｐゴシック"/>
          </a:endParaRPr>
        </a:p>
      </xdr:txBody>
    </xdr:sp>
    <xdr:clientData/>
  </xdr:oneCellAnchor>
  <xdr:twoCellAnchor>
    <xdr:from>
      <xdr:col>15</xdr:col>
      <xdr:colOff>92075</xdr:colOff>
      <xdr:row>31</xdr:row>
      <xdr:rowOff>122682</xdr:rowOff>
    </xdr:from>
    <xdr:to>
      <xdr:col>15</xdr:col>
      <xdr:colOff>269875</xdr:colOff>
      <xdr:row>31</xdr:row>
      <xdr:rowOff>122682</xdr:rowOff>
    </xdr:to>
    <xdr:cxnSp macro="">
      <xdr:nvCxnSpPr>
        <xdr:cNvPr id="295" name="直線コネクタ 294"/>
        <xdr:cNvCxnSpPr/>
      </xdr:nvCxnSpPr>
      <xdr:spPr>
        <a:xfrm>
          <a:off x="10388600" y="543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75438</xdr:rowOff>
    </xdr:from>
    <xdr:to>
      <xdr:col>15</xdr:col>
      <xdr:colOff>180975</xdr:colOff>
      <xdr:row>37</xdr:row>
      <xdr:rowOff>91440</xdr:rowOff>
    </xdr:to>
    <xdr:cxnSp macro="">
      <xdr:nvCxnSpPr>
        <xdr:cNvPr id="296" name="直線コネクタ 295"/>
        <xdr:cNvCxnSpPr/>
      </xdr:nvCxnSpPr>
      <xdr:spPr>
        <a:xfrm>
          <a:off x="9639300" y="641908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141241</xdr:rowOff>
    </xdr:from>
    <xdr:ext cx="469744" cy="259045"/>
    <xdr:sp macro="" textlink="">
      <xdr:nvSpPr>
        <xdr:cNvPr id="297" name="労働費平均値テキスト"/>
        <xdr:cNvSpPr txBox="1"/>
      </xdr:nvSpPr>
      <xdr:spPr>
        <a:xfrm>
          <a:off x="10528300" y="6484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162814</xdr:rowOff>
    </xdr:from>
    <xdr:to>
      <xdr:col>15</xdr:col>
      <xdr:colOff>231775</xdr:colOff>
      <xdr:row>38</xdr:row>
      <xdr:rowOff>92964</xdr:rowOff>
    </xdr:to>
    <xdr:sp macro="" textlink="">
      <xdr:nvSpPr>
        <xdr:cNvPr id="298" name="フローチャート : 判断 297"/>
        <xdr:cNvSpPr/>
      </xdr:nvSpPr>
      <xdr:spPr>
        <a:xfrm>
          <a:off x="10426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64643</xdr:rowOff>
    </xdr:from>
    <xdr:to>
      <xdr:col>14</xdr:col>
      <xdr:colOff>28575</xdr:colOff>
      <xdr:row>37</xdr:row>
      <xdr:rowOff>75438</xdr:rowOff>
    </xdr:to>
    <xdr:cxnSp macro="">
      <xdr:nvCxnSpPr>
        <xdr:cNvPr id="299" name="直線コネクタ 298"/>
        <xdr:cNvCxnSpPr/>
      </xdr:nvCxnSpPr>
      <xdr:spPr>
        <a:xfrm>
          <a:off x="8750300" y="6408293"/>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146431</xdr:rowOff>
    </xdr:from>
    <xdr:to>
      <xdr:col>14</xdr:col>
      <xdr:colOff>79375</xdr:colOff>
      <xdr:row>38</xdr:row>
      <xdr:rowOff>76581</xdr:rowOff>
    </xdr:to>
    <xdr:sp macro="" textlink="">
      <xdr:nvSpPr>
        <xdr:cNvPr id="300" name="フローチャート : 判断 299"/>
        <xdr:cNvSpPr/>
      </xdr:nvSpPr>
      <xdr:spPr>
        <a:xfrm>
          <a:off x="9588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67708</xdr:rowOff>
    </xdr:from>
    <xdr:ext cx="469744" cy="259045"/>
    <xdr:sp macro="" textlink="">
      <xdr:nvSpPr>
        <xdr:cNvPr id="301" name="テキスト ボックス 300"/>
        <xdr:cNvSpPr txBox="1"/>
      </xdr:nvSpPr>
      <xdr:spPr>
        <a:xfrm>
          <a:off x="9404427" y="65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58166</xdr:rowOff>
    </xdr:from>
    <xdr:to>
      <xdr:col>12</xdr:col>
      <xdr:colOff>511175</xdr:colOff>
      <xdr:row>37</xdr:row>
      <xdr:rowOff>64643</xdr:rowOff>
    </xdr:to>
    <xdr:cxnSp macro="">
      <xdr:nvCxnSpPr>
        <xdr:cNvPr id="302" name="直線コネクタ 301"/>
        <xdr:cNvCxnSpPr/>
      </xdr:nvCxnSpPr>
      <xdr:spPr>
        <a:xfrm>
          <a:off x="7861300" y="640181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123063</xdr:rowOff>
    </xdr:from>
    <xdr:to>
      <xdr:col>12</xdr:col>
      <xdr:colOff>561975</xdr:colOff>
      <xdr:row>38</xdr:row>
      <xdr:rowOff>53213</xdr:rowOff>
    </xdr:to>
    <xdr:sp macro="" textlink="">
      <xdr:nvSpPr>
        <xdr:cNvPr id="303" name="フローチャート : 判断 302"/>
        <xdr:cNvSpPr/>
      </xdr:nvSpPr>
      <xdr:spPr>
        <a:xfrm>
          <a:off x="8699500" y="64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44340</xdr:rowOff>
    </xdr:from>
    <xdr:ext cx="469744" cy="259045"/>
    <xdr:sp macro="" textlink="">
      <xdr:nvSpPr>
        <xdr:cNvPr id="304" name="テキスト ボックス 303"/>
        <xdr:cNvSpPr txBox="1"/>
      </xdr:nvSpPr>
      <xdr:spPr>
        <a:xfrm>
          <a:off x="8515427" y="655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71501</xdr:rowOff>
    </xdr:from>
    <xdr:to>
      <xdr:col>11</xdr:col>
      <xdr:colOff>307975</xdr:colOff>
      <xdr:row>37</xdr:row>
      <xdr:rowOff>58166</xdr:rowOff>
    </xdr:to>
    <xdr:cxnSp macro="">
      <xdr:nvCxnSpPr>
        <xdr:cNvPr id="305" name="直線コネクタ 304"/>
        <xdr:cNvCxnSpPr/>
      </xdr:nvCxnSpPr>
      <xdr:spPr>
        <a:xfrm>
          <a:off x="6972300" y="6243701"/>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76200</xdr:rowOff>
    </xdr:from>
    <xdr:to>
      <xdr:col>11</xdr:col>
      <xdr:colOff>358775</xdr:colOff>
      <xdr:row>38</xdr:row>
      <xdr:rowOff>6350</xdr:rowOff>
    </xdr:to>
    <xdr:sp macro="" textlink="">
      <xdr:nvSpPr>
        <xdr:cNvPr id="306" name="フローチャート : 判断 305"/>
        <xdr:cNvSpPr/>
      </xdr:nvSpPr>
      <xdr:spPr>
        <a:xfrm>
          <a:off x="7810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168927</xdr:rowOff>
    </xdr:from>
    <xdr:ext cx="469744" cy="259045"/>
    <xdr:sp macro="" textlink="">
      <xdr:nvSpPr>
        <xdr:cNvPr id="307" name="テキスト ボックス 306"/>
        <xdr:cNvSpPr txBox="1"/>
      </xdr:nvSpPr>
      <xdr:spPr>
        <a:xfrm>
          <a:off x="7626427" y="65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168402</xdr:rowOff>
    </xdr:from>
    <xdr:to>
      <xdr:col>10</xdr:col>
      <xdr:colOff>155575</xdr:colOff>
      <xdr:row>37</xdr:row>
      <xdr:rowOff>98552</xdr:rowOff>
    </xdr:to>
    <xdr:sp macro="" textlink="">
      <xdr:nvSpPr>
        <xdr:cNvPr id="308" name="フローチャート : 判断 307"/>
        <xdr:cNvSpPr/>
      </xdr:nvSpPr>
      <xdr:spPr>
        <a:xfrm>
          <a:off x="6921500" y="634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89679</xdr:rowOff>
    </xdr:from>
    <xdr:ext cx="469744" cy="259045"/>
    <xdr:sp macro="" textlink="">
      <xdr:nvSpPr>
        <xdr:cNvPr id="309" name="テキスト ボックス 308"/>
        <xdr:cNvSpPr txBox="1"/>
      </xdr:nvSpPr>
      <xdr:spPr>
        <a:xfrm>
          <a:off x="6737427" y="643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40640</xdr:rowOff>
    </xdr:from>
    <xdr:to>
      <xdr:col>15</xdr:col>
      <xdr:colOff>231775</xdr:colOff>
      <xdr:row>37</xdr:row>
      <xdr:rowOff>142240</xdr:rowOff>
    </xdr:to>
    <xdr:sp macro="" textlink="">
      <xdr:nvSpPr>
        <xdr:cNvPr id="315" name="円/楕円 314"/>
        <xdr:cNvSpPr/>
      </xdr:nvSpPr>
      <xdr:spPr>
        <a:xfrm>
          <a:off x="10426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63517</xdr:rowOff>
    </xdr:from>
    <xdr:ext cx="469744" cy="259045"/>
    <xdr:sp macro="" textlink="">
      <xdr:nvSpPr>
        <xdr:cNvPr id="316" name="労働費該当値テキスト"/>
        <xdr:cNvSpPr txBox="1"/>
      </xdr:nvSpPr>
      <xdr:spPr>
        <a:xfrm>
          <a:off x="10528300"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24638</xdr:rowOff>
    </xdr:from>
    <xdr:to>
      <xdr:col>14</xdr:col>
      <xdr:colOff>79375</xdr:colOff>
      <xdr:row>37</xdr:row>
      <xdr:rowOff>126238</xdr:rowOff>
    </xdr:to>
    <xdr:sp macro="" textlink="">
      <xdr:nvSpPr>
        <xdr:cNvPr id="317" name="円/楕円 316"/>
        <xdr:cNvSpPr/>
      </xdr:nvSpPr>
      <xdr:spPr>
        <a:xfrm>
          <a:off x="9588500" y="636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142765</xdr:rowOff>
    </xdr:from>
    <xdr:ext cx="469744" cy="259045"/>
    <xdr:sp macro="" textlink="">
      <xdr:nvSpPr>
        <xdr:cNvPr id="318" name="テキスト ボックス 317"/>
        <xdr:cNvSpPr txBox="1"/>
      </xdr:nvSpPr>
      <xdr:spPr>
        <a:xfrm>
          <a:off x="9404427"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13843</xdr:rowOff>
    </xdr:from>
    <xdr:to>
      <xdr:col>12</xdr:col>
      <xdr:colOff>561975</xdr:colOff>
      <xdr:row>37</xdr:row>
      <xdr:rowOff>115443</xdr:rowOff>
    </xdr:to>
    <xdr:sp macro="" textlink="">
      <xdr:nvSpPr>
        <xdr:cNvPr id="319" name="円/楕円 318"/>
        <xdr:cNvSpPr/>
      </xdr:nvSpPr>
      <xdr:spPr>
        <a:xfrm>
          <a:off x="8699500" y="63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131970</xdr:rowOff>
    </xdr:from>
    <xdr:ext cx="469744" cy="259045"/>
    <xdr:sp macro="" textlink="">
      <xdr:nvSpPr>
        <xdr:cNvPr id="320" name="テキスト ボックス 319"/>
        <xdr:cNvSpPr txBox="1"/>
      </xdr:nvSpPr>
      <xdr:spPr>
        <a:xfrm>
          <a:off x="8515427" y="613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7366</xdr:rowOff>
    </xdr:from>
    <xdr:to>
      <xdr:col>11</xdr:col>
      <xdr:colOff>358775</xdr:colOff>
      <xdr:row>37</xdr:row>
      <xdr:rowOff>108966</xdr:rowOff>
    </xdr:to>
    <xdr:sp macro="" textlink="">
      <xdr:nvSpPr>
        <xdr:cNvPr id="321" name="円/楕円 320"/>
        <xdr:cNvSpPr/>
      </xdr:nvSpPr>
      <xdr:spPr>
        <a:xfrm>
          <a:off x="7810500" y="63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125493</xdr:rowOff>
    </xdr:from>
    <xdr:ext cx="469744" cy="259045"/>
    <xdr:sp macro="" textlink="">
      <xdr:nvSpPr>
        <xdr:cNvPr id="322" name="テキスト ボックス 321"/>
        <xdr:cNvSpPr txBox="1"/>
      </xdr:nvSpPr>
      <xdr:spPr>
        <a:xfrm>
          <a:off x="7626427" y="612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20701</xdr:rowOff>
    </xdr:from>
    <xdr:to>
      <xdr:col>10</xdr:col>
      <xdr:colOff>155575</xdr:colOff>
      <xdr:row>36</xdr:row>
      <xdr:rowOff>122301</xdr:rowOff>
    </xdr:to>
    <xdr:sp macro="" textlink="">
      <xdr:nvSpPr>
        <xdr:cNvPr id="323" name="円/楕円 322"/>
        <xdr:cNvSpPr/>
      </xdr:nvSpPr>
      <xdr:spPr>
        <a:xfrm>
          <a:off x="6921500" y="61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138828</xdr:rowOff>
    </xdr:from>
    <xdr:ext cx="469744" cy="259045"/>
    <xdr:sp macro="" textlink="">
      <xdr:nvSpPr>
        <xdr:cNvPr id="324" name="テキスト ボックス 323"/>
        <xdr:cNvSpPr txBox="1"/>
      </xdr:nvSpPr>
      <xdr:spPr>
        <a:xfrm>
          <a:off x="6737427" y="596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131059</xdr:rowOff>
    </xdr:from>
    <xdr:to>
      <xdr:col>15</xdr:col>
      <xdr:colOff>180340</xdr:colOff>
      <xdr:row>58</xdr:row>
      <xdr:rowOff>131607</xdr:rowOff>
    </xdr:to>
    <xdr:cxnSp macro="">
      <xdr:nvCxnSpPr>
        <xdr:cNvPr id="346" name="直線コネクタ 345"/>
        <xdr:cNvCxnSpPr/>
      </xdr:nvCxnSpPr>
      <xdr:spPr>
        <a:xfrm flipV="1">
          <a:off x="10475595" y="8875009"/>
          <a:ext cx="1270" cy="120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135434</xdr:rowOff>
    </xdr:from>
    <xdr:ext cx="378565" cy="259045"/>
    <xdr:sp macro="" textlink="">
      <xdr:nvSpPr>
        <xdr:cNvPr id="347" name="農林水産業費最小値テキスト"/>
        <xdr:cNvSpPr txBox="1"/>
      </xdr:nvSpPr>
      <xdr:spPr>
        <a:xfrm>
          <a:off x="10528300" y="1007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15</xdr:col>
      <xdr:colOff>92075</xdr:colOff>
      <xdr:row>58</xdr:row>
      <xdr:rowOff>131607</xdr:rowOff>
    </xdr:from>
    <xdr:to>
      <xdr:col>15</xdr:col>
      <xdr:colOff>269875</xdr:colOff>
      <xdr:row>58</xdr:row>
      <xdr:rowOff>131607</xdr:rowOff>
    </xdr:to>
    <xdr:cxnSp macro="">
      <xdr:nvCxnSpPr>
        <xdr:cNvPr id="348" name="直線コネクタ 347"/>
        <xdr:cNvCxnSpPr/>
      </xdr:nvCxnSpPr>
      <xdr:spPr>
        <a:xfrm>
          <a:off x="10388600" y="1007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77736</xdr:rowOff>
    </xdr:from>
    <xdr:ext cx="534377" cy="259045"/>
    <xdr:sp macro="" textlink="">
      <xdr:nvSpPr>
        <xdr:cNvPr id="349" name="農林水産業費最大値テキスト"/>
        <xdr:cNvSpPr txBox="1"/>
      </xdr:nvSpPr>
      <xdr:spPr>
        <a:xfrm>
          <a:off x="10528300" y="86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26,439</a:t>
          </a:r>
          <a:endParaRPr kumimoji="1" lang="ja-JP" altLang="en-US" sz="1000" b="1">
            <a:latin typeface="ＭＳ Ｐゴシック"/>
          </a:endParaRPr>
        </a:p>
      </xdr:txBody>
    </xdr:sp>
    <xdr:clientData/>
  </xdr:oneCellAnchor>
  <xdr:twoCellAnchor>
    <xdr:from>
      <xdr:col>15</xdr:col>
      <xdr:colOff>92075</xdr:colOff>
      <xdr:row>51</xdr:row>
      <xdr:rowOff>131059</xdr:rowOff>
    </xdr:from>
    <xdr:to>
      <xdr:col>15</xdr:col>
      <xdr:colOff>269875</xdr:colOff>
      <xdr:row>51</xdr:row>
      <xdr:rowOff>131059</xdr:rowOff>
    </xdr:to>
    <xdr:cxnSp macro="">
      <xdr:nvCxnSpPr>
        <xdr:cNvPr id="350" name="直線コネクタ 349"/>
        <xdr:cNvCxnSpPr/>
      </xdr:nvCxnSpPr>
      <xdr:spPr>
        <a:xfrm>
          <a:off x="10388600" y="887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171384</xdr:rowOff>
    </xdr:from>
    <xdr:to>
      <xdr:col>15</xdr:col>
      <xdr:colOff>180975</xdr:colOff>
      <xdr:row>55</xdr:row>
      <xdr:rowOff>119126</xdr:rowOff>
    </xdr:to>
    <xdr:cxnSp macro="">
      <xdr:nvCxnSpPr>
        <xdr:cNvPr id="351" name="直線コネクタ 350"/>
        <xdr:cNvCxnSpPr/>
      </xdr:nvCxnSpPr>
      <xdr:spPr>
        <a:xfrm flipV="1">
          <a:off x="9639300" y="9429684"/>
          <a:ext cx="838200" cy="11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138239</xdr:rowOff>
    </xdr:from>
    <xdr:ext cx="469744" cy="259045"/>
    <xdr:sp macro="" textlink="">
      <xdr:nvSpPr>
        <xdr:cNvPr id="352" name="農林水産業費平均値テキスト"/>
        <xdr:cNvSpPr txBox="1"/>
      </xdr:nvSpPr>
      <xdr:spPr>
        <a:xfrm>
          <a:off x="10528300" y="9739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159812</xdr:rowOff>
    </xdr:from>
    <xdr:to>
      <xdr:col>15</xdr:col>
      <xdr:colOff>231775</xdr:colOff>
      <xdr:row>57</xdr:row>
      <xdr:rowOff>89962</xdr:rowOff>
    </xdr:to>
    <xdr:sp macro="" textlink="">
      <xdr:nvSpPr>
        <xdr:cNvPr id="353" name="フローチャート : 判断 352"/>
        <xdr:cNvSpPr/>
      </xdr:nvSpPr>
      <xdr:spPr>
        <a:xfrm>
          <a:off x="104267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71303</xdr:rowOff>
    </xdr:from>
    <xdr:to>
      <xdr:col>14</xdr:col>
      <xdr:colOff>28575</xdr:colOff>
      <xdr:row>55</xdr:row>
      <xdr:rowOff>119126</xdr:rowOff>
    </xdr:to>
    <xdr:cxnSp macro="">
      <xdr:nvCxnSpPr>
        <xdr:cNvPr id="354" name="直線コネクタ 353"/>
        <xdr:cNvCxnSpPr/>
      </xdr:nvCxnSpPr>
      <xdr:spPr>
        <a:xfrm>
          <a:off x="8750300" y="9501053"/>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21143</xdr:rowOff>
    </xdr:from>
    <xdr:to>
      <xdr:col>14</xdr:col>
      <xdr:colOff>79375</xdr:colOff>
      <xdr:row>57</xdr:row>
      <xdr:rowOff>122743</xdr:rowOff>
    </xdr:to>
    <xdr:sp macro="" textlink="">
      <xdr:nvSpPr>
        <xdr:cNvPr id="355" name="フローチャート : 判断 354"/>
        <xdr:cNvSpPr/>
      </xdr:nvSpPr>
      <xdr:spPr>
        <a:xfrm>
          <a:off x="9588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113870</xdr:rowOff>
    </xdr:from>
    <xdr:ext cx="469744" cy="259045"/>
    <xdr:sp macro="" textlink="">
      <xdr:nvSpPr>
        <xdr:cNvPr id="356" name="テキスト ボックス 355"/>
        <xdr:cNvSpPr txBox="1"/>
      </xdr:nvSpPr>
      <xdr:spPr>
        <a:xfrm>
          <a:off x="9404427"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71303</xdr:rowOff>
    </xdr:from>
    <xdr:to>
      <xdr:col>12</xdr:col>
      <xdr:colOff>511175</xdr:colOff>
      <xdr:row>55</xdr:row>
      <xdr:rowOff>154696</xdr:rowOff>
    </xdr:to>
    <xdr:cxnSp macro="">
      <xdr:nvCxnSpPr>
        <xdr:cNvPr id="357" name="直線コネクタ 356"/>
        <xdr:cNvCxnSpPr/>
      </xdr:nvCxnSpPr>
      <xdr:spPr>
        <a:xfrm flipV="1">
          <a:off x="7861300" y="9501053"/>
          <a:ext cx="889000" cy="8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41397</xdr:rowOff>
    </xdr:from>
    <xdr:to>
      <xdr:col>12</xdr:col>
      <xdr:colOff>561975</xdr:colOff>
      <xdr:row>57</xdr:row>
      <xdr:rowOff>142997</xdr:rowOff>
    </xdr:to>
    <xdr:sp macro="" textlink="">
      <xdr:nvSpPr>
        <xdr:cNvPr id="358" name="フローチャート : 判断 357"/>
        <xdr:cNvSpPr/>
      </xdr:nvSpPr>
      <xdr:spPr>
        <a:xfrm>
          <a:off x="8699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134124</xdr:rowOff>
    </xdr:from>
    <xdr:ext cx="469744" cy="259045"/>
    <xdr:sp macro="" textlink="">
      <xdr:nvSpPr>
        <xdr:cNvPr id="359" name="テキスト ボックス 358"/>
        <xdr:cNvSpPr txBox="1"/>
      </xdr:nvSpPr>
      <xdr:spPr>
        <a:xfrm>
          <a:off x="8515427"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128864</xdr:rowOff>
    </xdr:from>
    <xdr:to>
      <xdr:col>11</xdr:col>
      <xdr:colOff>307975</xdr:colOff>
      <xdr:row>55</xdr:row>
      <xdr:rowOff>154696</xdr:rowOff>
    </xdr:to>
    <xdr:cxnSp macro="">
      <xdr:nvCxnSpPr>
        <xdr:cNvPr id="360" name="直線コネクタ 359"/>
        <xdr:cNvCxnSpPr/>
      </xdr:nvCxnSpPr>
      <xdr:spPr>
        <a:xfrm>
          <a:off x="6972300" y="9558614"/>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32116</xdr:rowOff>
    </xdr:from>
    <xdr:to>
      <xdr:col>11</xdr:col>
      <xdr:colOff>358775</xdr:colOff>
      <xdr:row>57</xdr:row>
      <xdr:rowOff>133716</xdr:rowOff>
    </xdr:to>
    <xdr:sp macro="" textlink="">
      <xdr:nvSpPr>
        <xdr:cNvPr id="361" name="フローチャート : 判断 360"/>
        <xdr:cNvSpPr/>
      </xdr:nvSpPr>
      <xdr:spPr>
        <a:xfrm>
          <a:off x="7810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124843</xdr:rowOff>
    </xdr:from>
    <xdr:ext cx="469744" cy="259045"/>
    <xdr:sp macro="" textlink="">
      <xdr:nvSpPr>
        <xdr:cNvPr id="362" name="テキスト ボックス 361"/>
        <xdr:cNvSpPr txBox="1"/>
      </xdr:nvSpPr>
      <xdr:spPr>
        <a:xfrm>
          <a:off x="7626427" y="989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54839</xdr:rowOff>
    </xdr:from>
    <xdr:to>
      <xdr:col>10</xdr:col>
      <xdr:colOff>155575</xdr:colOff>
      <xdr:row>57</xdr:row>
      <xdr:rowOff>156439</xdr:rowOff>
    </xdr:to>
    <xdr:sp macro="" textlink="">
      <xdr:nvSpPr>
        <xdr:cNvPr id="363" name="フローチャート : 判断 362"/>
        <xdr:cNvSpPr/>
      </xdr:nvSpPr>
      <xdr:spPr>
        <a:xfrm>
          <a:off x="6921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147566</xdr:rowOff>
    </xdr:from>
    <xdr:ext cx="469744" cy="259045"/>
    <xdr:sp macro="" textlink="">
      <xdr:nvSpPr>
        <xdr:cNvPr id="364" name="テキスト ボックス 363"/>
        <xdr:cNvSpPr txBox="1"/>
      </xdr:nvSpPr>
      <xdr:spPr>
        <a:xfrm>
          <a:off x="6737427" y="992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120584</xdr:rowOff>
    </xdr:from>
    <xdr:to>
      <xdr:col>15</xdr:col>
      <xdr:colOff>231775</xdr:colOff>
      <xdr:row>55</xdr:row>
      <xdr:rowOff>50734</xdr:rowOff>
    </xdr:to>
    <xdr:sp macro="" textlink="">
      <xdr:nvSpPr>
        <xdr:cNvPr id="370" name="円/楕円 369"/>
        <xdr:cNvSpPr/>
      </xdr:nvSpPr>
      <xdr:spPr>
        <a:xfrm>
          <a:off x="10426700" y="93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143461</xdr:rowOff>
    </xdr:from>
    <xdr:ext cx="534377" cy="259045"/>
    <xdr:sp macro="" textlink="">
      <xdr:nvSpPr>
        <xdr:cNvPr id="371" name="農林水産業費該当値テキスト"/>
        <xdr:cNvSpPr txBox="1"/>
      </xdr:nvSpPr>
      <xdr:spPr>
        <a:xfrm>
          <a:off x="10528300" y="92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14,307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68326</xdr:rowOff>
    </xdr:from>
    <xdr:to>
      <xdr:col>14</xdr:col>
      <xdr:colOff>79375</xdr:colOff>
      <xdr:row>55</xdr:row>
      <xdr:rowOff>169926</xdr:rowOff>
    </xdr:to>
    <xdr:sp macro="" textlink="">
      <xdr:nvSpPr>
        <xdr:cNvPr id="372" name="円/楕円 371"/>
        <xdr:cNvSpPr/>
      </xdr:nvSpPr>
      <xdr:spPr>
        <a:xfrm>
          <a:off x="9588500" y="949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15003</xdr:rowOff>
    </xdr:from>
    <xdr:ext cx="534377" cy="259045"/>
    <xdr:sp macro="" textlink="">
      <xdr:nvSpPr>
        <xdr:cNvPr id="373" name="テキスト ボックス 372"/>
        <xdr:cNvSpPr txBox="1"/>
      </xdr:nvSpPr>
      <xdr:spPr>
        <a:xfrm>
          <a:off x="9372111" y="927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20503</xdr:rowOff>
    </xdr:from>
    <xdr:to>
      <xdr:col>12</xdr:col>
      <xdr:colOff>561975</xdr:colOff>
      <xdr:row>55</xdr:row>
      <xdr:rowOff>122103</xdr:rowOff>
    </xdr:to>
    <xdr:sp macro="" textlink="">
      <xdr:nvSpPr>
        <xdr:cNvPr id="374" name="円/楕円 373"/>
        <xdr:cNvSpPr/>
      </xdr:nvSpPr>
      <xdr:spPr>
        <a:xfrm>
          <a:off x="8699500" y="945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138630</xdr:rowOff>
    </xdr:from>
    <xdr:ext cx="534377" cy="259045"/>
    <xdr:sp macro="" textlink="">
      <xdr:nvSpPr>
        <xdr:cNvPr id="375" name="テキスト ボックス 374"/>
        <xdr:cNvSpPr txBox="1"/>
      </xdr:nvSpPr>
      <xdr:spPr>
        <a:xfrm>
          <a:off x="8483111" y="922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103896</xdr:rowOff>
    </xdr:from>
    <xdr:to>
      <xdr:col>11</xdr:col>
      <xdr:colOff>358775</xdr:colOff>
      <xdr:row>56</xdr:row>
      <xdr:rowOff>34046</xdr:rowOff>
    </xdr:to>
    <xdr:sp macro="" textlink="">
      <xdr:nvSpPr>
        <xdr:cNvPr id="376" name="円/楕円 375"/>
        <xdr:cNvSpPr/>
      </xdr:nvSpPr>
      <xdr:spPr>
        <a:xfrm>
          <a:off x="7810500" y="953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50573</xdr:rowOff>
    </xdr:from>
    <xdr:ext cx="534377" cy="259045"/>
    <xdr:sp macro="" textlink="">
      <xdr:nvSpPr>
        <xdr:cNvPr id="377" name="テキスト ボックス 376"/>
        <xdr:cNvSpPr txBox="1"/>
      </xdr:nvSpPr>
      <xdr:spPr>
        <a:xfrm>
          <a:off x="7594111" y="930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78064</xdr:rowOff>
    </xdr:from>
    <xdr:to>
      <xdr:col>10</xdr:col>
      <xdr:colOff>155575</xdr:colOff>
      <xdr:row>56</xdr:row>
      <xdr:rowOff>8214</xdr:rowOff>
    </xdr:to>
    <xdr:sp macro="" textlink="">
      <xdr:nvSpPr>
        <xdr:cNvPr id="378" name="円/楕円 377"/>
        <xdr:cNvSpPr/>
      </xdr:nvSpPr>
      <xdr:spPr>
        <a:xfrm>
          <a:off x="6921500" y="950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24741</xdr:rowOff>
    </xdr:from>
    <xdr:ext cx="534377" cy="259045"/>
    <xdr:sp macro="" textlink="">
      <xdr:nvSpPr>
        <xdr:cNvPr id="379" name="テキスト ボックス 378"/>
        <xdr:cNvSpPr txBox="1"/>
      </xdr:nvSpPr>
      <xdr:spPr>
        <a:xfrm>
          <a:off x="6705111" y="92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119446</xdr:rowOff>
    </xdr:from>
    <xdr:to>
      <xdr:col>15</xdr:col>
      <xdr:colOff>180340</xdr:colOff>
      <xdr:row>78</xdr:row>
      <xdr:rowOff>107764</xdr:rowOff>
    </xdr:to>
    <xdr:cxnSp macro="">
      <xdr:nvCxnSpPr>
        <xdr:cNvPr id="401" name="直線コネクタ 400"/>
        <xdr:cNvCxnSpPr/>
      </xdr:nvCxnSpPr>
      <xdr:spPr>
        <a:xfrm flipV="1">
          <a:off x="10475595" y="12120946"/>
          <a:ext cx="1270" cy="135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111591</xdr:rowOff>
    </xdr:from>
    <xdr:ext cx="469744" cy="259045"/>
    <xdr:sp macro="" textlink="">
      <xdr:nvSpPr>
        <xdr:cNvPr id="402" name="商工費最小値テキスト"/>
        <xdr:cNvSpPr txBox="1"/>
      </xdr:nvSpPr>
      <xdr:spPr>
        <a:xfrm>
          <a:off x="10528300" y="134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15</xdr:col>
      <xdr:colOff>92075</xdr:colOff>
      <xdr:row>78</xdr:row>
      <xdr:rowOff>107764</xdr:rowOff>
    </xdr:from>
    <xdr:to>
      <xdr:col>15</xdr:col>
      <xdr:colOff>269875</xdr:colOff>
      <xdr:row>78</xdr:row>
      <xdr:rowOff>107764</xdr:rowOff>
    </xdr:to>
    <xdr:cxnSp macro="">
      <xdr:nvCxnSpPr>
        <xdr:cNvPr id="403" name="直線コネクタ 402"/>
        <xdr:cNvCxnSpPr/>
      </xdr:nvCxnSpPr>
      <xdr:spPr>
        <a:xfrm>
          <a:off x="10388600" y="1348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66123</xdr:rowOff>
    </xdr:from>
    <xdr:ext cx="534377" cy="259045"/>
    <xdr:sp macro="" textlink="">
      <xdr:nvSpPr>
        <xdr:cNvPr id="404" name="商工費最大値テキスト"/>
        <xdr:cNvSpPr txBox="1"/>
      </xdr:nvSpPr>
      <xdr:spPr>
        <a:xfrm>
          <a:off x="10528300" y="118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60,886</a:t>
          </a:r>
          <a:endParaRPr kumimoji="1" lang="ja-JP" altLang="en-US" sz="1000" b="1">
            <a:latin typeface="ＭＳ Ｐゴシック"/>
          </a:endParaRPr>
        </a:p>
      </xdr:txBody>
    </xdr:sp>
    <xdr:clientData/>
  </xdr:oneCellAnchor>
  <xdr:twoCellAnchor>
    <xdr:from>
      <xdr:col>15</xdr:col>
      <xdr:colOff>92075</xdr:colOff>
      <xdr:row>70</xdr:row>
      <xdr:rowOff>119446</xdr:rowOff>
    </xdr:from>
    <xdr:to>
      <xdr:col>15</xdr:col>
      <xdr:colOff>269875</xdr:colOff>
      <xdr:row>70</xdr:row>
      <xdr:rowOff>119446</xdr:rowOff>
    </xdr:to>
    <xdr:cxnSp macro="">
      <xdr:nvCxnSpPr>
        <xdr:cNvPr id="405" name="直線コネクタ 404"/>
        <xdr:cNvCxnSpPr/>
      </xdr:nvCxnSpPr>
      <xdr:spPr>
        <a:xfrm>
          <a:off x="10388600" y="1212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134969</xdr:rowOff>
    </xdr:from>
    <xdr:to>
      <xdr:col>15</xdr:col>
      <xdr:colOff>180975</xdr:colOff>
      <xdr:row>77</xdr:row>
      <xdr:rowOff>665</xdr:rowOff>
    </xdr:to>
    <xdr:cxnSp macro="">
      <xdr:nvCxnSpPr>
        <xdr:cNvPr id="406" name="直線コネクタ 405"/>
        <xdr:cNvCxnSpPr/>
      </xdr:nvCxnSpPr>
      <xdr:spPr>
        <a:xfrm>
          <a:off x="9639300" y="13165169"/>
          <a:ext cx="838200" cy="3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156573</xdr:rowOff>
    </xdr:from>
    <xdr:ext cx="534377" cy="259045"/>
    <xdr:sp macro="" textlink="">
      <xdr:nvSpPr>
        <xdr:cNvPr id="407" name="商工費平均値テキスト"/>
        <xdr:cNvSpPr txBox="1"/>
      </xdr:nvSpPr>
      <xdr:spPr>
        <a:xfrm>
          <a:off x="10528300" y="1318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6696</xdr:rowOff>
    </xdr:from>
    <xdr:to>
      <xdr:col>15</xdr:col>
      <xdr:colOff>231775</xdr:colOff>
      <xdr:row>77</xdr:row>
      <xdr:rowOff>108296</xdr:rowOff>
    </xdr:to>
    <xdr:sp macro="" textlink="">
      <xdr:nvSpPr>
        <xdr:cNvPr id="408" name="フローチャート : 判断 407"/>
        <xdr:cNvSpPr/>
      </xdr:nvSpPr>
      <xdr:spPr>
        <a:xfrm>
          <a:off x="104267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134969</xdr:rowOff>
    </xdr:from>
    <xdr:to>
      <xdr:col>14</xdr:col>
      <xdr:colOff>28575</xdr:colOff>
      <xdr:row>77</xdr:row>
      <xdr:rowOff>10702</xdr:rowOff>
    </xdr:to>
    <xdr:cxnSp macro="">
      <xdr:nvCxnSpPr>
        <xdr:cNvPr id="409" name="直線コネクタ 408"/>
        <xdr:cNvCxnSpPr/>
      </xdr:nvCxnSpPr>
      <xdr:spPr>
        <a:xfrm flipV="1">
          <a:off x="8750300" y="13165169"/>
          <a:ext cx="889000" cy="4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28023</xdr:rowOff>
    </xdr:from>
    <xdr:to>
      <xdr:col>14</xdr:col>
      <xdr:colOff>79375</xdr:colOff>
      <xdr:row>77</xdr:row>
      <xdr:rowOff>129623</xdr:rowOff>
    </xdr:to>
    <xdr:sp macro="" textlink="">
      <xdr:nvSpPr>
        <xdr:cNvPr id="410" name="フローチャート : 判断 409"/>
        <xdr:cNvSpPr/>
      </xdr:nvSpPr>
      <xdr:spPr>
        <a:xfrm>
          <a:off x="9588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120750</xdr:rowOff>
    </xdr:from>
    <xdr:ext cx="534377" cy="259045"/>
    <xdr:sp macro="" textlink="">
      <xdr:nvSpPr>
        <xdr:cNvPr id="411" name="テキスト ボックス 410"/>
        <xdr:cNvSpPr txBox="1"/>
      </xdr:nvSpPr>
      <xdr:spPr>
        <a:xfrm>
          <a:off x="9372111" y="133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6609</xdr:rowOff>
    </xdr:from>
    <xdr:to>
      <xdr:col>12</xdr:col>
      <xdr:colOff>511175</xdr:colOff>
      <xdr:row>77</xdr:row>
      <xdr:rowOff>10702</xdr:rowOff>
    </xdr:to>
    <xdr:cxnSp macro="">
      <xdr:nvCxnSpPr>
        <xdr:cNvPr id="412" name="直線コネクタ 411"/>
        <xdr:cNvCxnSpPr/>
      </xdr:nvCxnSpPr>
      <xdr:spPr>
        <a:xfrm>
          <a:off x="7861300" y="13208259"/>
          <a:ext cx="889000" cy="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33396</xdr:rowOff>
    </xdr:from>
    <xdr:to>
      <xdr:col>12</xdr:col>
      <xdr:colOff>561975</xdr:colOff>
      <xdr:row>77</xdr:row>
      <xdr:rowOff>134996</xdr:rowOff>
    </xdr:to>
    <xdr:sp macro="" textlink="">
      <xdr:nvSpPr>
        <xdr:cNvPr id="413" name="フローチャート : 判断 412"/>
        <xdr:cNvSpPr/>
      </xdr:nvSpPr>
      <xdr:spPr>
        <a:xfrm>
          <a:off x="8699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126123</xdr:rowOff>
    </xdr:from>
    <xdr:ext cx="469744" cy="259045"/>
    <xdr:sp macro="" textlink="">
      <xdr:nvSpPr>
        <xdr:cNvPr id="414" name="テキスト ボックス 413"/>
        <xdr:cNvSpPr txBox="1"/>
      </xdr:nvSpPr>
      <xdr:spPr>
        <a:xfrm>
          <a:off x="8515427" y="1332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147975</xdr:rowOff>
    </xdr:from>
    <xdr:to>
      <xdr:col>11</xdr:col>
      <xdr:colOff>307975</xdr:colOff>
      <xdr:row>77</xdr:row>
      <xdr:rowOff>6609</xdr:rowOff>
    </xdr:to>
    <xdr:cxnSp macro="">
      <xdr:nvCxnSpPr>
        <xdr:cNvPr id="415" name="直線コネクタ 414"/>
        <xdr:cNvCxnSpPr/>
      </xdr:nvCxnSpPr>
      <xdr:spPr>
        <a:xfrm>
          <a:off x="6972300" y="13178175"/>
          <a:ext cx="889000" cy="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22423</xdr:rowOff>
    </xdr:from>
    <xdr:to>
      <xdr:col>11</xdr:col>
      <xdr:colOff>358775</xdr:colOff>
      <xdr:row>77</xdr:row>
      <xdr:rowOff>124023</xdr:rowOff>
    </xdr:to>
    <xdr:sp macro="" textlink="">
      <xdr:nvSpPr>
        <xdr:cNvPr id="416" name="フローチャート : 判断 415"/>
        <xdr:cNvSpPr/>
      </xdr:nvSpPr>
      <xdr:spPr>
        <a:xfrm>
          <a:off x="7810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115150</xdr:rowOff>
    </xdr:from>
    <xdr:ext cx="534377" cy="259045"/>
    <xdr:sp macro="" textlink="">
      <xdr:nvSpPr>
        <xdr:cNvPr id="417" name="テキスト ボックス 416"/>
        <xdr:cNvSpPr txBox="1"/>
      </xdr:nvSpPr>
      <xdr:spPr>
        <a:xfrm>
          <a:off x="7594111" y="1331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26355</xdr:rowOff>
    </xdr:from>
    <xdr:to>
      <xdr:col>10</xdr:col>
      <xdr:colOff>155575</xdr:colOff>
      <xdr:row>77</xdr:row>
      <xdr:rowOff>127955</xdr:rowOff>
    </xdr:to>
    <xdr:sp macro="" textlink="">
      <xdr:nvSpPr>
        <xdr:cNvPr id="418" name="フローチャート : 判断 417"/>
        <xdr:cNvSpPr/>
      </xdr:nvSpPr>
      <xdr:spPr>
        <a:xfrm>
          <a:off x="6921500" y="132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119082</xdr:rowOff>
    </xdr:from>
    <xdr:ext cx="534377" cy="259045"/>
    <xdr:sp macro="" textlink="">
      <xdr:nvSpPr>
        <xdr:cNvPr id="419" name="テキスト ボックス 418"/>
        <xdr:cNvSpPr txBox="1"/>
      </xdr:nvSpPr>
      <xdr:spPr>
        <a:xfrm>
          <a:off x="6705111" y="1332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121315</xdr:rowOff>
    </xdr:from>
    <xdr:to>
      <xdr:col>15</xdr:col>
      <xdr:colOff>231775</xdr:colOff>
      <xdr:row>77</xdr:row>
      <xdr:rowOff>51465</xdr:rowOff>
    </xdr:to>
    <xdr:sp macro="" textlink="">
      <xdr:nvSpPr>
        <xdr:cNvPr id="425" name="円/楕円 424"/>
        <xdr:cNvSpPr/>
      </xdr:nvSpPr>
      <xdr:spPr>
        <a:xfrm>
          <a:off x="10426700" y="131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144192</xdr:rowOff>
    </xdr:from>
    <xdr:ext cx="534377" cy="259045"/>
    <xdr:sp macro="" textlink="">
      <xdr:nvSpPr>
        <xdr:cNvPr id="426" name="商工費該当値テキスト"/>
        <xdr:cNvSpPr txBox="1"/>
      </xdr:nvSpPr>
      <xdr:spPr>
        <a:xfrm>
          <a:off x="10528300" y="1300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13,582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84169</xdr:rowOff>
    </xdr:from>
    <xdr:to>
      <xdr:col>14</xdr:col>
      <xdr:colOff>79375</xdr:colOff>
      <xdr:row>77</xdr:row>
      <xdr:rowOff>14319</xdr:rowOff>
    </xdr:to>
    <xdr:sp macro="" textlink="">
      <xdr:nvSpPr>
        <xdr:cNvPr id="427" name="円/楕円 426"/>
        <xdr:cNvSpPr/>
      </xdr:nvSpPr>
      <xdr:spPr>
        <a:xfrm>
          <a:off x="9588500" y="1311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30845</xdr:rowOff>
    </xdr:from>
    <xdr:ext cx="534377" cy="259045"/>
    <xdr:sp macro="" textlink="">
      <xdr:nvSpPr>
        <xdr:cNvPr id="428" name="テキスト ボックス 427"/>
        <xdr:cNvSpPr txBox="1"/>
      </xdr:nvSpPr>
      <xdr:spPr>
        <a:xfrm>
          <a:off x="9372111" y="1288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131352</xdr:rowOff>
    </xdr:from>
    <xdr:to>
      <xdr:col>12</xdr:col>
      <xdr:colOff>561975</xdr:colOff>
      <xdr:row>77</xdr:row>
      <xdr:rowOff>61502</xdr:rowOff>
    </xdr:to>
    <xdr:sp macro="" textlink="">
      <xdr:nvSpPr>
        <xdr:cNvPr id="429" name="円/楕円 428"/>
        <xdr:cNvSpPr/>
      </xdr:nvSpPr>
      <xdr:spPr>
        <a:xfrm>
          <a:off x="8699500" y="1316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78028</xdr:rowOff>
    </xdr:from>
    <xdr:ext cx="534377" cy="259045"/>
    <xdr:sp macro="" textlink="">
      <xdr:nvSpPr>
        <xdr:cNvPr id="430" name="テキスト ボックス 429"/>
        <xdr:cNvSpPr txBox="1"/>
      </xdr:nvSpPr>
      <xdr:spPr>
        <a:xfrm>
          <a:off x="8483111" y="1293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13,143</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127259</xdr:rowOff>
    </xdr:from>
    <xdr:to>
      <xdr:col>11</xdr:col>
      <xdr:colOff>358775</xdr:colOff>
      <xdr:row>77</xdr:row>
      <xdr:rowOff>57409</xdr:rowOff>
    </xdr:to>
    <xdr:sp macro="" textlink="">
      <xdr:nvSpPr>
        <xdr:cNvPr id="431" name="円/楕円 430"/>
        <xdr:cNvSpPr/>
      </xdr:nvSpPr>
      <xdr:spPr>
        <a:xfrm>
          <a:off x="7810500" y="1315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73936</xdr:rowOff>
    </xdr:from>
    <xdr:ext cx="534377" cy="259045"/>
    <xdr:sp macro="" textlink="">
      <xdr:nvSpPr>
        <xdr:cNvPr id="432" name="テキスト ボックス 431"/>
        <xdr:cNvSpPr txBox="1"/>
      </xdr:nvSpPr>
      <xdr:spPr>
        <a:xfrm>
          <a:off x="7594111" y="1293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13,322</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97175</xdr:rowOff>
    </xdr:from>
    <xdr:to>
      <xdr:col>10</xdr:col>
      <xdr:colOff>155575</xdr:colOff>
      <xdr:row>77</xdr:row>
      <xdr:rowOff>27325</xdr:rowOff>
    </xdr:to>
    <xdr:sp macro="" textlink="">
      <xdr:nvSpPr>
        <xdr:cNvPr id="433" name="円/楕円 432"/>
        <xdr:cNvSpPr/>
      </xdr:nvSpPr>
      <xdr:spPr>
        <a:xfrm>
          <a:off x="6921500" y="1312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43852</xdr:rowOff>
    </xdr:from>
    <xdr:ext cx="534377" cy="259045"/>
    <xdr:sp macro="" textlink="">
      <xdr:nvSpPr>
        <xdr:cNvPr id="434" name="テキスト ボックス 433"/>
        <xdr:cNvSpPr txBox="1"/>
      </xdr:nvSpPr>
      <xdr:spPr>
        <a:xfrm>
          <a:off x="6705111" y="1290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67157</xdr:rowOff>
    </xdr:from>
    <xdr:to>
      <xdr:col>15</xdr:col>
      <xdr:colOff>180340</xdr:colOff>
      <xdr:row>99</xdr:row>
      <xdr:rowOff>70396</xdr:rowOff>
    </xdr:to>
    <xdr:cxnSp macro="">
      <xdr:nvCxnSpPr>
        <xdr:cNvPr id="459" name="直線コネクタ 458"/>
        <xdr:cNvCxnSpPr/>
      </xdr:nvCxnSpPr>
      <xdr:spPr>
        <a:xfrm flipV="1">
          <a:off x="10475595" y="15497657"/>
          <a:ext cx="1270" cy="154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74223</xdr:rowOff>
    </xdr:from>
    <xdr:ext cx="534377" cy="259045"/>
    <xdr:sp macro="" textlink="">
      <xdr:nvSpPr>
        <xdr:cNvPr id="460" name="土木費最小値テキスト"/>
        <xdr:cNvSpPr txBox="1"/>
      </xdr:nvSpPr>
      <xdr:spPr>
        <a:xfrm>
          <a:off x="10528300"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18,638</a:t>
          </a:r>
          <a:endParaRPr kumimoji="1" lang="ja-JP" altLang="en-US" sz="1000" b="1">
            <a:latin typeface="ＭＳ Ｐゴシック"/>
          </a:endParaRPr>
        </a:p>
      </xdr:txBody>
    </xdr:sp>
    <xdr:clientData/>
  </xdr:oneCellAnchor>
  <xdr:twoCellAnchor>
    <xdr:from>
      <xdr:col>15</xdr:col>
      <xdr:colOff>92075</xdr:colOff>
      <xdr:row>99</xdr:row>
      <xdr:rowOff>70396</xdr:rowOff>
    </xdr:from>
    <xdr:to>
      <xdr:col>15</xdr:col>
      <xdr:colOff>269875</xdr:colOff>
      <xdr:row>99</xdr:row>
      <xdr:rowOff>70396</xdr:rowOff>
    </xdr:to>
    <xdr:cxnSp macro="">
      <xdr:nvCxnSpPr>
        <xdr:cNvPr id="461" name="直線コネクタ 460"/>
        <xdr:cNvCxnSpPr/>
      </xdr:nvCxnSpPr>
      <xdr:spPr>
        <a:xfrm>
          <a:off x="10388600" y="170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13834</xdr:rowOff>
    </xdr:from>
    <xdr:ext cx="534377" cy="259045"/>
    <xdr:sp macro="" textlink="">
      <xdr:nvSpPr>
        <xdr:cNvPr id="462" name="土木費最大値テキスト"/>
        <xdr:cNvSpPr txBox="1"/>
      </xdr:nvSpPr>
      <xdr:spPr>
        <a:xfrm>
          <a:off x="10528300" y="152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99,808</a:t>
          </a:r>
          <a:endParaRPr kumimoji="1" lang="ja-JP" altLang="en-US" sz="1000" b="1">
            <a:latin typeface="ＭＳ Ｐゴシック"/>
          </a:endParaRPr>
        </a:p>
      </xdr:txBody>
    </xdr:sp>
    <xdr:clientData/>
  </xdr:oneCellAnchor>
  <xdr:twoCellAnchor>
    <xdr:from>
      <xdr:col>15</xdr:col>
      <xdr:colOff>92075</xdr:colOff>
      <xdr:row>90</xdr:row>
      <xdr:rowOff>67157</xdr:rowOff>
    </xdr:from>
    <xdr:to>
      <xdr:col>15</xdr:col>
      <xdr:colOff>269875</xdr:colOff>
      <xdr:row>90</xdr:row>
      <xdr:rowOff>67157</xdr:rowOff>
    </xdr:to>
    <xdr:cxnSp macro="">
      <xdr:nvCxnSpPr>
        <xdr:cNvPr id="463" name="直線コネクタ 462"/>
        <xdr:cNvCxnSpPr/>
      </xdr:nvCxnSpPr>
      <xdr:spPr>
        <a:xfrm>
          <a:off x="10388600" y="154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102685</xdr:rowOff>
    </xdr:from>
    <xdr:to>
      <xdr:col>15</xdr:col>
      <xdr:colOff>180975</xdr:colOff>
      <xdr:row>94</xdr:row>
      <xdr:rowOff>94266</xdr:rowOff>
    </xdr:to>
    <xdr:cxnSp macro="">
      <xdr:nvCxnSpPr>
        <xdr:cNvPr id="464" name="直線コネクタ 463"/>
        <xdr:cNvCxnSpPr/>
      </xdr:nvCxnSpPr>
      <xdr:spPr>
        <a:xfrm flipV="1">
          <a:off x="9639300" y="15876085"/>
          <a:ext cx="838200" cy="3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95293</xdr:rowOff>
    </xdr:from>
    <xdr:ext cx="534377" cy="259045"/>
    <xdr:sp macro="" textlink="">
      <xdr:nvSpPr>
        <xdr:cNvPr id="465" name="土木費平均値テキスト"/>
        <xdr:cNvSpPr txBox="1"/>
      </xdr:nvSpPr>
      <xdr:spPr>
        <a:xfrm>
          <a:off x="10528300" y="1655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116866</xdr:rowOff>
    </xdr:from>
    <xdr:to>
      <xdr:col>15</xdr:col>
      <xdr:colOff>231775</xdr:colOff>
      <xdr:row>97</xdr:row>
      <xdr:rowOff>47016</xdr:rowOff>
    </xdr:to>
    <xdr:sp macro="" textlink="">
      <xdr:nvSpPr>
        <xdr:cNvPr id="466" name="フローチャート : 判断 465"/>
        <xdr:cNvSpPr/>
      </xdr:nvSpPr>
      <xdr:spPr>
        <a:xfrm>
          <a:off x="104267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1036</xdr:rowOff>
    </xdr:from>
    <xdr:to>
      <xdr:col>14</xdr:col>
      <xdr:colOff>28575</xdr:colOff>
      <xdr:row>94</xdr:row>
      <xdr:rowOff>94266</xdr:rowOff>
    </xdr:to>
    <xdr:cxnSp macro="">
      <xdr:nvCxnSpPr>
        <xdr:cNvPr id="467" name="直線コネクタ 466"/>
        <xdr:cNvCxnSpPr/>
      </xdr:nvCxnSpPr>
      <xdr:spPr>
        <a:xfrm>
          <a:off x="8750300" y="16117336"/>
          <a:ext cx="889000" cy="9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98082</xdr:rowOff>
    </xdr:from>
    <xdr:to>
      <xdr:col>14</xdr:col>
      <xdr:colOff>79375</xdr:colOff>
      <xdr:row>97</xdr:row>
      <xdr:rowOff>28232</xdr:rowOff>
    </xdr:to>
    <xdr:sp macro="" textlink="">
      <xdr:nvSpPr>
        <xdr:cNvPr id="468" name="フローチャート : 判断 467"/>
        <xdr:cNvSpPr/>
      </xdr:nvSpPr>
      <xdr:spPr>
        <a:xfrm>
          <a:off x="9588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19359</xdr:rowOff>
    </xdr:from>
    <xdr:ext cx="534377" cy="259045"/>
    <xdr:sp macro="" textlink="">
      <xdr:nvSpPr>
        <xdr:cNvPr id="469" name="テキスト ボックス 468"/>
        <xdr:cNvSpPr txBox="1"/>
      </xdr:nvSpPr>
      <xdr:spPr>
        <a:xfrm>
          <a:off x="9372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1036</xdr:rowOff>
    </xdr:from>
    <xdr:to>
      <xdr:col>12</xdr:col>
      <xdr:colOff>511175</xdr:colOff>
      <xdr:row>94</xdr:row>
      <xdr:rowOff>120974</xdr:rowOff>
    </xdr:to>
    <xdr:cxnSp macro="">
      <xdr:nvCxnSpPr>
        <xdr:cNvPr id="470" name="直線コネクタ 469"/>
        <xdr:cNvCxnSpPr/>
      </xdr:nvCxnSpPr>
      <xdr:spPr>
        <a:xfrm flipV="1">
          <a:off x="7861300" y="16117336"/>
          <a:ext cx="889000" cy="1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43904</xdr:rowOff>
    </xdr:from>
    <xdr:to>
      <xdr:col>12</xdr:col>
      <xdr:colOff>561975</xdr:colOff>
      <xdr:row>96</xdr:row>
      <xdr:rowOff>145504</xdr:rowOff>
    </xdr:to>
    <xdr:sp macro="" textlink="">
      <xdr:nvSpPr>
        <xdr:cNvPr id="471" name="フローチャート : 判断 470"/>
        <xdr:cNvSpPr/>
      </xdr:nvSpPr>
      <xdr:spPr>
        <a:xfrm>
          <a:off x="8699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136631</xdr:rowOff>
    </xdr:from>
    <xdr:ext cx="534377" cy="259045"/>
    <xdr:sp macro="" textlink="">
      <xdr:nvSpPr>
        <xdr:cNvPr id="472" name="テキスト ボックス 471"/>
        <xdr:cNvSpPr txBox="1"/>
      </xdr:nvSpPr>
      <xdr:spPr>
        <a:xfrm>
          <a:off x="8483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120974</xdr:rowOff>
    </xdr:from>
    <xdr:to>
      <xdr:col>11</xdr:col>
      <xdr:colOff>307975</xdr:colOff>
      <xdr:row>95</xdr:row>
      <xdr:rowOff>16618</xdr:rowOff>
    </xdr:to>
    <xdr:cxnSp macro="">
      <xdr:nvCxnSpPr>
        <xdr:cNvPr id="473" name="直線コネクタ 472"/>
        <xdr:cNvCxnSpPr/>
      </xdr:nvCxnSpPr>
      <xdr:spPr>
        <a:xfrm flipV="1">
          <a:off x="6972300" y="16237274"/>
          <a:ext cx="889000" cy="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84080</xdr:rowOff>
    </xdr:from>
    <xdr:to>
      <xdr:col>11</xdr:col>
      <xdr:colOff>358775</xdr:colOff>
      <xdr:row>97</xdr:row>
      <xdr:rowOff>14230</xdr:rowOff>
    </xdr:to>
    <xdr:sp macro="" textlink="">
      <xdr:nvSpPr>
        <xdr:cNvPr id="474" name="フローチャート : 判断 473"/>
        <xdr:cNvSpPr/>
      </xdr:nvSpPr>
      <xdr:spPr>
        <a:xfrm>
          <a:off x="7810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5357</xdr:rowOff>
    </xdr:from>
    <xdr:ext cx="534377" cy="259045"/>
    <xdr:sp macro="" textlink="">
      <xdr:nvSpPr>
        <xdr:cNvPr id="475" name="テキスト ボックス 474"/>
        <xdr:cNvSpPr txBox="1"/>
      </xdr:nvSpPr>
      <xdr:spPr>
        <a:xfrm>
          <a:off x="7594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94862</xdr:rowOff>
    </xdr:from>
    <xdr:to>
      <xdr:col>10</xdr:col>
      <xdr:colOff>155575</xdr:colOff>
      <xdr:row>97</xdr:row>
      <xdr:rowOff>25012</xdr:rowOff>
    </xdr:to>
    <xdr:sp macro="" textlink="">
      <xdr:nvSpPr>
        <xdr:cNvPr id="476" name="フローチャート : 判断 475"/>
        <xdr:cNvSpPr/>
      </xdr:nvSpPr>
      <xdr:spPr>
        <a:xfrm>
          <a:off x="6921500" y="1655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16139</xdr:rowOff>
    </xdr:from>
    <xdr:ext cx="534377" cy="259045"/>
    <xdr:sp macro="" textlink="">
      <xdr:nvSpPr>
        <xdr:cNvPr id="477" name="テキスト ボックス 476"/>
        <xdr:cNvSpPr txBox="1"/>
      </xdr:nvSpPr>
      <xdr:spPr>
        <a:xfrm>
          <a:off x="6705111" y="1664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51885</xdr:rowOff>
    </xdr:from>
    <xdr:to>
      <xdr:col>15</xdr:col>
      <xdr:colOff>231775</xdr:colOff>
      <xdr:row>92</xdr:row>
      <xdr:rowOff>153485</xdr:rowOff>
    </xdr:to>
    <xdr:sp macro="" textlink="">
      <xdr:nvSpPr>
        <xdr:cNvPr id="483" name="円/楕円 482"/>
        <xdr:cNvSpPr/>
      </xdr:nvSpPr>
      <xdr:spPr>
        <a:xfrm>
          <a:off x="10426700" y="158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74762</xdr:rowOff>
    </xdr:from>
    <xdr:ext cx="534377" cy="259045"/>
    <xdr:sp macro="" textlink="">
      <xdr:nvSpPr>
        <xdr:cNvPr id="484" name="土木費該当値テキスト"/>
        <xdr:cNvSpPr txBox="1"/>
      </xdr:nvSpPr>
      <xdr:spPr>
        <a:xfrm>
          <a:off x="10528300" y="1567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79,943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43466</xdr:rowOff>
    </xdr:from>
    <xdr:to>
      <xdr:col>14</xdr:col>
      <xdr:colOff>79375</xdr:colOff>
      <xdr:row>94</xdr:row>
      <xdr:rowOff>145066</xdr:rowOff>
    </xdr:to>
    <xdr:sp macro="" textlink="">
      <xdr:nvSpPr>
        <xdr:cNvPr id="485" name="円/楕円 484"/>
        <xdr:cNvSpPr/>
      </xdr:nvSpPr>
      <xdr:spPr>
        <a:xfrm>
          <a:off x="9588500" y="161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161593</xdr:rowOff>
    </xdr:from>
    <xdr:ext cx="534377" cy="259045"/>
    <xdr:sp macro="" textlink="">
      <xdr:nvSpPr>
        <xdr:cNvPr id="486" name="テキスト ボックス 485"/>
        <xdr:cNvSpPr txBox="1"/>
      </xdr:nvSpPr>
      <xdr:spPr>
        <a:xfrm>
          <a:off x="9372111" y="1593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62,385</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121686</xdr:rowOff>
    </xdr:from>
    <xdr:to>
      <xdr:col>12</xdr:col>
      <xdr:colOff>561975</xdr:colOff>
      <xdr:row>94</xdr:row>
      <xdr:rowOff>51836</xdr:rowOff>
    </xdr:to>
    <xdr:sp macro="" textlink="">
      <xdr:nvSpPr>
        <xdr:cNvPr id="487" name="円/楕円 486"/>
        <xdr:cNvSpPr/>
      </xdr:nvSpPr>
      <xdr:spPr>
        <a:xfrm>
          <a:off x="8699500" y="160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68363</xdr:rowOff>
    </xdr:from>
    <xdr:ext cx="534377" cy="259045"/>
    <xdr:sp macro="" textlink="">
      <xdr:nvSpPr>
        <xdr:cNvPr id="488" name="テキスト ボックス 487"/>
        <xdr:cNvSpPr txBox="1"/>
      </xdr:nvSpPr>
      <xdr:spPr>
        <a:xfrm>
          <a:off x="8483111" y="1584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67,279</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70174</xdr:rowOff>
    </xdr:from>
    <xdr:to>
      <xdr:col>11</xdr:col>
      <xdr:colOff>358775</xdr:colOff>
      <xdr:row>95</xdr:row>
      <xdr:rowOff>324</xdr:rowOff>
    </xdr:to>
    <xdr:sp macro="" textlink="">
      <xdr:nvSpPr>
        <xdr:cNvPr id="489" name="円/楕円 488"/>
        <xdr:cNvSpPr/>
      </xdr:nvSpPr>
      <xdr:spPr>
        <a:xfrm>
          <a:off x="7810500" y="161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16851</xdr:rowOff>
    </xdr:from>
    <xdr:ext cx="534377" cy="259045"/>
    <xdr:sp macro="" textlink="">
      <xdr:nvSpPr>
        <xdr:cNvPr id="490" name="テキスト ボックス 489"/>
        <xdr:cNvSpPr txBox="1"/>
      </xdr:nvSpPr>
      <xdr:spPr>
        <a:xfrm>
          <a:off x="7594111" y="1596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60,983</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137268</xdr:rowOff>
    </xdr:from>
    <xdr:to>
      <xdr:col>10</xdr:col>
      <xdr:colOff>155575</xdr:colOff>
      <xdr:row>95</xdr:row>
      <xdr:rowOff>67418</xdr:rowOff>
    </xdr:to>
    <xdr:sp macro="" textlink="">
      <xdr:nvSpPr>
        <xdr:cNvPr id="491" name="円/楕円 490"/>
        <xdr:cNvSpPr/>
      </xdr:nvSpPr>
      <xdr:spPr>
        <a:xfrm>
          <a:off x="6921500" y="162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83945</xdr:rowOff>
    </xdr:from>
    <xdr:ext cx="534377" cy="259045"/>
    <xdr:sp macro="" textlink="">
      <xdr:nvSpPr>
        <xdr:cNvPr id="492" name="テキスト ボックス 491"/>
        <xdr:cNvSpPr txBox="1"/>
      </xdr:nvSpPr>
      <xdr:spPr>
        <a:xfrm>
          <a:off x="6705111" y="160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49631</xdr:rowOff>
    </xdr:from>
    <xdr:to>
      <xdr:col>23</xdr:col>
      <xdr:colOff>516889</xdr:colOff>
      <xdr:row>38</xdr:row>
      <xdr:rowOff>63086</xdr:rowOff>
    </xdr:to>
    <xdr:cxnSp macro="">
      <xdr:nvCxnSpPr>
        <xdr:cNvPr id="519" name="直線コネクタ 518"/>
        <xdr:cNvCxnSpPr/>
      </xdr:nvCxnSpPr>
      <xdr:spPr>
        <a:xfrm flipV="1">
          <a:off x="16317595" y="5364581"/>
          <a:ext cx="1269" cy="121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66913</xdr:rowOff>
    </xdr:from>
    <xdr:ext cx="469744" cy="259045"/>
    <xdr:sp macro="" textlink="">
      <xdr:nvSpPr>
        <xdr:cNvPr id="520" name="消防費最小値テキスト"/>
        <xdr:cNvSpPr txBox="1"/>
      </xdr:nvSpPr>
      <xdr:spPr>
        <a:xfrm>
          <a:off x="16370300" y="658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8,173</a:t>
          </a:r>
          <a:endParaRPr kumimoji="1" lang="ja-JP" altLang="en-US" sz="1000" b="1">
            <a:latin typeface="ＭＳ Ｐゴシック"/>
          </a:endParaRPr>
        </a:p>
      </xdr:txBody>
    </xdr:sp>
    <xdr:clientData/>
  </xdr:oneCellAnchor>
  <xdr:twoCellAnchor>
    <xdr:from>
      <xdr:col>23</xdr:col>
      <xdr:colOff>428625</xdr:colOff>
      <xdr:row>38</xdr:row>
      <xdr:rowOff>63086</xdr:rowOff>
    </xdr:from>
    <xdr:to>
      <xdr:col>23</xdr:col>
      <xdr:colOff>606425</xdr:colOff>
      <xdr:row>38</xdr:row>
      <xdr:rowOff>63086</xdr:rowOff>
    </xdr:to>
    <xdr:cxnSp macro="">
      <xdr:nvCxnSpPr>
        <xdr:cNvPr id="521" name="直線コネクタ 520"/>
        <xdr:cNvCxnSpPr/>
      </xdr:nvCxnSpPr>
      <xdr:spPr>
        <a:xfrm>
          <a:off x="16230600" y="65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167758</xdr:rowOff>
    </xdr:from>
    <xdr:ext cx="534377" cy="259045"/>
    <xdr:sp macro="" textlink="">
      <xdr:nvSpPr>
        <xdr:cNvPr id="522" name="消防費最大値テキスト"/>
        <xdr:cNvSpPr txBox="1"/>
      </xdr:nvSpPr>
      <xdr:spPr>
        <a:xfrm>
          <a:off x="16370300" y="51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26,754</a:t>
          </a:r>
          <a:endParaRPr kumimoji="1" lang="ja-JP" altLang="en-US" sz="1000" b="1">
            <a:latin typeface="ＭＳ Ｐゴシック"/>
          </a:endParaRPr>
        </a:p>
      </xdr:txBody>
    </xdr:sp>
    <xdr:clientData/>
  </xdr:oneCellAnchor>
  <xdr:twoCellAnchor>
    <xdr:from>
      <xdr:col>23</xdr:col>
      <xdr:colOff>428625</xdr:colOff>
      <xdr:row>31</xdr:row>
      <xdr:rowOff>49631</xdr:rowOff>
    </xdr:from>
    <xdr:to>
      <xdr:col>23</xdr:col>
      <xdr:colOff>606425</xdr:colOff>
      <xdr:row>31</xdr:row>
      <xdr:rowOff>49631</xdr:rowOff>
    </xdr:to>
    <xdr:cxnSp macro="">
      <xdr:nvCxnSpPr>
        <xdr:cNvPr id="523" name="直線コネクタ 522"/>
        <xdr:cNvCxnSpPr/>
      </xdr:nvCxnSpPr>
      <xdr:spPr>
        <a:xfrm>
          <a:off x="16230600" y="536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19718</xdr:rowOff>
    </xdr:from>
    <xdr:to>
      <xdr:col>23</xdr:col>
      <xdr:colOff>517525</xdr:colOff>
      <xdr:row>36</xdr:row>
      <xdr:rowOff>14558</xdr:rowOff>
    </xdr:to>
    <xdr:cxnSp macro="">
      <xdr:nvCxnSpPr>
        <xdr:cNvPr id="524" name="直線コネクタ 523"/>
        <xdr:cNvCxnSpPr/>
      </xdr:nvCxnSpPr>
      <xdr:spPr>
        <a:xfrm flipV="1">
          <a:off x="15481300" y="6020468"/>
          <a:ext cx="838200" cy="16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12659</xdr:rowOff>
    </xdr:from>
    <xdr:ext cx="534377" cy="259045"/>
    <xdr:sp macro="" textlink="">
      <xdr:nvSpPr>
        <xdr:cNvPr id="525" name="消防費平均値テキスト"/>
        <xdr:cNvSpPr txBox="1"/>
      </xdr:nvSpPr>
      <xdr:spPr>
        <a:xfrm>
          <a:off x="16370300" y="618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34232</xdr:rowOff>
    </xdr:from>
    <xdr:to>
      <xdr:col>23</xdr:col>
      <xdr:colOff>568325</xdr:colOff>
      <xdr:row>36</xdr:row>
      <xdr:rowOff>135832</xdr:rowOff>
    </xdr:to>
    <xdr:sp macro="" textlink="">
      <xdr:nvSpPr>
        <xdr:cNvPr id="526" name="フローチャート : 判断 525"/>
        <xdr:cNvSpPr/>
      </xdr:nvSpPr>
      <xdr:spPr>
        <a:xfrm>
          <a:off x="162687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130817</xdr:rowOff>
    </xdr:from>
    <xdr:to>
      <xdr:col>22</xdr:col>
      <xdr:colOff>365125</xdr:colOff>
      <xdr:row>36</xdr:row>
      <xdr:rowOff>14558</xdr:rowOff>
    </xdr:to>
    <xdr:cxnSp macro="">
      <xdr:nvCxnSpPr>
        <xdr:cNvPr id="527" name="直線コネクタ 526"/>
        <xdr:cNvCxnSpPr/>
      </xdr:nvCxnSpPr>
      <xdr:spPr>
        <a:xfrm>
          <a:off x="14592300" y="6131567"/>
          <a:ext cx="889000" cy="5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53434</xdr:rowOff>
    </xdr:from>
    <xdr:to>
      <xdr:col>22</xdr:col>
      <xdr:colOff>415925</xdr:colOff>
      <xdr:row>36</xdr:row>
      <xdr:rowOff>155034</xdr:rowOff>
    </xdr:to>
    <xdr:sp macro="" textlink="">
      <xdr:nvSpPr>
        <xdr:cNvPr id="528" name="フローチャート : 判断 527"/>
        <xdr:cNvSpPr/>
      </xdr:nvSpPr>
      <xdr:spPr>
        <a:xfrm>
          <a:off x="15430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146161</xdr:rowOff>
    </xdr:from>
    <xdr:ext cx="534377" cy="259045"/>
    <xdr:sp macro="" textlink="">
      <xdr:nvSpPr>
        <xdr:cNvPr id="529" name="テキスト ボックス 528"/>
        <xdr:cNvSpPr txBox="1"/>
      </xdr:nvSpPr>
      <xdr:spPr>
        <a:xfrm>
          <a:off x="15214111" y="63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130817</xdr:rowOff>
    </xdr:from>
    <xdr:to>
      <xdr:col>21</xdr:col>
      <xdr:colOff>161925</xdr:colOff>
      <xdr:row>36</xdr:row>
      <xdr:rowOff>62760</xdr:rowOff>
    </xdr:to>
    <xdr:cxnSp macro="">
      <xdr:nvCxnSpPr>
        <xdr:cNvPr id="530" name="直線コネクタ 529"/>
        <xdr:cNvCxnSpPr/>
      </xdr:nvCxnSpPr>
      <xdr:spPr>
        <a:xfrm flipV="1">
          <a:off x="13703300" y="6131567"/>
          <a:ext cx="889000" cy="10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82173</xdr:rowOff>
    </xdr:from>
    <xdr:to>
      <xdr:col>21</xdr:col>
      <xdr:colOff>212725</xdr:colOff>
      <xdr:row>37</xdr:row>
      <xdr:rowOff>12323</xdr:rowOff>
    </xdr:to>
    <xdr:sp macro="" textlink="">
      <xdr:nvSpPr>
        <xdr:cNvPr id="531" name="フローチャート : 判断 530"/>
        <xdr:cNvSpPr/>
      </xdr:nvSpPr>
      <xdr:spPr>
        <a:xfrm>
          <a:off x="14541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3450</xdr:rowOff>
    </xdr:from>
    <xdr:ext cx="534377" cy="259045"/>
    <xdr:sp macro="" textlink="">
      <xdr:nvSpPr>
        <xdr:cNvPr id="532" name="テキスト ボックス 531"/>
        <xdr:cNvSpPr txBox="1"/>
      </xdr:nvSpPr>
      <xdr:spPr>
        <a:xfrm>
          <a:off x="14325111" y="634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59886</xdr:rowOff>
    </xdr:from>
    <xdr:to>
      <xdr:col>19</xdr:col>
      <xdr:colOff>644525</xdr:colOff>
      <xdr:row>36</xdr:row>
      <xdr:rowOff>62760</xdr:rowOff>
    </xdr:to>
    <xdr:cxnSp macro="">
      <xdr:nvCxnSpPr>
        <xdr:cNvPr id="533" name="直線コネクタ 532"/>
        <xdr:cNvCxnSpPr/>
      </xdr:nvCxnSpPr>
      <xdr:spPr>
        <a:xfrm>
          <a:off x="12814300" y="6232086"/>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107449</xdr:rowOff>
    </xdr:from>
    <xdr:to>
      <xdr:col>20</xdr:col>
      <xdr:colOff>9525</xdr:colOff>
      <xdr:row>37</xdr:row>
      <xdr:rowOff>37599</xdr:rowOff>
    </xdr:to>
    <xdr:sp macro="" textlink="">
      <xdr:nvSpPr>
        <xdr:cNvPr id="534" name="フローチャート : 判断 533"/>
        <xdr:cNvSpPr/>
      </xdr:nvSpPr>
      <xdr:spPr>
        <a:xfrm>
          <a:off x="13652500" y="62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28726</xdr:rowOff>
    </xdr:from>
    <xdr:ext cx="534377" cy="259045"/>
    <xdr:sp macro="" textlink="">
      <xdr:nvSpPr>
        <xdr:cNvPr id="535" name="テキスト ボックス 534"/>
        <xdr:cNvSpPr txBox="1"/>
      </xdr:nvSpPr>
      <xdr:spPr>
        <a:xfrm>
          <a:off x="13436111" y="637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121361</xdr:rowOff>
    </xdr:from>
    <xdr:to>
      <xdr:col>18</xdr:col>
      <xdr:colOff>492125</xdr:colOff>
      <xdr:row>37</xdr:row>
      <xdr:rowOff>51511</xdr:rowOff>
    </xdr:to>
    <xdr:sp macro="" textlink="">
      <xdr:nvSpPr>
        <xdr:cNvPr id="536" name="フローチャート : 判断 535"/>
        <xdr:cNvSpPr/>
      </xdr:nvSpPr>
      <xdr:spPr>
        <a:xfrm>
          <a:off x="12763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42638</xdr:rowOff>
    </xdr:from>
    <xdr:ext cx="534377" cy="259045"/>
    <xdr:sp macro="" textlink="">
      <xdr:nvSpPr>
        <xdr:cNvPr id="537" name="テキスト ボックス 536"/>
        <xdr:cNvSpPr txBox="1"/>
      </xdr:nvSpPr>
      <xdr:spPr>
        <a:xfrm>
          <a:off x="12547111" y="63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140368</xdr:rowOff>
    </xdr:from>
    <xdr:to>
      <xdr:col>23</xdr:col>
      <xdr:colOff>568325</xdr:colOff>
      <xdr:row>35</xdr:row>
      <xdr:rowOff>70518</xdr:rowOff>
    </xdr:to>
    <xdr:sp macro="" textlink="">
      <xdr:nvSpPr>
        <xdr:cNvPr id="543" name="円/楕円 542"/>
        <xdr:cNvSpPr/>
      </xdr:nvSpPr>
      <xdr:spPr>
        <a:xfrm>
          <a:off x="16268700" y="596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163245</xdr:rowOff>
    </xdr:from>
    <xdr:ext cx="534377" cy="259045"/>
    <xdr:sp macro="" textlink="">
      <xdr:nvSpPr>
        <xdr:cNvPr id="544" name="消防費該当値テキスト"/>
        <xdr:cNvSpPr txBox="1"/>
      </xdr:nvSpPr>
      <xdr:spPr>
        <a:xfrm>
          <a:off x="16370300" y="582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16,712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135208</xdr:rowOff>
    </xdr:from>
    <xdr:to>
      <xdr:col>22</xdr:col>
      <xdr:colOff>415925</xdr:colOff>
      <xdr:row>36</xdr:row>
      <xdr:rowOff>65358</xdr:rowOff>
    </xdr:to>
    <xdr:sp macro="" textlink="">
      <xdr:nvSpPr>
        <xdr:cNvPr id="545" name="円/楕円 544"/>
        <xdr:cNvSpPr/>
      </xdr:nvSpPr>
      <xdr:spPr>
        <a:xfrm>
          <a:off x="15430500" y="61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81885</xdr:rowOff>
    </xdr:from>
    <xdr:ext cx="534377" cy="259045"/>
    <xdr:sp macro="" textlink="">
      <xdr:nvSpPr>
        <xdr:cNvPr id="546" name="テキスト ボックス 545"/>
        <xdr:cNvSpPr txBox="1"/>
      </xdr:nvSpPr>
      <xdr:spPr>
        <a:xfrm>
          <a:off x="15214111" y="59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80017</xdr:rowOff>
    </xdr:from>
    <xdr:to>
      <xdr:col>21</xdr:col>
      <xdr:colOff>212725</xdr:colOff>
      <xdr:row>36</xdr:row>
      <xdr:rowOff>10167</xdr:rowOff>
    </xdr:to>
    <xdr:sp macro="" textlink="">
      <xdr:nvSpPr>
        <xdr:cNvPr id="547" name="円/楕円 546"/>
        <xdr:cNvSpPr/>
      </xdr:nvSpPr>
      <xdr:spPr>
        <a:xfrm>
          <a:off x="14541500" y="608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26694</xdr:rowOff>
    </xdr:from>
    <xdr:ext cx="534377" cy="259045"/>
    <xdr:sp macro="" textlink="">
      <xdr:nvSpPr>
        <xdr:cNvPr id="548" name="テキスト ボックス 547"/>
        <xdr:cNvSpPr txBox="1"/>
      </xdr:nvSpPr>
      <xdr:spPr>
        <a:xfrm>
          <a:off x="14325111" y="585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11960</xdr:rowOff>
    </xdr:from>
    <xdr:to>
      <xdr:col>20</xdr:col>
      <xdr:colOff>9525</xdr:colOff>
      <xdr:row>36</xdr:row>
      <xdr:rowOff>113560</xdr:rowOff>
    </xdr:to>
    <xdr:sp macro="" textlink="">
      <xdr:nvSpPr>
        <xdr:cNvPr id="549" name="円/楕円 548"/>
        <xdr:cNvSpPr/>
      </xdr:nvSpPr>
      <xdr:spPr>
        <a:xfrm>
          <a:off x="13652500" y="618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130087</xdr:rowOff>
    </xdr:from>
    <xdr:ext cx="534377" cy="259045"/>
    <xdr:sp macro="" textlink="">
      <xdr:nvSpPr>
        <xdr:cNvPr id="550" name="テキスト ボックス 549"/>
        <xdr:cNvSpPr txBox="1"/>
      </xdr:nvSpPr>
      <xdr:spPr>
        <a:xfrm>
          <a:off x="13436111" y="595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9086</xdr:rowOff>
    </xdr:from>
    <xdr:to>
      <xdr:col>18</xdr:col>
      <xdr:colOff>492125</xdr:colOff>
      <xdr:row>36</xdr:row>
      <xdr:rowOff>110686</xdr:rowOff>
    </xdr:to>
    <xdr:sp macro="" textlink="">
      <xdr:nvSpPr>
        <xdr:cNvPr id="551" name="円/楕円 550"/>
        <xdr:cNvSpPr/>
      </xdr:nvSpPr>
      <xdr:spPr>
        <a:xfrm>
          <a:off x="12763500" y="61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127213</xdr:rowOff>
    </xdr:from>
    <xdr:ext cx="534377" cy="259045"/>
    <xdr:sp macro="" textlink="">
      <xdr:nvSpPr>
        <xdr:cNvPr id="552" name="テキスト ボックス 551"/>
        <xdr:cNvSpPr txBox="1"/>
      </xdr:nvSpPr>
      <xdr:spPr>
        <a:xfrm>
          <a:off x="12547111" y="595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45549</xdr:rowOff>
    </xdr:from>
    <xdr:to>
      <xdr:col>23</xdr:col>
      <xdr:colOff>516889</xdr:colOff>
      <xdr:row>58</xdr:row>
      <xdr:rowOff>170953</xdr:rowOff>
    </xdr:to>
    <xdr:cxnSp macro="">
      <xdr:nvCxnSpPr>
        <xdr:cNvPr id="579" name="直線コネクタ 578"/>
        <xdr:cNvCxnSpPr/>
      </xdr:nvCxnSpPr>
      <xdr:spPr>
        <a:xfrm flipV="1">
          <a:off x="16317595" y="8618049"/>
          <a:ext cx="1269"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3330</xdr:rowOff>
    </xdr:from>
    <xdr:ext cx="534377" cy="259045"/>
    <xdr:sp macro="" textlink="">
      <xdr:nvSpPr>
        <xdr:cNvPr id="580" name="教育費最小値テキスト"/>
        <xdr:cNvSpPr txBox="1"/>
      </xdr:nvSpPr>
      <xdr:spPr>
        <a:xfrm>
          <a:off x="16370300"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23,043</a:t>
          </a:r>
          <a:endParaRPr kumimoji="1" lang="ja-JP" altLang="en-US" sz="1000" b="1">
            <a:latin typeface="ＭＳ Ｐゴシック"/>
          </a:endParaRPr>
        </a:p>
      </xdr:txBody>
    </xdr:sp>
    <xdr:clientData/>
  </xdr:oneCellAnchor>
  <xdr:twoCellAnchor>
    <xdr:from>
      <xdr:col>23</xdr:col>
      <xdr:colOff>428625</xdr:colOff>
      <xdr:row>58</xdr:row>
      <xdr:rowOff>170953</xdr:rowOff>
    </xdr:from>
    <xdr:to>
      <xdr:col>23</xdr:col>
      <xdr:colOff>606425</xdr:colOff>
      <xdr:row>58</xdr:row>
      <xdr:rowOff>170953</xdr:rowOff>
    </xdr:to>
    <xdr:cxnSp macro="">
      <xdr:nvCxnSpPr>
        <xdr:cNvPr id="581" name="直線コネクタ 580"/>
        <xdr:cNvCxnSpPr/>
      </xdr:nvCxnSpPr>
      <xdr:spPr>
        <a:xfrm>
          <a:off x="16230600" y="101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163676</xdr:rowOff>
    </xdr:from>
    <xdr:ext cx="534377" cy="259045"/>
    <xdr:sp macro="" textlink="">
      <xdr:nvSpPr>
        <xdr:cNvPr id="582" name="教育費最大値テキスト"/>
        <xdr:cNvSpPr txBox="1"/>
      </xdr:nvSpPr>
      <xdr:spPr>
        <a:xfrm>
          <a:off x="16370300" y="83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68,883</a:t>
          </a:r>
          <a:endParaRPr kumimoji="1" lang="ja-JP" altLang="en-US" sz="1000" b="1">
            <a:latin typeface="ＭＳ Ｐゴシック"/>
          </a:endParaRPr>
        </a:p>
      </xdr:txBody>
    </xdr:sp>
    <xdr:clientData/>
  </xdr:oneCellAnchor>
  <xdr:twoCellAnchor>
    <xdr:from>
      <xdr:col>23</xdr:col>
      <xdr:colOff>428625</xdr:colOff>
      <xdr:row>50</xdr:row>
      <xdr:rowOff>45549</xdr:rowOff>
    </xdr:from>
    <xdr:to>
      <xdr:col>23</xdr:col>
      <xdr:colOff>606425</xdr:colOff>
      <xdr:row>50</xdr:row>
      <xdr:rowOff>45549</xdr:rowOff>
    </xdr:to>
    <xdr:cxnSp macro="">
      <xdr:nvCxnSpPr>
        <xdr:cNvPr id="583" name="直線コネクタ 582"/>
        <xdr:cNvCxnSpPr/>
      </xdr:nvCxnSpPr>
      <xdr:spPr>
        <a:xfrm>
          <a:off x="16230600" y="861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145970</xdr:rowOff>
    </xdr:from>
    <xdr:to>
      <xdr:col>23</xdr:col>
      <xdr:colOff>517525</xdr:colOff>
      <xdr:row>55</xdr:row>
      <xdr:rowOff>51102</xdr:rowOff>
    </xdr:to>
    <xdr:cxnSp macro="">
      <xdr:nvCxnSpPr>
        <xdr:cNvPr id="584" name="直線コネクタ 583"/>
        <xdr:cNvCxnSpPr/>
      </xdr:nvCxnSpPr>
      <xdr:spPr>
        <a:xfrm flipV="1">
          <a:off x="15481300" y="9404270"/>
          <a:ext cx="838200" cy="7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122942</xdr:rowOff>
    </xdr:from>
    <xdr:ext cx="534377" cy="259045"/>
    <xdr:sp macro="" textlink="">
      <xdr:nvSpPr>
        <xdr:cNvPr id="585" name="教育費平均値テキスト"/>
        <xdr:cNvSpPr txBox="1"/>
      </xdr:nvSpPr>
      <xdr:spPr>
        <a:xfrm>
          <a:off x="16370300" y="9552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144515</xdr:rowOff>
    </xdr:from>
    <xdr:to>
      <xdr:col>23</xdr:col>
      <xdr:colOff>568325</xdr:colOff>
      <xdr:row>56</xdr:row>
      <xdr:rowOff>74665</xdr:rowOff>
    </xdr:to>
    <xdr:sp macro="" textlink="">
      <xdr:nvSpPr>
        <xdr:cNvPr id="586" name="フローチャート : 判断 585"/>
        <xdr:cNvSpPr/>
      </xdr:nvSpPr>
      <xdr:spPr>
        <a:xfrm>
          <a:off x="162687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51102</xdr:rowOff>
    </xdr:from>
    <xdr:to>
      <xdr:col>22</xdr:col>
      <xdr:colOff>365125</xdr:colOff>
      <xdr:row>56</xdr:row>
      <xdr:rowOff>54171</xdr:rowOff>
    </xdr:to>
    <xdr:cxnSp macro="">
      <xdr:nvCxnSpPr>
        <xdr:cNvPr id="587" name="直線コネクタ 586"/>
        <xdr:cNvCxnSpPr/>
      </xdr:nvCxnSpPr>
      <xdr:spPr>
        <a:xfrm flipV="1">
          <a:off x="14592300" y="9480852"/>
          <a:ext cx="889000" cy="17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159929</xdr:rowOff>
    </xdr:from>
    <xdr:to>
      <xdr:col>22</xdr:col>
      <xdr:colOff>415925</xdr:colOff>
      <xdr:row>56</xdr:row>
      <xdr:rowOff>90079</xdr:rowOff>
    </xdr:to>
    <xdr:sp macro="" textlink="">
      <xdr:nvSpPr>
        <xdr:cNvPr id="588" name="フローチャート : 判断 587"/>
        <xdr:cNvSpPr/>
      </xdr:nvSpPr>
      <xdr:spPr>
        <a:xfrm>
          <a:off x="15430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81206</xdr:rowOff>
    </xdr:from>
    <xdr:ext cx="534377" cy="259045"/>
    <xdr:sp macro="" textlink="">
      <xdr:nvSpPr>
        <xdr:cNvPr id="589" name="テキスト ボックス 588"/>
        <xdr:cNvSpPr txBox="1"/>
      </xdr:nvSpPr>
      <xdr:spPr>
        <a:xfrm>
          <a:off x="15214111" y="96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7961</xdr:rowOff>
    </xdr:from>
    <xdr:to>
      <xdr:col>21</xdr:col>
      <xdr:colOff>161925</xdr:colOff>
      <xdr:row>56</xdr:row>
      <xdr:rowOff>54171</xdr:rowOff>
    </xdr:to>
    <xdr:cxnSp macro="">
      <xdr:nvCxnSpPr>
        <xdr:cNvPr id="590" name="直線コネクタ 589"/>
        <xdr:cNvCxnSpPr/>
      </xdr:nvCxnSpPr>
      <xdr:spPr>
        <a:xfrm>
          <a:off x="13703300" y="9437711"/>
          <a:ext cx="889000" cy="2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68456</xdr:rowOff>
    </xdr:from>
    <xdr:to>
      <xdr:col>21</xdr:col>
      <xdr:colOff>212725</xdr:colOff>
      <xdr:row>56</xdr:row>
      <xdr:rowOff>170056</xdr:rowOff>
    </xdr:to>
    <xdr:sp macro="" textlink="">
      <xdr:nvSpPr>
        <xdr:cNvPr id="591" name="フローチャート : 判断 590"/>
        <xdr:cNvSpPr/>
      </xdr:nvSpPr>
      <xdr:spPr>
        <a:xfrm>
          <a:off x="14541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161183</xdr:rowOff>
    </xdr:from>
    <xdr:ext cx="534377" cy="259045"/>
    <xdr:sp macro="" textlink="">
      <xdr:nvSpPr>
        <xdr:cNvPr id="592" name="テキスト ボックス 591"/>
        <xdr:cNvSpPr txBox="1"/>
      </xdr:nvSpPr>
      <xdr:spPr>
        <a:xfrm>
          <a:off x="14325111" y="976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88951</xdr:rowOff>
    </xdr:from>
    <xdr:to>
      <xdr:col>19</xdr:col>
      <xdr:colOff>644525</xdr:colOff>
      <xdr:row>55</xdr:row>
      <xdr:rowOff>7961</xdr:rowOff>
    </xdr:to>
    <xdr:cxnSp macro="">
      <xdr:nvCxnSpPr>
        <xdr:cNvPr id="593" name="直線コネクタ 592"/>
        <xdr:cNvCxnSpPr/>
      </xdr:nvCxnSpPr>
      <xdr:spPr>
        <a:xfrm>
          <a:off x="12814300" y="9175801"/>
          <a:ext cx="889000" cy="26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93243</xdr:rowOff>
    </xdr:from>
    <xdr:to>
      <xdr:col>20</xdr:col>
      <xdr:colOff>9525</xdr:colOff>
      <xdr:row>57</xdr:row>
      <xdr:rowOff>23393</xdr:rowOff>
    </xdr:to>
    <xdr:sp macro="" textlink="">
      <xdr:nvSpPr>
        <xdr:cNvPr id="594" name="フローチャート : 判断 593"/>
        <xdr:cNvSpPr/>
      </xdr:nvSpPr>
      <xdr:spPr>
        <a:xfrm>
          <a:off x="13652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14520</xdr:rowOff>
    </xdr:from>
    <xdr:ext cx="534377" cy="259045"/>
    <xdr:sp macro="" textlink="">
      <xdr:nvSpPr>
        <xdr:cNvPr id="595" name="テキスト ボックス 594"/>
        <xdr:cNvSpPr txBox="1"/>
      </xdr:nvSpPr>
      <xdr:spPr>
        <a:xfrm>
          <a:off x="13436111" y="978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84328</xdr:rowOff>
    </xdr:from>
    <xdr:to>
      <xdr:col>18</xdr:col>
      <xdr:colOff>492125</xdr:colOff>
      <xdr:row>57</xdr:row>
      <xdr:rowOff>14478</xdr:rowOff>
    </xdr:to>
    <xdr:sp macro="" textlink="">
      <xdr:nvSpPr>
        <xdr:cNvPr id="596" name="フローチャート : 判断 595"/>
        <xdr:cNvSpPr/>
      </xdr:nvSpPr>
      <xdr:spPr>
        <a:xfrm>
          <a:off x="12763500" y="968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5605</xdr:rowOff>
    </xdr:from>
    <xdr:ext cx="534377" cy="259045"/>
    <xdr:sp macro="" textlink="">
      <xdr:nvSpPr>
        <xdr:cNvPr id="597" name="テキスト ボックス 596"/>
        <xdr:cNvSpPr txBox="1"/>
      </xdr:nvSpPr>
      <xdr:spPr>
        <a:xfrm>
          <a:off x="12547111" y="977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34,640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95170</xdr:rowOff>
    </xdr:from>
    <xdr:to>
      <xdr:col>23</xdr:col>
      <xdr:colOff>568325</xdr:colOff>
      <xdr:row>55</xdr:row>
      <xdr:rowOff>25320</xdr:rowOff>
    </xdr:to>
    <xdr:sp macro="" textlink="">
      <xdr:nvSpPr>
        <xdr:cNvPr id="603" name="円/楕円 602"/>
        <xdr:cNvSpPr/>
      </xdr:nvSpPr>
      <xdr:spPr>
        <a:xfrm>
          <a:off x="16268700" y="935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118047</xdr:rowOff>
    </xdr:from>
    <xdr:ext cx="534377" cy="259045"/>
    <xdr:sp macro="" textlink="">
      <xdr:nvSpPr>
        <xdr:cNvPr id="604" name="教育費該当値テキスト"/>
        <xdr:cNvSpPr txBox="1"/>
      </xdr:nvSpPr>
      <xdr:spPr>
        <a:xfrm>
          <a:off x="16370300" y="920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44,808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302</xdr:rowOff>
    </xdr:from>
    <xdr:to>
      <xdr:col>22</xdr:col>
      <xdr:colOff>415925</xdr:colOff>
      <xdr:row>55</xdr:row>
      <xdr:rowOff>101902</xdr:rowOff>
    </xdr:to>
    <xdr:sp macro="" textlink="">
      <xdr:nvSpPr>
        <xdr:cNvPr id="605" name="円/楕円 604"/>
        <xdr:cNvSpPr/>
      </xdr:nvSpPr>
      <xdr:spPr>
        <a:xfrm>
          <a:off x="15430500" y="943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118429</xdr:rowOff>
    </xdr:from>
    <xdr:ext cx="534377" cy="259045"/>
    <xdr:sp macro="" textlink="">
      <xdr:nvSpPr>
        <xdr:cNvPr id="606" name="テキスト ボックス 605"/>
        <xdr:cNvSpPr txBox="1"/>
      </xdr:nvSpPr>
      <xdr:spPr>
        <a:xfrm>
          <a:off x="15214111" y="920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3371</xdr:rowOff>
    </xdr:from>
    <xdr:to>
      <xdr:col>21</xdr:col>
      <xdr:colOff>212725</xdr:colOff>
      <xdr:row>56</xdr:row>
      <xdr:rowOff>104971</xdr:rowOff>
    </xdr:to>
    <xdr:sp macro="" textlink="">
      <xdr:nvSpPr>
        <xdr:cNvPr id="607" name="円/楕円 606"/>
        <xdr:cNvSpPr/>
      </xdr:nvSpPr>
      <xdr:spPr>
        <a:xfrm>
          <a:off x="14541500" y="960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121498</xdr:rowOff>
    </xdr:from>
    <xdr:ext cx="534377" cy="259045"/>
    <xdr:sp macro="" textlink="">
      <xdr:nvSpPr>
        <xdr:cNvPr id="608" name="テキスト ボックス 607"/>
        <xdr:cNvSpPr txBox="1"/>
      </xdr:nvSpPr>
      <xdr:spPr>
        <a:xfrm>
          <a:off x="14325111" y="93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37,119</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128611</xdr:rowOff>
    </xdr:from>
    <xdr:to>
      <xdr:col>20</xdr:col>
      <xdr:colOff>9525</xdr:colOff>
      <xdr:row>55</xdr:row>
      <xdr:rowOff>58761</xdr:rowOff>
    </xdr:to>
    <xdr:sp macro="" textlink="">
      <xdr:nvSpPr>
        <xdr:cNvPr id="609" name="円/楕円 608"/>
        <xdr:cNvSpPr/>
      </xdr:nvSpPr>
      <xdr:spPr>
        <a:xfrm>
          <a:off x="13652500" y="93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75288</xdr:rowOff>
    </xdr:from>
    <xdr:ext cx="534377" cy="259045"/>
    <xdr:sp macro="" textlink="">
      <xdr:nvSpPr>
        <xdr:cNvPr id="610" name="テキスト ボックス 609"/>
        <xdr:cNvSpPr txBox="1"/>
      </xdr:nvSpPr>
      <xdr:spPr>
        <a:xfrm>
          <a:off x="13436111" y="916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43,784</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38151</xdr:rowOff>
    </xdr:from>
    <xdr:to>
      <xdr:col>18</xdr:col>
      <xdr:colOff>492125</xdr:colOff>
      <xdr:row>53</xdr:row>
      <xdr:rowOff>139751</xdr:rowOff>
    </xdr:to>
    <xdr:sp macro="" textlink="">
      <xdr:nvSpPr>
        <xdr:cNvPr id="611" name="円/楕円 610"/>
        <xdr:cNvSpPr/>
      </xdr:nvSpPr>
      <xdr:spPr>
        <a:xfrm>
          <a:off x="12763500" y="912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156278</xdr:rowOff>
    </xdr:from>
    <xdr:ext cx="534377" cy="259045"/>
    <xdr:sp macro="" textlink="">
      <xdr:nvSpPr>
        <xdr:cNvPr id="612" name="テキスト ボックス 611"/>
        <xdr:cNvSpPr txBox="1"/>
      </xdr:nvSpPr>
      <xdr:spPr>
        <a:xfrm>
          <a:off x="12547111" y="890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6" name="テキスト ボックス 62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8" name="テキスト ボックス 62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30" name="テキスト ボックス 62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40945</xdr:rowOff>
    </xdr:from>
    <xdr:to>
      <xdr:col>23</xdr:col>
      <xdr:colOff>516889</xdr:colOff>
      <xdr:row>78</xdr:row>
      <xdr:rowOff>139700</xdr:rowOff>
    </xdr:to>
    <xdr:cxnSp macro="">
      <xdr:nvCxnSpPr>
        <xdr:cNvPr id="634" name="直線コネクタ 633"/>
        <xdr:cNvCxnSpPr/>
      </xdr:nvCxnSpPr>
      <xdr:spPr>
        <a:xfrm flipV="1">
          <a:off x="16317595" y="12385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159072</xdr:rowOff>
    </xdr:from>
    <xdr:ext cx="469744" cy="259045"/>
    <xdr:sp macro="" textlink="">
      <xdr:nvSpPr>
        <xdr:cNvPr id="637" name="災害復旧費最大値テキスト"/>
        <xdr:cNvSpPr txBox="1"/>
      </xdr:nvSpPr>
      <xdr:spPr>
        <a:xfrm>
          <a:off x="16370300" y="1216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72</xdr:row>
      <xdr:rowOff>40945</xdr:rowOff>
    </xdr:from>
    <xdr:to>
      <xdr:col>23</xdr:col>
      <xdr:colOff>606425</xdr:colOff>
      <xdr:row>72</xdr:row>
      <xdr:rowOff>40945</xdr:rowOff>
    </xdr:to>
    <xdr:cxnSp macro="">
      <xdr:nvCxnSpPr>
        <xdr:cNvPr id="638" name="直線コネクタ 637"/>
        <xdr:cNvCxnSpPr/>
      </xdr:nvCxnSpPr>
      <xdr:spPr>
        <a:xfrm>
          <a:off x="16230600" y="1238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125527</xdr:rowOff>
    </xdr:from>
    <xdr:to>
      <xdr:col>23</xdr:col>
      <xdr:colOff>517525</xdr:colOff>
      <xdr:row>78</xdr:row>
      <xdr:rowOff>63805</xdr:rowOff>
    </xdr:to>
    <xdr:cxnSp macro="">
      <xdr:nvCxnSpPr>
        <xdr:cNvPr id="639" name="直線コネクタ 638"/>
        <xdr:cNvCxnSpPr/>
      </xdr:nvCxnSpPr>
      <xdr:spPr>
        <a:xfrm flipV="1">
          <a:off x="15481300" y="13327177"/>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99331</xdr:rowOff>
    </xdr:from>
    <xdr:ext cx="378565" cy="259045"/>
    <xdr:sp macro="" textlink="">
      <xdr:nvSpPr>
        <xdr:cNvPr id="640" name="災害復旧費平均値テキスト"/>
        <xdr:cNvSpPr txBox="1"/>
      </xdr:nvSpPr>
      <xdr:spPr>
        <a:xfrm>
          <a:off x="16370300" y="13300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120904</xdr:rowOff>
    </xdr:from>
    <xdr:to>
      <xdr:col>23</xdr:col>
      <xdr:colOff>568325</xdr:colOff>
      <xdr:row>78</xdr:row>
      <xdr:rowOff>51054</xdr:rowOff>
    </xdr:to>
    <xdr:sp macro="" textlink="">
      <xdr:nvSpPr>
        <xdr:cNvPr id="641" name="フローチャート : 判断 640"/>
        <xdr:cNvSpPr/>
      </xdr:nvSpPr>
      <xdr:spPr>
        <a:xfrm>
          <a:off x="162687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63805</xdr:rowOff>
    </xdr:from>
    <xdr:to>
      <xdr:col>22</xdr:col>
      <xdr:colOff>365125</xdr:colOff>
      <xdr:row>78</xdr:row>
      <xdr:rowOff>81635</xdr:rowOff>
    </xdr:to>
    <xdr:cxnSp macro="">
      <xdr:nvCxnSpPr>
        <xdr:cNvPr id="642" name="直線コネクタ 641"/>
        <xdr:cNvCxnSpPr/>
      </xdr:nvCxnSpPr>
      <xdr:spPr>
        <a:xfrm flipV="1">
          <a:off x="14592300" y="13436905"/>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112218</xdr:rowOff>
    </xdr:from>
    <xdr:to>
      <xdr:col>22</xdr:col>
      <xdr:colOff>415925</xdr:colOff>
      <xdr:row>78</xdr:row>
      <xdr:rowOff>42368</xdr:rowOff>
    </xdr:to>
    <xdr:sp macro="" textlink="">
      <xdr:nvSpPr>
        <xdr:cNvPr id="643" name="フローチャート : 判断 642"/>
        <xdr:cNvSpPr/>
      </xdr:nvSpPr>
      <xdr:spPr>
        <a:xfrm>
          <a:off x="15430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58895</xdr:rowOff>
    </xdr:from>
    <xdr:ext cx="378565" cy="259045"/>
    <xdr:sp macro="" textlink="">
      <xdr:nvSpPr>
        <xdr:cNvPr id="644" name="テキスト ボックス 643"/>
        <xdr:cNvSpPr txBox="1"/>
      </xdr:nvSpPr>
      <xdr:spPr>
        <a:xfrm>
          <a:off x="15292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26772</xdr:rowOff>
    </xdr:from>
    <xdr:to>
      <xdr:col>21</xdr:col>
      <xdr:colOff>161925</xdr:colOff>
      <xdr:row>78</xdr:row>
      <xdr:rowOff>81635</xdr:rowOff>
    </xdr:to>
    <xdr:cxnSp macro="">
      <xdr:nvCxnSpPr>
        <xdr:cNvPr id="645" name="直線コネクタ 644"/>
        <xdr:cNvCxnSpPr/>
      </xdr:nvCxnSpPr>
      <xdr:spPr>
        <a:xfrm>
          <a:off x="13703300" y="1339987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61925</xdr:rowOff>
    </xdr:from>
    <xdr:to>
      <xdr:col>21</xdr:col>
      <xdr:colOff>212725</xdr:colOff>
      <xdr:row>77</xdr:row>
      <xdr:rowOff>163525</xdr:rowOff>
    </xdr:to>
    <xdr:sp macro="" textlink="">
      <xdr:nvSpPr>
        <xdr:cNvPr id="646" name="フローチャート : 判断 645"/>
        <xdr:cNvSpPr/>
      </xdr:nvSpPr>
      <xdr:spPr>
        <a:xfrm>
          <a:off x="14541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8602</xdr:rowOff>
    </xdr:from>
    <xdr:ext cx="378565" cy="259045"/>
    <xdr:sp macro="" textlink="">
      <xdr:nvSpPr>
        <xdr:cNvPr id="647" name="テキスト ボックス 646"/>
        <xdr:cNvSpPr txBox="1"/>
      </xdr:nvSpPr>
      <xdr:spPr>
        <a:xfrm>
          <a:off x="14403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53747</xdr:rowOff>
    </xdr:from>
    <xdr:to>
      <xdr:col>19</xdr:col>
      <xdr:colOff>644525</xdr:colOff>
      <xdr:row>78</xdr:row>
      <xdr:rowOff>26772</xdr:rowOff>
    </xdr:to>
    <xdr:cxnSp macro="">
      <xdr:nvCxnSpPr>
        <xdr:cNvPr id="648" name="直線コネクタ 647"/>
        <xdr:cNvCxnSpPr/>
      </xdr:nvCxnSpPr>
      <xdr:spPr>
        <a:xfrm>
          <a:off x="12814300" y="13255397"/>
          <a:ext cx="889000" cy="1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157480</xdr:rowOff>
    </xdr:from>
    <xdr:to>
      <xdr:col>20</xdr:col>
      <xdr:colOff>9525</xdr:colOff>
      <xdr:row>76</xdr:row>
      <xdr:rowOff>87630</xdr:rowOff>
    </xdr:to>
    <xdr:sp macro="" textlink="">
      <xdr:nvSpPr>
        <xdr:cNvPr id="649" name="フローチャート : 判断 648"/>
        <xdr:cNvSpPr/>
      </xdr:nvSpPr>
      <xdr:spPr>
        <a:xfrm>
          <a:off x="13652500" y="1301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74</xdr:row>
      <xdr:rowOff>104157</xdr:rowOff>
    </xdr:from>
    <xdr:ext cx="378565" cy="259045"/>
    <xdr:sp macro="" textlink="">
      <xdr:nvSpPr>
        <xdr:cNvPr id="650" name="テキスト ボックス 649"/>
        <xdr:cNvSpPr txBox="1"/>
      </xdr:nvSpPr>
      <xdr:spPr>
        <a:xfrm>
          <a:off x="13514017" y="1279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141936</xdr:rowOff>
    </xdr:from>
    <xdr:to>
      <xdr:col>18</xdr:col>
      <xdr:colOff>492125</xdr:colOff>
      <xdr:row>76</xdr:row>
      <xdr:rowOff>72086</xdr:rowOff>
    </xdr:to>
    <xdr:sp macro="" textlink="">
      <xdr:nvSpPr>
        <xdr:cNvPr id="651" name="フローチャート : 判断 650"/>
        <xdr:cNvSpPr/>
      </xdr:nvSpPr>
      <xdr:spPr>
        <a:xfrm>
          <a:off x="12763500" y="130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88613</xdr:rowOff>
    </xdr:from>
    <xdr:ext cx="469744" cy="259045"/>
    <xdr:sp macro="" textlink="">
      <xdr:nvSpPr>
        <xdr:cNvPr id="652" name="テキスト ボックス 651"/>
        <xdr:cNvSpPr txBox="1"/>
      </xdr:nvSpPr>
      <xdr:spPr>
        <a:xfrm>
          <a:off x="12579427" y="127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74727</xdr:rowOff>
    </xdr:from>
    <xdr:to>
      <xdr:col>23</xdr:col>
      <xdr:colOff>568325</xdr:colOff>
      <xdr:row>78</xdr:row>
      <xdr:rowOff>4877</xdr:rowOff>
    </xdr:to>
    <xdr:sp macro="" textlink="">
      <xdr:nvSpPr>
        <xdr:cNvPr id="658" name="円/楕円 657"/>
        <xdr:cNvSpPr/>
      </xdr:nvSpPr>
      <xdr:spPr>
        <a:xfrm>
          <a:off x="16268700" y="1327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97604</xdr:rowOff>
    </xdr:from>
    <xdr:ext cx="378565" cy="259045"/>
    <xdr:sp macro="" textlink="">
      <xdr:nvSpPr>
        <xdr:cNvPr id="659" name="災害復旧費該当値テキスト"/>
        <xdr:cNvSpPr txBox="1"/>
      </xdr:nvSpPr>
      <xdr:spPr>
        <a:xfrm>
          <a:off x="16370300" y="13127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13005</xdr:rowOff>
    </xdr:from>
    <xdr:to>
      <xdr:col>22</xdr:col>
      <xdr:colOff>415925</xdr:colOff>
      <xdr:row>78</xdr:row>
      <xdr:rowOff>114605</xdr:rowOff>
    </xdr:to>
    <xdr:sp macro="" textlink="">
      <xdr:nvSpPr>
        <xdr:cNvPr id="660" name="円/楕円 659"/>
        <xdr:cNvSpPr/>
      </xdr:nvSpPr>
      <xdr:spPr>
        <a:xfrm>
          <a:off x="15430500" y="133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105732</xdr:rowOff>
    </xdr:from>
    <xdr:ext cx="378565" cy="259045"/>
    <xdr:sp macro="" textlink="">
      <xdr:nvSpPr>
        <xdr:cNvPr id="661" name="テキスト ボックス 660"/>
        <xdr:cNvSpPr txBox="1"/>
      </xdr:nvSpPr>
      <xdr:spPr>
        <a:xfrm>
          <a:off x="15292017" y="13478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30835</xdr:rowOff>
    </xdr:from>
    <xdr:to>
      <xdr:col>21</xdr:col>
      <xdr:colOff>212725</xdr:colOff>
      <xdr:row>78</xdr:row>
      <xdr:rowOff>132435</xdr:rowOff>
    </xdr:to>
    <xdr:sp macro="" textlink="">
      <xdr:nvSpPr>
        <xdr:cNvPr id="662" name="円/楕円 661"/>
        <xdr:cNvSpPr/>
      </xdr:nvSpPr>
      <xdr:spPr>
        <a:xfrm>
          <a:off x="14541500" y="134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123562</xdr:rowOff>
    </xdr:from>
    <xdr:ext cx="378565" cy="259045"/>
    <xdr:sp macro="" textlink="">
      <xdr:nvSpPr>
        <xdr:cNvPr id="663" name="テキスト ボックス 662"/>
        <xdr:cNvSpPr txBox="1"/>
      </xdr:nvSpPr>
      <xdr:spPr>
        <a:xfrm>
          <a:off x="14403017" y="13496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147422</xdr:rowOff>
    </xdr:from>
    <xdr:to>
      <xdr:col>20</xdr:col>
      <xdr:colOff>9525</xdr:colOff>
      <xdr:row>78</xdr:row>
      <xdr:rowOff>77572</xdr:rowOff>
    </xdr:to>
    <xdr:sp macro="" textlink="">
      <xdr:nvSpPr>
        <xdr:cNvPr id="664" name="円/楕円 663"/>
        <xdr:cNvSpPr/>
      </xdr:nvSpPr>
      <xdr:spPr>
        <a:xfrm>
          <a:off x="13652500" y="133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68699</xdr:rowOff>
    </xdr:from>
    <xdr:ext cx="378565" cy="259045"/>
    <xdr:sp macro="" textlink="">
      <xdr:nvSpPr>
        <xdr:cNvPr id="665" name="テキスト ボックス 664"/>
        <xdr:cNvSpPr txBox="1"/>
      </xdr:nvSpPr>
      <xdr:spPr>
        <a:xfrm>
          <a:off x="13514017" y="13441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2947</xdr:rowOff>
    </xdr:from>
    <xdr:to>
      <xdr:col>18</xdr:col>
      <xdr:colOff>492125</xdr:colOff>
      <xdr:row>77</xdr:row>
      <xdr:rowOff>104547</xdr:rowOff>
    </xdr:to>
    <xdr:sp macro="" textlink="">
      <xdr:nvSpPr>
        <xdr:cNvPr id="666" name="円/楕円 665"/>
        <xdr:cNvSpPr/>
      </xdr:nvSpPr>
      <xdr:spPr>
        <a:xfrm>
          <a:off x="12763500" y="1320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95674</xdr:rowOff>
    </xdr:from>
    <xdr:ext cx="378565" cy="259045"/>
    <xdr:sp macro="" textlink="">
      <xdr:nvSpPr>
        <xdr:cNvPr id="667" name="テキスト ボックス 666"/>
        <xdr:cNvSpPr txBox="1"/>
      </xdr:nvSpPr>
      <xdr:spPr>
        <a:xfrm>
          <a:off x="12625017" y="13297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43117</xdr:rowOff>
    </xdr:from>
    <xdr:to>
      <xdr:col>23</xdr:col>
      <xdr:colOff>516889</xdr:colOff>
      <xdr:row>97</xdr:row>
      <xdr:rowOff>104724</xdr:rowOff>
    </xdr:to>
    <xdr:cxnSp macro="">
      <xdr:nvCxnSpPr>
        <xdr:cNvPr id="691" name="直線コネクタ 690"/>
        <xdr:cNvCxnSpPr/>
      </xdr:nvCxnSpPr>
      <xdr:spPr>
        <a:xfrm flipV="1">
          <a:off x="16317595" y="15645067"/>
          <a:ext cx="1269" cy="10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108551</xdr:rowOff>
    </xdr:from>
    <xdr:ext cx="534377" cy="259045"/>
    <xdr:sp macro="" textlink="">
      <xdr:nvSpPr>
        <xdr:cNvPr id="692" name="公債費最小値テキスト"/>
        <xdr:cNvSpPr txBox="1"/>
      </xdr:nvSpPr>
      <xdr:spPr>
        <a:xfrm>
          <a:off x="16370300"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97</xdr:row>
      <xdr:rowOff>104724</xdr:rowOff>
    </xdr:from>
    <xdr:to>
      <xdr:col>23</xdr:col>
      <xdr:colOff>606425</xdr:colOff>
      <xdr:row>97</xdr:row>
      <xdr:rowOff>104724</xdr:rowOff>
    </xdr:to>
    <xdr:cxnSp macro="">
      <xdr:nvCxnSpPr>
        <xdr:cNvPr id="693" name="直線コネクタ 692"/>
        <xdr:cNvCxnSpPr/>
      </xdr:nvCxnSpPr>
      <xdr:spPr>
        <a:xfrm>
          <a:off x="16230600" y="1673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161244</xdr:rowOff>
    </xdr:from>
    <xdr:ext cx="534377" cy="259045"/>
    <xdr:sp macro="" textlink="">
      <xdr:nvSpPr>
        <xdr:cNvPr id="694" name="公債費最大値テキスト"/>
        <xdr:cNvSpPr txBox="1"/>
      </xdr:nvSpPr>
      <xdr:spPr>
        <a:xfrm>
          <a:off x="16370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72,070</a:t>
          </a:r>
          <a:endParaRPr kumimoji="1" lang="ja-JP" altLang="en-US" sz="1000" b="1">
            <a:latin typeface="ＭＳ Ｐゴシック"/>
          </a:endParaRPr>
        </a:p>
      </xdr:txBody>
    </xdr:sp>
    <xdr:clientData/>
  </xdr:oneCellAnchor>
  <xdr:twoCellAnchor>
    <xdr:from>
      <xdr:col>23</xdr:col>
      <xdr:colOff>428625</xdr:colOff>
      <xdr:row>91</xdr:row>
      <xdr:rowOff>43117</xdr:rowOff>
    </xdr:from>
    <xdr:to>
      <xdr:col>23</xdr:col>
      <xdr:colOff>606425</xdr:colOff>
      <xdr:row>91</xdr:row>
      <xdr:rowOff>43117</xdr:rowOff>
    </xdr:to>
    <xdr:cxnSp macro="">
      <xdr:nvCxnSpPr>
        <xdr:cNvPr id="695" name="直線コネクタ 694"/>
        <xdr:cNvCxnSpPr/>
      </xdr:nvCxnSpPr>
      <xdr:spPr>
        <a:xfrm>
          <a:off x="16230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153549</xdr:rowOff>
    </xdr:from>
    <xdr:to>
      <xdr:col>23</xdr:col>
      <xdr:colOff>517525</xdr:colOff>
      <xdr:row>93</xdr:row>
      <xdr:rowOff>157798</xdr:rowOff>
    </xdr:to>
    <xdr:cxnSp macro="">
      <xdr:nvCxnSpPr>
        <xdr:cNvPr id="696" name="直線コネクタ 695"/>
        <xdr:cNvCxnSpPr/>
      </xdr:nvCxnSpPr>
      <xdr:spPr>
        <a:xfrm>
          <a:off x="15481300" y="16098399"/>
          <a:ext cx="838200" cy="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18959</xdr:rowOff>
    </xdr:from>
    <xdr:ext cx="534377" cy="259045"/>
    <xdr:sp macro="" textlink="">
      <xdr:nvSpPr>
        <xdr:cNvPr id="697" name="公債費平均値テキスト"/>
        <xdr:cNvSpPr txBox="1"/>
      </xdr:nvSpPr>
      <xdr:spPr>
        <a:xfrm>
          <a:off x="16370300" y="1630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40532</xdr:rowOff>
    </xdr:from>
    <xdr:to>
      <xdr:col>23</xdr:col>
      <xdr:colOff>568325</xdr:colOff>
      <xdr:row>95</xdr:row>
      <xdr:rowOff>142132</xdr:rowOff>
    </xdr:to>
    <xdr:sp macro="" textlink="">
      <xdr:nvSpPr>
        <xdr:cNvPr id="698" name="フローチャート : 判断 697"/>
        <xdr:cNvSpPr/>
      </xdr:nvSpPr>
      <xdr:spPr>
        <a:xfrm>
          <a:off x="162687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150597</xdr:rowOff>
    </xdr:from>
    <xdr:to>
      <xdr:col>22</xdr:col>
      <xdr:colOff>365125</xdr:colOff>
      <xdr:row>93</xdr:row>
      <xdr:rowOff>153549</xdr:rowOff>
    </xdr:to>
    <xdr:cxnSp macro="">
      <xdr:nvCxnSpPr>
        <xdr:cNvPr id="699" name="直線コネクタ 698"/>
        <xdr:cNvCxnSpPr/>
      </xdr:nvCxnSpPr>
      <xdr:spPr>
        <a:xfrm>
          <a:off x="14592300" y="16095447"/>
          <a:ext cx="88900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5784</xdr:rowOff>
    </xdr:from>
    <xdr:to>
      <xdr:col>22</xdr:col>
      <xdr:colOff>415925</xdr:colOff>
      <xdr:row>95</xdr:row>
      <xdr:rowOff>107384</xdr:rowOff>
    </xdr:to>
    <xdr:sp macro="" textlink="">
      <xdr:nvSpPr>
        <xdr:cNvPr id="700" name="フローチャート : 判断 699"/>
        <xdr:cNvSpPr/>
      </xdr:nvSpPr>
      <xdr:spPr>
        <a:xfrm>
          <a:off x="15430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98511</xdr:rowOff>
    </xdr:from>
    <xdr:ext cx="534377" cy="259045"/>
    <xdr:sp macro="" textlink="">
      <xdr:nvSpPr>
        <xdr:cNvPr id="701" name="テキスト ボックス 700"/>
        <xdr:cNvSpPr txBox="1"/>
      </xdr:nvSpPr>
      <xdr:spPr>
        <a:xfrm>
          <a:off x="15214111" y="163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150597</xdr:rowOff>
    </xdr:from>
    <xdr:to>
      <xdr:col>21</xdr:col>
      <xdr:colOff>161925</xdr:colOff>
      <xdr:row>94</xdr:row>
      <xdr:rowOff>9379</xdr:rowOff>
    </xdr:to>
    <xdr:cxnSp macro="">
      <xdr:nvCxnSpPr>
        <xdr:cNvPr id="702" name="直線コネクタ 701"/>
        <xdr:cNvCxnSpPr/>
      </xdr:nvCxnSpPr>
      <xdr:spPr>
        <a:xfrm flipV="1">
          <a:off x="13703300" y="16095447"/>
          <a:ext cx="889000" cy="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7308</xdr:rowOff>
    </xdr:from>
    <xdr:to>
      <xdr:col>21</xdr:col>
      <xdr:colOff>212725</xdr:colOff>
      <xdr:row>95</xdr:row>
      <xdr:rowOff>108908</xdr:rowOff>
    </xdr:to>
    <xdr:sp macro="" textlink="">
      <xdr:nvSpPr>
        <xdr:cNvPr id="703" name="フローチャート : 判断 702"/>
        <xdr:cNvSpPr/>
      </xdr:nvSpPr>
      <xdr:spPr>
        <a:xfrm>
          <a:off x="14541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100035</xdr:rowOff>
    </xdr:from>
    <xdr:ext cx="534377" cy="259045"/>
    <xdr:sp macro="" textlink="">
      <xdr:nvSpPr>
        <xdr:cNvPr id="704" name="テキスト ボックス 703"/>
        <xdr:cNvSpPr txBox="1"/>
      </xdr:nvSpPr>
      <xdr:spPr>
        <a:xfrm>
          <a:off x="14325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9379</xdr:rowOff>
    </xdr:from>
    <xdr:to>
      <xdr:col>19</xdr:col>
      <xdr:colOff>644525</xdr:colOff>
      <xdr:row>94</xdr:row>
      <xdr:rowOff>29953</xdr:rowOff>
    </xdr:to>
    <xdr:cxnSp macro="">
      <xdr:nvCxnSpPr>
        <xdr:cNvPr id="705" name="直線コネクタ 704"/>
        <xdr:cNvCxnSpPr/>
      </xdr:nvCxnSpPr>
      <xdr:spPr>
        <a:xfrm flipV="1">
          <a:off x="12814300" y="1612567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11881</xdr:rowOff>
    </xdr:from>
    <xdr:to>
      <xdr:col>20</xdr:col>
      <xdr:colOff>9525</xdr:colOff>
      <xdr:row>95</xdr:row>
      <xdr:rowOff>113481</xdr:rowOff>
    </xdr:to>
    <xdr:sp macro="" textlink="">
      <xdr:nvSpPr>
        <xdr:cNvPr id="706" name="フローチャート : 判断 705"/>
        <xdr:cNvSpPr/>
      </xdr:nvSpPr>
      <xdr:spPr>
        <a:xfrm>
          <a:off x="13652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104608</xdr:rowOff>
    </xdr:from>
    <xdr:ext cx="534377" cy="259045"/>
    <xdr:sp macro="" textlink="">
      <xdr:nvSpPr>
        <xdr:cNvPr id="707" name="テキスト ボックス 706"/>
        <xdr:cNvSpPr txBox="1"/>
      </xdr:nvSpPr>
      <xdr:spPr>
        <a:xfrm>
          <a:off x="13436111" y="163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12128</xdr:rowOff>
    </xdr:from>
    <xdr:to>
      <xdr:col>18</xdr:col>
      <xdr:colOff>492125</xdr:colOff>
      <xdr:row>95</xdr:row>
      <xdr:rowOff>113728</xdr:rowOff>
    </xdr:to>
    <xdr:sp macro="" textlink="">
      <xdr:nvSpPr>
        <xdr:cNvPr id="708" name="フローチャート : 判断 707"/>
        <xdr:cNvSpPr/>
      </xdr:nvSpPr>
      <xdr:spPr>
        <a:xfrm>
          <a:off x="12763500" y="1629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104855</xdr:rowOff>
    </xdr:from>
    <xdr:ext cx="534377" cy="259045"/>
    <xdr:sp macro="" textlink="">
      <xdr:nvSpPr>
        <xdr:cNvPr id="709" name="テキスト ボックス 708"/>
        <xdr:cNvSpPr txBox="1"/>
      </xdr:nvSpPr>
      <xdr:spPr>
        <a:xfrm>
          <a:off x="12547111" y="163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106998</xdr:rowOff>
    </xdr:from>
    <xdr:to>
      <xdr:col>23</xdr:col>
      <xdr:colOff>568325</xdr:colOff>
      <xdr:row>94</xdr:row>
      <xdr:rowOff>37148</xdr:rowOff>
    </xdr:to>
    <xdr:sp macro="" textlink="">
      <xdr:nvSpPr>
        <xdr:cNvPr id="715" name="円/楕円 714"/>
        <xdr:cNvSpPr/>
      </xdr:nvSpPr>
      <xdr:spPr>
        <a:xfrm>
          <a:off x="16268700" y="1605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129875</xdr:rowOff>
    </xdr:from>
    <xdr:ext cx="534377" cy="259045"/>
    <xdr:sp macro="" textlink="">
      <xdr:nvSpPr>
        <xdr:cNvPr id="716" name="公債費該当値テキスト"/>
        <xdr:cNvSpPr txBox="1"/>
      </xdr:nvSpPr>
      <xdr:spPr>
        <a:xfrm>
          <a:off x="16370300" y="1590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48,050</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102749</xdr:rowOff>
    </xdr:from>
    <xdr:to>
      <xdr:col>22</xdr:col>
      <xdr:colOff>415925</xdr:colOff>
      <xdr:row>94</xdr:row>
      <xdr:rowOff>32899</xdr:rowOff>
    </xdr:to>
    <xdr:sp macro="" textlink="">
      <xdr:nvSpPr>
        <xdr:cNvPr id="717" name="円/楕円 716"/>
        <xdr:cNvSpPr/>
      </xdr:nvSpPr>
      <xdr:spPr>
        <a:xfrm>
          <a:off x="15430500" y="1604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49426</xdr:rowOff>
    </xdr:from>
    <xdr:ext cx="534377" cy="259045"/>
    <xdr:sp macro="" textlink="">
      <xdr:nvSpPr>
        <xdr:cNvPr id="718" name="テキスト ボックス 717"/>
        <xdr:cNvSpPr txBox="1"/>
      </xdr:nvSpPr>
      <xdr:spPr>
        <a:xfrm>
          <a:off x="15214111" y="1582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48,273</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99797</xdr:rowOff>
    </xdr:from>
    <xdr:to>
      <xdr:col>21</xdr:col>
      <xdr:colOff>212725</xdr:colOff>
      <xdr:row>94</xdr:row>
      <xdr:rowOff>29947</xdr:rowOff>
    </xdr:to>
    <xdr:sp macro="" textlink="">
      <xdr:nvSpPr>
        <xdr:cNvPr id="719" name="円/楕円 718"/>
        <xdr:cNvSpPr/>
      </xdr:nvSpPr>
      <xdr:spPr>
        <a:xfrm>
          <a:off x="14541500" y="1604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46474</xdr:rowOff>
    </xdr:from>
    <xdr:ext cx="534377" cy="259045"/>
    <xdr:sp macro="" textlink="">
      <xdr:nvSpPr>
        <xdr:cNvPr id="720" name="テキスト ボックス 719"/>
        <xdr:cNvSpPr txBox="1"/>
      </xdr:nvSpPr>
      <xdr:spPr>
        <a:xfrm>
          <a:off x="14325111" y="1581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48,428</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130029</xdr:rowOff>
    </xdr:from>
    <xdr:to>
      <xdr:col>20</xdr:col>
      <xdr:colOff>9525</xdr:colOff>
      <xdr:row>94</xdr:row>
      <xdr:rowOff>60179</xdr:rowOff>
    </xdr:to>
    <xdr:sp macro="" textlink="">
      <xdr:nvSpPr>
        <xdr:cNvPr id="721" name="円/楕円 720"/>
        <xdr:cNvSpPr/>
      </xdr:nvSpPr>
      <xdr:spPr>
        <a:xfrm>
          <a:off x="13652500" y="1607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76706</xdr:rowOff>
    </xdr:from>
    <xdr:ext cx="534377" cy="259045"/>
    <xdr:sp macro="" textlink="">
      <xdr:nvSpPr>
        <xdr:cNvPr id="722" name="テキスト ボックス 721"/>
        <xdr:cNvSpPr txBox="1"/>
      </xdr:nvSpPr>
      <xdr:spPr>
        <a:xfrm>
          <a:off x="13436111" y="1585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46,841</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150603</xdr:rowOff>
    </xdr:from>
    <xdr:to>
      <xdr:col>18</xdr:col>
      <xdr:colOff>492125</xdr:colOff>
      <xdr:row>94</xdr:row>
      <xdr:rowOff>80753</xdr:rowOff>
    </xdr:to>
    <xdr:sp macro="" textlink="">
      <xdr:nvSpPr>
        <xdr:cNvPr id="723" name="円/楕円 722"/>
        <xdr:cNvSpPr/>
      </xdr:nvSpPr>
      <xdr:spPr>
        <a:xfrm>
          <a:off x="12763500" y="160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97280</xdr:rowOff>
    </xdr:from>
    <xdr:ext cx="534377" cy="259045"/>
    <xdr:sp macro="" textlink="">
      <xdr:nvSpPr>
        <xdr:cNvPr id="724" name="テキスト ボックス 723"/>
        <xdr:cNvSpPr txBox="1"/>
      </xdr:nvSpPr>
      <xdr:spPr>
        <a:xfrm>
          <a:off x="12547111" y="1587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123317</xdr:rowOff>
    </xdr:from>
    <xdr:to>
      <xdr:col>32</xdr:col>
      <xdr:colOff>186689</xdr:colOff>
      <xdr:row>39</xdr:row>
      <xdr:rowOff>44450</xdr:rowOff>
    </xdr:to>
    <xdr:cxnSp macro="">
      <xdr:nvCxnSpPr>
        <xdr:cNvPr id="748" name="直線コネクタ 747"/>
        <xdr:cNvCxnSpPr/>
      </xdr:nvCxnSpPr>
      <xdr:spPr>
        <a:xfrm flipV="1">
          <a:off x="22159595" y="5095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69994</xdr:rowOff>
    </xdr:from>
    <xdr:ext cx="469744" cy="259045"/>
    <xdr:sp macro="" textlink="">
      <xdr:nvSpPr>
        <xdr:cNvPr id="751" name="諸支出金最大値テキスト"/>
        <xdr:cNvSpPr txBox="1"/>
      </xdr:nvSpPr>
      <xdr:spPr>
        <a:xfrm>
          <a:off x="22212300" y="487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4,293</a:t>
          </a:r>
          <a:endParaRPr kumimoji="1" lang="ja-JP" altLang="en-US" sz="1000" b="1">
            <a:latin typeface="ＭＳ Ｐゴシック"/>
          </a:endParaRPr>
        </a:p>
      </xdr:txBody>
    </xdr:sp>
    <xdr:clientData/>
  </xdr:oneCellAnchor>
  <xdr:twoCellAnchor>
    <xdr:from>
      <xdr:col>32</xdr:col>
      <xdr:colOff>98425</xdr:colOff>
      <xdr:row>29</xdr:row>
      <xdr:rowOff>123317</xdr:rowOff>
    </xdr:from>
    <xdr:to>
      <xdr:col>32</xdr:col>
      <xdr:colOff>276225</xdr:colOff>
      <xdr:row>29</xdr:row>
      <xdr:rowOff>123317</xdr:rowOff>
    </xdr:to>
    <xdr:cxnSp macro="">
      <xdr:nvCxnSpPr>
        <xdr:cNvPr id="752" name="直線コネクタ 751"/>
        <xdr:cNvCxnSpPr/>
      </xdr:nvCxnSpPr>
      <xdr:spPr>
        <a:xfrm>
          <a:off x="22072600" y="50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123317</xdr:rowOff>
    </xdr:from>
    <xdr:to>
      <xdr:col>32</xdr:col>
      <xdr:colOff>187325</xdr:colOff>
      <xdr:row>37</xdr:row>
      <xdr:rowOff>124079</xdr:rowOff>
    </xdr:to>
    <xdr:cxnSp macro="">
      <xdr:nvCxnSpPr>
        <xdr:cNvPr id="753" name="直線コネクタ 752"/>
        <xdr:cNvCxnSpPr/>
      </xdr:nvCxnSpPr>
      <xdr:spPr>
        <a:xfrm>
          <a:off x="21323300" y="646696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39514</xdr:rowOff>
    </xdr:from>
    <xdr:ext cx="378565" cy="259045"/>
    <xdr:sp macro="" textlink="">
      <xdr:nvSpPr>
        <xdr:cNvPr id="754" name="諸支出金平均値テキスト"/>
        <xdr:cNvSpPr txBox="1"/>
      </xdr:nvSpPr>
      <xdr:spPr>
        <a:xfrm>
          <a:off x="22212300" y="6554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61087</xdr:rowOff>
    </xdr:from>
    <xdr:to>
      <xdr:col>32</xdr:col>
      <xdr:colOff>238125</xdr:colOff>
      <xdr:row>38</xdr:row>
      <xdr:rowOff>162687</xdr:rowOff>
    </xdr:to>
    <xdr:sp macro="" textlink="">
      <xdr:nvSpPr>
        <xdr:cNvPr id="755" name="フローチャート : 判断 754"/>
        <xdr:cNvSpPr/>
      </xdr:nvSpPr>
      <xdr:spPr>
        <a:xfrm>
          <a:off x="221107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143129</xdr:rowOff>
    </xdr:from>
    <xdr:to>
      <xdr:col>31</xdr:col>
      <xdr:colOff>34925</xdr:colOff>
      <xdr:row>37</xdr:row>
      <xdr:rowOff>123317</xdr:rowOff>
    </xdr:to>
    <xdr:cxnSp macro="">
      <xdr:nvCxnSpPr>
        <xdr:cNvPr id="756" name="直線コネクタ 755"/>
        <xdr:cNvCxnSpPr/>
      </xdr:nvCxnSpPr>
      <xdr:spPr>
        <a:xfrm>
          <a:off x="20434300" y="6315329"/>
          <a:ext cx="88900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26797</xdr:rowOff>
    </xdr:from>
    <xdr:to>
      <xdr:col>31</xdr:col>
      <xdr:colOff>85725</xdr:colOff>
      <xdr:row>38</xdr:row>
      <xdr:rowOff>128397</xdr:rowOff>
    </xdr:to>
    <xdr:sp macro="" textlink="">
      <xdr:nvSpPr>
        <xdr:cNvPr id="757" name="フローチャート : 判断 756"/>
        <xdr:cNvSpPr/>
      </xdr:nvSpPr>
      <xdr:spPr>
        <a:xfrm>
          <a:off x="21272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119524</xdr:rowOff>
    </xdr:from>
    <xdr:ext cx="378565" cy="259045"/>
    <xdr:sp macro="" textlink="">
      <xdr:nvSpPr>
        <xdr:cNvPr id="758" name="テキスト ボックス 757"/>
        <xdr:cNvSpPr txBox="1"/>
      </xdr:nvSpPr>
      <xdr:spPr>
        <a:xfrm>
          <a:off x="21134017"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97409</xdr:rowOff>
    </xdr:from>
    <xdr:to>
      <xdr:col>29</xdr:col>
      <xdr:colOff>517525</xdr:colOff>
      <xdr:row>36</xdr:row>
      <xdr:rowOff>143129</xdr:rowOff>
    </xdr:to>
    <xdr:cxnSp macro="">
      <xdr:nvCxnSpPr>
        <xdr:cNvPr id="759" name="直線コネクタ 758"/>
        <xdr:cNvCxnSpPr/>
      </xdr:nvCxnSpPr>
      <xdr:spPr>
        <a:xfrm>
          <a:off x="19545300" y="626960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154051</xdr:rowOff>
    </xdr:from>
    <xdr:to>
      <xdr:col>29</xdr:col>
      <xdr:colOff>568325</xdr:colOff>
      <xdr:row>38</xdr:row>
      <xdr:rowOff>84201</xdr:rowOff>
    </xdr:to>
    <xdr:sp macro="" textlink="">
      <xdr:nvSpPr>
        <xdr:cNvPr id="760" name="フローチャート : 判断 759"/>
        <xdr:cNvSpPr/>
      </xdr:nvSpPr>
      <xdr:spPr>
        <a:xfrm>
          <a:off x="20383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75328</xdr:rowOff>
    </xdr:from>
    <xdr:ext cx="378565" cy="259045"/>
    <xdr:sp macro="" textlink="">
      <xdr:nvSpPr>
        <xdr:cNvPr id="761" name="テキスト ボックス 760"/>
        <xdr:cNvSpPr txBox="1"/>
      </xdr:nvSpPr>
      <xdr:spPr>
        <a:xfrm>
          <a:off x="20245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97409</xdr:rowOff>
    </xdr:from>
    <xdr:to>
      <xdr:col>28</xdr:col>
      <xdr:colOff>314325</xdr:colOff>
      <xdr:row>37</xdr:row>
      <xdr:rowOff>137795</xdr:rowOff>
    </xdr:to>
    <xdr:cxnSp macro="">
      <xdr:nvCxnSpPr>
        <xdr:cNvPr id="762" name="直線コネクタ 761"/>
        <xdr:cNvCxnSpPr/>
      </xdr:nvCxnSpPr>
      <xdr:spPr>
        <a:xfrm flipV="1">
          <a:off x="18656300" y="6269609"/>
          <a:ext cx="889000" cy="2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107569</xdr:rowOff>
    </xdr:from>
    <xdr:to>
      <xdr:col>28</xdr:col>
      <xdr:colOff>365125</xdr:colOff>
      <xdr:row>38</xdr:row>
      <xdr:rowOff>37719</xdr:rowOff>
    </xdr:to>
    <xdr:sp macro="" textlink="">
      <xdr:nvSpPr>
        <xdr:cNvPr id="763" name="フローチャート : 判断 762"/>
        <xdr:cNvSpPr/>
      </xdr:nvSpPr>
      <xdr:spPr>
        <a:xfrm>
          <a:off x="19494500" y="645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28846</xdr:rowOff>
    </xdr:from>
    <xdr:ext cx="378565" cy="259045"/>
    <xdr:sp macro="" textlink="">
      <xdr:nvSpPr>
        <xdr:cNvPr id="764" name="テキスト ボックス 763"/>
        <xdr:cNvSpPr txBox="1"/>
      </xdr:nvSpPr>
      <xdr:spPr>
        <a:xfrm>
          <a:off x="19356017" y="6543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10414</xdr:rowOff>
    </xdr:from>
    <xdr:to>
      <xdr:col>27</xdr:col>
      <xdr:colOff>161925</xdr:colOff>
      <xdr:row>37</xdr:row>
      <xdr:rowOff>112014</xdr:rowOff>
    </xdr:to>
    <xdr:sp macro="" textlink="">
      <xdr:nvSpPr>
        <xdr:cNvPr id="765" name="フローチャート : 判断 764"/>
        <xdr:cNvSpPr/>
      </xdr:nvSpPr>
      <xdr:spPr>
        <a:xfrm>
          <a:off x="18605500" y="63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128541</xdr:rowOff>
    </xdr:from>
    <xdr:ext cx="378565" cy="259045"/>
    <xdr:sp macro="" textlink="">
      <xdr:nvSpPr>
        <xdr:cNvPr id="766" name="テキスト ボックス 765"/>
        <xdr:cNvSpPr txBox="1"/>
      </xdr:nvSpPr>
      <xdr:spPr>
        <a:xfrm>
          <a:off x="18467017" y="6129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73279</xdr:rowOff>
    </xdr:from>
    <xdr:to>
      <xdr:col>32</xdr:col>
      <xdr:colOff>238125</xdr:colOff>
      <xdr:row>38</xdr:row>
      <xdr:rowOff>3429</xdr:rowOff>
    </xdr:to>
    <xdr:sp macro="" textlink="">
      <xdr:nvSpPr>
        <xdr:cNvPr id="772" name="円/楕円 771"/>
        <xdr:cNvSpPr/>
      </xdr:nvSpPr>
      <xdr:spPr>
        <a:xfrm>
          <a:off x="22110700" y="64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96156</xdr:rowOff>
    </xdr:from>
    <xdr:ext cx="378565" cy="259045"/>
    <xdr:sp macro="" textlink="">
      <xdr:nvSpPr>
        <xdr:cNvPr id="773" name="諸支出金該当値テキスト"/>
        <xdr:cNvSpPr txBox="1"/>
      </xdr:nvSpPr>
      <xdr:spPr>
        <a:xfrm>
          <a:off x="22212300" y="6268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72517</xdr:rowOff>
    </xdr:from>
    <xdr:to>
      <xdr:col>31</xdr:col>
      <xdr:colOff>85725</xdr:colOff>
      <xdr:row>38</xdr:row>
      <xdr:rowOff>2667</xdr:rowOff>
    </xdr:to>
    <xdr:sp macro="" textlink="">
      <xdr:nvSpPr>
        <xdr:cNvPr id="774" name="円/楕円 773"/>
        <xdr:cNvSpPr/>
      </xdr:nvSpPr>
      <xdr:spPr>
        <a:xfrm>
          <a:off x="21272500" y="64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19194</xdr:rowOff>
    </xdr:from>
    <xdr:ext cx="378565" cy="259045"/>
    <xdr:sp macro="" textlink="">
      <xdr:nvSpPr>
        <xdr:cNvPr id="775" name="テキスト ボックス 774"/>
        <xdr:cNvSpPr txBox="1"/>
      </xdr:nvSpPr>
      <xdr:spPr>
        <a:xfrm>
          <a:off x="21134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92329</xdr:rowOff>
    </xdr:from>
    <xdr:to>
      <xdr:col>29</xdr:col>
      <xdr:colOff>568325</xdr:colOff>
      <xdr:row>37</xdr:row>
      <xdr:rowOff>22479</xdr:rowOff>
    </xdr:to>
    <xdr:sp macro="" textlink="">
      <xdr:nvSpPr>
        <xdr:cNvPr id="776" name="円/楕円 775"/>
        <xdr:cNvSpPr/>
      </xdr:nvSpPr>
      <xdr:spPr>
        <a:xfrm>
          <a:off x="20383500" y="62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39006</xdr:rowOff>
    </xdr:from>
    <xdr:ext cx="469744" cy="259045"/>
    <xdr:sp macro="" textlink="">
      <xdr:nvSpPr>
        <xdr:cNvPr id="777" name="テキスト ボックス 776"/>
        <xdr:cNvSpPr txBox="1"/>
      </xdr:nvSpPr>
      <xdr:spPr>
        <a:xfrm>
          <a:off x="20199427" y="603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46609</xdr:rowOff>
    </xdr:from>
    <xdr:to>
      <xdr:col>28</xdr:col>
      <xdr:colOff>365125</xdr:colOff>
      <xdr:row>36</xdr:row>
      <xdr:rowOff>148209</xdr:rowOff>
    </xdr:to>
    <xdr:sp macro="" textlink="">
      <xdr:nvSpPr>
        <xdr:cNvPr id="778" name="円/楕円 777"/>
        <xdr:cNvSpPr/>
      </xdr:nvSpPr>
      <xdr:spPr>
        <a:xfrm>
          <a:off x="19494500" y="62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164736</xdr:rowOff>
    </xdr:from>
    <xdr:ext cx="469744" cy="259045"/>
    <xdr:sp macro="" textlink="">
      <xdr:nvSpPr>
        <xdr:cNvPr id="779" name="テキスト ボックス 778"/>
        <xdr:cNvSpPr txBox="1"/>
      </xdr:nvSpPr>
      <xdr:spPr>
        <a:xfrm>
          <a:off x="19310427" y="599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86995</xdr:rowOff>
    </xdr:from>
    <xdr:to>
      <xdr:col>27</xdr:col>
      <xdr:colOff>161925</xdr:colOff>
      <xdr:row>38</xdr:row>
      <xdr:rowOff>17145</xdr:rowOff>
    </xdr:to>
    <xdr:sp macro="" textlink="">
      <xdr:nvSpPr>
        <xdr:cNvPr id="780" name="円/楕円 779"/>
        <xdr:cNvSpPr/>
      </xdr:nvSpPr>
      <xdr:spPr>
        <a:xfrm>
          <a:off x="18605500" y="64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8272</xdr:rowOff>
    </xdr:from>
    <xdr:ext cx="378565" cy="259045"/>
    <xdr:sp macro="" textlink="">
      <xdr:nvSpPr>
        <xdr:cNvPr id="781" name="テキスト ボックス 780"/>
        <xdr:cNvSpPr txBox="1"/>
      </xdr:nvSpPr>
      <xdr:spPr>
        <a:xfrm>
          <a:off x="18467017" y="652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土木費が住民一人当たり７９，９４３円となっており、類似団体内第２位となっているのは、福井駅西口中央地区市街地再開発事業や福井駅周辺土地区画整理事業、東安居団地整備事業などの大型事業に集中して取り組んだことが主な要因である。</a:t>
          </a:r>
        </a:p>
        <a:p>
          <a:r>
            <a:rPr kumimoji="1" lang="ja-JP" altLang="en-US" sz="1300">
              <a:latin typeface="ＭＳ Ｐゴシック"/>
            </a:rPr>
            <a:t>　消防費は、住民一人当たり１６，７１２円となっている。決算額でみると、平成２６年度から６６７百万円増加しているが、これは消防救急デジタル無線整備事業が主な要因である。</a:t>
          </a:r>
        </a:p>
        <a:p>
          <a:r>
            <a:rPr kumimoji="1" lang="ja-JP" altLang="en-US" sz="1300">
              <a:latin typeface="ＭＳ Ｐゴシック"/>
            </a:rPr>
            <a:t>　民生費が近年上昇傾向にあり、住民一人当たり１４７，６２２円となっているのは、障がい福祉サービス事業、国民健康保険・介護保険・後期高齢者医療の各特別会計繰出金、放課後児童健全育成事業等などが増加していること、子ども・子育て支援制度の開始など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年度については、地方消費税交付金が前年度と比較し約２１億円増加した影響等により、実質収支額は引き続き黒字を確保している。また、実質単年度収支についても同様の理由により黒字へ回復した。財政調整基金残高は、取崩しを行わず、積立により増加したため、標準財政規模比は４．４４％と上昇した。今後も、歳出の削減、歳入の確保に努め、健全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国民健康保険特別会計は、高齢世帯や低所得世帯が多いという構造的問題により赤字状態が長年続いているが、近年は税率改定や医療費削減の取組、一般会計からの繰入等により、赤字幅は減少している。</a:t>
          </a:r>
        </a:p>
        <a:p>
          <a:r>
            <a:rPr kumimoji="1" lang="ja-JP" altLang="en-US" sz="1400">
              <a:latin typeface="ＭＳ ゴシック" pitchFamily="49" charset="-128"/>
              <a:ea typeface="ＭＳ ゴシック" pitchFamily="49" charset="-128"/>
            </a:rPr>
            <a:t>　一般会計及び国保以外の特別会計については、赤字は生じていない。</a:t>
          </a:r>
        </a:p>
        <a:p>
          <a:r>
            <a:rPr kumimoji="1" lang="ja-JP" altLang="en-US" sz="1400">
              <a:latin typeface="ＭＳ ゴシック" pitchFamily="49" charset="-128"/>
              <a:ea typeface="ＭＳ ゴシック" pitchFamily="49" charset="-128"/>
            </a:rPr>
            <a:t>　国民健康保険特別会計では、引き続き医療費の削減や収納率の向上などにより健全化を進めていくとともに、その他の会計についても、事務の効率化等による歳出の削減、あらゆる歳入の確保に努め、適切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元利償還金については、借換債の活用に伴い利子支払が減少したことにより、減少している。</a:t>
          </a:r>
        </a:p>
        <a:p>
          <a:r>
            <a:rPr kumimoji="1" lang="ja-JP" altLang="en-US" sz="1300">
              <a:latin typeface="ＭＳ ゴシック" pitchFamily="49" charset="-128"/>
              <a:ea typeface="ＭＳ ゴシック" pitchFamily="49" charset="-128"/>
            </a:rPr>
            <a:t>　公営企業債の元利償還金に対する繰入金については、公営企業会計における繰出対象元利償還金が減少したことにより、減少している。</a:t>
          </a:r>
        </a:p>
        <a:p>
          <a:r>
            <a:rPr kumimoji="1" lang="ja-JP" altLang="en-US" sz="1300">
              <a:latin typeface="ＭＳ ゴシック" pitchFamily="49" charset="-128"/>
              <a:ea typeface="ＭＳ ゴシック" pitchFamily="49" charset="-128"/>
            </a:rPr>
            <a:t>　実質公債費比率の分子については、元利償還金等（Ａ）及び算入公債費等（Ｂ）ともに前年度と比べ減少しているが、算入公債費等（Ｂ）の減少額の方が大きいため、（Ａ）－（Ｂ）は増加している。</a:t>
          </a:r>
        </a:p>
        <a:p>
          <a:r>
            <a:rPr kumimoji="1" lang="ja-JP" altLang="en-US" sz="1300">
              <a:latin typeface="ＭＳ ゴシック" pitchFamily="49" charset="-128"/>
              <a:ea typeface="ＭＳ ゴシック" pitchFamily="49" charset="-128"/>
            </a:rPr>
            <a:t>　今後は、大型事業の終了により公債費の上昇傾向は鈍化すると見込まれるが、さらに新規市債発行を抑制し、実質公債費比率の上昇を抑えていく。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一般会計等に係る地方債の現在高については、福井駅西口中央地区市街地再開発事業などの大型事業の財源としての市債発行が大きいため、増加している。</a:t>
          </a:r>
        </a:p>
        <a:p>
          <a:r>
            <a:rPr kumimoji="1" lang="ja-JP" altLang="en-US" sz="1200">
              <a:latin typeface="ＭＳ ゴシック" pitchFamily="49" charset="-128"/>
              <a:ea typeface="ＭＳ ゴシック" pitchFamily="49" charset="-128"/>
            </a:rPr>
            <a:t>　公営企業債等繰入見込額については、公営企業会計における繰出対象元利償還金が減少したことにより、減少している。</a:t>
          </a:r>
        </a:p>
        <a:p>
          <a:r>
            <a:rPr kumimoji="1" lang="ja-JP" altLang="en-US" sz="1200">
              <a:latin typeface="ＭＳ ゴシック" pitchFamily="49" charset="-128"/>
              <a:ea typeface="ＭＳ ゴシック" pitchFamily="49" charset="-128"/>
            </a:rPr>
            <a:t>　充当可能基金については、財政調整基金やスポーツ振興基金等の積立により、増加している。</a:t>
          </a:r>
        </a:p>
        <a:p>
          <a:r>
            <a:rPr kumimoji="1" lang="ja-JP" altLang="en-US" sz="1200">
              <a:latin typeface="ＭＳ ゴシック" pitchFamily="49" charset="-128"/>
              <a:ea typeface="ＭＳ ゴシック" pitchFamily="49" charset="-128"/>
            </a:rPr>
            <a:t>　基準財政需要額算入見込額については、臨時財政対策債や合併特例債等の算入額の増加により、増加している。</a:t>
          </a:r>
        </a:p>
        <a:p>
          <a:r>
            <a:rPr kumimoji="1" lang="ja-JP" altLang="en-US" sz="1200">
              <a:latin typeface="ＭＳ ゴシック" pitchFamily="49" charset="-128"/>
              <a:ea typeface="ＭＳ ゴシック" pitchFamily="49" charset="-128"/>
            </a:rPr>
            <a:t>　将来負担比率の分子については、充当可能財源等（Ｂ）は増加しているものの、将来負担額（Ａ）が地方債の現在高の増加額が大きいため、（Ａ）－（Ｂ）は増加している。</a:t>
          </a:r>
        </a:p>
        <a:p>
          <a:r>
            <a:rPr kumimoji="1" lang="ja-JP" altLang="en-US" sz="1200">
              <a:latin typeface="ＭＳ ゴシック" pitchFamily="49" charset="-128"/>
              <a:ea typeface="ＭＳ ゴシック" pitchFamily="49" charset="-128"/>
            </a:rPr>
            <a:t>　今後は、大型事業の終了による地方債発行額の抑制により、将来負担比率は減少していくと考えられる。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福井県福井市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266,553
262,784
536.41
115,059,741
113,243,896
1,638,355
58,477,862
152,509,237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113.0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福井県福井市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266,553
262,784
536.41
115,059,741
113,243,896
1,638,355
58,477,862
152,509,237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113.0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福井県福井市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266,553
262,784
536.41
115,059,741
113,243,896
1,638,355
58,477,862
152,509,237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113.0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62</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64</v>
      </c>
      <c r="C3" s="389"/>
      <c r="D3" s="389"/>
      <c r="E3" s="390"/>
      <c r="F3" s="390"/>
      <c r="G3" s="390"/>
      <c r="H3" s="390"/>
      <c r="I3" s="390"/>
      <c r="J3" s="390"/>
      <c r="K3" s="390"/>
      <c r="L3" s="390" t="s">
        <v>65</v>
      </c>
      <c r="M3" s="390"/>
      <c r="N3" s="390"/>
      <c r="O3" s="390"/>
      <c r="P3" s="390"/>
      <c r="Q3" s="390"/>
      <c r="R3" s="397"/>
      <c r="S3" s="397"/>
      <c r="T3" s="397"/>
      <c r="U3" s="397"/>
      <c r="V3" s="398"/>
      <c r="W3" s="372" t="s">
        <v>66</v>
      </c>
      <c r="X3" s="373"/>
      <c r="Y3" s="373"/>
      <c r="Z3" s="373"/>
      <c r="AA3" s="373"/>
      <c r="AB3" s="389"/>
      <c r="AC3" s="397" t="s">
        <v>67</v>
      </c>
      <c r="AD3" s="373"/>
      <c r="AE3" s="373"/>
      <c r="AF3" s="373"/>
      <c r="AG3" s="373"/>
      <c r="AH3" s="373"/>
      <c r="AI3" s="373"/>
      <c r="AJ3" s="373"/>
      <c r="AK3" s="373"/>
      <c r="AL3" s="374"/>
      <c r="AM3" s="372" t="s">
        <v>68</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69</v>
      </c>
      <c r="BO3" s="373"/>
      <c r="BP3" s="373"/>
      <c r="BQ3" s="373"/>
      <c r="BR3" s="373"/>
      <c r="BS3" s="373"/>
      <c r="BT3" s="373"/>
      <c r="BU3" s="374"/>
      <c r="BV3" s="372" t="s">
        <v>70</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71</v>
      </c>
      <c r="CU3" s="373"/>
      <c r="CV3" s="373"/>
      <c r="CW3" s="373"/>
      <c r="CX3" s="373"/>
      <c r="CY3" s="373"/>
      <c r="CZ3" s="373"/>
      <c r="DA3" s="374"/>
      <c r="DB3" s="372" t="s">
        <v>72</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73</v>
      </c>
      <c r="AZ4" s="376"/>
      <c r="BA4" s="376"/>
      <c r="BB4" s="376"/>
      <c r="BC4" s="376"/>
      <c r="BD4" s="376"/>
      <c r="BE4" s="376"/>
      <c r="BF4" s="376"/>
      <c r="BG4" s="376"/>
      <c r="BH4" s="376"/>
      <c r="BI4" s="376"/>
      <c r="BJ4" s="376"/>
      <c r="BK4" s="376"/>
      <c r="BL4" s="376"/>
      <c r="BM4" s="377"/>
      <c r="BN4" s="378">
        <v>115059741</v>
      </c>
      <c r="BO4" s="379"/>
      <c r="BP4" s="379"/>
      <c r="BQ4" s="379"/>
      <c r="BR4" s="379"/>
      <c r="BS4" s="379"/>
      <c r="BT4" s="379"/>
      <c r="BU4" s="380"/>
      <c r="BV4" s="378">
        <v>108355857</v>
      </c>
      <c r="BW4" s="379"/>
      <c r="BX4" s="379"/>
      <c r="BY4" s="379"/>
      <c r="BZ4" s="379"/>
      <c r="CA4" s="379"/>
      <c r="CB4" s="379"/>
      <c r="CC4" s="380"/>
      <c r="CD4" s="381" t="s">
        <v>74</v>
      </c>
      <c r="CE4" s="382"/>
      <c r="CF4" s="382"/>
      <c r="CG4" s="382"/>
      <c r="CH4" s="382"/>
      <c r="CI4" s="382"/>
      <c r="CJ4" s="382"/>
      <c r="CK4" s="382"/>
      <c r="CL4" s="382"/>
      <c r="CM4" s="382"/>
      <c r="CN4" s="382"/>
      <c r="CO4" s="382"/>
      <c r="CP4" s="382"/>
      <c r="CQ4" s="382"/>
      <c r="CR4" s="382"/>
      <c r="CS4" s="383"/>
      <c r="CT4" s="384">
        <v>2.8</v>
      </c>
      <c r="CU4" s="385"/>
      <c r="CV4" s="385"/>
      <c r="CW4" s="385"/>
      <c r="CX4" s="385"/>
      <c r="CY4" s="385"/>
      <c r="CZ4" s="385"/>
      <c r="DA4" s="386"/>
      <c r="DB4" s="384">
        <v>1.5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75</v>
      </c>
      <c r="AN5" s="445"/>
      <c r="AO5" s="445"/>
      <c r="AP5" s="445"/>
      <c r="AQ5" s="445"/>
      <c r="AR5" s="445"/>
      <c r="AS5" s="445"/>
      <c r="AT5" s="446"/>
      <c r="AU5" s="447" t="s">
        <v>76</v>
      </c>
      <c r="AV5" s="448"/>
      <c r="AW5" s="448"/>
      <c r="AX5" s="448"/>
      <c r="AY5" s="449" t="s">
        <v>77</v>
      </c>
      <c r="AZ5" s="450"/>
      <c r="BA5" s="450"/>
      <c r="BB5" s="450"/>
      <c r="BC5" s="450"/>
      <c r="BD5" s="450"/>
      <c r="BE5" s="450"/>
      <c r="BF5" s="450"/>
      <c r="BG5" s="450"/>
      <c r="BH5" s="450"/>
      <c r="BI5" s="450"/>
      <c r="BJ5" s="450"/>
      <c r="BK5" s="450"/>
      <c r="BL5" s="450"/>
      <c r="BM5" s="451"/>
      <c r="BN5" s="415">
        <v>113243896</v>
      </c>
      <c r="BO5" s="416"/>
      <c r="BP5" s="416"/>
      <c r="BQ5" s="416"/>
      <c r="BR5" s="416"/>
      <c r="BS5" s="416"/>
      <c r="BT5" s="416"/>
      <c r="BU5" s="417"/>
      <c r="BV5" s="415">
        <v>107159780</v>
      </c>
      <c r="BW5" s="416"/>
      <c r="BX5" s="416"/>
      <c r="BY5" s="416"/>
      <c r="BZ5" s="416"/>
      <c r="CA5" s="416"/>
      <c r="CB5" s="416"/>
      <c r="CC5" s="417"/>
      <c r="CD5" s="418" t="s">
        <v>78</v>
      </c>
      <c r="CE5" s="419"/>
      <c r="CF5" s="419"/>
      <c r="CG5" s="419"/>
      <c r="CH5" s="419"/>
      <c r="CI5" s="419"/>
      <c r="CJ5" s="419"/>
      <c r="CK5" s="419"/>
      <c r="CL5" s="419"/>
      <c r="CM5" s="419"/>
      <c r="CN5" s="419"/>
      <c r="CO5" s="419"/>
      <c r="CP5" s="419"/>
      <c r="CQ5" s="419"/>
      <c r="CR5" s="419"/>
      <c r="CS5" s="420"/>
      <c r="CT5" s="412">
        <v>91</v>
      </c>
      <c r="CU5" s="413"/>
      <c r="CV5" s="413"/>
      <c r="CW5" s="413"/>
      <c r="CX5" s="413"/>
      <c r="CY5" s="413"/>
      <c r="CZ5" s="413"/>
      <c r="DA5" s="414"/>
      <c r="DB5" s="412">
        <v>92.6</v>
      </c>
      <c r="DC5" s="413"/>
      <c r="DD5" s="413"/>
      <c r="DE5" s="413"/>
      <c r="DF5" s="413"/>
      <c r="DG5" s="413"/>
      <c r="DH5" s="413"/>
      <c r="DI5" s="414"/>
      <c r="DJ5" s="137"/>
      <c r="DK5" s="137"/>
      <c r="DL5" s="137"/>
      <c r="DM5" s="137"/>
      <c r="DN5" s="137"/>
      <c r="DO5" s="137"/>
    </row>
    <row r="6" spans="1:119" ht="18.75" customHeight="1">
      <c r="A6" s="138"/>
      <c r="B6" s="421" t="s">
        <v>79</v>
      </c>
      <c r="C6" s="422"/>
      <c r="D6" s="422"/>
      <c r="E6" s="423"/>
      <c r="F6" s="423"/>
      <c r="G6" s="423"/>
      <c r="H6" s="423"/>
      <c r="I6" s="423"/>
      <c r="J6" s="423"/>
      <c r="K6" s="423"/>
      <c r="L6" s="423" t="s">
        <v>80</v>
      </c>
      <c r="M6" s="423"/>
      <c r="N6" s="423"/>
      <c r="O6" s="423"/>
      <c r="P6" s="423"/>
      <c r="Q6" s="423"/>
      <c r="R6" s="427"/>
      <c r="S6" s="427"/>
      <c r="T6" s="427"/>
      <c r="U6" s="427"/>
      <c r="V6" s="428"/>
      <c r="W6" s="431" t="s">
        <v>81</v>
      </c>
      <c r="X6" s="432"/>
      <c r="Y6" s="432"/>
      <c r="Z6" s="432"/>
      <c r="AA6" s="432"/>
      <c r="AB6" s="422"/>
      <c r="AC6" s="435" t="s">
        <v>82</v>
      </c>
      <c r="AD6" s="436"/>
      <c r="AE6" s="436"/>
      <c r="AF6" s="436"/>
      <c r="AG6" s="436"/>
      <c r="AH6" s="436"/>
      <c r="AI6" s="436"/>
      <c r="AJ6" s="436"/>
      <c r="AK6" s="436"/>
      <c r="AL6" s="437"/>
      <c r="AM6" s="444" t="s">
        <v>83</v>
      </c>
      <c r="AN6" s="445"/>
      <c r="AO6" s="445"/>
      <c r="AP6" s="445"/>
      <c r="AQ6" s="445"/>
      <c r="AR6" s="445"/>
      <c r="AS6" s="445"/>
      <c r="AT6" s="446"/>
      <c r="AU6" s="447" t="s">
        <v>76</v>
      </c>
      <c r="AV6" s="448"/>
      <c r="AW6" s="448"/>
      <c r="AX6" s="448"/>
      <c r="AY6" s="449" t="s">
        <v>84</v>
      </c>
      <c r="AZ6" s="450"/>
      <c r="BA6" s="450"/>
      <c r="BB6" s="450"/>
      <c r="BC6" s="450"/>
      <c r="BD6" s="450"/>
      <c r="BE6" s="450"/>
      <c r="BF6" s="450"/>
      <c r="BG6" s="450"/>
      <c r="BH6" s="450"/>
      <c r="BI6" s="450"/>
      <c r="BJ6" s="450"/>
      <c r="BK6" s="450"/>
      <c r="BL6" s="450"/>
      <c r="BM6" s="451"/>
      <c r="BN6" s="415">
        <v>1815845</v>
      </c>
      <c r="BO6" s="416"/>
      <c r="BP6" s="416"/>
      <c r="BQ6" s="416"/>
      <c r="BR6" s="416"/>
      <c r="BS6" s="416"/>
      <c r="BT6" s="416"/>
      <c r="BU6" s="417"/>
      <c r="BV6" s="415">
        <v>1196077</v>
      </c>
      <c r="BW6" s="416"/>
      <c r="BX6" s="416"/>
      <c r="BY6" s="416"/>
      <c r="BZ6" s="416"/>
      <c r="CA6" s="416"/>
      <c r="CB6" s="416"/>
      <c r="CC6" s="417"/>
      <c r="CD6" s="418" t="s">
        <v>85</v>
      </c>
      <c r="CE6" s="419"/>
      <c r="CF6" s="419"/>
      <c r="CG6" s="419"/>
      <c r="CH6" s="419"/>
      <c r="CI6" s="419"/>
      <c r="CJ6" s="419"/>
      <c r="CK6" s="419"/>
      <c r="CL6" s="419"/>
      <c r="CM6" s="419"/>
      <c r="CN6" s="419"/>
      <c r="CO6" s="419"/>
      <c r="CP6" s="419"/>
      <c r="CQ6" s="419"/>
      <c r="CR6" s="419"/>
      <c r="CS6" s="420"/>
      <c r="CT6" s="452">
        <v>98.6</v>
      </c>
      <c r="CU6" s="453"/>
      <c r="CV6" s="453"/>
      <c r="CW6" s="453"/>
      <c r="CX6" s="453"/>
      <c r="CY6" s="453"/>
      <c r="CZ6" s="453"/>
      <c r="DA6" s="454"/>
      <c r="DB6" s="452">
        <v>101.1</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86</v>
      </c>
      <c r="AN7" s="445"/>
      <c r="AO7" s="445"/>
      <c r="AP7" s="445"/>
      <c r="AQ7" s="445"/>
      <c r="AR7" s="445"/>
      <c r="AS7" s="445"/>
      <c r="AT7" s="446"/>
      <c r="AU7" s="447" t="s">
        <v>76</v>
      </c>
      <c r="AV7" s="448"/>
      <c r="AW7" s="448"/>
      <c r="AX7" s="448"/>
      <c r="AY7" s="449" t="s">
        <v>87</v>
      </c>
      <c r="AZ7" s="450"/>
      <c r="BA7" s="450"/>
      <c r="BB7" s="450"/>
      <c r="BC7" s="450"/>
      <c r="BD7" s="450"/>
      <c r="BE7" s="450"/>
      <c r="BF7" s="450"/>
      <c r="BG7" s="450"/>
      <c r="BH7" s="450"/>
      <c r="BI7" s="450"/>
      <c r="BJ7" s="450"/>
      <c r="BK7" s="450"/>
      <c r="BL7" s="450"/>
      <c r="BM7" s="451"/>
      <c r="BN7" s="415">
        <v>177490</v>
      </c>
      <c r="BO7" s="416"/>
      <c r="BP7" s="416"/>
      <c r="BQ7" s="416"/>
      <c r="BR7" s="416"/>
      <c r="BS7" s="416"/>
      <c r="BT7" s="416"/>
      <c r="BU7" s="417"/>
      <c r="BV7" s="415">
        <v>322356</v>
      </c>
      <c r="BW7" s="416"/>
      <c r="BX7" s="416"/>
      <c r="BY7" s="416"/>
      <c r="BZ7" s="416"/>
      <c r="CA7" s="416"/>
      <c r="CB7" s="416"/>
      <c r="CC7" s="417"/>
      <c r="CD7" s="418" t="s">
        <v>88</v>
      </c>
      <c r="CE7" s="419"/>
      <c r="CF7" s="419"/>
      <c r="CG7" s="419"/>
      <c r="CH7" s="419"/>
      <c r="CI7" s="419"/>
      <c r="CJ7" s="419"/>
      <c r="CK7" s="419"/>
      <c r="CL7" s="419"/>
      <c r="CM7" s="419"/>
      <c r="CN7" s="419"/>
      <c r="CO7" s="419"/>
      <c r="CP7" s="419"/>
      <c r="CQ7" s="419"/>
      <c r="CR7" s="419"/>
      <c r="CS7" s="420"/>
      <c r="CT7" s="415">
        <v>58477862</v>
      </c>
      <c r="CU7" s="416"/>
      <c r="CV7" s="416"/>
      <c r="CW7" s="416"/>
      <c r="CX7" s="416"/>
      <c r="CY7" s="416"/>
      <c r="CZ7" s="416"/>
      <c r="DA7" s="417"/>
      <c r="DB7" s="415">
        <v>57844733</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89</v>
      </c>
      <c r="AN8" s="445"/>
      <c r="AO8" s="445"/>
      <c r="AP8" s="445"/>
      <c r="AQ8" s="445"/>
      <c r="AR8" s="445"/>
      <c r="AS8" s="445"/>
      <c r="AT8" s="446"/>
      <c r="AU8" s="447" t="s">
        <v>90</v>
      </c>
      <c r="AV8" s="448"/>
      <c r="AW8" s="448"/>
      <c r="AX8" s="448"/>
      <c r="AY8" s="449" t="s">
        <v>91</v>
      </c>
      <c r="AZ8" s="450"/>
      <c r="BA8" s="450"/>
      <c r="BB8" s="450"/>
      <c r="BC8" s="450"/>
      <c r="BD8" s="450"/>
      <c r="BE8" s="450"/>
      <c r="BF8" s="450"/>
      <c r="BG8" s="450"/>
      <c r="BH8" s="450"/>
      <c r="BI8" s="450"/>
      <c r="BJ8" s="450"/>
      <c r="BK8" s="450"/>
      <c r="BL8" s="450"/>
      <c r="BM8" s="451"/>
      <c r="BN8" s="415">
        <v>1638355</v>
      </c>
      <c r="BO8" s="416"/>
      <c r="BP8" s="416"/>
      <c r="BQ8" s="416"/>
      <c r="BR8" s="416"/>
      <c r="BS8" s="416"/>
      <c r="BT8" s="416"/>
      <c r="BU8" s="417"/>
      <c r="BV8" s="415">
        <v>873721</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0.84</v>
      </c>
      <c r="CU8" s="456"/>
      <c r="CV8" s="456"/>
      <c r="CW8" s="456"/>
      <c r="CX8" s="456"/>
      <c r="CY8" s="456"/>
      <c r="CZ8" s="456"/>
      <c r="DA8" s="457"/>
      <c r="DB8" s="455">
        <v>0.84</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265904</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90</v>
      </c>
      <c r="AV9" s="448"/>
      <c r="AW9" s="448"/>
      <c r="AX9" s="448"/>
      <c r="AY9" s="449" t="s">
        <v>97</v>
      </c>
      <c r="AZ9" s="450"/>
      <c r="BA9" s="450"/>
      <c r="BB9" s="450"/>
      <c r="BC9" s="450"/>
      <c r="BD9" s="450"/>
      <c r="BE9" s="450"/>
      <c r="BF9" s="450"/>
      <c r="BG9" s="450"/>
      <c r="BH9" s="450"/>
      <c r="BI9" s="450"/>
      <c r="BJ9" s="450"/>
      <c r="BK9" s="450"/>
      <c r="BL9" s="450"/>
      <c r="BM9" s="451"/>
      <c r="BN9" s="415">
        <v>764634</v>
      </c>
      <c r="BO9" s="416"/>
      <c r="BP9" s="416"/>
      <c r="BQ9" s="416"/>
      <c r="BR9" s="416"/>
      <c r="BS9" s="416"/>
      <c r="BT9" s="416"/>
      <c r="BU9" s="417"/>
      <c r="BV9" s="415">
        <v>-307366</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18.8</v>
      </c>
      <c r="CU9" s="413"/>
      <c r="CV9" s="413"/>
      <c r="CW9" s="413"/>
      <c r="CX9" s="413"/>
      <c r="CY9" s="413"/>
      <c r="CZ9" s="413"/>
      <c r="DA9" s="414"/>
      <c r="DB9" s="412">
        <v>19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266796</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90</v>
      </c>
      <c r="AV10" s="448"/>
      <c r="AW10" s="448"/>
      <c r="AX10" s="448"/>
      <c r="AY10" s="449" t="s">
        <v>101</v>
      </c>
      <c r="AZ10" s="450"/>
      <c r="BA10" s="450"/>
      <c r="BB10" s="450"/>
      <c r="BC10" s="450"/>
      <c r="BD10" s="450"/>
      <c r="BE10" s="450"/>
      <c r="BF10" s="450"/>
      <c r="BG10" s="450"/>
      <c r="BH10" s="450"/>
      <c r="BI10" s="450"/>
      <c r="BJ10" s="450"/>
      <c r="BK10" s="450"/>
      <c r="BL10" s="450"/>
      <c r="BM10" s="451"/>
      <c r="BN10" s="415">
        <v>352500</v>
      </c>
      <c r="BO10" s="416"/>
      <c r="BP10" s="416"/>
      <c r="BQ10" s="416"/>
      <c r="BR10" s="416"/>
      <c r="BS10" s="416"/>
      <c r="BT10" s="416"/>
      <c r="BU10" s="417"/>
      <c r="BV10" s="415">
        <v>2800</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90</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c r="A12" s="138"/>
      <c r="B12" s="475" t="s">
        <v>109</v>
      </c>
      <c r="C12" s="476"/>
      <c r="D12" s="476"/>
      <c r="E12" s="476"/>
      <c r="F12" s="476"/>
      <c r="G12" s="476"/>
      <c r="H12" s="476"/>
      <c r="I12" s="476"/>
      <c r="J12" s="476"/>
      <c r="K12" s="477"/>
      <c r="L12" s="484" t="s">
        <v>110</v>
      </c>
      <c r="M12" s="485"/>
      <c r="N12" s="485"/>
      <c r="O12" s="485"/>
      <c r="P12" s="485"/>
      <c r="Q12" s="486"/>
      <c r="R12" s="487">
        <v>266553</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t="s">
        <v>116</v>
      </c>
      <c r="BO12" s="416"/>
      <c r="BP12" s="416"/>
      <c r="BQ12" s="416"/>
      <c r="BR12" s="416"/>
      <c r="BS12" s="416"/>
      <c r="BT12" s="416"/>
      <c r="BU12" s="417"/>
      <c r="BV12" s="415">
        <v>200178</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116</v>
      </c>
      <c r="CU12" s="456"/>
      <c r="CV12" s="456"/>
      <c r="CW12" s="456"/>
      <c r="CX12" s="456"/>
      <c r="CY12" s="456"/>
      <c r="CZ12" s="456"/>
      <c r="DA12" s="457"/>
      <c r="DB12" s="455" t="s">
        <v>116</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262784</v>
      </c>
      <c r="S13" s="497"/>
      <c r="T13" s="497"/>
      <c r="U13" s="497"/>
      <c r="V13" s="498"/>
      <c r="W13" s="431" t="s">
        <v>119</v>
      </c>
      <c r="X13" s="432"/>
      <c r="Y13" s="432"/>
      <c r="Z13" s="432"/>
      <c r="AA13" s="432"/>
      <c r="AB13" s="422"/>
      <c r="AC13" s="466">
        <v>3074</v>
      </c>
      <c r="AD13" s="467"/>
      <c r="AE13" s="467"/>
      <c r="AF13" s="467"/>
      <c r="AG13" s="506"/>
      <c r="AH13" s="466">
        <v>4053</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1117134</v>
      </c>
      <c r="BO13" s="416"/>
      <c r="BP13" s="416"/>
      <c r="BQ13" s="416"/>
      <c r="BR13" s="416"/>
      <c r="BS13" s="416"/>
      <c r="BT13" s="416"/>
      <c r="BU13" s="417"/>
      <c r="BV13" s="415">
        <v>-504744</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11.8</v>
      </c>
      <c r="CU13" s="413"/>
      <c r="CV13" s="413"/>
      <c r="CW13" s="413"/>
      <c r="CX13" s="413"/>
      <c r="CY13" s="413"/>
      <c r="CZ13" s="413"/>
      <c r="DA13" s="414"/>
      <c r="DB13" s="412">
        <v>12</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267355</v>
      </c>
      <c r="S14" s="497"/>
      <c r="T14" s="497"/>
      <c r="U14" s="497"/>
      <c r="V14" s="498"/>
      <c r="W14" s="405"/>
      <c r="X14" s="406"/>
      <c r="Y14" s="406"/>
      <c r="Z14" s="406"/>
      <c r="AA14" s="406"/>
      <c r="AB14" s="395"/>
      <c r="AC14" s="499">
        <v>2.4</v>
      </c>
      <c r="AD14" s="500"/>
      <c r="AE14" s="500"/>
      <c r="AF14" s="500"/>
      <c r="AG14" s="501"/>
      <c r="AH14" s="499">
        <v>2.9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113</v>
      </c>
      <c r="CU14" s="511"/>
      <c r="CV14" s="511"/>
      <c r="CW14" s="511"/>
      <c r="CX14" s="511"/>
      <c r="CY14" s="511"/>
      <c r="CZ14" s="511"/>
      <c r="DA14" s="512"/>
      <c r="DB14" s="510">
        <v>111.6</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263600</v>
      </c>
      <c r="S15" s="497"/>
      <c r="T15" s="497"/>
      <c r="U15" s="497"/>
      <c r="V15" s="498"/>
      <c r="W15" s="431" t="s">
        <v>126</v>
      </c>
      <c r="X15" s="432"/>
      <c r="Y15" s="432"/>
      <c r="Z15" s="432"/>
      <c r="AA15" s="432"/>
      <c r="AB15" s="422"/>
      <c r="AC15" s="466">
        <v>33555</v>
      </c>
      <c r="AD15" s="467"/>
      <c r="AE15" s="467"/>
      <c r="AF15" s="467"/>
      <c r="AG15" s="506"/>
      <c r="AH15" s="466">
        <v>38256</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35230384</v>
      </c>
      <c r="BO15" s="379"/>
      <c r="BP15" s="379"/>
      <c r="BQ15" s="379"/>
      <c r="BR15" s="379"/>
      <c r="BS15" s="379"/>
      <c r="BT15" s="379"/>
      <c r="BU15" s="380"/>
      <c r="BV15" s="378">
        <v>34211207</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26.5</v>
      </c>
      <c r="AD16" s="500"/>
      <c r="AE16" s="500"/>
      <c r="AF16" s="500"/>
      <c r="AG16" s="501"/>
      <c r="AH16" s="499">
        <v>27.8</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41886491</v>
      </c>
      <c r="BO16" s="416"/>
      <c r="BP16" s="416"/>
      <c r="BQ16" s="416"/>
      <c r="BR16" s="416"/>
      <c r="BS16" s="416"/>
      <c r="BT16" s="416"/>
      <c r="BU16" s="417"/>
      <c r="BV16" s="415">
        <v>40812202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90027</v>
      </c>
      <c r="AD17" s="467"/>
      <c r="AE17" s="467"/>
      <c r="AF17" s="467"/>
      <c r="AG17" s="506"/>
      <c r="AH17" s="466">
        <v>93207</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45208790</v>
      </c>
      <c r="BO17" s="416"/>
      <c r="BP17" s="416"/>
      <c r="BQ17" s="416"/>
      <c r="BR17" s="416"/>
      <c r="BS17" s="416"/>
      <c r="BT17" s="416"/>
      <c r="BU17" s="417"/>
      <c r="BV17" s="415">
        <v>44345461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536.41</v>
      </c>
      <c r="M18" s="528"/>
      <c r="N18" s="528"/>
      <c r="O18" s="528"/>
      <c r="P18" s="528"/>
      <c r="Q18" s="528"/>
      <c r="R18" s="529"/>
      <c r="S18" s="529"/>
      <c r="T18" s="529"/>
      <c r="U18" s="529"/>
      <c r="V18" s="530"/>
      <c r="W18" s="433"/>
      <c r="X18" s="434"/>
      <c r="Y18" s="434"/>
      <c r="Z18" s="434"/>
      <c r="AA18" s="434"/>
      <c r="AB18" s="425"/>
      <c r="AC18" s="531">
        <v>71.099999999999994</v>
      </c>
      <c r="AD18" s="532"/>
      <c r="AE18" s="532"/>
      <c r="AF18" s="532"/>
      <c r="AG18" s="533"/>
      <c r="AH18" s="531">
        <v>67.8</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55941772</v>
      </c>
      <c r="BO18" s="416"/>
      <c r="BP18" s="416"/>
      <c r="BQ18" s="416"/>
      <c r="BR18" s="416"/>
      <c r="BS18" s="416"/>
      <c r="BT18" s="416"/>
      <c r="BU18" s="417"/>
      <c r="BV18" s="415">
        <v>55210923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496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67966914</v>
      </c>
      <c r="BO19" s="416"/>
      <c r="BP19" s="416"/>
      <c r="BQ19" s="416"/>
      <c r="BR19" s="416"/>
      <c r="BS19" s="416"/>
      <c r="BT19" s="416"/>
      <c r="BU19" s="417"/>
      <c r="BV19" s="415">
        <v>67238818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99872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1" t="s">
        <v>145</v>
      </c>
      <c r="AI22" s="432"/>
      <c r="AJ22" s="432"/>
      <c r="AK22" s="432"/>
      <c r="AL22" s="422"/>
      <c r="AM22" s="571" t="s">
        <v>146</v>
      </c>
      <c r="AN22" s="572"/>
      <c r="AO22" s="572"/>
      <c r="AP22" s="572"/>
      <c r="AQ22" s="572"/>
      <c r="AR22" s="573"/>
      <c r="AS22" s="554" t="s">
        <v>143</v>
      </c>
      <c r="AT22" s="555"/>
      <c r="AU22" s="555"/>
      <c r="AV22" s="555"/>
      <c r="AW22" s="555"/>
      <c r="AX22" s="577"/>
      <c r="AY22" s="579"/>
      <c r="AZ22" s="580"/>
      <c r="BA22" s="580"/>
      <c r="BB22" s="580"/>
      <c r="BC22" s="580"/>
      <c r="BD22" s="580"/>
      <c r="BE22" s="580"/>
      <c r="BF22" s="580"/>
      <c r="BG22" s="580"/>
      <c r="BH22" s="580"/>
      <c r="BI22" s="580"/>
      <c r="BJ22" s="580"/>
      <c r="BK22" s="580"/>
      <c r="BL22" s="580"/>
      <c r="BM22" s="581"/>
      <c r="BN22" s="582"/>
      <c r="BO22" s="583"/>
      <c r="BP22" s="583"/>
      <c r="BQ22" s="583"/>
      <c r="BR22" s="583"/>
      <c r="BS22" s="583"/>
      <c r="BT22" s="583"/>
      <c r="BU22" s="584"/>
      <c r="BV22" s="582"/>
      <c r="BW22" s="583"/>
      <c r="BX22" s="583"/>
      <c r="BY22" s="583"/>
      <c r="BZ22" s="583"/>
      <c r="CA22" s="583"/>
      <c r="CB22" s="583"/>
      <c r="CC22" s="584"/>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4"/>
      <c r="AN23" s="575"/>
      <c r="AO23" s="575"/>
      <c r="AP23" s="575"/>
      <c r="AQ23" s="575"/>
      <c r="AR23" s="576"/>
      <c r="AS23" s="557"/>
      <c r="AT23" s="558"/>
      <c r="AU23" s="558"/>
      <c r="AV23" s="558"/>
      <c r="AW23" s="558"/>
      <c r="AX23" s="578"/>
      <c r="AY23" s="375" t="s">
        <v>147</v>
      </c>
      <c r="AZ23" s="376"/>
      <c r="BA23" s="376"/>
      <c r="BB23" s="376"/>
      <c r="BC23" s="376"/>
      <c r="BD23" s="376"/>
      <c r="BE23" s="376"/>
      <c r="BF23" s="376"/>
      <c r="BG23" s="376"/>
      <c r="BH23" s="376"/>
      <c r="BI23" s="376"/>
      <c r="BJ23" s="376"/>
      <c r="BK23" s="376"/>
      <c r="BL23" s="376"/>
      <c r="BM23" s="377"/>
      <c r="BN23" s="415">
        <v>152509237</v>
      </c>
      <c r="BO23" s="416"/>
      <c r="BP23" s="416"/>
      <c r="BQ23" s="416"/>
      <c r="BR23" s="416"/>
      <c r="BS23" s="416"/>
      <c r="BT23" s="416"/>
      <c r="BU23" s="417"/>
      <c r="BV23" s="415">
        <v>146868865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10580</v>
      </c>
      <c r="R24" s="467"/>
      <c r="S24" s="467"/>
      <c r="T24" s="467"/>
      <c r="U24" s="467"/>
      <c r="V24" s="506"/>
      <c r="W24" s="561"/>
      <c r="X24" s="549"/>
      <c r="Y24" s="550"/>
      <c r="Z24" s="465" t="s">
        <v>149</v>
      </c>
      <c r="AA24" s="445"/>
      <c r="AB24" s="445"/>
      <c r="AC24" s="445"/>
      <c r="AD24" s="445"/>
      <c r="AE24" s="445"/>
      <c r="AF24" s="445"/>
      <c r="AG24" s="446"/>
      <c r="AH24" s="466">
        <v>1965</v>
      </c>
      <c r="AI24" s="467"/>
      <c r="AJ24" s="467"/>
      <c r="AK24" s="467"/>
      <c r="AL24" s="506"/>
      <c r="AM24" s="466">
        <v>6193680</v>
      </c>
      <c r="AN24" s="467"/>
      <c r="AO24" s="467"/>
      <c r="AP24" s="467"/>
      <c r="AQ24" s="467"/>
      <c r="AR24" s="506"/>
      <c r="AS24" s="466">
        <v>3152</v>
      </c>
      <c r="AT24" s="467"/>
      <c r="AU24" s="467"/>
      <c r="AV24" s="467"/>
      <c r="AW24" s="467"/>
      <c r="AX24" s="468"/>
      <c r="AY24" s="579" t="s">
        <v>150</v>
      </c>
      <c r="AZ24" s="580"/>
      <c r="BA24" s="580"/>
      <c r="BB24" s="580"/>
      <c r="BC24" s="580"/>
      <c r="BD24" s="580"/>
      <c r="BE24" s="580"/>
      <c r="BF24" s="580"/>
      <c r="BG24" s="580"/>
      <c r="BH24" s="580"/>
      <c r="BI24" s="580"/>
      <c r="BJ24" s="580"/>
      <c r="BK24" s="580"/>
      <c r="BL24" s="580"/>
      <c r="BM24" s="581"/>
      <c r="BN24" s="415">
        <v>63446568</v>
      </c>
      <c r="BO24" s="416"/>
      <c r="BP24" s="416"/>
      <c r="BQ24" s="416"/>
      <c r="BR24" s="416"/>
      <c r="BS24" s="416"/>
      <c r="BT24" s="416"/>
      <c r="BU24" s="417"/>
      <c r="BV24" s="415">
        <v>61017556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2</v>
      </c>
      <c r="M25" s="467"/>
      <c r="N25" s="467"/>
      <c r="O25" s="467"/>
      <c r="P25" s="506"/>
      <c r="Q25" s="466">
        <v>8740</v>
      </c>
      <c r="R25" s="467"/>
      <c r="S25" s="467"/>
      <c r="T25" s="467"/>
      <c r="U25" s="467"/>
      <c r="V25" s="506"/>
      <c r="W25" s="561"/>
      <c r="X25" s="549"/>
      <c r="Y25" s="550"/>
      <c r="Z25" s="465" t="s">
        <v>152</v>
      </c>
      <c r="AA25" s="445"/>
      <c r="AB25" s="445"/>
      <c r="AC25" s="445"/>
      <c r="AD25" s="445"/>
      <c r="AE25" s="445"/>
      <c r="AF25" s="445"/>
      <c r="AG25" s="446"/>
      <c r="AH25" s="466">
        <v>351</v>
      </c>
      <c r="AI25" s="467"/>
      <c r="AJ25" s="467"/>
      <c r="AK25" s="467"/>
      <c r="AL25" s="506"/>
      <c r="AM25" s="466">
        <v>1101438</v>
      </c>
      <c r="AN25" s="467"/>
      <c r="AO25" s="467"/>
      <c r="AP25" s="467"/>
      <c r="AQ25" s="467"/>
      <c r="AR25" s="506"/>
      <c r="AS25" s="466">
        <v>3138</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9300108</v>
      </c>
      <c r="BO25" s="379"/>
      <c r="BP25" s="379"/>
      <c r="BQ25" s="379"/>
      <c r="BR25" s="379"/>
      <c r="BS25" s="379"/>
      <c r="BT25" s="379"/>
      <c r="BU25" s="380"/>
      <c r="BV25" s="378">
        <v>7398483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7400</v>
      </c>
      <c r="R26" s="467"/>
      <c r="S26" s="467"/>
      <c r="T26" s="467"/>
      <c r="U26" s="467"/>
      <c r="V26" s="506"/>
      <c r="W26" s="561"/>
      <c r="X26" s="549"/>
      <c r="Y26" s="550"/>
      <c r="Z26" s="465" t="s">
        <v>155</v>
      </c>
      <c r="AA26" s="585"/>
      <c r="AB26" s="585"/>
      <c r="AC26" s="585"/>
      <c r="AD26" s="585"/>
      <c r="AE26" s="585"/>
      <c r="AF26" s="585"/>
      <c r="AG26" s="586"/>
      <c r="AH26" s="466">
        <v>117</v>
      </c>
      <c r="AI26" s="467"/>
      <c r="AJ26" s="467"/>
      <c r="AK26" s="467"/>
      <c r="AL26" s="506"/>
      <c r="AM26" s="466">
        <v>399906</v>
      </c>
      <c r="AN26" s="467"/>
      <c r="AO26" s="467"/>
      <c r="AP26" s="467"/>
      <c r="AQ26" s="467"/>
      <c r="AR26" s="506"/>
      <c r="AS26" s="466">
        <v>3418</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v>100000</v>
      </c>
      <c r="BO26" s="416"/>
      <c r="BP26" s="416"/>
      <c r="BQ26" s="416"/>
      <c r="BR26" s="416"/>
      <c r="BS26" s="416"/>
      <c r="BT26" s="416"/>
      <c r="BU26" s="417"/>
      <c r="BV26" s="415">
        <v>130000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7400</v>
      </c>
      <c r="R27" s="467"/>
      <c r="S27" s="467"/>
      <c r="T27" s="467"/>
      <c r="U27" s="467"/>
      <c r="V27" s="506"/>
      <c r="W27" s="561"/>
      <c r="X27" s="549"/>
      <c r="Y27" s="550"/>
      <c r="Z27" s="465" t="s">
        <v>158</v>
      </c>
      <c r="AA27" s="445"/>
      <c r="AB27" s="445"/>
      <c r="AC27" s="445"/>
      <c r="AD27" s="445"/>
      <c r="AE27" s="445"/>
      <c r="AF27" s="445"/>
      <c r="AG27" s="446"/>
      <c r="AH27" s="466">
        <v>25</v>
      </c>
      <c r="AI27" s="467"/>
      <c r="AJ27" s="467"/>
      <c r="AK27" s="467"/>
      <c r="AL27" s="506"/>
      <c r="AM27" s="466">
        <v>77792</v>
      </c>
      <c r="AN27" s="467"/>
      <c r="AO27" s="467"/>
      <c r="AP27" s="467"/>
      <c r="AQ27" s="467"/>
      <c r="AR27" s="506"/>
      <c r="AS27" s="466">
        <v>3112</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2">
        <v>1055043</v>
      </c>
      <c r="BO27" s="583"/>
      <c r="BP27" s="583"/>
      <c r="BQ27" s="583"/>
      <c r="BR27" s="583"/>
      <c r="BS27" s="583"/>
      <c r="BT27" s="583"/>
      <c r="BU27" s="584"/>
      <c r="BV27" s="582">
        <v>1055043</v>
      </c>
      <c r="BW27" s="583"/>
      <c r="BX27" s="583"/>
      <c r="BY27" s="583"/>
      <c r="BZ27" s="583"/>
      <c r="CA27" s="583"/>
      <c r="CB27" s="583"/>
      <c r="CC27" s="584"/>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160</v>
      </c>
      <c r="F28" s="445"/>
      <c r="G28" s="445"/>
      <c r="H28" s="445"/>
      <c r="I28" s="445"/>
      <c r="J28" s="445"/>
      <c r="K28" s="446"/>
      <c r="L28" s="466">
        <v>1</v>
      </c>
      <c r="M28" s="467"/>
      <c r="N28" s="467"/>
      <c r="O28" s="467"/>
      <c r="P28" s="506"/>
      <c r="Q28" s="466">
        <v>6700</v>
      </c>
      <c r="R28" s="467"/>
      <c r="S28" s="467"/>
      <c r="T28" s="467"/>
      <c r="U28" s="467"/>
      <c r="V28" s="506"/>
      <c r="W28" s="561"/>
      <c r="X28" s="549"/>
      <c r="Y28" s="550"/>
      <c r="Z28" s="465" t="s">
        <v>161</v>
      </c>
      <c r="AA28" s="445"/>
      <c r="AB28" s="445"/>
      <c r="AC28" s="445"/>
      <c r="AD28" s="445"/>
      <c r="AE28" s="445"/>
      <c r="AF28" s="445"/>
      <c r="AG28" s="446"/>
      <c r="AH28" s="466" t="s">
        <v>116</v>
      </c>
      <c r="AI28" s="467"/>
      <c r="AJ28" s="467"/>
      <c r="AK28" s="467"/>
      <c r="AL28" s="506"/>
      <c r="AM28" s="466" t="s">
        <v>116</v>
      </c>
      <c r="AN28" s="467"/>
      <c r="AO28" s="467"/>
      <c r="AP28" s="467"/>
      <c r="AQ28" s="467"/>
      <c r="AR28" s="506"/>
      <c r="AS28" s="466" t="s">
        <v>116</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2596631</v>
      </c>
      <c r="BO28" s="379"/>
      <c r="BP28" s="379"/>
      <c r="BQ28" s="379"/>
      <c r="BR28" s="379"/>
      <c r="BS28" s="379"/>
      <c r="BT28" s="379"/>
      <c r="BU28" s="380"/>
      <c r="BV28" s="378">
        <v>2244131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164</v>
      </c>
      <c r="F29" s="445"/>
      <c r="G29" s="445"/>
      <c r="H29" s="445"/>
      <c r="I29" s="445"/>
      <c r="J29" s="445"/>
      <c r="K29" s="446"/>
      <c r="L29" s="466">
        <v>30</v>
      </c>
      <c r="M29" s="467"/>
      <c r="N29" s="467"/>
      <c r="O29" s="467"/>
      <c r="P29" s="506"/>
      <c r="Q29" s="466">
        <v>6300</v>
      </c>
      <c r="R29" s="467"/>
      <c r="S29" s="467"/>
      <c r="T29" s="467"/>
      <c r="U29" s="467"/>
      <c r="V29" s="506"/>
      <c r="W29" s="562"/>
      <c r="X29" s="563"/>
      <c r="Y29" s="564"/>
      <c r="Z29" s="465" t="s">
        <v>165</v>
      </c>
      <c r="AA29" s="445"/>
      <c r="AB29" s="445"/>
      <c r="AC29" s="445"/>
      <c r="AD29" s="445"/>
      <c r="AE29" s="445"/>
      <c r="AF29" s="445"/>
      <c r="AG29" s="446"/>
      <c r="AH29" s="466">
        <v>1990</v>
      </c>
      <c r="AI29" s="467"/>
      <c r="AJ29" s="467"/>
      <c r="AK29" s="467"/>
      <c r="AL29" s="506"/>
      <c r="AM29" s="466">
        <v>6271472</v>
      </c>
      <c r="AN29" s="467"/>
      <c r="AO29" s="467"/>
      <c r="AP29" s="467"/>
      <c r="AQ29" s="467"/>
      <c r="AR29" s="506"/>
      <c r="AS29" s="466">
        <v>3151</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401999</v>
      </c>
      <c r="BO29" s="416"/>
      <c r="BP29" s="416"/>
      <c r="BQ29" s="416"/>
      <c r="BR29" s="416"/>
      <c r="BS29" s="416"/>
      <c r="BT29" s="416"/>
      <c r="BU29" s="417"/>
      <c r="BV29" s="415">
        <v>401199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101.2</v>
      </c>
      <c r="AI30" s="532"/>
      <c r="AJ30" s="532"/>
      <c r="AK30" s="532"/>
      <c r="AL30" s="532"/>
      <c r="AM30" s="532"/>
      <c r="AN30" s="532"/>
      <c r="AO30" s="532"/>
      <c r="AP30" s="532"/>
      <c r="AQ30" s="532"/>
      <c r="AR30" s="532"/>
      <c r="AS30" s="532"/>
      <c r="AT30" s="532"/>
      <c r="AU30" s="532"/>
      <c r="AV30" s="532"/>
      <c r="AW30" s="532"/>
      <c r="AX30" s="534"/>
      <c r="AY30" s="593"/>
      <c r="AZ30" s="594"/>
      <c r="BA30" s="594"/>
      <c r="BB30" s="595"/>
      <c r="BC30" s="579" t="s">
        <v>168</v>
      </c>
      <c r="BD30" s="580"/>
      <c r="BE30" s="580"/>
      <c r="BF30" s="580"/>
      <c r="BG30" s="580"/>
      <c r="BH30" s="580"/>
      <c r="BI30" s="580"/>
      <c r="BJ30" s="580"/>
      <c r="BK30" s="580"/>
      <c r="BL30" s="580"/>
      <c r="BM30" s="581"/>
      <c r="BN30" s="582">
        <v>4276427</v>
      </c>
      <c r="BO30" s="583"/>
      <c r="BP30" s="583"/>
      <c r="BQ30" s="583"/>
      <c r="BR30" s="583"/>
      <c r="BS30" s="583"/>
      <c r="BT30" s="583"/>
      <c r="BU30" s="584"/>
      <c r="BV30" s="582">
        <v>4600575</v>
      </c>
      <c r="BW30" s="583"/>
      <c r="BX30" s="583"/>
      <c r="BY30" s="583"/>
      <c r="BZ30" s="583"/>
      <c r="CA30" s="583"/>
      <c r="CB30" s="583"/>
      <c r="CC30" s="58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10</v>
      </c>
      <c r="AN34" s="596"/>
      <c r="AO34" s="597" t="str">
        <f>IF('各会計、関係団体の財政状況及び健全化判断比率'!B35="","",'各会計、関係団体の財政状況及び健全化判断比率'!B35)</f>
        <v>下水道事業会計</v>
      </c>
      <c r="AP34" s="597"/>
      <c r="AQ34" s="597"/>
      <c r="AR34" s="597"/>
      <c r="AS34" s="597"/>
      <c r="AT34" s="597"/>
      <c r="AU34" s="597"/>
      <c r="AV34" s="597"/>
      <c r="AW34" s="597"/>
      <c r="AX34" s="597"/>
      <c r="AY34" s="597"/>
      <c r="AZ34" s="597"/>
      <c r="BA34" s="597"/>
      <c r="BB34" s="597"/>
      <c r="BC34" s="597"/>
      <c r="BD34" s="165"/>
      <c r="BE34" s="596">
        <f>IF(BG34="","",MAX(C34:D43,U34:V43,AM34:AN43)+1)</f>
        <v>13</v>
      </c>
      <c r="BF34" s="596"/>
      <c r="BG34" s="597" t="str">
        <f>IF('各会計、関係団体の財政状況及び健全化判断比率'!B38="","",'各会計、関係団体の財政状況及び健全化判断比率'!B38)</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18</v>
      </c>
      <c r="BX34" s="596"/>
      <c r="BY34" s="597" t="str">
        <f>IF('各会計、関係団体の財政状況及び健全化判断比率'!B68="","",'各会計、関係団体の財政状況及び健全化判断比率'!B68)</f>
        <v>福井県後期高齢者医療広域連合</v>
      </c>
      <c r="BZ34" s="597"/>
      <c r="CA34" s="597"/>
      <c r="CB34" s="597"/>
      <c r="CC34" s="597"/>
      <c r="CD34" s="597"/>
      <c r="CE34" s="597"/>
      <c r="CF34" s="597"/>
      <c r="CG34" s="597"/>
      <c r="CH34" s="597"/>
      <c r="CI34" s="597"/>
      <c r="CJ34" s="597"/>
      <c r="CK34" s="597"/>
      <c r="CL34" s="597"/>
      <c r="CM34" s="597"/>
      <c r="CN34" s="165"/>
      <c r="CO34" s="596">
        <f>IF(CQ34="","",MAX(C34:D43,U34:V43,AM34:AN43,BE34:BF43,BW34:BX43)+1)</f>
        <v>26</v>
      </c>
      <c r="CP34" s="596"/>
      <c r="CQ34" s="597" t="str">
        <f>IF('各会計、関係団体の財政状況及び健全化判断比率'!BS7="","",'各会計、関係団体の財政状況及び健全化判断比率'!BS7)</f>
        <v>福井市漁業振興会</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福井駅周辺整備特別会計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国民健康保険診療所特別会計</v>
      </c>
      <c r="X35" s="597"/>
      <c r="Y35" s="597"/>
      <c r="Z35" s="597"/>
      <c r="AA35" s="597"/>
      <c r="AB35" s="597"/>
      <c r="AC35" s="597"/>
      <c r="AD35" s="597"/>
      <c r="AE35" s="597"/>
      <c r="AF35" s="597"/>
      <c r="AG35" s="597"/>
      <c r="AH35" s="597"/>
      <c r="AI35" s="597"/>
      <c r="AJ35" s="597"/>
      <c r="AK35" s="597"/>
      <c r="AL35" s="165"/>
      <c r="AM35" s="596">
        <f t="shared" ref="AM35:AM43" si="0">IF(AO35="","",AM34+1)</f>
        <v>11</v>
      </c>
      <c r="AN35" s="596"/>
      <c r="AO35" s="597" t="str">
        <f>IF('各会計、関係団体の財政状況及び健全化判断比率'!B36="","",'各会計、関係団体の財政状況及び健全化判断比率'!B36)</f>
        <v>ガス事業会計</v>
      </c>
      <c r="AP35" s="597"/>
      <c r="AQ35" s="597"/>
      <c r="AR35" s="597"/>
      <c r="AS35" s="597"/>
      <c r="AT35" s="597"/>
      <c r="AU35" s="597"/>
      <c r="AV35" s="597"/>
      <c r="AW35" s="597"/>
      <c r="AX35" s="597"/>
      <c r="AY35" s="597"/>
      <c r="AZ35" s="597"/>
      <c r="BA35" s="597"/>
      <c r="BB35" s="597"/>
      <c r="BC35" s="597"/>
      <c r="BD35" s="165"/>
      <c r="BE35" s="596">
        <f t="shared" ref="BE35:BE43" si="1">IF(BG35="","",BE34+1)</f>
        <v>14</v>
      </c>
      <c r="BF35" s="596"/>
      <c r="BG35" s="597" t="str">
        <f>IF('各会計、関係団体の財政状況及び健全化判断比率'!B39="","",'各会計、関係団体の財政状況及び健全化判断比率'!B39)</f>
        <v>中央卸売市場特別会計</v>
      </c>
      <c r="BH35" s="597"/>
      <c r="BI35" s="597"/>
      <c r="BJ35" s="597"/>
      <c r="BK35" s="597"/>
      <c r="BL35" s="597"/>
      <c r="BM35" s="597"/>
      <c r="BN35" s="597"/>
      <c r="BO35" s="597"/>
      <c r="BP35" s="597"/>
      <c r="BQ35" s="597"/>
      <c r="BR35" s="597"/>
      <c r="BS35" s="597"/>
      <c r="BT35" s="597"/>
      <c r="BU35" s="597"/>
      <c r="BV35" s="165"/>
      <c r="BW35" s="596">
        <f t="shared" ref="BW35:BW43" si="2">IF(BY35="","",BW34+1)</f>
        <v>19</v>
      </c>
      <c r="BX35" s="596"/>
      <c r="BY35" s="597" t="str">
        <f>IF('各会計、関係団体の財政状況及び健全化判断比率'!B69="","",'各会計、関係団体の財政状況及び健全化判断比率'!B69)</f>
        <v>福井県後期高齢者医療広域連合(事業会計）</v>
      </c>
      <c r="BZ35" s="597"/>
      <c r="CA35" s="597"/>
      <c r="CB35" s="597"/>
      <c r="CC35" s="597"/>
      <c r="CD35" s="597"/>
      <c r="CE35" s="597"/>
      <c r="CF35" s="597"/>
      <c r="CG35" s="597"/>
      <c r="CH35" s="597"/>
      <c r="CI35" s="597"/>
      <c r="CJ35" s="597"/>
      <c r="CK35" s="597"/>
      <c r="CL35" s="597"/>
      <c r="CM35" s="597"/>
      <c r="CN35" s="165"/>
      <c r="CO35" s="596">
        <f t="shared" ref="CO35:CO43" si="3">IF(CQ35="","",CO34+1)</f>
        <v>27</v>
      </c>
      <c r="CP35" s="596"/>
      <c r="CQ35" s="597" t="str">
        <f>IF('各会計、関係団体の財政状況及び健全化判断比率'!BS8="","",'各会計、関係団体の財政状況及び健全化判断比率'!BS8)</f>
        <v>福井市ふれあい公社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f t="shared" si="0"/>
        <v>12</v>
      </c>
      <c r="AN36" s="596"/>
      <c r="AO36" s="597" t="str">
        <f>IF('各会計、関係団体の財政状況及び健全化判断比率'!B37="","",'各会計、関係団体の財政状況及び健全化判断比率'!B37)</f>
        <v>水道事業会計</v>
      </c>
      <c r="AP36" s="597"/>
      <c r="AQ36" s="597"/>
      <c r="AR36" s="597"/>
      <c r="AS36" s="597"/>
      <c r="AT36" s="597"/>
      <c r="AU36" s="597"/>
      <c r="AV36" s="597"/>
      <c r="AW36" s="597"/>
      <c r="AX36" s="597"/>
      <c r="AY36" s="597"/>
      <c r="AZ36" s="597"/>
      <c r="BA36" s="597"/>
      <c r="BB36" s="597"/>
      <c r="BC36" s="597"/>
      <c r="BD36" s="165"/>
      <c r="BE36" s="596">
        <f t="shared" si="1"/>
        <v>15</v>
      </c>
      <c r="BF36" s="596"/>
      <c r="BG36" s="597" t="str">
        <f>IF('各会計、関係団体の財政状況及び健全化判断比率'!B40="","",'各会計、関係団体の財政状況及び健全化判断比率'!B40)</f>
        <v>集落排水特別会計</v>
      </c>
      <c r="BH36" s="597"/>
      <c r="BI36" s="597"/>
      <c r="BJ36" s="597"/>
      <c r="BK36" s="597"/>
      <c r="BL36" s="597"/>
      <c r="BM36" s="597"/>
      <c r="BN36" s="597"/>
      <c r="BO36" s="597"/>
      <c r="BP36" s="597"/>
      <c r="BQ36" s="597"/>
      <c r="BR36" s="597"/>
      <c r="BS36" s="597"/>
      <c r="BT36" s="597"/>
      <c r="BU36" s="597"/>
      <c r="BV36" s="165"/>
      <c r="BW36" s="596">
        <f t="shared" si="2"/>
        <v>20</v>
      </c>
      <c r="BX36" s="596"/>
      <c r="BY36" s="597" t="str">
        <f>IF('各会計、関係団体の財政状況及び健全化判断比率'!B70="","",'各会計、関係団体の財政状況及び健全化判断比率'!B70)</f>
        <v>福井県市町総合事務組合（普通会計）</v>
      </c>
      <c r="BZ36" s="597"/>
      <c r="CA36" s="597"/>
      <c r="CB36" s="597"/>
      <c r="CC36" s="597"/>
      <c r="CD36" s="597"/>
      <c r="CE36" s="597"/>
      <c r="CF36" s="597"/>
      <c r="CG36" s="597"/>
      <c r="CH36" s="597"/>
      <c r="CI36" s="597"/>
      <c r="CJ36" s="597"/>
      <c r="CK36" s="597"/>
      <c r="CL36" s="597"/>
      <c r="CM36" s="597"/>
      <c r="CN36" s="165"/>
      <c r="CO36" s="596">
        <f t="shared" si="3"/>
        <v>28</v>
      </c>
      <c r="CP36" s="596"/>
      <c r="CQ36" s="597" t="str">
        <f>IF('各会計、関係団体の財政状況及び健全化判断比率'!BS9="","",'各会計、関係団体の財政状況及び健全化判断比率'!BS9)</f>
        <v>歴史のみえるまちづくり協会</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介護保険特別会計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16</v>
      </c>
      <c r="BF37" s="596"/>
      <c r="BG37" s="597" t="str">
        <f>IF('各会計、関係団体の財政状況及び健全化判断比率'!B41="","",'各会計、関係団体の財政状況及び健全化判断比率'!B41)</f>
        <v>地域生活排水特別会計</v>
      </c>
      <c r="BH37" s="597"/>
      <c r="BI37" s="597"/>
      <c r="BJ37" s="597"/>
      <c r="BK37" s="597"/>
      <c r="BL37" s="597"/>
      <c r="BM37" s="597"/>
      <c r="BN37" s="597"/>
      <c r="BO37" s="597"/>
      <c r="BP37" s="597"/>
      <c r="BQ37" s="597"/>
      <c r="BR37" s="597"/>
      <c r="BS37" s="597"/>
      <c r="BT37" s="597"/>
      <c r="BU37" s="597"/>
      <c r="BV37" s="165"/>
      <c r="BW37" s="596">
        <f t="shared" si="2"/>
        <v>21</v>
      </c>
      <c r="BX37" s="596"/>
      <c r="BY37" s="597" t="str">
        <f>IF('各会計、関係団体の財政状況及び健全化判断比率'!B71="","",'各会計、関係団体の財政状況及び健全化判断比率'!B71)</f>
        <v>福井県市町総合事務組合（事業会計）</v>
      </c>
      <c r="BZ37" s="597"/>
      <c r="CA37" s="597"/>
      <c r="CB37" s="597"/>
      <c r="CC37" s="597"/>
      <c r="CD37" s="597"/>
      <c r="CE37" s="597"/>
      <c r="CF37" s="597"/>
      <c r="CG37" s="597"/>
      <c r="CH37" s="597"/>
      <c r="CI37" s="597"/>
      <c r="CJ37" s="597"/>
      <c r="CK37" s="597"/>
      <c r="CL37" s="597"/>
      <c r="CM37" s="597"/>
      <c r="CN37" s="165"/>
      <c r="CO37" s="596">
        <f t="shared" si="3"/>
        <v>29</v>
      </c>
      <c r="CP37" s="596"/>
      <c r="CQ37" s="597" t="str">
        <f>IF('各会計、関係団体の財政状況及び健全化判断比率'!BS10="","",'各会計、関係団体の財政状況及び健全化判断比率'!BS10)</f>
        <v>まちづくり福井株式会社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7</v>
      </c>
      <c r="V38" s="596"/>
      <c r="W38" s="597" t="str">
        <f>IF('各会計、関係団体の財政状況及び健全化判断比率'!B32="","",'各会計、関係団体の財政状況及び健全化判断比率'!B32)</f>
        <v>交通災害共済特別会計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17</v>
      </c>
      <c r="BF38" s="596"/>
      <c r="BG38" s="597" t="str">
        <f>IF('各会計、関係団体の財政状況及び健全化判断比率'!B42="","",'各会計、関係団体の財政状況及び健全化判断比率'!B42)</f>
        <v>宅地造成特別会計</v>
      </c>
      <c r="BH38" s="597"/>
      <c r="BI38" s="597"/>
      <c r="BJ38" s="597"/>
      <c r="BK38" s="597"/>
      <c r="BL38" s="597"/>
      <c r="BM38" s="597"/>
      <c r="BN38" s="597"/>
      <c r="BO38" s="597"/>
      <c r="BP38" s="597"/>
      <c r="BQ38" s="597"/>
      <c r="BR38" s="597"/>
      <c r="BS38" s="597"/>
      <c r="BT38" s="597"/>
      <c r="BU38" s="597"/>
      <c r="BV38" s="165"/>
      <c r="BW38" s="596">
        <f t="shared" si="2"/>
        <v>22</v>
      </c>
      <c r="BX38" s="596"/>
      <c r="BY38" s="597" t="str">
        <f>IF('各会計、関係団体の財政状況及び健全化判断比率'!B72="","",'各会計、関係団体の財政状況及び健全化判断比率'!B72)</f>
        <v>福井県自治会館組合</v>
      </c>
      <c r="BZ38" s="597"/>
      <c r="CA38" s="597"/>
      <c r="CB38" s="597"/>
      <c r="CC38" s="597"/>
      <c r="CD38" s="597"/>
      <c r="CE38" s="597"/>
      <c r="CF38" s="597"/>
      <c r="CG38" s="597"/>
      <c r="CH38" s="597"/>
      <c r="CI38" s="597"/>
      <c r="CJ38" s="597"/>
      <c r="CK38" s="597"/>
      <c r="CL38" s="597"/>
      <c r="CM38" s="597"/>
      <c r="CN38" s="165"/>
      <c r="CO38" s="596">
        <f t="shared" si="3"/>
        <v>30</v>
      </c>
      <c r="CP38" s="596"/>
      <c r="CQ38" s="597" t="str">
        <f>IF('各会計、関係団体の財政状況及び健全化判断比率'!BS11="","",'各会計、関係団体の財政状況及び健全化判断比率'!BS11)</f>
        <v>福井市土地開発公社</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f t="shared" si="4"/>
        <v>8</v>
      </c>
      <c r="V39" s="596"/>
      <c r="W39" s="597" t="str">
        <f>IF('各会計、関係団体の財政状況及び健全化判断比率'!B33="","",'各会計、関係団体の財政状況及び健全化判断比率'!B33)</f>
        <v>競輪特別会計</v>
      </c>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23</v>
      </c>
      <c r="BX39" s="596"/>
      <c r="BY39" s="597" t="str">
        <f>IF('各会計、関係団体の財政状況及び健全化判断比率'!B73="","",'各会計、関係団体の財政状況及び健全化判断比率'!B73)</f>
        <v>こしの国広域事務組合</v>
      </c>
      <c r="BZ39" s="597"/>
      <c r="CA39" s="597"/>
      <c r="CB39" s="597"/>
      <c r="CC39" s="597"/>
      <c r="CD39" s="597"/>
      <c r="CE39" s="597"/>
      <c r="CF39" s="597"/>
      <c r="CG39" s="597"/>
      <c r="CH39" s="597"/>
      <c r="CI39" s="597"/>
      <c r="CJ39" s="597"/>
      <c r="CK39" s="597"/>
      <c r="CL39" s="597"/>
      <c r="CM39" s="597"/>
      <c r="CN39" s="165"/>
      <c r="CO39" s="596">
        <f t="shared" si="3"/>
        <v>31</v>
      </c>
      <c r="CP39" s="596"/>
      <c r="CQ39" s="597" t="str">
        <f>IF('各会計、関係団体の財政状況及び健全化判断比率'!BS12="","",'各会計、関係団体の財政状況及び健全化判断比率'!BS12)</f>
        <v>福井観光コンベンションビューロー</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f t="shared" si="4"/>
        <v>9</v>
      </c>
      <c r="V40" s="596"/>
      <c r="W40" s="597" t="str">
        <f>IF('各会計、関係団体の財政状況及び健全化判断比率'!B34="","",'各会計、関係団体の財政状況及び健全化判断比率'!B34)</f>
        <v>駐車場特別会計</v>
      </c>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24</v>
      </c>
      <c r="BX40" s="596"/>
      <c r="BY40" s="597" t="str">
        <f>IF('各会計、関係団体の財政状況及び健全化判断比率'!B74="","",'各会計、関係団体の財政状況及び健全化判断比率'!B74)</f>
        <v>鯖江広域衛生施設組合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25</v>
      </c>
      <c r="BX41" s="596"/>
      <c r="BY41" s="597" t="str">
        <f>IF('各会計、関係団体の財政状況及び健全化判断比率'!B75="","",'各会計、関係団体の財政状況及び健全化判断比率'!B75)</f>
        <v>福井坂井地区広域市町村圏事務組合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203</v>
      </c>
      <c r="C5" s="610"/>
      <c r="D5" s="610"/>
      <c r="E5" s="610"/>
      <c r="F5" s="610"/>
      <c r="G5" s="610"/>
      <c r="H5" s="610"/>
      <c r="I5" s="610"/>
      <c r="J5" s="610"/>
      <c r="K5" s="610"/>
      <c r="L5" s="610"/>
      <c r="M5" s="610"/>
      <c r="N5" s="610"/>
      <c r="O5" s="610"/>
      <c r="P5" s="610"/>
      <c r="Q5" s="611"/>
      <c r="R5" s="612">
        <v>43834661</v>
      </c>
      <c r="S5" s="613"/>
      <c r="T5" s="613"/>
      <c r="U5" s="613"/>
      <c r="V5" s="613"/>
      <c r="W5" s="613"/>
      <c r="X5" s="613"/>
      <c r="Y5" s="614"/>
      <c r="Z5" s="615">
        <v>38.1</v>
      </c>
      <c r="AA5" s="615"/>
      <c r="AB5" s="615"/>
      <c r="AC5" s="615"/>
      <c r="AD5" s="616">
        <v>40586225</v>
      </c>
      <c r="AE5" s="616"/>
      <c r="AF5" s="616"/>
      <c r="AG5" s="616"/>
      <c r="AH5" s="616"/>
      <c r="AI5" s="616"/>
      <c r="AJ5" s="616"/>
      <c r="AK5" s="616"/>
      <c r="AL5" s="617">
        <v>71.5</v>
      </c>
      <c r="AM5" s="618"/>
      <c r="AN5" s="618"/>
      <c r="AO5" s="619"/>
      <c r="AP5" s="609" t="s">
        <v>204</v>
      </c>
      <c r="AQ5" s="610"/>
      <c r="AR5" s="610"/>
      <c r="AS5" s="610"/>
      <c r="AT5" s="610"/>
      <c r="AU5" s="610"/>
      <c r="AV5" s="610"/>
      <c r="AW5" s="610"/>
      <c r="AX5" s="610"/>
      <c r="AY5" s="610"/>
      <c r="AZ5" s="610"/>
      <c r="BA5" s="610"/>
      <c r="BB5" s="610"/>
      <c r="BC5" s="610"/>
      <c r="BD5" s="610"/>
      <c r="BE5" s="610"/>
      <c r="BF5" s="611"/>
      <c r="BG5" s="623">
        <v>40520112</v>
      </c>
      <c r="BH5" s="624"/>
      <c r="BI5" s="624"/>
      <c r="BJ5" s="624"/>
      <c r="BK5" s="624"/>
      <c r="BL5" s="624"/>
      <c r="BM5" s="624"/>
      <c r="BN5" s="625"/>
      <c r="BO5" s="626">
        <v>92.4</v>
      </c>
      <c r="BP5" s="626"/>
      <c r="BQ5" s="626"/>
      <c r="BR5" s="626"/>
      <c r="BS5" s="627">
        <v>795964</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197</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c r="B6" s="620" t="s">
        <v>208</v>
      </c>
      <c r="C6" s="621"/>
      <c r="D6" s="621"/>
      <c r="E6" s="621"/>
      <c r="F6" s="621"/>
      <c r="G6" s="621"/>
      <c r="H6" s="621"/>
      <c r="I6" s="621"/>
      <c r="J6" s="621"/>
      <c r="K6" s="621"/>
      <c r="L6" s="621"/>
      <c r="M6" s="621"/>
      <c r="N6" s="621"/>
      <c r="O6" s="621"/>
      <c r="P6" s="621"/>
      <c r="Q6" s="622"/>
      <c r="R6" s="623">
        <v>894408</v>
      </c>
      <c r="S6" s="624"/>
      <c r="T6" s="624"/>
      <c r="U6" s="624"/>
      <c r="V6" s="624"/>
      <c r="W6" s="624"/>
      <c r="X6" s="624"/>
      <c r="Y6" s="625"/>
      <c r="Z6" s="626">
        <v>0.8</v>
      </c>
      <c r="AA6" s="626"/>
      <c r="AB6" s="626"/>
      <c r="AC6" s="626"/>
      <c r="AD6" s="627">
        <v>894408</v>
      </c>
      <c r="AE6" s="627"/>
      <c r="AF6" s="627"/>
      <c r="AG6" s="627"/>
      <c r="AH6" s="627"/>
      <c r="AI6" s="627"/>
      <c r="AJ6" s="627"/>
      <c r="AK6" s="627"/>
      <c r="AL6" s="628">
        <v>1.6</v>
      </c>
      <c r="AM6" s="629"/>
      <c r="AN6" s="629"/>
      <c r="AO6" s="630"/>
      <c r="AP6" s="620" t="s">
        <v>209</v>
      </c>
      <c r="AQ6" s="621"/>
      <c r="AR6" s="621"/>
      <c r="AS6" s="621"/>
      <c r="AT6" s="621"/>
      <c r="AU6" s="621"/>
      <c r="AV6" s="621"/>
      <c r="AW6" s="621"/>
      <c r="AX6" s="621"/>
      <c r="AY6" s="621"/>
      <c r="AZ6" s="621"/>
      <c r="BA6" s="621"/>
      <c r="BB6" s="621"/>
      <c r="BC6" s="621"/>
      <c r="BD6" s="621"/>
      <c r="BE6" s="621"/>
      <c r="BF6" s="622"/>
      <c r="BG6" s="623">
        <v>40520112</v>
      </c>
      <c r="BH6" s="624"/>
      <c r="BI6" s="624"/>
      <c r="BJ6" s="624"/>
      <c r="BK6" s="624"/>
      <c r="BL6" s="624"/>
      <c r="BM6" s="624"/>
      <c r="BN6" s="625"/>
      <c r="BO6" s="626">
        <v>92.4</v>
      </c>
      <c r="BP6" s="626"/>
      <c r="BQ6" s="626"/>
      <c r="BR6" s="626"/>
      <c r="BS6" s="627">
        <v>795964</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720229</v>
      </c>
      <c r="CS6" s="624"/>
      <c r="CT6" s="624"/>
      <c r="CU6" s="624"/>
      <c r="CV6" s="624"/>
      <c r="CW6" s="624"/>
      <c r="CX6" s="624"/>
      <c r="CY6" s="625"/>
      <c r="CZ6" s="626">
        <v>0.6</v>
      </c>
      <c r="DA6" s="626"/>
      <c r="DB6" s="626"/>
      <c r="DC6" s="626"/>
      <c r="DD6" s="632">
        <v>14580</v>
      </c>
      <c r="DE6" s="624"/>
      <c r="DF6" s="624"/>
      <c r="DG6" s="624"/>
      <c r="DH6" s="624"/>
      <c r="DI6" s="624"/>
      <c r="DJ6" s="624"/>
      <c r="DK6" s="624"/>
      <c r="DL6" s="624"/>
      <c r="DM6" s="624"/>
      <c r="DN6" s="624"/>
      <c r="DO6" s="624"/>
      <c r="DP6" s="625"/>
      <c r="DQ6" s="632">
        <v>720229</v>
      </c>
      <c r="DR6" s="624"/>
      <c r="DS6" s="624"/>
      <c r="DT6" s="624"/>
      <c r="DU6" s="624"/>
      <c r="DV6" s="624"/>
      <c r="DW6" s="624"/>
      <c r="DX6" s="624"/>
      <c r="DY6" s="624"/>
      <c r="DZ6" s="624"/>
      <c r="EA6" s="624"/>
      <c r="EB6" s="624"/>
      <c r="EC6" s="633"/>
    </row>
    <row r="7" spans="2:143" ht="11.25" customHeight="1">
      <c r="B7" s="620" t="s">
        <v>211</v>
      </c>
      <c r="C7" s="621"/>
      <c r="D7" s="621"/>
      <c r="E7" s="621"/>
      <c r="F7" s="621"/>
      <c r="G7" s="621"/>
      <c r="H7" s="621"/>
      <c r="I7" s="621"/>
      <c r="J7" s="621"/>
      <c r="K7" s="621"/>
      <c r="L7" s="621"/>
      <c r="M7" s="621"/>
      <c r="N7" s="621"/>
      <c r="O7" s="621"/>
      <c r="P7" s="621"/>
      <c r="Q7" s="622"/>
      <c r="R7" s="623">
        <v>85651</v>
      </c>
      <c r="S7" s="624"/>
      <c r="T7" s="624"/>
      <c r="U7" s="624"/>
      <c r="V7" s="624"/>
      <c r="W7" s="624"/>
      <c r="X7" s="624"/>
      <c r="Y7" s="625"/>
      <c r="Z7" s="626">
        <v>0.1</v>
      </c>
      <c r="AA7" s="626"/>
      <c r="AB7" s="626"/>
      <c r="AC7" s="626"/>
      <c r="AD7" s="627">
        <v>85651</v>
      </c>
      <c r="AE7" s="627"/>
      <c r="AF7" s="627"/>
      <c r="AG7" s="627"/>
      <c r="AH7" s="627"/>
      <c r="AI7" s="627"/>
      <c r="AJ7" s="627"/>
      <c r="AK7" s="627"/>
      <c r="AL7" s="628">
        <v>0.2</v>
      </c>
      <c r="AM7" s="629"/>
      <c r="AN7" s="629"/>
      <c r="AO7" s="630"/>
      <c r="AP7" s="620" t="s">
        <v>212</v>
      </c>
      <c r="AQ7" s="621"/>
      <c r="AR7" s="621"/>
      <c r="AS7" s="621"/>
      <c r="AT7" s="621"/>
      <c r="AU7" s="621"/>
      <c r="AV7" s="621"/>
      <c r="AW7" s="621"/>
      <c r="AX7" s="621"/>
      <c r="AY7" s="621"/>
      <c r="AZ7" s="621"/>
      <c r="BA7" s="621"/>
      <c r="BB7" s="621"/>
      <c r="BC7" s="621"/>
      <c r="BD7" s="621"/>
      <c r="BE7" s="621"/>
      <c r="BF7" s="622"/>
      <c r="BG7" s="623">
        <v>19354611</v>
      </c>
      <c r="BH7" s="624"/>
      <c r="BI7" s="624"/>
      <c r="BJ7" s="624"/>
      <c r="BK7" s="624"/>
      <c r="BL7" s="624"/>
      <c r="BM7" s="624"/>
      <c r="BN7" s="625"/>
      <c r="BO7" s="626">
        <v>44.2</v>
      </c>
      <c r="BP7" s="626"/>
      <c r="BQ7" s="626"/>
      <c r="BR7" s="626"/>
      <c r="BS7" s="627">
        <v>795964</v>
      </c>
      <c r="BT7" s="627"/>
      <c r="BU7" s="627"/>
      <c r="BV7" s="627"/>
      <c r="BW7" s="627"/>
      <c r="BX7" s="627"/>
      <c r="BY7" s="627"/>
      <c r="BZ7" s="627"/>
      <c r="CA7" s="627"/>
      <c r="CB7" s="631"/>
      <c r="CD7" s="637" t="s">
        <v>213</v>
      </c>
      <c r="CE7" s="638"/>
      <c r="CF7" s="638"/>
      <c r="CG7" s="638"/>
      <c r="CH7" s="638"/>
      <c r="CI7" s="638"/>
      <c r="CJ7" s="638"/>
      <c r="CK7" s="638"/>
      <c r="CL7" s="638"/>
      <c r="CM7" s="638"/>
      <c r="CN7" s="638"/>
      <c r="CO7" s="638"/>
      <c r="CP7" s="638"/>
      <c r="CQ7" s="639"/>
      <c r="CR7" s="623">
        <v>9045227</v>
      </c>
      <c r="CS7" s="624"/>
      <c r="CT7" s="624"/>
      <c r="CU7" s="624"/>
      <c r="CV7" s="624"/>
      <c r="CW7" s="624"/>
      <c r="CX7" s="624"/>
      <c r="CY7" s="625"/>
      <c r="CZ7" s="626">
        <v>8</v>
      </c>
      <c r="DA7" s="626"/>
      <c r="DB7" s="626"/>
      <c r="DC7" s="626"/>
      <c r="DD7" s="632">
        <v>487872</v>
      </c>
      <c r="DE7" s="624"/>
      <c r="DF7" s="624"/>
      <c r="DG7" s="624"/>
      <c r="DH7" s="624"/>
      <c r="DI7" s="624"/>
      <c r="DJ7" s="624"/>
      <c r="DK7" s="624"/>
      <c r="DL7" s="624"/>
      <c r="DM7" s="624"/>
      <c r="DN7" s="624"/>
      <c r="DO7" s="624"/>
      <c r="DP7" s="625"/>
      <c r="DQ7" s="632">
        <v>6629189</v>
      </c>
      <c r="DR7" s="624"/>
      <c r="DS7" s="624"/>
      <c r="DT7" s="624"/>
      <c r="DU7" s="624"/>
      <c r="DV7" s="624"/>
      <c r="DW7" s="624"/>
      <c r="DX7" s="624"/>
      <c r="DY7" s="624"/>
      <c r="DZ7" s="624"/>
      <c r="EA7" s="624"/>
      <c r="EB7" s="624"/>
      <c r="EC7" s="633"/>
    </row>
    <row r="8" spans="2:143" ht="11.25" customHeight="1">
      <c r="B8" s="620" t="s">
        <v>214</v>
      </c>
      <c r="C8" s="621"/>
      <c r="D8" s="621"/>
      <c r="E8" s="621"/>
      <c r="F8" s="621"/>
      <c r="G8" s="621"/>
      <c r="H8" s="621"/>
      <c r="I8" s="621"/>
      <c r="J8" s="621"/>
      <c r="K8" s="621"/>
      <c r="L8" s="621"/>
      <c r="M8" s="621"/>
      <c r="N8" s="621"/>
      <c r="O8" s="621"/>
      <c r="P8" s="621"/>
      <c r="Q8" s="622"/>
      <c r="R8" s="623">
        <v>268207</v>
      </c>
      <c r="S8" s="624"/>
      <c r="T8" s="624"/>
      <c r="U8" s="624"/>
      <c r="V8" s="624"/>
      <c r="W8" s="624"/>
      <c r="X8" s="624"/>
      <c r="Y8" s="625"/>
      <c r="Z8" s="626">
        <v>0.2</v>
      </c>
      <c r="AA8" s="626"/>
      <c r="AB8" s="626"/>
      <c r="AC8" s="626"/>
      <c r="AD8" s="627">
        <v>268207</v>
      </c>
      <c r="AE8" s="627"/>
      <c r="AF8" s="627"/>
      <c r="AG8" s="627"/>
      <c r="AH8" s="627"/>
      <c r="AI8" s="627"/>
      <c r="AJ8" s="627"/>
      <c r="AK8" s="627"/>
      <c r="AL8" s="628">
        <v>0.5</v>
      </c>
      <c r="AM8" s="629"/>
      <c r="AN8" s="629"/>
      <c r="AO8" s="630"/>
      <c r="AP8" s="620" t="s">
        <v>215</v>
      </c>
      <c r="AQ8" s="621"/>
      <c r="AR8" s="621"/>
      <c r="AS8" s="621"/>
      <c r="AT8" s="621"/>
      <c r="AU8" s="621"/>
      <c r="AV8" s="621"/>
      <c r="AW8" s="621"/>
      <c r="AX8" s="621"/>
      <c r="AY8" s="621"/>
      <c r="AZ8" s="621"/>
      <c r="BA8" s="621"/>
      <c r="BB8" s="621"/>
      <c r="BC8" s="621"/>
      <c r="BD8" s="621"/>
      <c r="BE8" s="621"/>
      <c r="BF8" s="622"/>
      <c r="BG8" s="623">
        <v>469268</v>
      </c>
      <c r="BH8" s="624"/>
      <c r="BI8" s="624"/>
      <c r="BJ8" s="624"/>
      <c r="BK8" s="624"/>
      <c r="BL8" s="624"/>
      <c r="BM8" s="624"/>
      <c r="BN8" s="625"/>
      <c r="BO8" s="626">
        <v>1.1000000000000001</v>
      </c>
      <c r="BP8" s="626"/>
      <c r="BQ8" s="626"/>
      <c r="BR8" s="626"/>
      <c r="BS8" s="632" t="s">
        <v>107</v>
      </c>
      <c r="BT8" s="624"/>
      <c r="BU8" s="624"/>
      <c r="BV8" s="624"/>
      <c r="BW8" s="624"/>
      <c r="BX8" s="624"/>
      <c r="BY8" s="624"/>
      <c r="BZ8" s="624"/>
      <c r="CA8" s="624"/>
      <c r="CB8" s="633"/>
      <c r="CD8" s="637" t="s">
        <v>216</v>
      </c>
      <c r="CE8" s="638"/>
      <c r="CF8" s="638"/>
      <c r="CG8" s="638"/>
      <c r="CH8" s="638"/>
      <c r="CI8" s="638"/>
      <c r="CJ8" s="638"/>
      <c r="CK8" s="638"/>
      <c r="CL8" s="638"/>
      <c r="CM8" s="638"/>
      <c r="CN8" s="638"/>
      <c r="CO8" s="638"/>
      <c r="CP8" s="638"/>
      <c r="CQ8" s="639"/>
      <c r="CR8" s="623">
        <v>39348961</v>
      </c>
      <c r="CS8" s="624"/>
      <c r="CT8" s="624"/>
      <c r="CU8" s="624"/>
      <c r="CV8" s="624"/>
      <c r="CW8" s="624"/>
      <c r="CX8" s="624"/>
      <c r="CY8" s="625"/>
      <c r="CZ8" s="626">
        <v>34.700000000000003</v>
      </c>
      <c r="DA8" s="626"/>
      <c r="DB8" s="626"/>
      <c r="DC8" s="626"/>
      <c r="DD8" s="632">
        <v>687633</v>
      </c>
      <c r="DE8" s="624"/>
      <c r="DF8" s="624"/>
      <c r="DG8" s="624"/>
      <c r="DH8" s="624"/>
      <c r="DI8" s="624"/>
      <c r="DJ8" s="624"/>
      <c r="DK8" s="624"/>
      <c r="DL8" s="624"/>
      <c r="DM8" s="624"/>
      <c r="DN8" s="624"/>
      <c r="DO8" s="624"/>
      <c r="DP8" s="625"/>
      <c r="DQ8" s="632">
        <v>19474161</v>
      </c>
      <c r="DR8" s="624"/>
      <c r="DS8" s="624"/>
      <c r="DT8" s="624"/>
      <c r="DU8" s="624"/>
      <c r="DV8" s="624"/>
      <c r="DW8" s="624"/>
      <c r="DX8" s="624"/>
      <c r="DY8" s="624"/>
      <c r="DZ8" s="624"/>
      <c r="EA8" s="624"/>
      <c r="EB8" s="624"/>
      <c r="EC8" s="633"/>
    </row>
    <row r="9" spans="2:143" ht="11.25" customHeight="1">
      <c r="B9" s="620" t="s">
        <v>217</v>
      </c>
      <c r="C9" s="621"/>
      <c r="D9" s="621"/>
      <c r="E9" s="621"/>
      <c r="F9" s="621"/>
      <c r="G9" s="621"/>
      <c r="H9" s="621"/>
      <c r="I9" s="621"/>
      <c r="J9" s="621"/>
      <c r="K9" s="621"/>
      <c r="L9" s="621"/>
      <c r="M9" s="621"/>
      <c r="N9" s="621"/>
      <c r="O9" s="621"/>
      <c r="P9" s="621"/>
      <c r="Q9" s="622"/>
      <c r="R9" s="623">
        <v>235000</v>
      </c>
      <c r="S9" s="624"/>
      <c r="T9" s="624"/>
      <c r="U9" s="624"/>
      <c r="V9" s="624"/>
      <c r="W9" s="624"/>
      <c r="X9" s="624"/>
      <c r="Y9" s="625"/>
      <c r="Z9" s="626">
        <v>0.2</v>
      </c>
      <c r="AA9" s="626"/>
      <c r="AB9" s="626"/>
      <c r="AC9" s="626"/>
      <c r="AD9" s="627">
        <v>235000</v>
      </c>
      <c r="AE9" s="627"/>
      <c r="AF9" s="627"/>
      <c r="AG9" s="627"/>
      <c r="AH9" s="627"/>
      <c r="AI9" s="627"/>
      <c r="AJ9" s="627"/>
      <c r="AK9" s="627"/>
      <c r="AL9" s="628">
        <v>0.4</v>
      </c>
      <c r="AM9" s="629"/>
      <c r="AN9" s="629"/>
      <c r="AO9" s="630"/>
      <c r="AP9" s="620" t="s">
        <v>218</v>
      </c>
      <c r="AQ9" s="621"/>
      <c r="AR9" s="621"/>
      <c r="AS9" s="621"/>
      <c r="AT9" s="621"/>
      <c r="AU9" s="621"/>
      <c r="AV9" s="621"/>
      <c r="AW9" s="621"/>
      <c r="AX9" s="621"/>
      <c r="AY9" s="621"/>
      <c r="AZ9" s="621"/>
      <c r="BA9" s="621"/>
      <c r="BB9" s="621"/>
      <c r="BC9" s="621"/>
      <c r="BD9" s="621"/>
      <c r="BE9" s="621"/>
      <c r="BF9" s="622"/>
      <c r="BG9" s="623">
        <v>14182560</v>
      </c>
      <c r="BH9" s="624"/>
      <c r="BI9" s="624"/>
      <c r="BJ9" s="624"/>
      <c r="BK9" s="624"/>
      <c r="BL9" s="624"/>
      <c r="BM9" s="624"/>
      <c r="BN9" s="625"/>
      <c r="BO9" s="626">
        <v>32.4</v>
      </c>
      <c r="BP9" s="626"/>
      <c r="BQ9" s="626"/>
      <c r="BR9" s="626"/>
      <c r="BS9" s="632" t="s">
        <v>107</v>
      </c>
      <c r="BT9" s="624"/>
      <c r="BU9" s="624"/>
      <c r="BV9" s="624"/>
      <c r="BW9" s="624"/>
      <c r="BX9" s="624"/>
      <c r="BY9" s="624"/>
      <c r="BZ9" s="624"/>
      <c r="CA9" s="624"/>
      <c r="CB9" s="633"/>
      <c r="CD9" s="637" t="s">
        <v>219</v>
      </c>
      <c r="CE9" s="638"/>
      <c r="CF9" s="638"/>
      <c r="CG9" s="638"/>
      <c r="CH9" s="638"/>
      <c r="CI9" s="638"/>
      <c r="CJ9" s="638"/>
      <c r="CK9" s="638"/>
      <c r="CL9" s="638"/>
      <c r="CM9" s="638"/>
      <c r="CN9" s="638"/>
      <c r="CO9" s="638"/>
      <c r="CP9" s="638"/>
      <c r="CQ9" s="639"/>
      <c r="CR9" s="623">
        <v>5266776</v>
      </c>
      <c r="CS9" s="624"/>
      <c r="CT9" s="624"/>
      <c r="CU9" s="624"/>
      <c r="CV9" s="624"/>
      <c r="CW9" s="624"/>
      <c r="CX9" s="624"/>
      <c r="CY9" s="625"/>
      <c r="CZ9" s="626">
        <v>4.7</v>
      </c>
      <c r="DA9" s="626"/>
      <c r="DB9" s="626"/>
      <c r="DC9" s="626"/>
      <c r="DD9" s="632">
        <v>60345</v>
      </c>
      <c r="DE9" s="624"/>
      <c r="DF9" s="624"/>
      <c r="DG9" s="624"/>
      <c r="DH9" s="624"/>
      <c r="DI9" s="624"/>
      <c r="DJ9" s="624"/>
      <c r="DK9" s="624"/>
      <c r="DL9" s="624"/>
      <c r="DM9" s="624"/>
      <c r="DN9" s="624"/>
      <c r="DO9" s="624"/>
      <c r="DP9" s="625"/>
      <c r="DQ9" s="632">
        <v>4524020</v>
      </c>
      <c r="DR9" s="624"/>
      <c r="DS9" s="624"/>
      <c r="DT9" s="624"/>
      <c r="DU9" s="624"/>
      <c r="DV9" s="624"/>
      <c r="DW9" s="624"/>
      <c r="DX9" s="624"/>
      <c r="DY9" s="624"/>
      <c r="DZ9" s="624"/>
      <c r="EA9" s="624"/>
      <c r="EB9" s="624"/>
      <c r="EC9" s="633"/>
    </row>
    <row r="10" spans="2:143" ht="11.25" customHeight="1">
      <c r="B10" s="620" t="s">
        <v>220</v>
      </c>
      <c r="C10" s="621"/>
      <c r="D10" s="621"/>
      <c r="E10" s="621"/>
      <c r="F10" s="621"/>
      <c r="G10" s="621"/>
      <c r="H10" s="621"/>
      <c r="I10" s="621"/>
      <c r="J10" s="621"/>
      <c r="K10" s="621"/>
      <c r="L10" s="621"/>
      <c r="M10" s="621"/>
      <c r="N10" s="621"/>
      <c r="O10" s="621"/>
      <c r="P10" s="621"/>
      <c r="Q10" s="622"/>
      <c r="R10" s="623">
        <v>5596299</v>
      </c>
      <c r="S10" s="624"/>
      <c r="T10" s="624"/>
      <c r="U10" s="624"/>
      <c r="V10" s="624"/>
      <c r="W10" s="624"/>
      <c r="X10" s="624"/>
      <c r="Y10" s="625"/>
      <c r="Z10" s="626">
        <v>4.9000000000000004</v>
      </c>
      <c r="AA10" s="626"/>
      <c r="AB10" s="626"/>
      <c r="AC10" s="626"/>
      <c r="AD10" s="627">
        <v>5596299</v>
      </c>
      <c r="AE10" s="627"/>
      <c r="AF10" s="627"/>
      <c r="AG10" s="627"/>
      <c r="AH10" s="627"/>
      <c r="AI10" s="627"/>
      <c r="AJ10" s="627"/>
      <c r="AK10" s="627"/>
      <c r="AL10" s="628">
        <v>9.9</v>
      </c>
      <c r="AM10" s="629"/>
      <c r="AN10" s="629"/>
      <c r="AO10" s="630"/>
      <c r="AP10" s="620" t="s">
        <v>221</v>
      </c>
      <c r="AQ10" s="621"/>
      <c r="AR10" s="621"/>
      <c r="AS10" s="621"/>
      <c r="AT10" s="621"/>
      <c r="AU10" s="621"/>
      <c r="AV10" s="621"/>
      <c r="AW10" s="621"/>
      <c r="AX10" s="621"/>
      <c r="AY10" s="621"/>
      <c r="AZ10" s="621"/>
      <c r="BA10" s="621"/>
      <c r="BB10" s="621"/>
      <c r="BC10" s="621"/>
      <c r="BD10" s="621"/>
      <c r="BE10" s="621"/>
      <c r="BF10" s="622"/>
      <c r="BG10" s="623">
        <v>1209335</v>
      </c>
      <c r="BH10" s="624"/>
      <c r="BI10" s="624"/>
      <c r="BJ10" s="624"/>
      <c r="BK10" s="624"/>
      <c r="BL10" s="624"/>
      <c r="BM10" s="624"/>
      <c r="BN10" s="625"/>
      <c r="BO10" s="626">
        <v>2.8</v>
      </c>
      <c r="BP10" s="626"/>
      <c r="BQ10" s="626"/>
      <c r="BR10" s="626"/>
      <c r="BS10" s="632">
        <v>205105</v>
      </c>
      <c r="BT10" s="624"/>
      <c r="BU10" s="624"/>
      <c r="BV10" s="624"/>
      <c r="BW10" s="624"/>
      <c r="BX10" s="624"/>
      <c r="BY10" s="624"/>
      <c r="BZ10" s="624"/>
      <c r="CA10" s="624"/>
      <c r="CB10" s="633"/>
      <c r="CD10" s="637" t="s">
        <v>222</v>
      </c>
      <c r="CE10" s="638"/>
      <c r="CF10" s="638"/>
      <c r="CG10" s="638"/>
      <c r="CH10" s="638"/>
      <c r="CI10" s="638"/>
      <c r="CJ10" s="638"/>
      <c r="CK10" s="638"/>
      <c r="CL10" s="638"/>
      <c r="CM10" s="638"/>
      <c r="CN10" s="638"/>
      <c r="CO10" s="638"/>
      <c r="CP10" s="638"/>
      <c r="CQ10" s="639"/>
      <c r="CR10" s="623">
        <v>621051</v>
      </c>
      <c r="CS10" s="624"/>
      <c r="CT10" s="624"/>
      <c r="CU10" s="624"/>
      <c r="CV10" s="624"/>
      <c r="CW10" s="624"/>
      <c r="CX10" s="624"/>
      <c r="CY10" s="625"/>
      <c r="CZ10" s="626">
        <v>0.5</v>
      </c>
      <c r="DA10" s="626"/>
      <c r="DB10" s="626"/>
      <c r="DC10" s="626"/>
      <c r="DD10" s="632" t="s">
        <v>107</v>
      </c>
      <c r="DE10" s="624"/>
      <c r="DF10" s="624"/>
      <c r="DG10" s="624"/>
      <c r="DH10" s="624"/>
      <c r="DI10" s="624"/>
      <c r="DJ10" s="624"/>
      <c r="DK10" s="624"/>
      <c r="DL10" s="624"/>
      <c r="DM10" s="624"/>
      <c r="DN10" s="624"/>
      <c r="DO10" s="624"/>
      <c r="DP10" s="625"/>
      <c r="DQ10" s="632">
        <v>186618</v>
      </c>
      <c r="DR10" s="624"/>
      <c r="DS10" s="624"/>
      <c r="DT10" s="624"/>
      <c r="DU10" s="624"/>
      <c r="DV10" s="624"/>
      <c r="DW10" s="624"/>
      <c r="DX10" s="624"/>
      <c r="DY10" s="624"/>
      <c r="DZ10" s="624"/>
      <c r="EA10" s="624"/>
      <c r="EB10" s="624"/>
      <c r="EC10" s="633"/>
    </row>
    <row r="11" spans="2:143" ht="11.25" customHeight="1">
      <c r="B11" s="620" t="s">
        <v>223</v>
      </c>
      <c r="C11" s="621"/>
      <c r="D11" s="621"/>
      <c r="E11" s="621"/>
      <c r="F11" s="621"/>
      <c r="G11" s="621"/>
      <c r="H11" s="621"/>
      <c r="I11" s="621"/>
      <c r="J11" s="621"/>
      <c r="K11" s="621"/>
      <c r="L11" s="621"/>
      <c r="M11" s="621"/>
      <c r="N11" s="621"/>
      <c r="O11" s="621"/>
      <c r="P11" s="621"/>
      <c r="Q11" s="622"/>
      <c r="R11" s="623">
        <v>39079</v>
      </c>
      <c r="S11" s="624"/>
      <c r="T11" s="624"/>
      <c r="U11" s="624"/>
      <c r="V11" s="624"/>
      <c r="W11" s="624"/>
      <c r="X11" s="624"/>
      <c r="Y11" s="625"/>
      <c r="Z11" s="626">
        <v>0</v>
      </c>
      <c r="AA11" s="626"/>
      <c r="AB11" s="626"/>
      <c r="AC11" s="626"/>
      <c r="AD11" s="627">
        <v>39079</v>
      </c>
      <c r="AE11" s="627"/>
      <c r="AF11" s="627"/>
      <c r="AG11" s="627"/>
      <c r="AH11" s="627"/>
      <c r="AI11" s="627"/>
      <c r="AJ11" s="627"/>
      <c r="AK11" s="627"/>
      <c r="AL11" s="628">
        <v>0.1</v>
      </c>
      <c r="AM11" s="629"/>
      <c r="AN11" s="629"/>
      <c r="AO11" s="630"/>
      <c r="AP11" s="620" t="s">
        <v>224</v>
      </c>
      <c r="AQ11" s="621"/>
      <c r="AR11" s="621"/>
      <c r="AS11" s="621"/>
      <c r="AT11" s="621"/>
      <c r="AU11" s="621"/>
      <c r="AV11" s="621"/>
      <c r="AW11" s="621"/>
      <c r="AX11" s="621"/>
      <c r="AY11" s="621"/>
      <c r="AZ11" s="621"/>
      <c r="BA11" s="621"/>
      <c r="BB11" s="621"/>
      <c r="BC11" s="621"/>
      <c r="BD11" s="621"/>
      <c r="BE11" s="621"/>
      <c r="BF11" s="622"/>
      <c r="BG11" s="623">
        <v>3493448</v>
      </c>
      <c r="BH11" s="624"/>
      <c r="BI11" s="624"/>
      <c r="BJ11" s="624"/>
      <c r="BK11" s="624"/>
      <c r="BL11" s="624"/>
      <c r="BM11" s="624"/>
      <c r="BN11" s="625"/>
      <c r="BO11" s="626">
        <v>8</v>
      </c>
      <c r="BP11" s="626"/>
      <c r="BQ11" s="626"/>
      <c r="BR11" s="626"/>
      <c r="BS11" s="632">
        <v>590859</v>
      </c>
      <c r="BT11" s="624"/>
      <c r="BU11" s="624"/>
      <c r="BV11" s="624"/>
      <c r="BW11" s="624"/>
      <c r="BX11" s="624"/>
      <c r="BY11" s="624"/>
      <c r="BZ11" s="624"/>
      <c r="CA11" s="624"/>
      <c r="CB11" s="633"/>
      <c r="CD11" s="637" t="s">
        <v>225</v>
      </c>
      <c r="CE11" s="638"/>
      <c r="CF11" s="638"/>
      <c r="CG11" s="638"/>
      <c r="CH11" s="638"/>
      <c r="CI11" s="638"/>
      <c r="CJ11" s="638"/>
      <c r="CK11" s="638"/>
      <c r="CL11" s="638"/>
      <c r="CM11" s="638"/>
      <c r="CN11" s="638"/>
      <c r="CO11" s="638"/>
      <c r="CP11" s="638"/>
      <c r="CQ11" s="639"/>
      <c r="CR11" s="623">
        <v>3813550</v>
      </c>
      <c r="CS11" s="624"/>
      <c r="CT11" s="624"/>
      <c r="CU11" s="624"/>
      <c r="CV11" s="624"/>
      <c r="CW11" s="624"/>
      <c r="CX11" s="624"/>
      <c r="CY11" s="625"/>
      <c r="CZ11" s="626">
        <v>3.4</v>
      </c>
      <c r="DA11" s="626"/>
      <c r="DB11" s="626"/>
      <c r="DC11" s="626"/>
      <c r="DD11" s="632">
        <v>753516</v>
      </c>
      <c r="DE11" s="624"/>
      <c r="DF11" s="624"/>
      <c r="DG11" s="624"/>
      <c r="DH11" s="624"/>
      <c r="DI11" s="624"/>
      <c r="DJ11" s="624"/>
      <c r="DK11" s="624"/>
      <c r="DL11" s="624"/>
      <c r="DM11" s="624"/>
      <c r="DN11" s="624"/>
      <c r="DO11" s="624"/>
      <c r="DP11" s="625"/>
      <c r="DQ11" s="632">
        <v>1777680</v>
      </c>
      <c r="DR11" s="624"/>
      <c r="DS11" s="624"/>
      <c r="DT11" s="624"/>
      <c r="DU11" s="624"/>
      <c r="DV11" s="624"/>
      <c r="DW11" s="624"/>
      <c r="DX11" s="624"/>
      <c r="DY11" s="624"/>
      <c r="DZ11" s="624"/>
      <c r="EA11" s="624"/>
      <c r="EB11" s="624"/>
      <c r="EC11" s="633"/>
    </row>
    <row r="12" spans="2:143" ht="11.25" customHeight="1">
      <c r="B12" s="620" t="s">
        <v>226</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227</v>
      </c>
      <c r="AQ12" s="621"/>
      <c r="AR12" s="621"/>
      <c r="AS12" s="621"/>
      <c r="AT12" s="621"/>
      <c r="AU12" s="621"/>
      <c r="AV12" s="621"/>
      <c r="AW12" s="621"/>
      <c r="AX12" s="621"/>
      <c r="AY12" s="621"/>
      <c r="AZ12" s="621"/>
      <c r="BA12" s="621"/>
      <c r="BB12" s="621"/>
      <c r="BC12" s="621"/>
      <c r="BD12" s="621"/>
      <c r="BE12" s="621"/>
      <c r="BF12" s="622"/>
      <c r="BG12" s="623">
        <v>18559379</v>
      </c>
      <c r="BH12" s="624"/>
      <c r="BI12" s="624"/>
      <c r="BJ12" s="624"/>
      <c r="BK12" s="624"/>
      <c r="BL12" s="624"/>
      <c r="BM12" s="624"/>
      <c r="BN12" s="625"/>
      <c r="BO12" s="626">
        <v>42.3</v>
      </c>
      <c r="BP12" s="626"/>
      <c r="BQ12" s="626"/>
      <c r="BR12" s="626"/>
      <c r="BS12" s="632" t="s">
        <v>107</v>
      </c>
      <c r="BT12" s="624"/>
      <c r="BU12" s="624"/>
      <c r="BV12" s="624"/>
      <c r="BW12" s="624"/>
      <c r="BX12" s="624"/>
      <c r="BY12" s="624"/>
      <c r="BZ12" s="624"/>
      <c r="CA12" s="624"/>
      <c r="CB12" s="633"/>
      <c r="CD12" s="637" t="s">
        <v>228</v>
      </c>
      <c r="CE12" s="638"/>
      <c r="CF12" s="638"/>
      <c r="CG12" s="638"/>
      <c r="CH12" s="638"/>
      <c r="CI12" s="638"/>
      <c r="CJ12" s="638"/>
      <c r="CK12" s="638"/>
      <c r="CL12" s="638"/>
      <c r="CM12" s="638"/>
      <c r="CN12" s="638"/>
      <c r="CO12" s="638"/>
      <c r="CP12" s="638"/>
      <c r="CQ12" s="639"/>
      <c r="CR12" s="623">
        <v>3620423</v>
      </c>
      <c r="CS12" s="624"/>
      <c r="CT12" s="624"/>
      <c r="CU12" s="624"/>
      <c r="CV12" s="624"/>
      <c r="CW12" s="624"/>
      <c r="CX12" s="624"/>
      <c r="CY12" s="625"/>
      <c r="CZ12" s="626">
        <v>3.2</v>
      </c>
      <c r="DA12" s="626"/>
      <c r="DB12" s="626"/>
      <c r="DC12" s="626"/>
      <c r="DD12" s="632">
        <v>476009</v>
      </c>
      <c r="DE12" s="624"/>
      <c r="DF12" s="624"/>
      <c r="DG12" s="624"/>
      <c r="DH12" s="624"/>
      <c r="DI12" s="624"/>
      <c r="DJ12" s="624"/>
      <c r="DK12" s="624"/>
      <c r="DL12" s="624"/>
      <c r="DM12" s="624"/>
      <c r="DN12" s="624"/>
      <c r="DO12" s="624"/>
      <c r="DP12" s="625"/>
      <c r="DQ12" s="632">
        <v>1243548</v>
      </c>
      <c r="DR12" s="624"/>
      <c r="DS12" s="624"/>
      <c r="DT12" s="624"/>
      <c r="DU12" s="624"/>
      <c r="DV12" s="624"/>
      <c r="DW12" s="624"/>
      <c r="DX12" s="624"/>
      <c r="DY12" s="624"/>
      <c r="DZ12" s="624"/>
      <c r="EA12" s="624"/>
      <c r="EB12" s="624"/>
      <c r="EC12" s="633"/>
    </row>
    <row r="13" spans="2:143" ht="11.25" customHeight="1">
      <c r="B13" s="620" t="s">
        <v>229</v>
      </c>
      <c r="C13" s="621"/>
      <c r="D13" s="621"/>
      <c r="E13" s="621"/>
      <c r="F13" s="621"/>
      <c r="G13" s="621"/>
      <c r="H13" s="621"/>
      <c r="I13" s="621"/>
      <c r="J13" s="621"/>
      <c r="K13" s="621"/>
      <c r="L13" s="621"/>
      <c r="M13" s="621"/>
      <c r="N13" s="621"/>
      <c r="O13" s="621"/>
      <c r="P13" s="621"/>
      <c r="Q13" s="622"/>
      <c r="R13" s="623">
        <v>190209</v>
      </c>
      <c r="S13" s="624"/>
      <c r="T13" s="624"/>
      <c r="U13" s="624"/>
      <c r="V13" s="624"/>
      <c r="W13" s="624"/>
      <c r="X13" s="624"/>
      <c r="Y13" s="625"/>
      <c r="Z13" s="626">
        <v>0.2</v>
      </c>
      <c r="AA13" s="626"/>
      <c r="AB13" s="626"/>
      <c r="AC13" s="626"/>
      <c r="AD13" s="627">
        <v>190209</v>
      </c>
      <c r="AE13" s="627"/>
      <c r="AF13" s="627"/>
      <c r="AG13" s="627"/>
      <c r="AH13" s="627"/>
      <c r="AI13" s="627"/>
      <c r="AJ13" s="627"/>
      <c r="AK13" s="627"/>
      <c r="AL13" s="628">
        <v>0.3</v>
      </c>
      <c r="AM13" s="629"/>
      <c r="AN13" s="629"/>
      <c r="AO13" s="630"/>
      <c r="AP13" s="620" t="s">
        <v>230</v>
      </c>
      <c r="AQ13" s="621"/>
      <c r="AR13" s="621"/>
      <c r="AS13" s="621"/>
      <c r="AT13" s="621"/>
      <c r="AU13" s="621"/>
      <c r="AV13" s="621"/>
      <c r="AW13" s="621"/>
      <c r="AX13" s="621"/>
      <c r="AY13" s="621"/>
      <c r="AZ13" s="621"/>
      <c r="BA13" s="621"/>
      <c r="BB13" s="621"/>
      <c r="BC13" s="621"/>
      <c r="BD13" s="621"/>
      <c r="BE13" s="621"/>
      <c r="BF13" s="622"/>
      <c r="BG13" s="623">
        <v>18325845</v>
      </c>
      <c r="BH13" s="624"/>
      <c r="BI13" s="624"/>
      <c r="BJ13" s="624"/>
      <c r="BK13" s="624"/>
      <c r="BL13" s="624"/>
      <c r="BM13" s="624"/>
      <c r="BN13" s="625"/>
      <c r="BO13" s="626">
        <v>41.8</v>
      </c>
      <c r="BP13" s="626"/>
      <c r="BQ13" s="626"/>
      <c r="BR13" s="626"/>
      <c r="BS13" s="632" t="s">
        <v>107</v>
      </c>
      <c r="BT13" s="624"/>
      <c r="BU13" s="624"/>
      <c r="BV13" s="624"/>
      <c r="BW13" s="624"/>
      <c r="BX13" s="624"/>
      <c r="BY13" s="624"/>
      <c r="BZ13" s="624"/>
      <c r="CA13" s="624"/>
      <c r="CB13" s="633"/>
      <c r="CD13" s="637" t="s">
        <v>231</v>
      </c>
      <c r="CE13" s="638"/>
      <c r="CF13" s="638"/>
      <c r="CG13" s="638"/>
      <c r="CH13" s="638"/>
      <c r="CI13" s="638"/>
      <c r="CJ13" s="638"/>
      <c r="CK13" s="638"/>
      <c r="CL13" s="638"/>
      <c r="CM13" s="638"/>
      <c r="CN13" s="638"/>
      <c r="CO13" s="638"/>
      <c r="CP13" s="638"/>
      <c r="CQ13" s="639"/>
      <c r="CR13" s="623">
        <v>21309150</v>
      </c>
      <c r="CS13" s="624"/>
      <c r="CT13" s="624"/>
      <c r="CU13" s="624"/>
      <c r="CV13" s="624"/>
      <c r="CW13" s="624"/>
      <c r="CX13" s="624"/>
      <c r="CY13" s="625"/>
      <c r="CZ13" s="626">
        <v>18.8</v>
      </c>
      <c r="DA13" s="626"/>
      <c r="DB13" s="626"/>
      <c r="DC13" s="626"/>
      <c r="DD13" s="632">
        <v>13784351</v>
      </c>
      <c r="DE13" s="624"/>
      <c r="DF13" s="624"/>
      <c r="DG13" s="624"/>
      <c r="DH13" s="624"/>
      <c r="DI13" s="624"/>
      <c r="DJ13" s="624"/>
      <c r="DK13" s="624"/>
      <c r="DL13" s="624"/>
      <c r="DM13" s="624"/>
      <c r="DN13" s="624"/>
      <c r="DO13" s="624"/>
      <c r="DP13" s="625"/>
      <c r="DQ13" s="632">
        <v>8096904</v>
      </c>
      <c r="DR13" s="624"/>
      <c r="DS13" s="624"/>
      <c r="DT13" s="624"/>
      <c r="DU13" s="624"/>
      <c r="DV13" s="624"/>
      <c r="DW13" s="624"/>
      <c r="DX13" s="624"/>
      <c r="DY13" s="624"/>
      <c r="DZ13" s="624"/>
      <c r="EA13" s="624"/>
      <c r="EB13" s="624"/>
      <c r="EC13" s="633"/>
    </row>
    <row r="14" spans="2:143" ht="11.25" customHeight="1">
      <c r="B14" s="620" t="s">
        <v>232</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233</v>
      </c>
      <c r="AQ14" s="621"/>
      <c r="AR14" s="621"/>
      <c r="AS14" s="621"/>
      <c r="AT14" s="621"/>
      <c r="AU14" s="621"/>
      <c r="AV14" s="621"/>
      <c r="AW14" s="621"/>
      <c r="AX14" s="621"/>
      <c r="AY14" s="621"/>
      <c r="AZ14" s="621"/>
      <c r="BA14" s="621"/>
      <c r="BB14" s="621"/>
      <c r="BC14" s="621"/>
      <c r="BD14" s="621"/>
      <c r="BE14" s="621"/>
      <c r="BF14" s="622"/>
      <c r="BG14" s="623">
        <v>529477</v>
      </c>
      <c r="BH14" s="624"/>
      <c r="BI14" s="624"/>
      <c r="BJ14" s="624"/>
      <c r="BK14" s="624"/>
      <c r="BL14" s="624"/>
      <c r="BM14" s="624"/>
      <c r="BN14" s="625"/>
      <c r="BO14" s="626">
        <v>1.2</v>
      </c>
      <c r="BP14" s="626"/>
      <c r="BQ14" s="626"/>
      <c r="BR14" s="626"/>
      <c r="BS14" s="632" t="s">
        <v>107</v>
      </c>
      <c r="BT14" s="624"/>
      <c r="BU14" s="624"/>
      <c r="BV14" s="624"/>
      <c r="BW14" s="624"/>
      <c r="BX14" s="624"/>
      <c r="BY14" s="624"/>
      <c r="BZ14" s="624"/>
      <c r="CA14" s="624"/>
      <c r="CB14" s="633"/>
      <c r="CD14" s="637" t="s">
        <v>234</v>
      </c>
      <c r="CE14" s="638"/>
      <c r="CF14" s="638"/>
      <c r="CG14" s="638"/>
      <c r="CH14" s="638"/>
      <c r="CI14" s="638"/>
      <c r="CJ14" s="638"/>
      <c r="CK14" s="638"/>
      <c r="CL14" s="638"/>
      <c r="CM14" s="638"/>
      <c r="CN14" s="638"/>
      <c r="CO14" s="638"/>
      <c r="CP14" s="638"/>
      <c r="CQ14" s="639"/>
      <c r="CR14" s="623">
        <v>4454574</v>
      </c>
      <c r="CS14" s="624"/>
      <c r="CT14" s="624"/>
      <c r="CU14" s="624"/>
      <c r="CV14" s="624"/>
      <c r="CW14" s="624"/>
      <c r="CX14" s="624"/>
      <c r="CY14" s="625"/>
      <c r="CZ14" s="626">
        <v>3.9</v>
      </c>
      <c r="DA14" s="626"/>
      <c r="DB14" s="626"/>
      <c r="DC14" s="626"/>
      <c r="DD14" s="632">
        <v>1155557</v>
      </c>
      <c r="DE14" s="624"/>
      <c r="DF14" s="624"/>
      <c r="DG14" s="624"/>
      <c r="DH14" s="624"/>
      <c r="DI14" s="624"/>
      <c r="DJ14" s="624"/>
      <c r="DK14" s="624"/>
      <c r="DL14" s="624"/>
      <c r="DM14" s="624"/>
      <c r="DN14" s="624"/>
      <c r="DO14" s="624"/>
      <c r="DP14" s="625"/>
      <c r="DQ14" s="632">
        <v>3287463</v>
      </c>
      <c r="DR14" s="624"/>
      <c r="DS14" s="624"/>
      <c r="DT14" s="624"/>
      <c r="DU14" s="624"/>
      <c r="DV14" s="624"/>
      <c r="DW14" s="624"/>
      <c r="DX14" s="624"/>
      <c r="DY14" s="624"/>
      <c r="DZ14" s="624"/>
      <c r="EA14" s="624"/>
      <c r="EB14" s="624"/>
      <c r="EC14" s="633"/>
    </row>
    <row r="15" spans="2:143" ht="11.25" customHeight="1">
      <c r="B15" s="620" t="s">
        <v>235</v>
      </c>
      <c r="C15" s="621"/>
      <c r="D15" s="621"/>
      <c r="E15" s="621"/>
      <c r="F15" s="621"/>
      <c r="G15" s="621"/>
      <c r="H15" s="621"/>
      <c r="I15" s="621"/>
      <c r="J15" s="621"/>
      <c r="K15" s="621"/>
      <c r="L15" s="621"/>
      <c r="M15" s="621"/>
      <c r="N15" s="621"/>
      <c r="O15" s="621"/>
      <c r="P15" s="621"/>
      <c r="Q15" s="622"/>
      <c r="R15" s="623">
        <v>137604</v>
      </c>
      <c r="S15" s="624"/>
      <c r="T15" s="624"/>
      <c r="U15" s="624"/>
      <c r="V15" s="624"/>
      <c r="W15" s="624"/>
      <c r="X15" s="624"/>
      <c r="Y15" s="625"/>
      <c r="Z15" s="626">
        <v>0.1</v>
      </c>
      <c r="AA15" s="626"/>
      <c r="AB15" s="626"/>
      <c r="AC15" s="626"/>
      <c r="AD15" s="627">
        <v>137604</v>
      </c>
      <c r="AE15" s="627"/>
      <c r="AF15" s="627"/>
      <c r="AG15" s="627"/>
      <c r="AH15" s="627"/>
      <c r="AI15" s="627"/>
      <c r="AJ15" s="627"/>
      <c r="AK15" s="627"/>
      <c r="AL15" s="628">
        <v>0.2</v>
      </c>
      <c r="AM15" s="629"/>
      <c r="AN15" s="629"/>
      <c r="AO15" s="630"/>
      <c r="AP15" s="620" t="s">
        <v>236</v>
      </c>
      <c r="AQ15" s="621"/>
      <c r="AR15" s="621"/>
      <c r="AS15" s="621"/>
      <c r="AT15" s="621"/>
      <c r="AU15" s="621"/>
      <c r="AV15" s="621"/>
      <c r="AW15" s="621"/>
      <c r="AX15" s="621"/>
      <c r="AY15" s="621"/>
      <c r="AZ15" s="621"/>
      <c r="BA15" s="621"/>
      <c r="BB15" s="621"/>
      <c r="BC15" s="621"/>
      <c r="BD15" s="621"/>
      <c r="BE15" s="621"/>
      <c r="BF15" s="622"/>
      <c r="BG15" s="623">
        <v>2076645</v>
      </c>
      <c r="BH15" s="624"/>
      <c r="BI15" s="624"/>
      <c r="BJ15" s="624"/>
      <c r="BK15" s="624"/>
      <c r="BL15" s="624"/>
      <c r="BM15" s="624"/>
      <c r="BN15" s="625"/>
      <c r="BO15" s="626">
        <v>4.7</v>
      </c>
      <c r="BP15" s="626"/>
      <c r="BQ15" s="626"/>
      <c r="BR15" s="626"/>
      <c r="BS15" s="632" t="s">
        <v>107</v>
      </c>
      <c r="BT15" s="624"/>
      <c r="BU15" s="624"/>
      <c r="BV15" s="624"/>
      <c r="BW15" s="624"/>
      <c r="BX15" s="624"/>
      <c r="BY15" s="624"/>
      <c r="BZ15" s="624"/>
      <c r="CA15" s="624"/>
      <c r="CB15" s="633"/>
      <c r="CD15" s="637" t="s">
        <v>237</v>
      </c>
      <c r="CE15" s="638"/>
      <c r="CF15" s="638"/>
      <c r="CG15" s="638"/>
      <c r="CH15" s="638"/>
      <c r="CI15" s="638"/>
      <c r="CJ15" s="638"/>
      <c r="CK15" s="638"/>
      <c r="CL15" s="638"/>
      <c r="CM15" s="638"/>
      <c r="CN15" s="638"/>
      <c r="CO15" s="638"/>
      <c r="CP15" s="638"/>
      <c r="CQ15" s="639"/>
      <c r="CR15" s="623">
        <v>11943660</v>
      </c>
      <c r="CS15" s="624"/>
      <c r="CT15" s="624"/>
      <c r="CU15" s="624"/>
      <c r="CV15" s="624"/>
      <c r="CW15" s="624"/>
      <c r="CX15" s="624"/>
      <c r="CY15" s="625"/>
      <c r="CZ15" s="626">
        <v>10.5</v>
      </c>
      <c r="DA15" s="626"/>
      <c r="DB15" s="626"/>
      <c r="DC15" s="626"/>
      <c r="DD15" s="632">
        <v>4258560</v>
      </c>
      <c r="DE15" s="624"/>
      <c r="DF15" s="624"/>
      <c r="DG15" s="624"/>
      <c r="DH15" s="624"/>
      <c r="DI15" s="624"/>
      <c r="DJ15" s="624"/>
      <c r="DK15" s="624"/>
      <c r="DL15" s="624"/>
      <c r="DM15" s="624"/>
      <c r="DN15" s="624"/>
      <c r="DO15" s="624"/>
      <c r="DP15" s="625"/>
      <c r="DQ15" s="632">
        <v>7235951</v>
      </c>
      <c r="DR15" s="624"/>
      <c r="DS15" s="624"/>
      <c r="DT15" s="624"/>
      <c r="DU15" s="624"/>
      <c r="DV15" s="624"/>
      <c r="DW15" s="624"/>
      <c r="DX15" s="624"/>
      <c r="DY15" s="624"/>
      <c r="DZ15" s="624"/>
      <c r="EA15" s="624"/>
      <c r="EB15" s="624"/>
      <c r="EC15" s="633"/>
    </row>
    <row r="16" spans="2:143" ht="11.25" customHeight="1">
      <c r="B16" s="620" t="s">
        <v>238</v>
      </c>
      <c r="C16" s="621"/>
      <c r="D16" s="621"/>
      <c r="E16" s="621"/>
      <c r="F16" s="621"/>
      <c r="G16" s="621"/>
      <c r="H16" s="621"/>
      <c r="I16" s="621"/>
      <c r="J16" s="621"/>
      <c r="K16" s="621"/>
      <c r="L16" s="621"/>
      <c r="M16" s="621"/>
      <c r="N16" s="621"/>
      <c r="O16" s="621"/>
      <c r="P16" s="621"/>
      <c r="Q16" s="622"/>
      <c r="R16" s="623">
        <v>10295514</v>
      </c>
      <c r="S16" s="624"/>
      <c r="T16" s="624"/>
      <c r="U16" s="624"/>
      <c r="V16" s="624"/>
      <c r="W16" s="624"/>
      <c r="X16" s="624"/>
      <c r="Y16" s="625"/>
      <c r="Z16" s="626">
        <v>8.9</v>
      </c>
      <c r="AA16" s="626"/>
      <c r="AB16" s="626"/>
      <c r="AC16" s="626"/>
      <c r="AD16" s="627">
        <v>8555436</v>
      </c>
      <c r="AE16" s="627"/>
      <c r="AF16" s="627"/>
      <c r="AG16" s="627"/>
      <c r="AH16" s="627"/>
      <c r="AI16" s="627"/>
      <c r="AJ16" s="627"/>
      <c r="AK16" s="627"/>
      <c r="AL16" s="628">
        <v>15.1</v>
      </c>
      <c r="AM16" s="629"/>
      <c r="AN16" s="629"/>
      <c r="AO16" s="630"/>
      <c r="AP16" s="620" t="s">
        <v>239</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240</v>
      </c>
      <c r="CE16" s="638"/>
      <c r="CF16" s="638"/>
      <c r="CG16" s="638"/>
      <c r="CH16" s="638"/>
      <c r="CI16" s="638"/>
      <c r="CJ16" s="638"/>
      <c r="CK16" s="638"/>
      <c r="CL16" s="638"/>
      <c r="CM16" s="638"/>
      <c r="CN16" s="638"/>
      <c r="CO16" s="638"/>
      <c r="CP16" s="638"/>
      <c r="CQ16" s="639"/>
      <c r="CR16" s="623">
        <v>108247</v>
      </c>
      <c r="CS16" s="624"/>
      <c r="CT16" s="624"/>
      <c r="CU16" s="624"/>
      <c r="CV16" s="624"/>
      <c r="CW16" s="624"/>
      <c r="CX16" s="624"/>
      <c r="CY16" s="625"/>
      <c r="CZ16" s="626">
        <v>0.1</v>
      </c>
      <c r="DA16" s="626"/>
      <c r="DB16" s="626"/>
      <c r="DC16" s="626"/>
      <c r="DD16" s="632" t="s">
        <v>107</v>
      </c>
      <c r="DE16" s="624"/>
      <c r="DF16" s="624"/>
      <c r="DG16" s="624"/>
      <c r="DH16" s="624"/>
      <c r="DI16" s="624"/>
      <c r="DJ16" s="624"/>
      <c r="DK16" s="624"/>
      <c r="DL16" s="624"/>
      <c r="DM16" s="624"/>
      <c r="DN16" s="624"/>
      <c r="DO16" s="624"/>
      <c r="DP16" s="625"/>
      <c r="DQ16" s="632">
        <v>5801</v>
      </c>
      <c r="DR16" s="624"/>
      <c r="DS16" s="624"/>
      <c r="DT16" s="624"/>
      <c r="DU16" s="624"/>
      <c r="DV16" s="624"/>
      <c r="DW16" s="624"/>
      <c r="DX16" s="624"/>
      <c r="DY16" s="624"/>
      <c r="DZ16" s="624"/>
      <c r="EA16" s="624"/>
      <c r="EB16" s="624"/>
      <c r="EC16" s="633"/>
    </row>
    <row r="17" spans="2:133" ht="11.25" customHeight="1">
      <c r="B17" s="620" t="s">
        <v>241</v>
      </c>
      <c r="C17" s="621"/>
      <c r="D17" s="621"/>
      <c r="E17" s="621"/>
      <c r="F17" s="621"/>
      <c r="G17" s="621"/>
      <c r="H17" s="621"/>
      <c r="I17" s="621"/>
      <c r="J17" s="621"/>
      <c r="K17" s="621"/>
      <c r="L17" s="621"/>
      <c r="M17" s="621"/>
      <c r="N17" s="621"/>
      <c r="O17" s="621"/>
      <c r="P17" s="621"/>
      <c r="Q17" s="622"/>
      <c r="R17" s="623">
        <v>8555436</v>
      </c>
      <c r="S17" s="624"/>
      <c r="T17" s="624"/>
      <c r="U17" s="624"/>
      <c r="V17" s="624"/>
      <c r="W17" s="624"/>
      <c r="X17" s="624"/>
      <c r="Y17" s="625"/>
      <c r="Z17" s="626">
        <v>7.4</v>
      </c>
      <c r="AA17" s="626"/>
      <c r="AB17" s="626"/>
      <c r="AC17" s="626"/>
      <c r="AD17" s="627">
        <v>8555436</v>
      </c>
      <c r="AE17" s="627"/>
      <c r="AF17" s="627"/>
      <c r="AG17" s="627"/>
      <c r="AH17" s="627"/>
      <c r="AI17" s="627"/>
      <c r="AJ17" s="627"/>
      <c r="AK17" s="627"/>
      <c r="AL17" s="628">
        <v>15.1</v>
      </c>
      <c r="AM17" s="629"/>
      <c r="AN17" s="629"/>
      <c r="AO17" s="630"/>
      <c r="AP17" s="620" t="s">
        <v>242</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243</v>
      </c>
      <c r="CE17" s="638"/>
      <c r="CF17" s="638"/>
      <c r="CG17" s="638"/>
      <c r="CH17" s="638"/>
      <c r="CI17" s="638"/>
      <c r="CJ17" s="638"/>
      <c r="CK17" s="638"/>
      <c r="CL17" s="638"/>
      <c r="CM17" s="638"/>
      <c r="CN17" s="638"/>
      <c r="CO17" s="638"/>
      <c r="CP17" s="638"/>
      <c r="CQ17" s="639"/>
      <c r="CR17" s="623">
        <v>12807809</v>
      </c>
      <c r="CS17" s="624"/>
      <c r="CT17" s="624"/>
      <c r="CU17" s="624"/>
      <c r="CV17" s="624"/>
      <c r="CW17" s="624"/>
      <c r="CX17" s="624"/>
      <c r="CY17" s="625"/>
      <c r="CZ17" s="626">
        <v>11.3</v>
      </c>
      <c r="DA17" s="626"/>
      <c r="DB17" s="626"/>
      <c r="DC17" s="626"/>
      <c r="DD17" s="632" t="s">
        <v>107</v>
      </c>
      <c r="DE17" s="624"/>
      <c r="DF17" s="624"/>
      <c r="DG17" s="624"/>
      <c r="DH17" s="624"/>
      <c r="DI17" s="624"/>
      <c r="DJ17" s="624"/>
      <c r="DK17" s="624"/>
      <c r="DL17" s="624"/>
      <c r="DM17" s="624"/>
      <c r="DN17" s="624"/>
      <c r="DO17" s="624"/>
      <c r="DP17" s="625"/>
      <c r="DQ17" s="632">
        <v>12785266</v>
      </c>
      <c r="DR17" s="624"/>
      <c r="DS17" s="624"/>
      <c r="DT17" s="624"/>
      <c r="DU17" s="624"/>
      <c r="DV17" s="624"/>
      <c r="DW17" s="624"/>
      <c r="DX17" s="624"/>
      <c r="DY17" s="624"/>
      <c r="DZ17" s="624"/>
      <c r="EA17" s="624"/>
      <c r="EB17" s="624"/>
      <c r="EC17" s="633"/>
    </row>
    <row r="18" spans="2:133" ht="11.25" customHeight="1">
      <c r="B18" s="620" t="s">
        <v>244</v>
      </c>
      <c r="C18" s="621"/>
      <c r="D18" s="621"/>
      <c r="E18" s="621"/>
      <c r="F18" s="621"/>
      <c r="G18" s="621"/>
      <c r="H18" s="621"/>
      <c r="I18" s="621"/>
      <c r="J18" s="621"/>
      <c r="K18" s="621"/>
      <c r="L18" s="621"/>
      <c r="M18" s="621"/>
      <c r="N18" s="621"/>
      <c r="O18" s="621"/>
      <c r="P18" s="621"/>
      <c r="Q18" s="622"/>
      <c r="R18" s="623">
        <v>1740072</v>
      </c>
      <c r="S18" s="624"/>
      <c r="T18" s="624"/>
      <c r="U18" s="624"/>
      <c r="V18" s="624"/>
      <c r="W18" s="624"/>
      <c r="X18" s="624"/>
      <c r="Y18" s="625"/>
      <c r="Z18" s="626">
        <v>1.5</v>
      </c>
      <c r="AA18" s="626"/>
      <c r="AB18" s="626"/>
      <c r="AC18" s="626"/>
      <c r="AD18" s="627" t="s">
        <v>107</v>
      </c>
      <c r="AE18" s="627"/>
      <c r="AF18" s="627"/>
      <c r="AG18" s="627"/>
      <c r="AH18" s="627"/>
      <c r="AI18" s="627"/>
      <c r="AJ18" s="627"/>
      <c r="AK18" s="627"/>
      <c r="AL18" s="628" t="s">
        <v>107</v>
      </c>
      <c r="AM18" s="629"/>
      <c r="AN18" s="629"/>
      <c r="AO18" s="630"/>
      <c r="AP18" s="620" t="s">
        <v>245</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246</v>
      </c>
      <c r="CE18" s="638"/>
      <c r="CF18" s="638"/>
      <c r="CG18" s="638"/>
      <c r="CH18" s="638"/>
      <c r="CI18" s="638"/>
      <c r="CJ18" s="638"/>
      <c r="CK18" s="638"/>
      <c r="CL18" s="638"/>
      <c r="CM18" s="638"/>
      <c r="CN18" s="638"/>
      <c r="CO18" s="638"/>
      <c r="CP18" s="638"/>
      <c r="CQ18" s="639"/>
      <c r="CR18" s="623">
        <v>184239</v>
      </c>
      <c r="CS18" s="624"/>
      <c r="CT18" s="624"/>
      <c r="CU18" s="624"/>
      <c r="CV18" s="624"/>
      <c r="CW18" s="624"/>
      <c r="CX18" s="624"/>
      <c r="CY18" s="625"/>
      <c r="CZ18" s="626">
        <v>0.2</v>
      </c>
      <c r="DA18" s="626"/>
      <c r="DB18" s="626"/>
      <c r="DC18" s="626"/>
      <c r="DD18" s="632" t="s">
        <v>107</v>
      </c>
      <c r="DE18" s="624"/>
      <c r="DF18" s="624"/>
      <c r="DG18" s="624"/>
      <c r="DH18" s="624"/>
      <c r="DI18" s="624"/>
      <c r="DJ18" s="624"/>
      <c r="DK18" s="624"/>
      <c r="DL18" s="624"/>
      <c r="DM18" s="624"/>
      <c r="DN18" s="624"/>
      <c r="DO18" s="624"/>
      <c r="DP18" s="625"/>
      <c r="DQ18" s="632">
        <v>184239</v>
      </c>
      <c r="DR18" s="624"/>
      <c r="DS18" s="624"/>
      <c r="DT18" s="624"/>
      <c r="DU18" s="624"/>
      <c r="DV18" s="624"/>
      <c r="DW18" s="624"/>
      <c r="DX18" s="624"/>
      <c r="DY18" s="624"/>
      <c r="DZ18" s="624"/>
      <c r="EA18" s="624"/>
      <c r="EB18" s="624"/>
      <c r="EC18" s="633"/>
    </row>
    <row r="19" spans="2:133" ht="11.25" customHeight="1">
      <c r="B19" s="620" t="s">
        <v>247</v>
      </c>
      <c r="C19" s="621"/>
      <c r="D19" s="621"/>
      <c r="E19" s="621"/>
      <c r="F19" s="621"/>
      <c r="G19" s="621"/>
      <c r="H19" s="621"/>
      <c r="I19" s="621"/>
      <c r="J19" s="621"/>
      <c r="K19" s="621"/>
      <c r="L19" s="621"/>
      <c r="M19" s="621"/>
      <c r="N19" s="621"/>
      <c r="O19" s="621"/>
      <c r="P19" s="621"/>
      <c r="Q19" s="622"/>
      <c r="R19" s="623">
        <v>6</v>
      </c>
      <c r="S19" s="624"/>
      <c r="T19" s="624"/>
      <c r="U19" s="624"/>
      <c r="V19" s="624"/>
      <c r="W19" s="624"/>
      <c r="X19" s="624"/>
      <c r="Y19" s="625"/>
      <c r="Z19" s="626">
        <v>0</v>
      </c>
      <c r="AA19" s="626"/>
      <c r="AB19" s="626"/>
      <c r="AC19" s="626"/>
      <c r="AD19" s="627" t="s">
        <v>107</v>
      </c>
      <c r="AE19" s="627"/>
      <c r="AF19" s="627"/>
      <c r="AG19" s="627"/>
      <c r="AH19" s="627"/>
      <c r="AI19" s="627"/>
      <c r="AJ19" s="627"/>
      <c r="AK19" s="627"/>
      <c r="AL19" s="628" t="s">
        <v>107</v>
      </c>
      <c r="AM19" s="629"/>
      <c r="AN19" s="629"/>
      <c r="AO19" s="630"/>
      <c r="AP19" s="620" t="s">
        <v>248</v>
      </c>
      <c r="AQ19" s="621"/>
      <c r="AR19" s="621"/>
      <c r="AS19" s="621"/>
      <c r="AT19" s="621"/>
      <c r="AU19" s="621"/>
      <c r="AV19" s="621"/>
      <c r="AW19" s="621"/>
      <c r="AX19" s="621"/>
      <c r="AY19" s="621"/>
      <c r="AZ19" s="621"/>
      <c r="BA19" s="621"/>
      <c r="BB19" s="621"/>
      <c r="BC19" s="621"/>
      <c r="BD19" s="621"/>
      <c r="BE19" s="621"/>
      <c r="BF19" s="622"/>
      <c r="BG19" s="623">
        <v>3314549</v>
      </c>
      <c r="BH19" s="624"/>
      <c r="BI19" s="624"/>
      <c r="BJ19" s="624"/>
      <c r="BK19" s="624"/>
      <c r="BL19" s="624"/>
      <c r="BM19" s="624"/>
      <c r="BN19" s="625"/>
      <c r="BO19" s="626">
        <v>7.6</v>
      </c>
      <c r="BP19" s="626"/>
      <c r="BQ19" s="626"/>
      <c r="BR19" s="626"/>
      <c r="BS19" s="632" t="s">
        <v>107</v>
      </c>
      <c r="BT19" s="624"/>
      <c r="BU19" s="624"/>
      <c r="BV19" s="624"/>
      <c r="BW19" s="624"/>
      <c r="BX19" s="624"/>
      <c r="BY19" s="624"/>
      <c r="BZ19" s="624"/>
      <c r="CA19" s="624"/>
      <c r="CB19" s="633"/>
      <c r="CD19" s="637" t="s">
        <v>249</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c r="B20" s="620" t="s">
        <v>250</v>
      </c>
      <c r="C20" s="621"/>
      <c r="D20" s="621"/>
      <c r="E20" s="621"/>
      <c r="F20" s="621"/>
      <c r="G20" s="621"/>
      <c r="H20" s="621"/>
      <c r="I20" s="621"/>
      <c r="J20" s="621"/>
      <c r="K20" s="621"/>
      <c r="L20" s="621"/>
      <c r="M20" s="621"/>
      <c r="N20" s="621"/>
      <c r="O20" s="621"/>
      <c r="P20" s="621"/>
      <c r="Q20" s="622"/>
      <c r="R20" s="623">
        <v>61576632</v>
      </c>
      <c r="S20" s="624"/>
      <c r="T20" s="624"/>
      <c r="U20" s="624"/>
      <c r="V20" s="624"/>
      <c r="W20" s="624"/>
      <c r="X20" s="624"/>
      <c r="Y20" s="625"/>
      <c r="Z20" s="626">
        <v>53.5</v>
      </c>
      <c r="AA20" s="626"/>
      <c r="AB20" s="626"/>
      <c r="AC20" s="626"/>
      <c r="AD20" s="627">
        <v>56588118</v>
      </c>
      <c r="AE20" s="627"/>
      <c r="AF20" s="627"/>
      <c r="AG20" s="627"/>
      <c r="AH20" s="627"/>
      <c r="AI20" s="627"/>
      <c r="AJ20" s="627"/>
      <c r="AK20" s="627"/>
      <c r="AL20" s="628">
        <v>99.7</v>
      </c>
      <c r="AM20" s="629"/>
      <c r="AN20" s="629"/>
      <c r="AO20" s="630"/>
      <c r="AP20" s="620" t="s">
        <v>251</v>
      </c>
      <c r="AQ20" s="621"/>
      <c r="AR20" s="621"/>
      <c r="AS20" s="621"/>
      <c r="AT20" s="621"/>
      <c r="AU20" s="621"/>
      <c r="AV20" s="621"/>
      <c r="AW20" s="621"/>
      <c r="AX20" s="621"/>
      <c r="AY20" s="621"/>
      <c r="AZ20" s="621"/>
      <c r="BA20" s="621"/>
      <c r="BB20" s="621"/>
      <c r="BC20" s="621"/>
      <c r="BD20" s="621"/>
      <c r="BE20" s="621"/>
      <c r="BF20" s="622"/>
      <c r="BG20" s="623">
        <v>3314549</v>
      </c>
      <c r="BH20" s="624"/>
      <c r="BI20" s="624"/>
      <c r="BJ20" s="624"/>
      <c r="BK20" s="624"/>
      <c r="BL20" s="624"/>
      <c r="BM20" s="624"/>
      <c r="BN20" s="625"/>
      <c r="BO20" s="626">
        <v>7.6</v>
      </c>
      <c r="BP20" s="626"/>
      <c r="BQ20" s="626"/>
      <c r="BR20" s="626"/>
      <c r="BS20" s="632" t="s">
        <v>107</v>
      </c>
      <c r="BT20" s="624"/>
      <c r="BU20" s="624"/>
      <c r="BV20" s="624"/>
      <c r="BW20" s="624"/>
      <c r="BX20" s="624"/>
      <c r="BY20" s="624"/>
      <c r="BZ20" s="624"/>
      <c r="CA20" s="624"/>
      <c r="CB20" s="633"/>
      <c r="CD20" s="637" t="s">
        <v>252</v>
      </c>
      <c r="CE20" s="638"/>
      <c r="CF20" s="638"/>
      <c r="CG20" s="638"/>
      <c r="CH20" s="638"/>
      <c r="CI20" s="638"/>
      <c r="CJ20" s="638"/>
      <c r="CK20" s="638"/>
      <c r="CL20" s="638"/>
      <c r="CM20" s="638"/>
      <c r="CN20" s="638"/>
      <c r="CO20" s="638"/>
      <c r="CP20" s="638"/>
      <c r="CQ20" s="639"/>
      <c r="CR20" s="623">
        <v>113243896</v>
      </c>
      <c r="CS20" s="624"/>
      <c r="CT20" s="624"/>
      <c r="CU20" s="624"/>
      <c r="CV20" s="624"/>
      <c r="CW20" s="624"/>
      <c r="CX20" s="624"/>
      <c r="CY20" s="625"/>
      <c r="CZ20" s="626">
        <v>100</v>
      </c>
      <c r="DA20" s="626"/>
      <c r="DB20" s="626"/>
      <c r="DC20" s="626"/>
      <c r="DD20" s="632">
        <v>21678423</v>
      </c>
      <c r="DE20" s="624"/>
      <c r="DF20" s="624"/>
      <c r="DG20" s="624"/>
      <c r="DH20" s="624"/>
      <c r="DI20" s="624"/>
      <c r="DJ20" s="624"/>
      <c r="DK20" s="624"/>
      <c r="DL20" s="624"/>
      <c r="DM20" s="624"/>
      <c r="DN20" s="624"/>
      <c r="DO20" s="624"/>
      <c r="DP20" s="625"/>
      <c r="DQ20" s="632">
        <v>66151069</v>
      </c>
      <c r="DR20" s="624"/>
      <c r="DS20" s="624"/>
      <c r="DT20" s="624"/>
      <c r="DU20" s="624"/>
      <c r="DV20" s="624"/>
      <c r="DW20" s="624"/>
      <c r="DX20" s="624"/>
      <c r="DY20" s="624"/>
      <c r="DZ20" s="624"/>
      <c r="EA20" s="624"/>
      <c r="EB20" s="624"/>
      <c r="EC20" s="633"/>
    </row>
    <row r="21" spans="2:133" ht="11.25" customHeight="1">
      <c r="B21" s="620" t="s">
        <v>253</v>
      </c>
      <c r="C21" s="621"/>
      <c r="D21" s="621"/>
      <c r="E21" s="621"/>
      <c r="F21" s="621"/>
      <c r="G21" s="621"/>
      <c r="H21" s="621"/>
      <c r="I21" s="621"/>
      <c r="J21" s="621"/>
      <c r="K21" s="621"/>
      <c r="L21" s="621"/>
      <c r="M21" s="621"/>
      <c r="N21" s="621"/>
      <c r="O21" s="621"/>
      <c r="P21" s="621"/>
      <c r="Q21" s="622"/>
      <c r="R21" s="623">
        <v>48255</v>
      </c>
      <c r="S21" s="624"/>
      <c r="T21" s="624"/>
      <c r="U21" s="624"/>
      <c r="V21" s="624"/>
      <c r="W21" s="624"/>
      <c r="X21" s="624"/>
      <c r="Y21" s="625"/>
      <c r="Z21" s="626">
        <v>0</v>
      </c>
      <c r="AA21" s="626"/>
      <c r="AB21" s="626"/>
      <c r="AC21" s="626"/>
      <c r="AD21" s="627">
        <v>48255</v>
      </c>
      <c r="AE21" s="627"/>
      <c r="AF21" s="627"/>
      <c r="AG21" s="627"/>
      <c r="AH21" s="627"/>
      <c r="AI21" s="627"/>
      <c r="AJ21" s="627"/>
      <c r="AK21" s="627"/>
      <c r="AL21" s="628">
        <v>0.1</v>
      </c>
      <c r="AM21" s="629"/>
      <c r="AN21" s="629"/>
      <c r="AO21" s="630"/>
      <c r="AP21" s="640" t="s">
        <v>254</v>
      </c>
      <c r="AQ21" s="641"/>
      <c r="AR21" s="641"/>
      <c r="AS21" s="641"/>
      <c r="AT21" s="641"/>
      <c r="AU21" s="641"/>
      <c r="AV21" s="641"/>
      <c r="AW21" s="641"/>
      <c r="AX21" s="641"/>
      <c r="AY21" s="641"/>
      <c r="AZ21" s="641"/>
      <c r="BA21" s="641"/>
      <c r="BB21" s="641"/>
      <c r="BC21" s="641"/>
      <c r="BD21" s="641"/>
      <c r="BE21" s="641"/>
      <c r="BF21" s="642"/>
      <c r="BG21" s="623">
        <v>66113</v>
      </c>
      <c r="BH21" s="624"/>
      <c r="BI21" s="624"/>
      <c r="BJ21" s="624"/>
      <c r="BK21" s="624"/>
      <c r="BL21" s="624"/>
      <c r="BM21" s="624"/>
      <c r="BN21" s="625"/>
      <c r="BO21" s="626">
        <v>0.2</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255</v>
      </c>
      <c r="C22" s="621"/>
      <c r="D22" s="621"/>
      <c r="E22" s="621"/>
      <c r="F22" s="621"/>
      <c r="G22" s="621"/>
      <c r="H22" s="621"/>
      <c r="I22" s="621"/>
      <c r="J22" s="621"/>
      <c r="K22" s="621"/>
      <c r="L22" s="621"/>
      <c r="M22" s="621"/>
      <c r="N22" s="621"/>
      <c r="O22" s="621"/>
      <c r="P22" s="621"/>
      <c r="Q22" s="622"/>
      <c r="R22" s="623">
        <v>1140219</v>
      </c>
      <c r="S22" s="624"/>
      <c r="T22" s="624"/>
      <c r="U22" s="624"/>
      <c r="V22" s="624"/>
      <c r="W22" s="624"/>
      <c r="X22" s="624"/>
      <c r="Y22" s="625"/>
      <c r="Z22" s="626">
        <v>1</v>
      </c>
      <c r="AA22" s="626"/>
      <c r="AB22" s="626"/>
      <c r="AC22" s="626"/>
      <c r="AD22" s="627" t="s">
        <v>107</v>
      </c>
      <c r="AE22" s="627"/>
      <c r="AF22" s="627"/>
      <c r="AG22" s="627"/>
      <c r="AH22" s="627"/>
      <c r="AI22" s="627"/>
      <c r="AJ22" s="627"/>
      <c r="AK22" s="627"/>
      <c r="AL22" s="628" t="s">
        <v>107</v>
      </c>
      <c r="AM22" s="629"/>
      <c r="AN22" s="629"/>
      <c r="AO22" s="630"/>
      <c r="AP22" s="640" t="s">
        <v>256</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258</v>
      </c>
      <c r="C23" s="621"/>
      <c r="D23" s="621"/>
      <c r="E23" s="621"/>
      <c r="F23" s="621"/>
      <c r="G23" s="621"/>
      <c r="H23" s="621"/>
      <c r="I23" s="621"/>
      <c r="J23" s="621"/>
      <c r="K23" s="621"/>
      <c r="L23" s="621"/>
      <c r="M23" s="621"/>
      <c r="N23" s="621"/>
      <c r="O23" s="621"/>
      <c r="P23" s="621"/>
      <c r="Q23" s="622"/>
      <c r="R23" s="623">
        <v>1194559</v>
      </c>
      <c r="S23" s="624"/>
      <c r="T23" s="624"/>
      <c r="U23" s="624"/>
      <c r="V23" s="624"/>
      <c r="W23" s="624"/>
      <c r="X23" s="624"/>
      <c r="Y23" s="625"/>
      <c r="Z23" s="626">
        <v>1</v>
      </c>
      <c r="AA23" s="626"/>
      <c r="AB23" s="626"/>
      <c r="AC23" s="626"/>
      <c r="AD23" s="627">
        <v>119113</v>
      </c>
      <c r="AE23" s="627"/>
      <c r="AF23" s="627"/>
      <c r="AG23" s="627"/>
      <c r="AH23" s="627"/>
      <c r="AI23" s="627"/>
      <c r="AJ23" s="627"/>
      <c r="AK23" s="627"/>
      <c r="AL23" s="628">
        <v>0.2</v>
      </c>
      <c r="AM23" s="629"/>
      <c r="AN23" s="629"/>
      <c r="AO23" s="630"/>
      <c r="AP23" s="640" t="s">
        <v>259</v>
      </c>
      <c r="AQ23" s="641"/>
      <c r="AR23" s="641"/>
      <c r="AS23" s="641"/>
      <c r="AT23" s="641"/>
      <c r="AU23" s="641"/>
      <c r="AV23" s="641"/>
      <c r="AW23" s="641"/>
      <c r="AX23" s="641"/>
      <c r="AY23" s="641"/>
      <c r="AZ23" s="641"/>
      <c r="BA23" s="641"/>
      <c r="BB23" s="641"/>
      <c r="BC23" s="641"/>
      <c r="BD23" s="641"/>
      <c r="BE23" s="641"/>
      <c r="BF23" s="642"/>
      <c r="BG23" s="623">
        <v>3248436</v>
      </c>
      <c r="BH23" s="624"/>
      <c r="BI23" s="624"/>
      <c r="BJ23" s="624"/>
      <c r="BK23" s="624"/>
      <c r="BL23" s="624"/>
      <c r="BM23" s="624"/>
      <c r="BN23" s="625"/>
      <c r="BO23" s="626">
        <v>7.4</v>
      </c>
      <c r="BP23" s="626"/>
      <c r="BQ23" s="626"/>
      <c r="BR23" s="626"/>
      <c r="BS23" s="632" t="s">
        <v>107</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260</v>
      </c>
      <c r="CS23" s="606"/>
      <c r="CT23" s="606"/>
      <c r="CU23" s="606"/>
      <c r="CV23" s="606"/>
      <c r="CW23" s="606"/>
      <c r="CX23" s="606"/>
      <c r="CY23" s="607"/>
      <c r="CZ23" s="605" t="s">
        <v>261</v>
      </c>
      <c r="DA23" s="606"/>
      <c r="DB23" s="606"/>
      <c r="DC23" s="607"/>
      <c r="DD23" s="605" t="s">
        <v>262</v>
      </c>
      <c r="DE23" s="606"/>
      <c r="DF23" s="606"/>
      <c r="DG23" s="606"/>
      <c r="DH23" s="606"/>
      <c r="DI23" s="606"/>
      <c r="DJ23" s="606"/>
      <c r="DK23" s="607"/>
      <c r="DL23" s="646" t="s">
        <v>263</v>
      </c>
      <c r="DM23" s="647"/>
      <c r="DN23" s="647"/>
      <c r="DO23" s="647"/>
      <c r="DP23" s="647"/>
      <c r="DQ23" s="647"/>
      <c r="DR23" s="647"/>
      <c r="DS23" s="647"/>
      <c r="DT23" s="647"/>
      <c r="DU23" s="647"/>
      <c r="DV23" s="648"/>
      <c r="DW23" s="605" t="s">
        <v>264</v>
      </c>
      <c r="DX23" s="606"/>
      <c r="DY23" s="606"/>
      <c r="DZ23" s="606"/>
      <c r="EA23" s="606"/>
      <c r="EB23" s="606"/>
      <c r="EC23" s="607"/>
    </row>
    <row r="24" spans="2:133" ht="11.25" customHeight="1">
      <c r="B24" s="620" t="s">
        <v>265</v>
      </c>
      <c r="C24" s="621"/>
      <c r="D24" s="621"/>
      <c r="E24" s="621"/>
      <c r="F24" s="621"/>
      <c r="G24" s="621"/>
      <c r="H24" s="621"/>
      <c r="I24" s="621"/>
      <c r="J24" s="621"/>
      <c r="K24" s="621"/>
      <c r="L24" s="621"/>
      <c r="M24" s="621"/>
      <c r="N24" s="621"/>
      <c r="O24" s="621"/>
      <c r="P24" s="621"/>
      <c r="Q24" s="622"/>
      <c r="R24" s="623">
        <v>331919</v>
      </c>
      <c r="S24" s="624"/>
      <c r="T24" s="624"/>
      <c r="U24" s="624"/>
      <c r="V24" s="624"/>
      <c r="W24" s="624"/>
      <c r="X24" s="624"/>
      <c r="Y24" s="625"/>
      <c r="Z24" s="626">
        <v>0.3</v>
      </c>
      <c r="AA24" s="626"/>
      <c r="AB24" s="626"/>
      <c r="AC24" s="626"/>
      <c r="AD24" s="627" t="s">
        <v>107</v>
      </c>
      <c r="AE24" s="627"/>
      <c r="AF24" s="627"/>
      <c r="AG24" s="627"/>
      <c r="AH24" s="627"/>
      <c r="AI24" s="627"/>
      <c r="AJ24" s="627"/>
      <c r="AK24" s="627"/>
      <c r="AL24" s="628" t="s">
        <v>107</v>
      </c>
      <c r="AM24" s="629"/>
      <c r="AN24" s="629"/>
      <c r="AO24" s="630"/>
      <c r="AP24" s="640" t="s">
        <v>266</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267</v>
      </c>
      <c r="CE24" s="635"/>
      <c r="CF24" s="635"/>
      <c r="CG24" s="635"/>
      <c r="CH24" s="635"/>
      <c r="CI24" s="635"/>
      <c r="CJ24" s="635"/>
      <c r="CK24" s="635"/>
      <c r="CL24" s="635"/>
      <c r="CM24" s="635"/>
      <c r="CN24" s="635"/>
      <c r="CO24" s="635"/>
      <c r="CP24" s="635"/>
      <c r="CQ24" s="636"/>
      <c r="CR24" s="612">
        <v>54512806</v>
      </c>
      <c r="CS24" s="613"/>
      <c r="CT24" s="613"/>
      <c r="CU24" s="613"/>
      <c r="CV24" s="613"/>
      <c r="CW24" s="613"/>
      <c r="CX24" s="613"/>
      <c r="CY24" s="614"/>
      <c r="CZ24" s="654">
        <v>48.1</v>
      </c>
      <c r="DA24" s="655"/>
      <c r="DB24" s="655"/>
      <c r="DC24" s="656"/>
      <c r="DD24" s="653">
        <v>36233052</v>
      </c>
      <c r="DE24" s="613"/>
      <c r="DF24" s="613"/>
      <c r="DG24" s="613"/>
      <c r="DH24" s="613"/>
      <c r="DI24" s="613"/>
      <c r="DJ24" s="613"/>
      <c r="DK24" s="614"/>
      <c r="DL24" s="653">
        <v>35826986</v>
      </c>
      <c r="DM24" s="613"/>
      <c r="DN24" s="613"/>
      <c r="DO24" s="613"/>
      <c r="DP24" s="613"/>
      <c r="DQ24" s="613"/>
      <c r="DR24" s="613"/>
      <c r="DS24" s="613"/>
      <c r="DT24" s="613"/>
      <c r="DU24" s="613"/>
      <c r="DV24" s="614"/>
      <c r="DW24" s="617">
        <v>58.3</v>
      </c>
      <c r="DX24" s="618"/>
      <c r="DY24" s="618"/>
      <c r="DZ24" s="618"/>
      <c r="EA24" s="618"/>
      <c r="EB24" s="618"/>
      <c r="EC24" s="619"/>
    </row>
    <row r="25" spans="2:133" ht="11.25" customHeight="1">
      <c r="B25" s="620" t="s">
        <v>268</v>
      </c>
      <c r="C25" s="621"/>
      <c r="D25" s="621"/>
      <c r="E25" s="621"/>
      <c r="F25" s="621"/>
      <c r="G25" s="621"/>
      <c r="H25" s="621"/>
      <c r="I25" s="621"/>
      <c r="J25" s="621"/>
      <c r="K25" s="621"/>
      <c r="L25" s="621"/>
      <c r="M25" s="621"/>
      <c r="N25" s="621"/>
      <c r="O25" s="621"/>
      <c r="P25" s="621"/>
      <c r="Q25" s="622"/>
      <c r="R25" s="623">
        <v>18338819</v>
      </c>
      <c r="S25" s="624"/>
      <c r="T25" s="624"/>
      <c r="U25" s="624"/>
      <c r="V25" s="624"/>
      <c r="W25" s="624"/>
      <c r="X25" s="624"/>
      <c r="Y25" s="625"/>
      <c r="Z25" s="626">
        <v>15.9</v>
      </c>
      <c r="AA25" s="626"/>
      <c r="AB25" s="626"/>
      <c r="AC25" s="626"/>
      <c r="AD25" s="627" t="s">
        <v>107</v>
      </c>
      <c r="AE25" s="627"/>
      <c r="AF25" s="627"/>
      <c r="AG25" s="627"/>
      <c r="AH25" s="627"/>
      <c r="AI25" s="627"/>
      <c r="AJ25" s="627"/>
      <c r="AK25" s="627"/>
      <c r="AL25" s="628" t="s">
        <v>107</v>
      </c>
      <c r="AM25" s="629"/>
      <c r="AN25" s="629"/>
      <c r="AO25" s="630"/>
      <c r="AP25" s="640" t="s">
        <v>269</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270</v>
      </c>
      <c r="CE25" s="638"/>
      <c r="CF25" s="638"/>
      <c r="CG25" s="638"/>
      <c r="CH25" s="638"/>
      <c r="CI25" s="638"/>
      <c r="CJ25" s="638"/>
      <c r="CK25" s="638"/>
      <c r="CL25" s="638"/>
      <c r="CM25" s="638"/>
      <c r="CN25" s="638"/>
      <c r="CO25" s="638"/>
      <c r="CP25" s="638"/>
      <c r="CQ25" s="639"/>
      <c r="CR25" s="623">
        <v>17683408</v>
      </c>
      <c r="CS25" s="649"/>
      <c r="CT25" s="649"/>
      <c r="CU25" s="649"/>
      <c r="CV25" s="649"/>
      <c r="CW25" s="649"/>
      <c r="CX25" s="649"/>
      <c r="CY25" s="650"/>
      <c r="CZ25" s="657">
        <v>15.6</v>
      </c>
      <c r="DA25" s="658"/>
      <c r="DB25" s="658"/>
      <c r="DC25" s="659"/>
      <c r="DD25" s="632">
        <v>16239799</v>
      </c>
      <c r="DE25" s="649"/>
      <c r="DF25" s="649"/>
      <c r="DG25" s="649"/>
      <c r="DH25" s="649"/>
      <c r="DI25" s="649"/>
      <c r="DJ25" s="649"/>
      <c r="DK25" s="650"/>
      <c r="DL25" s="632">
        <v>15841092</v>
      </c>
      <c r="DM25" s="649"/>
      <c r="DN25" s="649"/>
      <c r="DO25" s="649"/>
      <c r="DP25" s="649"/>
      <c r="DQ25" s="649"/>
      <c r="DR25" s="649"/>
      <c r="DS25" s="649"/>
      <c r="DT25" s="649"/>
      <c r="DU25" s="649"/>
      <c r="DV25" s="650"/>
      <c r="DW25" s="628">
        <v>25.8</v>
      </c>
      <c r="DX25" s="651"/>
      <c r="DY25" s="651"/>
      <c r="DZ25" s="651"/>
      <c r="EA25" s="651"/>
      <c r="EB25" s="651"/>
      <c r="EC25" s="652"/>
    </row>
    <row r="26" spans="2:133" ht="11.25" customHeight="1">
      <c r="B26" s="660" t="s">
        <v>271</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272</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273</v>
      </c>
      <c r="CE26" s="638"/>
      <c r="CF26" s="638"/>
      <c r="CG26" s="638"/>
      <c r="CH26" s="638"/>
      <c r="CI26" s="638"/>
      <c r="CJ26" s="638"/>
      <c r="CK26" s="638"/>
      <c r="CL26" s="638"/>
      <c r="CM26" s="638"/>
      <c r="CN26" s="638"/>
      <c r="CO26" s="638"/>
      <c r="CP26" s="638"/>
      <c r="CQ26" s="639"/>
      <c r="CR26" s="623">
        <v>12444569</v>
      </c>
      <c r="CS26" s="624"/>
      <c r="CT26" s="624"/>
      <c r="CU26" s="624"/>
      <c r="CV26" s="624"/>
      <c r="CW26" s="624"/>
      <c r="CX26" s="624"/>
      <c r="CY26" s="625"/>
      <c r="CZ26" s="657">
        <v>11</v>
      </c>
      <c r="DA26" s="658"/>
      <c r="DB26" s="658"/>
      <c r="DC26" s="659"/>
      <c r="DD26" s="632">
        <v>11747170</v>
      </c>
      <c r="DE26" s="624"/>
      <c r="DF26" s="624"/>
      <c r="DG26" s="624"/>
      <c r="DH26" s="624"/>
      <c r="DI26" s="624"/>
      <c r="DJ26" s="624"/>
      <c r="DK26" s="625"/>
      <c r="DL26" s="632" t="s">
        <v>274</v>
      </c>
      <c r="DM26" s="624"/>
      <c r="DN26" s="624"/>
      <c r="DO26" s="624"/>
      <c r="DP26" s="624"/>
      <c r="DQ26" s="624"/>
      <c r="DR26" s="624"/>
      <c r="DS26" s="624"/>
      <c r="DT26" s="624"/>
      <c r="DU26" s="624"/>
      <c r="DV26" s="625"/>
      <c r="DW26" s="628" t="s">
        <v>274</v>
      </c>
      <c r="DX26" s="651"/>
      <c r="DY26" s="651"/>
      <c r="DZ26" s="651"/>
      <c r="EA26" s="651"/>
      <c r="EB26" s="651"/>
      <c r="EC26" s="652"/>
    </row>
    <row r="27" spans="2:133" ht="11.25" customHeight="1">
      <c r="B27" s="620" t="s">
        <v>275</v>
      </c>
      <c r="C27" s="621"/>
      <c r="D27" s="621"/>
      <c r="E27" s="621"/>
      <c r="F27" s="621"/>
      <c r="G27" s="621"/>
      <c r="H27" s="621"/>
      <c r="I27" s="621"/>
      <c r="J27" s="621"/>
      <c r="K27" s="621"/>
      <c r="L27" s="621"/>
      <c r="M27" s="621"/>
      <c r="N27" s="621"/>
      <c r="O27" s="621"/>
      <c r="P27" s="621"/>
      <c r="Q27" s="622"/>
      <c r="R27" s="623">
        <v>9482058</v>
      </c>
      <c r="S27" s="624"/>
      <c r="T27" s="624"/>
      <c r="U27" s="624"/>
      <c r="V27" s="624"/>
      <c r="W27" s="624"/>
      <c r="X27" s="624"/>
      <c r="Y27" s="625"/>
      <c r="Z27" s="626">
        <v>8.1999999999999993</v>
      </c>
      <c r="AA27" s="626"/>
      <c r="AB27" s="626"/>
      <c r="AC27" s="626"/>
      <c r="AD27" s="627" t="s">
        <v>107</v>
      </c>
      <c r="AE27" s="627"/>
      <c r="AF27" s="627"/>
      <c r="AG27" s="627"/>
      <c r="AH27" s="627"/>
      <c r="AI27" s="627"/>
      <c r="AJ27" s="627"/>
      <c r="AK27" s="627"/>
      <c r="AL27" s="628" t="s">
        <v>107</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43834661</v>
      </c>
      <c r="BH27" s="624"/>
      <c r="BI27" s="624"/>
      <c r="BJ27" s="624"/>
      <c r="BK27" s="624"/>
      <c r="BL27" s="624"/>
      <c r="BM27" s="624"/>
      <c r="BN27" s="625"/>
      <c r="BO27" s="626">
        <v>100</v>
      </c>
      <c r="BP27" s="626"/>
      <c r="BQ27" s="626"/>
      <c r="BR27" s="626"/>
      <c r="BS27" s="632">
        <v>795964</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24021589</v>
      </c>
      <c r="CS27" s="649"/>
      <c r="CT27" s="649"/>
      <c r="CU27" s="649"/>
      <c r="CV27" s="649"/>
      <c r="CW27" s="649"/>
      <c r="CX27" s="649"/>
      <c r="CY27" s="650"/>
      <c r="CZ27" s="657">
        <v>21.2</v>
      </c>
      <c r="DA27" s="658"/>
      <c r="DB27" s="658"/>
      <c r="DC27" s="659"/>
      <c r="DD27" s="632">
        <v>7207987</v>
      </c>
      <c r="DE27" s="649"/>
      <c r="DF27" s="649"/>
      <c r="DG27" s="649"/>
      <c r="DH27" s="649"/>
      <c r="DI27" s="649"/>
      <c r="DJ27" s="649"/>
      <c r="DK27" s="650"/>
      <c r="DL27" s="632">
        <v>7207987</v>
      </c>
      <c r="DM27" s="649"/>
      <c r="DN27" s="649"/>
      <c r="DO27" s="649"/>
      <c r="DP27" s="649"/>
      <c r="DQ27" s="649"/>
      <c r="DR27" s="649"/>
      <c r="DS27" s="649"/>
      <c r="DT27" s="649"/>
      <c r="DU27" s="649"/>
      <c r="DV27" s="650"/>
      <c r="DW27" s="628">
        <v>11.7</v>
      </c>
      <c r="DX27" s="651"/>
      <c r="DY27" s="651"/>
      <c r="DZ27" s="651"/>
      <c r="EA27" s="651"/>
      <c r="EB27" s="651"/>
      <c r="EC27" s="652"/>
    </row>
    <row r="28" spans="2:133" ht="11.25" customHeight="1">
      <c r="B28" s="620" t="s">
        <v>278</v>
      </c>
      <c r="C28" s="621"/>
      <c r="D28" s="621"/>
      <c r="E28" s="621"/>
      <c r="F28" s="621"/>
      <c r="G28" s="621"/>
      <c r="H28" s="621"/>
      <c r="I28" s="621"/>
      <c r="J28" s="621"/>
      <c r="K28" s="621"/>
      <c r="L28" s="621"/>
      <c r="M28" s="621"/>
      <c r="N28" s="621"/>
      <c r="O28" s="621"/>
      <c r="P28" s="621"/>
      <c r="Q28" s="622"/>
      <c r="R28" s="623">
        <v>201902</v>
      </c>
      <c r="S28" s="624"/>
      <c r="T28" s="624"/>
      <c r="U28" s="624"/>
      <c r="V28" s="624"/>
      <c r="W28" s="624"/>
      <c r="X28" s="624"/>
      <c r="Y28" s="625"/>
      <c r="Z28" s="626">
        <v>0.2</v>
      </c>
      <c r="AA28" s="626"/>
      <c r="AB28" s="626"/>
      <c r="AC28" s="626"/>
      <c r="AD28" s="627" t="s">
        <v>107</v>
      </c>
      <c r="AE28" s="627"/>
      <c r="AF28" s="627"/>
      <c r="AG28" s="627"/>
      <c r="AH28" s="627"/>
      <c r="AI28" s="627"/>
      <c r="AJ28" s="627"/>
      <c r="AK28" s="627"/>
      <c r="AL28" s="628" t="s">
        <v>107</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12807809</v>
      </c>
      <c r="CS28" s="624"/>
      <c r="CT28" s="624"/>
      <c r="CU28" s="624"/>
      <c r="CV28" s="624"/>
      <c r="CW28" s="624"/>
      <c r="CX28" s="624"/>
      <c r="CY28" s="625"/>
      <c r="CZ28" s="657">
        <v>11.3</v>
      </c>
      <c r="DA28" s="658"/>
      <c r="DB28" s="658"/>
      <c r="DC28" s="659"/>
      <c r="DD28" s="632">
        <v>12785266</v>
      </c>
      <c r="DE28" s="624"/>
      <c r="DF28" s="624"/>
      <c r="DG28" s="624"/>
      <c r="DH28" s="624"/>
      <c r="DI28" s="624"/>
      <c r="DJ28" s="624"/>
      <c r="DK28" s="625"/>
      <c r="DL28" s="632">
        <v>12777907</v>
      </c>
      <c r="DM28" s="624"/>
      <c r="DN28" s="624"/>
      <c r="DO28" s="624"/>
      <c r="DP28" s="624"/>
      <c r="DQ28" s="624"/>
      <c r="DR28" s="624"/>
      <c r="DS28" s="624"/>
      <c r="DT28" s="624"/>
      <c r="DU28" s="624"/>
      <c r="DV28" s="625"/>
      <c r="DW28" s="628">
        <v>20.8</v>
      </c>
      <c r="DX28" s="651"/>
      <c r="DY28" s="651"/>
      <c r="DZ28" s="651"/>
      <c r="EA28" s="651"/>
      <c r="EB28" s="651"/>
      <c r="EC28" s="652"/>
    </row>
    <row r="29" spans="2:133" ht="11.25" customHeight="1">
      <c r="B29" s="620" t="s">
        <v>280</v>
      </c>
      <c r="C29" s="621"/>
      <c r="D29" s="621"/>
      <c r="E29" s="621"/>
      <c r="F29" s="621"/>
      <c r="G29" s="621"/>
      <c r="H29" s="621"/>
      <c r="I29" s="621"/>
      <c r="J29" s="621"/>
      <c r="K29" s="621"/>
      <c r="L29" s="621"/>
      <c r="M29" s="621"/>
      <c r="N29" s="621"/>
      <c r="O29" s="621"/>
      <c r="P29" s="621"/>
      <c r="Q29" s="622"/>
      <c r="R29" s="623">
        <v>17898</v>
      </c>
      <c r="S29" s="624"/>
      <c r="T29" s="624"/>
      <c r="U29" s="624"/>
      <c r="V29" s="624"/>
      <c r="W29" s="624"/>
      <c r="X29" s="624"/>
      <c r="Y29" s="625"/>
      <c r="Z29" s="626">
        <v>0</v>
      </c>
      <c r="AA29" s="626"/>
      <c r="AB29" s="626"/>
      <c r="AC29" s="626"/>
      <c r="AD29" s="627" t="s">
        <v>107</v>
      </c>
      <c r="AE29" s="627"/>
      <c r="AF29" s="627"/>
      <c r="AG29" s="627"/>
      <c r="AH29" s="627"/>
      <c r="AI29" s="627"/>
      <c r="AJ29" s="627"/>
      <c r="AK29" s="627"/>
      <c r="AL29" s="628" t="s">
        <v>107</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12801120</v>
      </c>
      <c r="CS29" s="649"/>
      <c r="CT29" s="649"/>
      <c r="CU29" s="649"/>
      <c r="CV29" s="649"/>
      <c r="CW29" s="649"/>
      <c r="CX29" s="649"/>
      <c r="CY29" s="650"/>
      <c r="CZ29" s="657">
        <v>11.3</v>
      </c>
      <c r="DA29" s="658"/>
      <c r="DB29" s="658"/>
      <c r="DC29" s="659"/>
      <c r="DD29" s="632">
        <v>12778577</v>
      </c>
      <c r="DE29" s="649"/>
      <c r="DF29" s="649"/>
      <c r="DG29" s="649"/>
      <c r="DH29" s="649"/>
      <c r="DI29" s="649"/>
      <c r="DJ29" s="649"/>
      <c r="DK29" s="650"/>
      <c r="DL29" s="632">
        <v>12771218</v>
      </c>
      <c r="DM29" s="649"/>
      <c r="DN29" s="649"/>
      <c r="DO29" s="649"/>
      <c r="DP29" s="649"/>
      <c r="DQ29" s="649"/>
      <c r="DR29" s="649"/>
      <c r="DS29" s="649"/>
      <c r="DT29" s="649"/>
      <c r="DU29" s="649"/>
      <c r="DV29" s="650"/>
      <c r="DW29" s="628">
        <v>20.8</v>
      </c>
      <c r="DX29" s="651"/>
      <c r="DY29" s="651"/>
      <c r="DZ29" s="651"/>
      <c r="EA29" s="651"/>
      <c r="EB29" s="651"/>
      <c r="EC29" s="652"/>
    </row>
    <row r="30" spans="2:133" ht="11.25" customHeight="1">
      <c r="B30" s="620" t="s">
        <v>285</v>
      </c>
      <c r="C30" s="621"/>
      <c r="D30" s="621"/>
      <c r="E30" s="621"/>
      <c r="F30" s="621"/>
      <c r="G30" s="621"/>
      <c r="H30" s="621"/>
      <c r="I30" s="621"/>
      <c r="J30" s="621"/>
      <c r="K30" s="621"/>
      <c r="L30" s="621"/>
      <c r="M30" s="621"/>
      <c r="N30" s="621"/>
      <c r="O30" s="621"/>
      <c r="P30" s="621"/>
      <c r="Q30" s="622"/>
      <c r="R30" s="623">
        <v>448413</v>
      </c>
      <c r="S30" s="624"/>
      <c r="T30" s="624"/>
      <c r="U30" s="624"/>
      <c r="V30" s="624"/>
      <c r="W30" s="624"/>
      <c r="X30" s="624"/>
      <c r="Y30" s="625"/>
      <c r="Z30" s="626">
        <v>0.4</v>
      </c>
      <c r="AA30" s="626"/>
      <c r="AB30" s="626"/>
      <c r="AC30" s="626"/>
      <c r="AD30" s="627" t="s">
        <v>107</v>
      </c>
      <c r="AE30" s="627"/>
      <c r="AF30" s="627"/>
      <c r="AG30" s="627"/>
      <c r="AH30" s="627"/>
      <c r="AI30" s="627"/>
      <c r="AJ30" s="627"/>
      <c r="AK30" s="627"/>
      <c r="AL30" s="628" t="s">
        <v>107</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98.5</v>
      </c>
      <c r="BH30" s="682"/>
      <c r="BI30" s="682"/>
      <c r="BJ30" s="682"/>
      <c r="BK30" s="682"/>
      <c r="BL30" s="682"/>
      <c r="BM30" s="618">
        <v>93.2</v>
      </c>
      <c r="BN30" s="682"/>
      <c r="BO30" s="682"/>
      <c r="BP30" s="682"/>
      <c r="BQ30" s="683"/>
      <c r="BR30" s="681">
        <v>98.3</v>
      </c>
      <c r="BS30" s="682"/>
      <c r="BT30" s="682"/>
      <c r="BU30" s="682"/>
      <c r="BV30" s="682"/>
      <c r="BW30" s="682"/>
      <c r="BX30" s="618">
        <v>92.4</v>
      </c>
      <c r="BY30" s="682"/>
      <c r="BZ30" s="682"/>
      <c r="CA30" s="682"/>
      <c r="CB30" s="683"/>
      <c r="CD30" s="686"/>
      <c r="CE30" s="687"/>
      <c r="CF30" s="637" t="s">
        <v>288</v>
      </c>
      <c r="CG30" s="638"/>
      <c r="CH30" s="638"/>
      <c r="CI30" s="638"/>
      <c r="CJ30" s="638"/>
      <c r="CK30" s="638"/>
      <c r="CL30" s="638"/>
      <c r="CM30" s="638"/>
      <c r="CN30" s="638"/>
      <c r="CO30" s="638"/>
      <c r="CP30" s="638"/>
      <c r="CQ30" s="639"/>
      <c r="CR30" s="623">
        <v>11214764</v>
      </c>
      <c r="CS30" s="624"/>
      <c r="CT30" s="624"/>
      <c r="CU30" s="624"/>
      <c r="CV30" s="624"/>
      <c r="CW30" s="624"/>
      <c r="CX30" s="624"/>
      <c r="CY30" s="625"/>
      <c r="CZ30" s="657">
        <v>9.9</v>
      </c>
      <c r="DA30" s="658"/>
      <c r="DB30" s="658"/>
      <c r="DC30" s="659"/>
      <c r="DD30" s="632">
        <v>11192221</v>
      </c>
      <c r="DE30" s="624"/>
      <c r="DF30" s="624"/>
      <c r="DG30" s="624"/>
      <c r="DH30" s="624"/>
      <c r="DI30" s="624"/>
      <c r="DJ30" s="624"/>
      <c r="DK30" s="625"/>
      <c r="DL30" s="632">
        <v>11184862</v>
      </c>
      <c r="DM30" s="624"/>
      <c r="DN30" s="624"/>
      <c r="DO30" s="624"/>
      <c r="DP30" s="624"/>
      <c r="DQ30" s="624"/>
      <c r="DR30" s="624"/>
      <c r="DS30" s="624"/>
      <c r="DT30" s="624"/>
      <c r="DU30" s="624"/>
      <c r="DV30" s="625"/>
      <c r="DW30" s="628">
        <v>18.2</v>
      </c>
      <c r="DX30" s="651"/>
      <c r="DY30" s="651"/>
      <c r="DZ30" s="651"/>
      <c r="EA30" s="651"/>
      <c r="EB30" s="651"/>
      <c r="EC30" s="652"/>
    </row>
    <row r="31" spans="2:133" ht="11.25" customHeight="1">
      <c r="B31" s="620" t="s">
        <v>289</v>
      </c>
      <c r="C31" s="621"/>
      <c r="D31" s="621"/>
      <c r="E31" s="621"/>
      <c r="F31" s="621"/>
      <c r="G31" s="621"/>
      <c r="H31" s="621"/>
      <c r="I31" s="621"/>
      <c r="J31" s="621"/>
      <c r="K31" s="621"/>
      <c r="L31" s="621"/>
      <c r="M31" s="621"/>
      <c r="N31" s="621"/>
      <c r="O31" s="621"/>
      <c r="P31" s="621"/>
      <c r="Q31" s="622"/>
      <c r="R31" s="623">
        <v>1196077</v>
      </c>
      <c r="S31" s="624"/>
      <c r="T31" s="624"/>
      <c r="U31" s="624"/>
      <c r="V31" s="624"/>
      <c r="W31" s="624"/>
      <c r="X31" s="624"/>
      <c r="Y31" s="625"/>
      <c r="Z31" s="626">
        <v>1</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98.6</v>
      </c>
      <c r="BH31" s="649"/>
      <c r="BI31" s="649"/>
      <c r="BJ31" s="649"/>
      <c r="BK31" s="649"/>
      <c r="BL31" s="649"/>
      <c r="BM31" s="629">
        <v>94.9</v>
      </c>
      <c r="BN31" s="679"/>
      <c r="BO31" s="679"/>
      <c r="BP31" s="679"/>
      <c r="BQ31" s="680"/>
      <c r="BR31" s="678">
        <v>98.5</v>
      </c>
      <c r="BS31" s="649"/>
      <c r="BT31" s="649"/>
      <c r="BU31" s="649"/>
      <c r="BV31" s="649"/>
      <c r="BW31" s="649"/>
      <c r="BX31" s="629">
        <v>94.4</v>
      </c>
      <c r="BY31" s="679"/>
      <c r="BZ31" s="679"/>
      <c r="CA31" s="679"/>
      <c r="CB31" s="680"/>
      <c r="CD31" s="686"/>
      <c r="CE31" s="687"/>
      <c r="CF31" s="637" t="s">
        <v>292</v>
      </c>
      <c r="CG31" s="638"/>
      <c r="CH31" s="638"/>
      <c r="CI31" s="638"/>
      <c r="CJ31" s="638"/>
      <c r="CK31" s="638"/>
      <c r="CL31" s="638"/>
      <c r="CM31" s="638"/>
      <c r="CN31" s="638"/>
      <c r="CO31" s="638"/>
      <c r="CP31" s="638"/>
      <c r="CQ31" s="639"/>
      <c r="CR31" s="623">
        <v>1586356</v>
      </c>
      <c r="CS31" s="649"/>
      <c r="CT31" s="649"/>
      <c r="CU31" s="649"/>
      <c r="CV31" s="649"/>
      <c r="CW31" s="649"/>
      <c r="CX31" s="649"/>
      <c r="CY31" s="650"/>
      <c r="CZ31" s="657">
        <v>1.4</v>
      </c>
      <c r="DA31" s="658"/>
      <c r="DB31" s="658"/>
      <c r="DC31" s="659"/>
      <c r="DD31" s="632">
        <v>1586356</v>
      </c>
      <c r="DE31" s="649"/>
      <c r="DF31" s="649"/>
      <c r="DG31" s="649"/>
      <c r="DH31" s="649"/>
      <c r="DI31" s="649"/>
      <c r="DJ31" s="649"/>
      <c r="DK31" s="650"/>
      <c r="DL31" s="632">
        <v>1586356</v>
      </c>
      <c r="DM31" s="649"/>
      <c r="DN31" s="649"/>
      <c r="DO31" s="649"/>
      <c r="DP31" s="649"/>
      <c r="DQ31" s="649"/>
      <c r="DR31" s="649"/>
      <c r="DS31" s="649"/>
      <c r="DT31" s="649"/>
      <c r="DU31" s="649"/>
      <c r="DV31" s="650"/>
      <c r="DW31" s="628">
        <v>2.6</v>
      </c>
      <c r="DX31" s="651"/>
      <c r="DY31" s="651"/>
      <c r="DZ31" s="651"/>
      <c r="EA31" s="651"/>
      <c r="EB31" s="651"/>
      <c r="EC31" s="652"/>
    </row>
    <row r="32" spans="2:133" ht="11.25" customHeight="1">
      <c r="B32" s="620" t="s">
        <v>293</v>
      </c>
      <c r="C32" s="621"/>
      <c r="D32" s="621"/>
      <c r="E32" s="621"/>
      <c r="F32" s="621"/>
      <c r="G32" s="621"/>
      <c r="H32" s="621"/>
      <c r="I32" s="621"/>
      <c r="J32" s="621"/>
      <c r="K32" s="621"/>
      <c r="L32" s="621"/>
      <c r="M32" s="621"/>
      <c r="N32" s="621"/>
      <c r="O32" s="621"/>
      <c r="P32" s="621"/>
      <c r="Q32" s="622"/>
      <c r="R32" s="623">
        <v>4227854</v>
      </c>
      <c r="S32" s="624"/>
      <c r="T32" s="624"/>
      <c r="U32" s="624"/>
      <c r="V32" s="624"/>
      <c r="W32" s="624"/>
      <c r="X32" s="624"/>
      <c r="Y32" s="625"/>
      <c r="Z32" s="626">
        <v>3.7</v>
      </c>
      <c r="AA32" s="626"/>
      <c r="AB32" s="626"/>
      <c r="AC32" s="626"/>
      <c r="AD32" s="627">
        <v>3246</v>
      </c>
      <c r="AE32" s="627"/>
      <c r="AF32" s="627"/>
      <c r="AG32" s="627"/>
      <c r="AH32" s="627"/>
      <c r="AI32" s="627"/>
      <c r="AJ32" s="627"/>
      <c r="AK32" s="627"/>
      <c r="AL32" s="628">
        <v>0</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98.3</v>
      </c>
      <c r="BH32" s="691"/>
      <c r="BI32" s="691"/>
      <c r="BJ32" s="691"/>
      <c r="BK32" s="691"/>
      <c r="BL32" s="691"/>
      <c r="BM32" s="692">
        <v>91.1</v>
      </c>
      <c r="BN32" s="691"/>
      <c r="BO32" s="691"/>
      <c r="BP32" s="691"/>
      <c r="BQ32" s="693"/>
      <c r="BR32" s="690">
        <v>97.9</v>
      </c>
      <c r="BS32" s="691"/>
      <c r="BT32" s="691"/>
      <c r="BU32" s="691"/>
      <c r="BV32" s="691"/>
      <c r="BW32" s="691"/>
      <c r="BX32" s="692">
        <v>90.1</v>
      </c>
      <c r="BY32" s="691"/>
      <c r="BZ32" s="691"/>
      <c r="CA32" s="691"/>
      <c r="CB32" s="693"/>
      <c r="CD32" s="688"/>
      <c r="CE32" s="689"/>
      <c r="CF32" s="637" t="s">
        <v>295</v>
      </c>
      <c r="CG32" s="638"/>
      <c r="CH32" s="638"/>
      <c r="CI32" s="638"/>
      <c r="CJ32" s="638"/>
      <c r="CK32" s="638"/>
      <c r="CL32" s="638"/>
      <c r="CM32" s="638"/>
      <c r="CN32" s="638"/>
      <c r="CO32" s="638"/>
      <c r="CP32" s="638"/>
      <c r="CQ32" s="639"/>
      <c r="CR32" s="623">
        <v>6689</v>
      </c>
      <c r="CS32" s="624"/>
      <c r="CT32" s="624"/>
      <c r="CU32" s="624"/>
      <c r="CV32" s="624"/>
      <c r="CW32" s="624"/>
      <c r="CX32" s="624"/>
      <c r="CY32" s="625"/>
      <c r="CZ32" s="657">
        <v>0</v>
      </c>
      <c r="DA32" s="658"/>
      <c r="DB32" s="658"/>
      <c r="DC32" s="659"/>
      <c r="DD32" s="632">
        <v>6689</v>
      </c>
      <c r="DE32" s="624"/>
      <c r="DF32" s="624"/>
      <c r="DG32" s="624"/>
      <c r="DH32" s="624"/>
      <c r="DI32" s="624"/>
      <c r="DJ32" s="624"/>
      <c r="DK32" s="625"/>
      <c r="DL32" s="632">
        <v>6689</v>
      </c>
      <c r="DM32" s="624"/>
      <c r="DN32" s="624"/>
      <c r="DO32" s="624"/>
      <c r="DP32" s="624"/>
      <c r="DQ32" s="624"/>
      <c r="DR32" s="624"/>
      <c r="DS32" s="624"/>
      <c r="DT32" s="624"/>
      <c r="DU32" s="624"/>
      <c r="DV32" s="625"/>
      <c r="DW32" s="628">
        <v>0</v>
      </c>
      <c r="DX32" s="651"/>
      <c r="DY32" s="651"/>
      <c r="DZ32" s="651"/>
      <c r="EA32" s="651"/>
      <c r="EB32" s="651"/>
      <c r="EC32" s="652"/>
    </row>
    <row r="33" spans="2:133" ht="11.25" customHeight="1">
      <c r="B33" s="620" t="s">
        <v>296</v>
      </c>
      <c r="C33" s="621"/>
      <c r="D33" s="621"/>
      <c r="E33" s="621"/>
      <c r="F33" s="621"/>
      <c r="G33" s="621"/>
      <c r="H33" s="621"/>
      <c r="I33" s="621"/>
      <c r="J33" s="621"/>
      <c r="K33" s="621"/>
      <c r="L33" s="621"/>
      <c r="M33" s="621"/>
      <c r="N33" s="621"/>
      <c r="O33" s="621"/>
      <c r="P33" s="621"/>
      <c r="Q33" s="622"/>
      <c r="R33" s="623">
        <v>16855136</v>
      </c>
      <c r="S33" s="624"/>
      <c r="T33" s="624"/>
      <c r="U33" s="624"/>
      <c r="V33" s="624"/>
      <c r="W33" s="624"/>
      <c r="X33" s="624"/>
      <c r="Y33" s="625"/>
      <c r="Z33" s="626">
        <v>14.6</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36944420</v>
      </c>
      <c r="CS33" s="649"/>
      <c r="CT33" s="649"/>
      <c r="CU33" s="649"/>
      <c r="CV33" s="649"/>
      <c r="CW33" s="649"/>
      <c r="CX33" s="649"/>
      <c r="CY33" s="650"/>
      <c r="CZ33" s="657">
        <v>32.6</v>
      </c>
      <c r="DA33" s="658"/>
      <c r="DB33" s="658"/>
      <c r="DC33" s="659"/>
      <c r="DD33" s="632">
        <v>27600914</v>
      </c>
      <c r="DE33" s="649"/>
      <c r="DF33" s="649"/>
      <c r="DG33" s="649"/>
      <c r="DH33" s="649"/>
      <c r="DI33" s="649"/>
      <c r="DJ33" s="649"/>
      <c r="DK33" s="650"/>
      <c r="DL33" s="632">
        <v>20114786</v>
      </c>
      <c r="DM33" s="649"/>
      <c r="DN33" s="649"/>
      <c r="DO33" s="649"/>
      <c r="DP33" s="649"/>
      <c r="DQ33" s="649"/>
      <c r="DR33" s="649"/>
      <c r="DS33" s="649"/>
      <c r="DT33" s="649"/>
      <c r="DU33" s="649"/>
      <c r="DV33" s="650"/>
      <c r="DW33" s="628">
        <v>32.700000000000003</v>
      </c>
      <c r="DX33" s="651"/>
      <c r="DY33" s="651"/>
      <c r="DZ33" s="651"/>
      <c r="EA33" s="651"/>
      <c r="EB33" s="651"/>
      <c r="EC33" s="652"/>
    </row>
    <row r="34" spans="2:133" ht="11.25" customHeight="1">
      <c r="B34" s="620" t="s">
        <v>298</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13543504</v>
      </c>
      <c r="CS34" s="624"/>
      <c r="CT34" s="624"/>
      <c r="CU34" s="624"/>
      <c r="CV34" s="624"/>
      <c r="CW34" s="624"/>
      <c r="CX34" s="624"/>
      <c r="CY34" s="625"/>
      <c r="CZ34" s="657">
        <v>12</v>
      </c>
      <c r="DA34" s="658"/>
      <c r="DB34" s="658"/>
      <c r="DC34" s="659"/>
      <c r="DD34" s="632">
        <v>10672029</v>
      </c>
      <c r="DE34" s="624"/>
      <c r="DF34" s="624"/>
      <c r="DG34" s="624"/>
      <c r="DH34" s="624"/>
      <c r="DI34" s="624"/>
      <c r="DJ34" s="624"/>
      <c r="DK34" s="625"/>
      <c r="DL34" s="632">
        <v>7891557</v>
      </c>
      <c r="DM34" s="624"/>
      <c r="DN34" s="624"/>
      <c r="DO34" s="624"/>
      <c r="DP34" s="624"/>
      <c r="DQ34" s="624"/>
      <c r="DR34" s="624"/>
      <c r="DS34" s="624"/>
      <c r="DT34" s="624"/>
      <c r="DU34" s="624"/>
      <c r="DV34" s="625"/>
      <c r="DW34" s="628">
        <v>12.8</v>
      </c>
      <c r="DX34" s="651"/>
      <c r="DY34" s="651"/>
      <c r="DZ34" s="651"/>
      <c r="EA34" s="651"/>
      <c r="EB34" s="651"/>
      <c r="EC34" s="652"/>
    </row>
    <row r="35" spans="2:133" ht="11.25" customHeight="1">
      <c r="B35" s="620" t="s">
        <v>302</v>
      </c>
      <c r="C35" s="621"/>
      <c r="D35" s="621"/>
      <c r="E35" s="621"/>
      <c r="F35" s="621"/>
      <c r="G35" s="621"/>
      <c r="H35" s="621"/>
      <c r="I35" s="621"/>
      <c r="J35" s="621"/>
      <c r="K35" s="621"/>
      <c r="L35" s="621"/>
      <c r="M35" s="621"/>
      <c r="N35" s="621"/>
      <c r="O35" s="621"/>
      <c r="P35" s="621"/>
      <c r="Q35" s="622"/>
      <c r="R35" s="623">
        <v>4713636</v>
      </c>
      <c r="S35" s="624"/>
      <c r="T35" s="624"/>
      <c r="U35" s="624"/>
      <c r="V35" s="624"/>
      <c r="W35" s="624"/>
      <c r="X35" s="624"/>
      <c r="Y35" s="625"/>
      <c r="Z35" s="626">
        <v>4.0999999999999996</v>
      </c>
      <c r="AA35" s="626"/>
      <c r="AB35" s="626"/>
      <c r="AC35" s="626"/>
      <c r="AD35" s="627" t="s">
        <v>107</v>
      </c>
      <c r="AE35" s="627"/>
      <c r="AF35" s="627"/>
      <c r="AG35" s="627"/>
      <c r="AH35" s="627"/>
      <c r="AI35" s="627"/>
      <c r="AJ35" s="627"/>
      <c r="AK35" s="627"/>
      <c r="AL35" s="628" t="s">
        <v>107</v>
      </c>
      <c r="AM35" s="629"/>
      <c r="AN35" s="629"/>
      <c r="AO35" s="630"/>
      <c r="AP35" s="186"/>
      <c r="AQ35" s="634" t="s">
        <v>303</v>
      </c>
      <c r="AR35" s="635"/>
      <c r="AS35" s="635"/>
      <c r="AT35" s="635"/>
      <c r="AU35" s="635"/>
      <c r="AV35" s="635"/>
      <c r="AW35" s="635"/>
      <c r="AX35" s="635"/>
      <c r="AY35" s="636"/>
      <c r="AZ35" s="612">
        <v>13796317</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-2658315</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1049225</v>
      </c>
      <c r="CS35" s="649"/>
      <c r="CT35" s="649"/>
      <c r="CU35" s="649"/>
      <c r="CV35" s="649"/>
      <c r="CW35" s="649"/>
      <c r="CX35" s="649"/>
      <c r="CY35" s="650"/>
      <c r="CZ35" s="657">
        <v>0.9</v>
      </c>
      <c r="DA35" s="658"/>
      <c r="DB35" s="658"/>
      <c r="DC35" s="659"/>
      <c r="DD35" s="632">
        <v>840968</v>
      </c>
      <c r="DE35" s="649"/>
      <c r="DF35" s="649"/>
      <c r="DG35" s="649"/>
      <c r="DH35" s="649"/>
      <c r="DI35" s="649"/>
      <c r="DJ35" s="649"/>
      <c r="DK35" s="650"/>
      <c r="DL35" s="632">
        <v>840968</v>
      </c>
      <c r="DM35" s="649"/>
      <c r="DN35" s="649"/>
      <c r="DO35" s="649"/>
      <c r="DP35" s="649"/>
      <c r="DQ35" s="649"/>
      <c r="DR35" s="649"/>
      <c r="DS35" s="649"/>
      <c r="DT35" s="649"/>
      <c r="DU35" s="649"/>
      <c r="DV35" s="650"/>
      <c r="DW35" s="628">
        <v>1.4</v>
      </c>
      <c r="DX35" s="651"/>
      <c r="DY35" s="651"/>
      <c r="DZ35" s="651"/>
      <c r="EA35" s="651"/>
      <c r="EB35" s="651"/>
      <c r="EC35" s="652"/>
    </row>
    <row r="36" spans="2:133" ht="11.25" customHeight="1">
      <c r="B36" s="666" t="s">
        <v>306</v>
      </c>
      <c r="C36" s="667"/>
      <c r="D36" s="667"/>
      <c r="E36" s="667"/>
      <c r="F36" s="667"/>
      <c r="G36" s="667"/>
      <c r="H36" s="667"/>
      <c r="I36" s="667"/>
      <c r="J36" s="667"/>
      <c r="K36" s="667"/>
      <c r="L36" s="667"/>
      <c r="M36" s="667"/>
      <c r="N36" s="667"/>
      <c r="O36" s="667"/>
      <c r="P36" s="667"/>
      <c r="Q36" s="668"/>
      <c r="R36" s="695">
        <v>115059741</v>
      </c>
      <c r="S36" s="696"/>
      <c r="T36" s="696"/>
      <c r="U36" s="696"/>
      <c r="V36" s="696"/>
      <c r="W36" s="696"/>
      <c r="X36" s="696"/>
      <c r="Y36" s="697"/>
      <c r="Z36" s="698">
        <v>100</v>
      </c>
      <c r="AA36" s="698"/>
      <c r="AB36" s="698"/>
      <c r="AC36" s="698"/>
      <c r="AD36" s="699">
        <v>56758732</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4035500</v>
      </c>
      <c r="BA36" s="624"/>
      <c r="BB36" s="624"/>
      <c r="BC36" s="624"/>
      <c r="BD36" s="649"/>
      <c r="BE36" s="649"/>
      <c r="BF36" s="680"/>
      <c r="BG36" s="637" t="s">
        <v>308</v>
      </c>
      <c r="BH36" s="638"/>
      <c r="BI36" s="638"/>
      <c r="BJ36" s="638"/>
      <c r="BK36" s="638"/>
      <c r="BL36" s="638"/>
      <c r="BM36" s="638"/>
      <c r="BN36" s="638"/>
      <c r="BO36" s="638"/>
      <c r="BP36" s="638"/>
      <c r="BQ36" s="638"/>
      <c r="BR36" s="638"/>
      <c r="BS36" s="638"/>
      <c r="BT36" s="638"/>
      <c r="BU36" s="639"/>
      <c r="BV36" s="623">
        <v>-3432873</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9797877</v>
      </c>
      <c r="CS36" s="624"/>
      <c r="CT36" s="624"/>
      <c r="CU36" s="624"/>
      <c r="CV36" s="624"/>
      <c r="CW36" s="624"/>
      <c r="CX36" s="624"/>
      <c r="CY36" s="625"/>
      <c r="CZ36" s="657">
        <v>8.6999999999999993</v>
      </c>
      <c r="DA36" s="658"/>
      <c r="DB36" s="658"/>
      <c r="DC36" s="659"/>
      <c r="DD36" s="632">
        <v>7432728</v>
      </c>
      <c r="DE36" s="624"/>
      <c r="DF36" s="624"/>
      <c r="DG36" s="624"/>
      <c r="DH36" s="624"/>
      <c r="DI36" s="624"/>
      <c r="DJ36" s="624"/>
      <c r="DK36" s="625"/>
      <c r="DL36" s="632">
        <v>4899710</v>
      </c>
      <c r="DM36" s="624"/>
      <c r="DN36" s="624"/>
      <c r="DO36" s="624"/>
      <c r="DP36" s="624"/>
      <c r="DQ36" s="624"/>
      <c r="DR36" s="624"/>
      <c r="DS36" s="624"/>
      <c r="DT36" s="624"/>
      <c r="DU36" s="624"/>
      <c r="DV36" s="625"/>
      <c r="DW36" s="628">
        <v>8</v>
      </c>
      <c r="DX36" s="651"/>
      <c r="DY36" s="651"/>
      <c r="DZ36" s="651"/>
      <c r="EA36" s="651"/>
      <c r="EB36" s="651"/>
      <c r="EC36" s="652"/>
    </row>
    <row r="37" spans="2:133" ht="11.25" customHeight="1">
      <c r="AQ37" s="702" t="s">
        <v>310</v>
      </c>
      <c r="AR37" s="703"/>
      <c r="AS37" s="703"/>
      <c r="AT37" s="703"/>
      <c r="AU37" s="703"/>
      <c r="AV37" s="703"/>
      <c r="AW37" s="703"/>
      <c r="AX37" s="703"/>
      <c r="AY37" s="704"/>
      <c r="AZ37" s="623">
        <v>308011</v>
      </c>
      <c r="BA37" s="624"/>
      <c r="BB37" s="624"/>
      <c r="BC37" s="624"/>
      <c r="BD37" s="649"/>
      <c r="BE37" s="649"/>
      <c r="BF37" s="680"/>
      <c r="BG37" s="637" t="s">
        <v>311</v>
      </c>
      <c r="BH37" s="638"/>
      <c r="BI37" s="638"/>
      <c r="BJ37" s="638"/>
      <c r="BK37" s="638"/>
      <c r="BL37" s="638"/>
      <c r="BM37" s="638"/>
      <c r="BN37" s="638"/>
      <c r="BO37" s="638"/>
      <c r="BP37" s="638"/>
      <c r="BQ37" s="638"/>
      <c r="BR37" s="638"/>
      <c r="BS37" s="638"/>
      <c r="BT37" s="638"/>
      <c r="BU37" s="639"/>
      <c r="BV37" s="623">
        <v>33333</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611857</v>
      </c>
      <c r="CS37" s="649"/>
      <c r="CT37" s="649"/>
      <c r="CU37" s="649"/>
      <c r="CV37" s="649"/>
      <c r="CW37" s="649"/>
      <c r="CX37" s="649"/>
      <c r="CY37" s="650"/>
      <c r="CZ37" s="657">
        <v>0.5</v>
      </c>
      <c r="DA37" s="658"/>
      <c r="DB37" s="658"/>
      <c r="DC37" s="659"/>
      <c r="DD37" s="632">
        <v>488085</v>
      </c>
      <c r="DE37" s="649"/>
      <c r="DF37" s="649"/>
      <c r="DG37" s="649"/>
      <c r="DH37" s="649"/>
      <c r="DI37" s="649"/>
      <c r="DJ37" s="649"/>
      <c r="DK37" s="650"/>
      <c r="DL37" s="632">
        <v>488085</v>
      </c>
      <c r="DM37" s="649"/>
      <c r="DN37" s="649"/>
      <c r="DO37" s="649"/>
      <c r="DP37" s="649"/>
      <c r="DQ37" s="649"/>
      <c r="DR37" s="649"/>
      <c r="DS37" s="649"/>
      <c r="DT37" s="649"/>
      <c r="DU37" s="649"/>
      <c r="DV37" s="650"/>
      <c r="DW37" s="628">
        <v>0.8</v>
      </c>
      <c r="DX37" s="651"/>
      <c r="DY37" s="651"/>
      <c r="DZ37" s="651"/>
      <c r="EA37" s="651"/>
      <c r="EB37" s="651"/>
      <c r="EC37" s="652"/>
    </row>
    <row r="38" spans="2:133" ht="11.25" customHeight="1">
      <c r="AQ38" s="702" t="s">
        <v>313</v>
      </c>
      <c r="AR38" s="703"/>
      <c r="AS38" s="703"/>
      <c r="AT38" s="703"/>
      <c r="AU38" s="703"/>
      <c r="AV38" s="703"/>
      <c r="AW38" s="703"/>
      <c r="AX38" s="703"/>
      <c r="AY38" s="704"/>
      <c r="AZ38" s="623">
        <v>185000</v>
      </c>
      <c r="BA38" s="624"/>
      <c r="BB38" s="624"/>
      <c r="BC38" s="624"/>
      <c r="BD38" s="649"/>
      <c r="BE38" s="649"/>
      <c r="BF38" s="680"/>
      <c r="BG38" s="637" t="s">
        <v>314</v>
      </c>
      <c r="BH38" s="638"/>
      <c r="BI38" s="638"/>
      <c r="BJ38" s="638"/>
      <c r="BK38" s="638"/>
      <c r="BL38" s="638"/>
      <c r="BM38" s="638"/>
      <c r="BN38" s="638"/>
      <c r="BO38" s="638"/>
      <c r="BP38" s="638"/>
      <c r="BQ38" s="638"/>
      <c r="BR38" s="638"/>
      <c r="BS38" s="638"/>
      <c r="BT38" s="638"/>
      <c r="BU38" s="639"/>
      <c r="BV38" s="623">
        <v>53579</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9814123</v>
      </c>
      <c r="CS38" s="624"/>
      <c r="CT38" s="624"/>
      <c r="CU38" s="624"/>
      <c r="CV38" s="624"/>
      <c r="CW38" s="624"/>
      <c r="CX38" s="624"/>
      <c r="CY38" s="625"/>
      <c r="CZ38" s="657">
        <v>8.6999999999999993</v>
      </c>
      <c r="DA38" s="658"/>
      <c r="DB38" s="658"/>
      <c r="DC38" s="659"/>
      <c r="DD38" s="632">
        <v>8426698</v>
      </c>
      <c r="DE38" s="624"/>
      <c r="DF38" s="624"/>
      <c r="DG38" s="624"/>
      <c r="DH38" s="624"/>
      <c r="DI38" s="624"/>
      <c r="DJ38" s="624"/>
      <c r="DK38" s="625"/>
      <c r="DL38" s="632">
        <v>6482551</v>
      </c>
      <c r="DM38" s="624"/>
      <c r="DN38" s="624"/>
      <c r="DO38" s="624"/>
      <c r="DP38" s="624"/>
      <c r="DQ38" s="624"/>
      <c r="DR38" s="624"/>
      <c r="DS38" s="624"/>
      <c r="DT38" s="624"/>
      <c r="DU38" s="624"/>
      <c r="DV38" s="625"/>
      <c r="DW38" s="628">
        <v>10.5</v>
      </c>
      <c r="DX38" s="651"/>
      <c r="DY38" s="651"/>
      <c r="DZ38" s="651"/>
      <c r="EA38" s="651"/>
      <c r="EB38" s="651"/>
      <c r="EC38" s="652"/>
    </row>
    <row r="39" spans="2:133" ht="11.25" customHeight="1">
      <c r="AQ39" s="702" t="s">
        <v>316</v>
      </c>
      <c r="AR39" s="703"/>
      <c r="AS39" s="703"/>
      <c r="AT39" s="703"/>
      <c r="AU39" s="703"/>
      <c r="AV39" s="703"/>
      <c r="AW39" s="703"/>
      <c r="AX39" s="703"/>
      <c r="AY39" s="704"/>
      <c r="AZ39" s="623">
        <v>184239</v>
      </c>
      <c r="BA39" s="624"/>
      <c r="BB39" s="624"/>
      <c r="BC39" s="624"/>
      <c r="BD39" s="649"/>
      <c r="BE39" s="649"/>
      <c r="BF39" s="680"/>
      <c r="BG39" s="706" t="s">
        <v>317</v>
      </c>
      <c r="BH39" s="707"/>
      <c r="BI39" s="707"/>
      <c r="BJ39" s="707"/>
      <c r="BK39" s="707"/>
      <c r="BL39" s="187"/>
      <c r="BM39" s="638" t="s">
        <v>318</v>
      </c>
      <c r="BN39" s="638"/>
      <c r="BO39" s="638"/>
      <c r="BP39" s="638"/>
      <c r="BQ39" s="638"/>
      <c r="BR39" s="638"/>
      <c r="BS39" s="638"/>
      <c r="BT39" s="638"/>
      <c r="BU39" s="639"/>
      <c r="BV39" s="623">
        <v>104</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461082</v>
      </c>
      <c r="CS39" s="649"/>
      <c r="CT39" s="649"/>
      <c r="CU39" s="649"/>
      <c r="CV39" s="649"/>
      <c r="CW39" s="649"/>
      <c r="CX39" s="649"/>
      <c r="CY39" s="650"/>
      <c r="CZ39" s="657">
        <v>0.4</v>
      </c>
      <c r="DA39" s="658"/>
      <c r="DB39" s="658"/>
      <c r="DC39" s="659"/>
      <c r="DD39" s="632">
        <v>100307</v>
      </c>
      <c r="DE39" s="649"/>
      <c r="DF39" s="649"/>
      <c r="DG39" s="649"/>
      <c r="DH39" s="649"/>
      <c r="DI39" s="649"/>
      <c r="DJ39" s="649"/>
      <c r="DK39" s="650"/>
      <c r="DL39" s="632" t="s">
        <v>107</v>
      </c>
      <c r="DM39" s="649"/>
      <c r="DN39" s="649"/>
      <c r="DO39" s="649"/>
      <c r="DP39" s="649"/>
      <c r="DQ39" s="649"/>
      <c r="DR39" s="649"/>
      <c r="DS39" s="649"/>
      <c r="DT39" s="649"/>
      <c r="DU39" s="649"/>
      <c r="DV39" s="650"/>
      <c r="DW39" s="628" t="s">
        <v>107</v>
      </c>
      <c r="DX39" s="651"/>
      <c r="DY39" s="651"/>
      <c r="DZ39" s="651"/>
      <c r="EA39" s="651"/>
      <c r="EB39" s="651"/>
      <c r="EC39" s="65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2308986</v>
      </c>
      <c r="BA40" s="624"/>
      <c r="BB40" s="624"/>
      <c r="BC40" s="624"/>
      <c r="BD40" s="649"/>
      <c r="BE40" s="649"/>
      <c r="BF40" s="680"/>
      <c r="BG40" s="706"/>
      <c r="BH40" s="707"/>
      <c r="BI40" s="707"/>
      <c r="BJ40" s="707"/>
      <c r="BK40" s="707"/>
      <c r="BL40" s="187"/>
      <c r="BM40" s="638" t="s">
        <v>321</v>
      </c>
      <c r="BN40" s="638"/>
      <c r="BO40" s="638"/>
      <c r="BP40" s="638"/>
      <c r="BQ40" s="638"/>
      <c r="BR40" s="638"/>
      <c r="BS40" s="638"/>
      <c r="BT40" s="638"/>
      <c r="BU40" s="639"/>
      <c r="BV40" s="623">
        <v>105</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2278609</v>
      </c>
      <c r="CS40" s="624"/>
      <c r="CT40" s="624"/>
      <c r="CU40" s="624"/>
      <c r="CV40" s="624"/>
      <c r="CW40" s="624"/>
      <c r="CX40" s="624"/>
      <c r="CY40" s="625"/>
      <c r="CZ40" s="657">
        <v>2</v>
      </c>
      <c r="DA40" s="658"/>
      <c r="DB40" s="658"/>
      <c r="DC40" s="659"/>
      <c r="DD40" s="632">
        <v>128184</v>
      </c>
      <c r="DE40" s="624"/>
      <c r="DF40" s="624"/>
      <c r="DG40" s="624"/>
      <c r="DH40" s="624"/>
      <c r="DI40" s="624"/>
      <c r="DJ40" s="624"/>
      <c r="DK40" s="625"/>
      <c r="DL40" s="632" t="s">
        <v>107</v>
      </c>
      <c r="DM40" s="624"/>
      <c r="DN40" s="624"/>
      <c r="DO40" s="624"/>
      <c r="DP40" s="624"/>
      <c r="DQ40" s="624"/>
      <c r="DR40" s="624"/>
      <c r="DS40" s="624"/>
      <c r="DT40" s="624"/>
      <c r="DU40" s="624"/>
      <c r="DV40" s="625"/>
      <c r="DW40" s="628" t="s">
        <v>107</v>
      </c>
      <c r="DX40" s="651"/>
      <c r="DY40" s="651"/>
      <c r="DZ40" s="651"/>
      <c r="EA40" s="651"/>
      <c r="EB40" s="651"/>
      <c r="EC40" s="65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6774581</v>
      </c>
      <c r="BA41" s="696"/>
      <c r="BB41" s="696"/>
      <c r="BC41" s="696"/>
      <c r="BD41" s="691"/>
      <c r="BE41" s="691"/>
      <c r="BF41" s="693"/>
      <c r="BG41" s="708"/>
      <c r="BH41" s="709"/>
      <c r="BI41" s="709"/>
      <c r="BJ41" s="709"/>
      <c r="BK41" s="709"/>
      <c r="BL41" s="189"/>
      <c r="BM41" s="644" t="s">
        <v>324</v>
      </c>
      <c r="BN41" s="644"/>
      <c r="BO41" s="644"/>
      <c r="BP41" s="644"/>
      <c r="BQ41" s="644"/>
      <c r="BR41" s="644"/>
      <c r="BS41" s="644"/>
      <c r="BT41" s="644"/>
      <c r="BU41" s="645"/>
      <c r="BV41" s="695">
        <v>327</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274</v>
      </c>
      <c r="CS41" s="649"/>
      <c r="CT41" s="649"/>
      <c r="CU41" s="649"/>
      <c r="CV41" s="649"/>
      <c r="CW41" s="649"/>
      <c r="CX41" s="649"/>
      <c r="CY41" s="650"/>
      <c r="CZ41" s="657" t="s">
        <v>274</v>
      </c>
      <c r="DA41" s="658"/>
      <c r="DB41" s="658"/>
      <c r="DC41" s="659"/>
      <c r="DD41" s="632" t="s">
        <v>274</v>
      </c>
      <c r="DE41" s="649"/>
      <c r="DF41" s="649"/>
      <c r="DG41" s="649"/>
      <c r="DH41" s="649"/>
      <c r="DI41" s="649"/>
      <c r="DJ41" s="649"/>
      <c r="DK41" s="650"/>
      <c r="DL41" s="710"/>
      <c r="DM41" s="711"/>
      <c r="DN41" s="711"/>
      <c r="DO41" s="711"/>
      <c r="DP41" s="711"/>
      <c r="DQ41" s="711"/>
      <c r="DR41" s="711"/>
      <c r="DS41" s="711"/>
      <c r="DT41" s="711"/>
      <c r="DU41" s="711"/>
      <c r="DV41" s="712"/>
      <c r="DW41" s="713"/>
      <c r="DX41" s="714"/>
      <c r="DY41" s="714"/>
      <c r="DZ41" s="714"/>
      <c r="EA41" s="714"/>
      <c r="EB41" s="714"/>
      <c r="EC41" s="715"/>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21786670</v>
      </c>
      <c r="CS42" s="624"/>
      <c r="CT42" s="624"/>
      <c r="CU42" s="624"/>
      <c r="CV42" s="624"/>
      <c r="CW42" s="624"/>
      <c r="CX42" s="624"/>
      <c r="CY42" s="625"/>
      <c r="CZ42" s="657">
        <v>19.2</v>
      </c>
      <c r="DA42" s="716"/>
      <c r="DB42" s="716"/>
      <c r="DC42" s="717"/>
      <c r="DD42" s="632">
        <v>2317103</v>
      </c>
      <c r="DE42" s="624"/>
      <c r="DF42" s="624"/>
      <c r="DG42" s="624"/>
      <c r="DH42" s="624"/>
      <c r="DI42" s="624"/>
      <c r="DJ42" s="624"/>
      <c r="DK42" s="625"/>
      <c r="DL42" s="710"/>
      <c r="DM42" s="711"/>
      <c r="DN42" s="711"/>
      <c r="DO42" s="711"/>
      <c r="DP42" s="711"/>
      <c r="DQ42" s="711"/>
      <c r="DR42" s="711"/>
      <c r="DS42" s="711"/>
      <c r="DT42" s="711"/>
      <c r="DU42" s="711"/>
      <c r="DV42" s="712"/>
      <c r="DW42" s="713"/>
      <c r="DX42" s="714"/>
      <c r="DY42" s="714"/>
      <c r="DZ42" s="714"/>
      <c r="EA42" s="714"/>
      <c r="EB42" s="714"/>
      <c r="EC42" s="715"/>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405047</v>
      </c>
      <c r="CS43" s="649"/>
      <c r="CT43" s="649"/>
      <c r="CU43" s="649"/>
      <c r="CV43" s="649"/>
      <c r="CW43" s="649"/>
      <c r="CX43" s="649"/>
      <c r="CY43" s="650"/>
      <c r="CZ43" s="657">
        <v>0.4</v>
      </c>
      <c r="DA43" s="658"/>
      <c r="DB43" s="658"/>
      <c r="DC43" s="659"/>
      <c r="DD43" s="632">
        <v>170803</v>
      </c>
      <c r="DE43" s="649"/>
      <c r="DF43" s="649"/>
      <c r="DG43" s="649"/>
      <c r="DH43" s="649"/>
      <c r="DI43" s="649"/>
      <c r="DJ43" s="649"/>
      <c r="DK43" s="650"/>
      <c r="DL43" s="710"/>
      <c r="DM43" s="711"/>
      <c r="DN43" s="711"/>
      <c r="DO43" s="711"/>
      <c r="DP43" s="711"/>
      <c r="DQ43" s="711"/>
      <c r="DR43" s="711"/>
      <c r="DS43" s="711"/>
      <c r="DT43" s="711"/>
      <c r="DU43" s="711"/>
      <c r="DV43" s="712"/>
      <c r="DW43" s="713"/>
      <c r="DX43" s="714"/>
      <c r="DY43" s="714"/>
      <c r="DZ43" s="714"/>
      <c r="EA43" s="714"/>
      <c r="EB43" s="714"/>
      <c r="EC43" s="715"/>
    </row>
    <row r="44" spans="2:133" ht="11.25" customHeight="1">
      <c r="B44" s="192" t="s">
        <v>330</v>
      </c>
      <c r="CD44" s="729" t="s">
        <v>283</v>
      </c>
      <c r="CE44" s="730"/>
      <c r="CF44" s="620" t="s">
        <v>331</v>
      </c>
      <c r="CG44" s="621"/>
      <c r="CH44" s="621"/>
      <c r="CI44" s="621"/>
      <c r="CJ44" s="621"/>
      <c r="CK44" s="621"/>
      <c r="CL44" s="621"/>
      <c r="CM44" s="621"/>
      <c r="CN44" s="621"/>
      <c r="CO44" s="621"/>
      <c r="CP44" s="621"/>
      <c r="CQ44" s="622"/>
      <c r="CR44" s="623">
        <v>21678423</v>
      </c>
      <c r="CS44" s="624"/>
      <c r="CT44" s="624"/>
      <c r="CU44" s="624"/>
      <c r="CV44" s="624"/>
      <c r="CW44" s="624"/>
      <c r="CX44" s="624"/>
      <c r="CY44" s="625"/>
      <c r="CZ44" s="657">
        <v>19.100000000000001</v>
      </c>
      <c r="DA44" s="716"/>
      <c r="DB44" s="716"/>
      <c r="DC44" s="717"/>
      <c r="DD44" s="632">
        <v>2311302</v>
      </c>
      <c r="DE44" s="624"/>
      <c r="DF44" s="624"/>
      <c r="DG44" s="624"/>
      <c r="DH44" s="624"/>
      <c r="DI44" s="624"/>
      <c r="DJ44" s="624"/>
      <c r="DK44" s="625"/>
      <c r="DL44" s="710"/>
      <c r="DM44" s="711"/>
      <c r="DN44" s="711"/>
      <c r="DO44" s="711"/>
      <c r="DP44" s="711"/>
      <c r="DQ44" s="711"/>
      <c r="DR44" s="711"/>
      <c r="DS44" s="711"/>
      <c r="DT44" s="711"/>
      <c r="DU44" s="711"/>
      <c r="DV44" s="712"/>
      <c r="DW44" s="713"/>
      <c r="DX44" s="714"/>
      <c r="DY44" s="714"/>
      <c r="DZ44" s="714"/>
      <c r="EA44" s="714"/>
      <c r="EB44" s="714"/>
      <c r="EC44" s="715"/>
    </row>
    <row r="45" spans="2:133" ht="11.25" customHeight="1">
      <c r="CD45" s="731"/>
      <c r="CE45" s="732"/>
      <c r="CF45" s="620" t="s">
        <v>332</v>
      </c>
      <c r="CG45" s="621"/>
      <c r="CH45" s="621"/>
      <c r="CI45" s="621"/>
      <c r="CJ45" s="621"/>
      <c r="CK45" s="621"/>
      <c r="CL45" s="621"/>
      <c r="CM45" s="621"/>
      <c r="CN45" s="621"/>
      <c r="CO45" s="621"/>
      <c r="CP45" s="621"/>
      <c r="CQ45" s="622"/>
      <c r="CR45" s="623">
        <v>14478473</v>
      </c>
      <c r="CS45" s="649"/>
      <c r="CT45" s="649"/>
      <c r="CU45" s="649"/>
      <c r="CV45" s="649"/>
      <c r="CW45" s="649"/>
      <c r="CX45" s="649"/>
      <c r="CY45" s="650"/>
      <c r="CZ45" s="657">
        <v>12.8</v>
      </c>
      <c r="DA45" s="658"/>
      <c r="DB45" s="658"/>
      <c r="DC45" s="659"/>
      <c r="DD45" s="632">
        <v>664233</v>
      </c>
      <c r="DE45" s="649"/>
      <c r="DF45" s="649"/>
      <c r="DG45" s="649"/>
      <c r="DH45" s="649"/>
      <c r="DI45" s="649"/>
      <c r="DJ45" s="649"/>
      <c r="DK45" s="650"/>
      <c r="DL45" s="710"/>
      <c r="DM45" s="711"/>
      <c r="DN45" s="711"/>
      <c r="DO45" s="711"/>
      <c r="DP45" s="711"/>
      <c r="DQ45" s="711"/>
      <c r="DR45" s="711"/>
      <c r="DS45" s="711"/>
      <c r="DT45" s="711"/>
      <c r="DU45" s="711"/>
      <c r="DV45" s="712"/>
      <c r="DW45" s="713"/>
      <c r="DX45" s="714"/>
      <c r="DY45" s="714"/>
      <c r="DZ45" s="714"/>
      <c r="EA45" s="714"/>
      <c r="EB45" s="714"/>
      <c r="EC45" s="715"/>
    </row>
    <row r="46" spans="2:133" ht="11.25" customHeight="1">
      <c r="CD46" s="731"/>
      <c r="CE46" s="732"/>
      <c r="CF46" s="620" t="s">
        <v>333</v>
      </c>
      <c r="CG46" s="621"/>
      <c r="CH46" s="621"/>
      <c r="CI46" s="621"/>
      <c r="CJ46" s="621"/>
      <c r="CK46" s="621"/>
      <c r="CL46" s="621"/>
      <c r="CM46" s="621"/>
      <c r="CN46" s="621"/>
      <c r="CO46" s="621"/>
      <c r="CP46" s="621"/>
      <c r="CQ46" s="622"/>
      <c r="CR46" s="623">
        <v>6542892</v>
      </c>
      <c r="CS46" s="624"/>
      <c r="CT46" s="624"/>
      <c r="CU46" s="624"/>
      <c r="CV46" s="624"/>
      <c r="CW46" s="624"/>
      <c r="CX46" s="624"/>
      <c r="CY46" s="625"/>
      <c r="CZ46" s="657">
        <v>5.8</v>
      </c>
      <c r="DA46" s="716"/>
      <c r="DB46" s="716"/>
      <c r="DC46" s="717"/>
      <c r="DD46" s="632">
        <v>1627334</v>
      </c>
      <c r="DE46" s="624"/>
      <c r="DF46" s="624"/>
      <c r="DG46" s="624"/>
      <c r="DH46" s="624"/>
      <c r="DI46" s="624"/>
      <c r="DJ46" s="624"/>
      <c r="DK46" s="625"/>
      <c r="DL46" s="710"/>
      <c r="DM46" s="711"/>
      <c r="DN46" s="711"/>
      <c r="DO46" s="711"/>
      <c r="DP46" s="711"/>
      <c r="DQ46" s="711"/>
      <c r="DR46" s="711"/>
      <c r="DS46" s="711"/>
      <c r="DT46" s="711"/>
      <c r="DU46" s="711"/>
      <c r="DV46" s="712"/>
      <c r="DW46" s="713"/>
      <c r="DX46" s="714"/>
      <c r="DY46" s="714"/>
      <c r="DZ46" s="714"/>
      <c r="EA46" s="714"/>
      <c r="EB46" s="714"/>
      <c r="EC46" s="715"/>
    </row>
    <row r="47" spans="2:133" ht="11.25" customHeight="1">
      <c r="CD47" s="731"/>
      <c r="CE47" s="732"/>
      <c r="CF47" s="620" t="s">
        <v>334</v>
      </c>
      <c r="CG47" s="621"/>
      <c r="CH47" s="621"/>
      <c r="CI47" s="621"/>
      <c r="CJ47" s="621"/>
      <c r="CK47" s="621"/>
      <c r="CL47" s="621"/>
      <c r="CM47" s="621"/>
      <c r="CN47" s="621"/>
      <c r="CO47" s="621"/>
      <c r="CP47" s="621"/>
      <c r="CQ47" s="622"/>
      <c r="CR47" s="623">
        <v>108247</v>
      </c>
      <c r="CS47" s="649"/>
      <c r="CT47" s="649"/>
      <c r="CU47" s="649"/>
      <c r="CV47" s="649"/>
      <c r="CW47" s="649"/>
      <c r="CX47" s="649"/>
      <c r="CY47" s="650"/>
      <c r="CZ47" s="657">
        <v>0.1</v>
      </c>
      <c r="DA47" s="658"/>
      <c r="DB47" s="658"/>
      <c r="DC47" s="659"/>
      <c r="DD47" s="632">
        <v>5801</v>
      </c>
      <c r="DE47" s="649"/>
      <c r="DF47" s="649"/>
      <c r="DG47" s="649"/>
      <c r="DH47" s="649"/>
      <c r="DI47" s="649"/>
      <c r="DJ47" s="649"/>
      <c r="DK47" s="650"/>
      <c r="DL47" s="710"/>
      <c r="DM47" s="711"/>
      <c r="DN47" s="711"/>
      <c r="DO47" s="711"/>
      <c r="DP47" s="711"/>
      <c r="DQ47" s="711"/>
      <c r="DR47" s="711"/>
      <c r="DS47" s="711"/>
      <c r="DT47" s="711"/>
      <c r="DU47" s="711"/>
      <c r="DV47" s="712"/>
      <c r="DW47" s="713"/>
      <c r="DX47" s="714"/>
      <c r="DY47" s="714"/>
      <c r="DZ47" s="714"/>
      <c r="EA47" s="714"/>
      <c r="EB47" s="714"/>
      <c r="EC47" s="715"/>
    </row>
    <row r="48" spans="2:133">
      <c r="CD48" s="733"/>
      <c r="CE48" s="734"/>
      <c r="CF48" s="620" t="s">
        <v>335</v>
      </c>
      <c r="CG48" s="621"/>
      <c r="CH48" s="621"/>
      <c r="CI48" s="621"/>
      <c r="CJ48" s="621"/>
      <c r="CK48" s="621"/>
      <c r="CL48" s="621"/>
      <c r="CM48" s="621"/>
      <c r="CN48" s="621"/>
      <c r="CO48" s="621"/>
      <c r="CP48" s="621"/>
      <c r="CQ48" s="622"/>
      <c r="CR48" s="623" t="s">
        <v>116</v>
      </c>
      <c r="CS48" s="624"/>
      <c r="CT48" s="624"/>
      <c r="CU48" s="624"/>
      <c r="CV48" s="624"/>
      <c r="CW48" s="624"/>
      <c r="CX48" s="624"/>
      <c r="CY48" s="625"/>
      <c r="CZ48" s="657" t="s">
        <v>116</v>
      </c>
      <c r="DA48" s="716"/>
      <c r="DB48" s="716"/>
      <c r="DC48" s="717"/>
      <c r="DD48" s="632" t="s">
        <v>116</v>
      </c>
      <c r="DE48" s="624"/>
      <c r="DF48" s="624"/>
      <c r="DG48" s="624"/>
      <c r="DH48" s="624"/>
      <c r="DI48" s="624"/>
      <c r="DJ48" s="624"/>
      <c r="DK48" s="625"/>
      <c r="DL48" s="710"/>
      <c r="DM48" s="711"/>
      <c r="DN48" s="711"/>
      <c r="DO48" s="711"/>
      <c r="DP48" s="711"/>
      <c r="DQ48" s="711"/>
      <c r="DR48" s="711"/>
      <c r="DS48" s="711"/>
      <c r="DT48" s="711"/>
      <c r="DU48" s="711"/>
      <c r="DV48" s="712"/>
      <c r="DW48" s="713"/>
      <c r="DX48" s="714"/>
      <c r="DY48" s="714"/>
      <c r="DZ48" s="714"/>
      <c r="EA48" s="714"/>
      <c r="EB48" s="714"/>
      <c r="EC48" s="715"/>
    </row>
    <row r="49" spans="82:133" ht="11.25" customHeight="1">
      <c r="CD49" s="666" t="s">
        <v>336</v>
      </c>
      <c r="CE49" s="667"/>
      <c r="CF49" s="667"/>
      <c r="CG49" s="667"/>
      <c r="CH49" s="667"/>
      <c r="CI49" s="667"/>
      <c r="CJ49" s="667"/>
      <c r="CK49" s="667"/>
      <c r="CL49" s="667"/>
      <c r="CM49" s="667"/>
      <c r="CN49" s="667"/>
      <c r="CO49" s="667"/>
      <c r="CP49" s="667"/>
      <c r="CQ49" s="668"/>
      <c r="CR49" s="695">
        <v>113243896</v>
      </c>
      <c r="CS49" s="691"/>
      <c r="CT49" s="691"/>
      <c r="CU49" s="691"/>
      <c r="CV49" s="691"/>
      <c r="CW49" s="691"/>
      <c r="CX49" s="691"/>
      <c r="CY49" s="718"/>
      <c r="CZ49" s="719">
        <v>100</v>
      </c>
      <c r="DA49" s="720"/>
      <c r="DB49" s="720"/>
      <c r="DC49" s="721"/>
      <c r="DD49" s="722">
        <v>66151069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541</v>
      </c>
      <c r="C7" s="750"/>
      <c r="D7" s="750"/>
      <c r="E7" s="750"/>
      <c r="F7" s="750"/>
      <c r="G7" s="750"/>
      <c r="H7" s="750"/>
      <c r="I7" s="750"/>
      <c r="J7" s="750"/>
      <c r="K7" s="750"/>
      <c r="L7" s="750"/>
      <c r="M7" s="750"/>
      <c r="N7" s="750"/>
      <c r="O7" s="750"/>
      <c r="P7" s="751"/>
      <c r="Q7" s="752">
        <v>117817</v>
      </c>
      <c r="R7" s="753"/>
      <c r="S7" s="753"/>
      <c r="T7" s="753"/>
      <c r="U7" s="753"/>
      <c r="V7" s="753">
        <v>116104</v>
      </c>
      <c r="W7" s="753"/>
      <c r="X7" s="753"/>
      <c r="Y7" s="753"/>
      <c r="Z7" s="753"/>
      <c r="AA7" s="753">
        <f>+Q7-V7</f>
        <v>1713</v>
      </c>
      <c r="AB7" s="753"/>
      <c r="AC7" s="753"/>
      <c r="AD7" s="753"/>
      <c r="AE7" s="754"/>
      <c r="AF7" s="755">
        <v>1536</v>
      </c>
      <c r="AG7" s="756"/>
      <c r="AH7" s="756"/>
      <c r="AI7" s="756"/>
      <c r="AJ7" s="757"/>
      <c r="AK7" s="792">
        <v>448</v>
      </c>
      <c r="AL7" s="793"/>
      <c r="AM7" s="793"/>
      <c r="AN7" s="793"/>
      <c r="AO7" s="793"/>
      <c r="AP7" s="793">
        <v>147555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543</v>
      </c>
      <c r="BT7" s="797"/>
      <c r="BU7" s="797"/>
      <c r="BV7" s="797"/>
      <c r="BW7" s="797"/>
      <c r="BX7" s="797"/>
      <c r="BY7" s="797"/>
      <c r="BZ7" s="797"/>
      <c r="CA7" s="797"/>
      <c r="CB7" s="797"/>
      <c r="CC7" s="797"/>
      <c r="CD7" s="797"/>
      <c r="CE7" s="797"/>
      <c r="CF7" s="797"/>
      <c r="CG7" s="798"/>
      <c r="CH7" s="789">
        <v>1</v>
      </c>
      <c r="CI7" s="790"/>
      <c r="CJ7" s="790"/>
      <c r="CK7" s="790"/>
      <c r="CL7" s="791"/>
      <c r="CM7" s="789">
        <v>288</v>
      </c>
      <c r="CN7" s="790"/>
      <c r="CO7" s="790"/>
      <c r="CP7" s="790"/>
      <c r="CQ7" s="791"/>
      <c r="CR7" s="789">
        <v>275</v>
      </c>
      <c r="CS7" s="790"/>
      <c r="CT7" s="790"/>
      <c r="CU7" s="790"/>
      <c r="CV7" s="791"/>
      <c r="CW7" s="789" t="s">
        <v>544</v>
      </c>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542</v>
      </c>
      <c r="C8" s="774"/>
      <c r="D8" s="774"/>
      <c r="E8" s="774"/>
      <c r="F8" s="774"/>
      <c r="G8" s="774"/>
      <c r="H8" s="774"/>
      <c r="I8" s="774"/>
      <c r="J8" s="774"/>
      <c r="K8" s="774"/>
      <c r="L8" s="774"/>
      <c r="M8" s="774"/>
      <c r="N8" s="774"/>
      <c r="O8" s="774"/>
      <c r="P8" s="775"/>
      <c r="Q8" s="776">
        <v>2285</v>
      </c>
      <c r="R8" s="777"/>
      <c r="S8" s="777"/>
      <c r="T8" s="777"/>
      <c r="U8" s="777"/>
      <c r="V8" s="777">
        <v>2285</v>
      </c>
      <c r="W8" s="777"/>
      <c r="X8" s="777"/>
      <c r="Y8" s="777"/>
      <c r="Z8" s="777"/>
      <c r="AA8" s="777">
        <f>+Q8-V8</f>
        <v>0</v>
      </c>
      <c r="AB8" s="777"/>
      <c r="AC8" s="777"/>
      <c r="AD8" s="777"/>
      <c r="AE8" s="778"/>
      <c r="AF8" s="779">
        <v>0</v>
      </c>
      <c r="AG8" s="780"/>
      <c r="AH8" s="780"/>
      <c r="AI8" s="780"/>
      <c r="AJ8" s="781"/>
      <c r="AK8" s="782">
        <v>614</v>
      </c>
      <c r="AL8" s="783"/>
      <c r="AM8" s="783"/>
      <c r="AN8" s="783"/>
      <c r="AO8" s="783"/>
      <c r="AP8" s="783">
        <v>4840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545</v>
      </c>
      <c r="BT8" s="787"/>
      <c r="BU8" s="787"/>
      <c r="BV8" s="787"/>
      <c r="BW8" s="787"/>
      <c r="BX8" s="787"/>
      <c r="BY8" s="787"/>
      <c r="BZ8" s="787"/>
      <c r="CA8" s="787"/>
      <c r="CB8" s="787"/>
      <c r="CC8" s="787"/>
      <c r="CD8" s="787"/>
      <c r="CE8" s="787"/>
      <c r="CF8" s="787"/>
      <c r="CG8" s="788"/>
      <c r="CH8" s="799">
        <v>14</v>
      </c>
      <c r="CI8" s="800"/>
      <c r="CJ8" s="800"/>
      <c r="CK8" s="800"/>
      <c r="CL8" s="801"/>
      <c r="CM8" s="799">
        <v>724</v>
      </c>
      <c r="CN8" s="800"/>
      <c r="CO8" s="800"/>
      <c r="CP8" s="800"/>
      <c r="CQ8" s="801"/>
      <c r="CR8" s="799">
        <v>65</v>
      </c>
      <c r="CS8" s="800"/>
      <c r="CT8" s="800"/>
      <c r="CU8" s="800"/>
      <c r="CV8" s="801"/>
      <c r="CW8" s="799" t="s">
        <v>544</v>
      </c>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546</v>
      </c>
      <c r="BT9" s="787"/>
      <c r="BU9" s="787"/>
      <c r="BV9" s="787"/>
      <c r="BW9" s="787"/>
      <c r="BX9" s="787"/>
      <c r="BY9" s="787"/>
      <c r="BZ9" s="787"/>
      <c r="CA9" s="787"/>
      <c r="CB9" s="787"/>
      <c r="CC9" s="787"/>
      <c r="CD9" s="787"/>
      <c r="CE9" s="787"/>
      <c r="CF9" s="787"/>
      <c r="CG9" s="788"/>
      <c r="CH9" s="799">
        <v>-2</v>
      </c>
      <c r="CI9" s="800"/>
      <c r="CJ9" s="800"/>
      <c r="CK9" s="800"/>
      <c r="CL9" s="801"/>
      <c r="CM9" s="799">
        <v>431</v>
      </c>
      <c r="CN9" s="800"/>
      <c r="CO9" s="800"/>
      <c r="CP9" s="800"/>
      <c r="CQ9" s="801"/>
      <c r="CR9" s="799">
        <v>350</v>
      </c>
      <c r="CS9" s="800"/>
      <c r="CT9" s="800"/>
      <c r="CU9" s="800"/>
      <c r="CV9" s="801"/>
      <c r="CW9" s="799">
        <v>34</v>
      </c>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547</v>
      </c>
      <c r="BT10" s="787"/>
      <c r="BU10" s="787"/>
      <c r="BV10" s="787"/>
      <c r="BW10" s="787"/>
      <c r="BX10" s="787"/>
      <c r="BY10" s="787"/>
      <c r="BZ10" s="787"/>
      <c r="CA10" s="787"/>
      <c r="CB10" s="787"/>
      <c r="CC10" s="787"/>
      <c r="CD10" s="787"/>
      <c r="CE10" s="787"/>
      <c r="CF10" s="787"/>
      <c r="CG10" s="788"/>
      <c r="CH10" s="799">
        <v>3</v>
      </c>
      <c r="CI10" s="800"/>
      <c r="CJ10" s="800"/>
      <c r="CK10" s="800"/>
      <c r="CL10" s="801"/>
      <c r="CM10" s="799">
        <v>107</v>
      </c>
      <c r="CN10" s="800"/>
      <c r="CO10" s="800"/>
      <c r="CP10" s="800"/>
      <c r="CQ10" s="801"/>
      <c r="CR10" s="799">
        <v>30</v>
      </c>
      <c r="CS10" s="800"/>
      <c r="CT10" s="800"/>
      <c r="CU10" s="800"/>
      <c r="CV10" s="801"/>
      <c r="CW10" s="799">
        <v>57</v>
      </c>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t="s">
        <v>548</v>
      </c>
      <c r="BS11" s="786" t="s">
        <v>549</v>
      </c>
      <c r="BT11" s="787"/>
      <c r="BU11" s="787"/>
      <c r="BV11" s="787"/>
      <c r="BW11" s="787"/>
      <c r="BX11" s="787"/>
      <c r="BY11" s="787"/>
      <c r="BZ11" s="787"/>
      <c r="CA11" s="787"/>
      <c r="CB11" s="787"/>
      <c r="CC11" s="787"/>
      <c r="CD11" s="787"/>
      <c r="CE11" s="787"/>
      <c r="CF11" s="787"/>
      <c r="CG11" s="788"/>
      <c r="CH11" s="799">
        <v>0</v>
      </c>
      <c r="CI11" s="800"/>
      <c r="CJ11" s="800"/>
      <c r="CK11" s="800"/>
      <c r="CL11" s="801"/>
      <c r="CM11" s="799">
        <v>131</v>
      </c>
      <c r="CN11" s="800"/>
      <c r="CO11" s="800"/>
      <c r="CP11" s="800"/>
      <c r="CQ11" s="801"/>
      <c r="CR11" s="799">
        <v>5</v>
      </c>
      <c r="CS11" s="800"/>
      <c r="CT11" s="800"/>
      <c r="CU11" s="800"/>
      <c r="CV11" s="801"/>
      <c r="CW11" s="799" t="s">
        <v>544</v>
      </c>
      <c r="CX11" s="800"/>
      <c r="CY11" s="800"/>
      <c r="CZ11" s="800"/>
      <c r="DA11" s="801"/>
      <c r="DB11" s="799"/>
      <c r="DC11" s="800"/>
      <c r="DD11" s="800"/>
      <c r="DE11" s="800"/>
      <c r="DF11" s="801"/>
      <c r="DG11" s="799">
        <v>41</v>
      </c>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550</v>
      </c>
      <c r="BT12" s="787"/>
      <c r="BU12" s="787"/>
      <c r="BV12" s="787"/>
      <c r="BW12" s="787"/>
      <c r="BX12" s="787"/>
      <c r="BY12" s="787"/>
      <c r="BZ12" s="787"/>
      <c r="CA12" s="787"/>
      <c r="CB12" s="787"/>
      <c r="CC12" s="787"/>
      <c r="CD12" s="787"/>
      <c r="CE12" s="787"/>
      <c r="CF12" s="787"/>
      <c r="CG12" s="788"/>
      <c r="CH12" s="799">
        <v>0</v>
      </c>
      <c r="CI12" s="800"/>
      <c r="CJ12" s="800"/>
      <c r="CK12" s="800"/>
      <c r="CL12" s="801"/>
      <c r="CM12" s="799">
        <v>457</v>
      </c>
      <c r="CN12" s="800"/>
      <c r="CO12" s="800"/>
      <c r="CP12" s="800"/>
      <c r="CQ12" s="801"/>
      <c r="CR12" s="799">
        <v>405</v>
      </c>
      <c r="CS12" s="800"/>
      <c r="CT12" s="800"/>
      <c r="CU12" s="800"/>
      <c r="CV12" s="801"/>
      <c r="CW12" s="799">
        <v>30</v>
      </c>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359</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360</v>
      </c>
      <c r="B23" s="808" t="s">
        <v>361</v>
      </c>
      <c r="C23" s="809"/>
      <c r="D23" s="809"/>
      <c r="E23" s="809"/>
      <c r="F23" s="809"/>
      <c r="G23" s="809"/>
      <c r="H23" s="809"/>
      <c r="I23" s="809"/>
      <c r="J23" s="809"/>
      <c r="K23" s="809"/>
      <c r="L23" s="809"/>
      <c r="M23" s="809"/>
      <c r="N23" s="809"/>
      <c r="O23" s="809"/>
      <c r="P23" s="810"/>
      <c r="Q23" s="811">
        <v>120102</v>
      </c>
      <c r="R23" s="812"/>
      <c r="S23" s="812"/>
      <c r="T23" s="812"/>
      <c r="U23" s="812"/>
      <c r="V23" s="812">
        <v>118389</v>
      </c>
      <c r="W23" s="812"/>
      <c r="X23" s="812"/>
      <c r="Y23" s="812"/>
      <c r="Z23" s="812"/>
      <c r="AA23" s="812">
        <f>+Q23-V23</f>
        <v>1713</v>
      </c>
      <c r="AB23" s="812"/>
      <c r="AC23" s="812"/>
      <c r="AD23" s="812"/>
      <c r="AE23" s="813"/>
      <c r="AF23" s="814">
        <v>1536</v>
      </c>
      <c r="AG23" s="812"/>
      <c r="AH23" s="812"/>
      <c r="AI23" s="812"/>
      <c r="AJ23" s="815"/>
      <c r="AK23" s="816"/>
      <c r="AL23" s="817"/>
      <c r="AM23" s="817"/>
      <c r="AN23" s="817"/>
      <c r="AO23" s="817"/>
      <c r="AP23" s="812">
        <f>+AP7+AP8</f>
        <v>152395</v>
      </c>
      <c r="AQ23" s="812"/>
      <c r="AR23" s="812"/>
      <c r="AS23" s="812"/>
      <c r="AT23" s="812"/>
      <c r="AU23" s="818"/>
      <c r="AV23" s="818"/>
      <c r="AW23" s="818"/>
      <c r="AX23" s="818"/>
      <c r="AY23" s="819"/>
      <c r="AZ23" s="827" t="s">
        <v>362</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363</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364</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365</v>
      </c>
      <c r="R26" s="736"/>
      <c r="S26" s="736"/>
      <c r="T26" s="736"/>
      <c r="U26" s="737"/>
      <c r="V26" s="735" t="s">
        <v>366</v>
      </c>
      <c r="W26" s="736"/>
      <c r="X26" s="736"/>
      <c r="Y26" s="736"/>
      <c r="Z26" s="737"/>
      <c r="AA26" s="735" t="s">
        <v>367</v>
      </c>
      <c r="AB26" s="736"/>
      <c r="AC26" s="736"/>
      <c r="AD26" s="736"/>
      <c r="AE26" s="736"/>
      <c r="AF26" s="830" t="s">
        <v>368</v>
      </c>
      <c r="AG26" s="831"/>
      <c r="AH26" s="831"/>
      <c r="AI26" s="831"/>
      <c r="AJ26" s="832"/>
      <c r="AK26" s="736" t="s">
        <v>369</v>
      </c>
      <c r="AL26" s="736"/>
      <c r="AM26" s="736"/>
      <c r="AN26" s="736"/>
      <c r="AO26" s="737"/>
      <c r="AP26" s="735" t="s">
        <v>370</v>
      </c>
      <c r="AQ26" s="736"/>
      <c r="AR26" s="736"/>
      <c r="AS26" s="736"/>
      <c r="AT26" s="737"/>
      <c r="AU26" s="735" t="s">
        <v>371</v>
      </c>
      <c r="AV26" s="736"/>
      <c r="AW26" s="736"/>
      <c r="AX26" s="736"/>
      <c r="AY26" s="737"/>
      <c r="AZ26" s="735" t="s">
        <v>372</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551</v>
      </c>
      <c r="C28" s="750"/>
      <c r="D28" s="750"/>
      <c r="E28" s="750"/>
      <c r="F28" s="750"/>
      <c r="G28" s="750"/>
      <c r="H28" s="750"/>
      <c r="I28" s="750"/>
      <c r="J28" s="750"/>
      <c r="K28" s="750"/>
      <c r="L28" s="750"/>
      <c r="M28" s="750"/>
      <c r="N28" s="750"/>
      <c r="O28" s="750"/>
      <c r="P28" s="751"/>
      <c r="Q28" s="840">
        <v>28535</v>
      </c>
      <c r="R28" s="841"/>
      <c r="S28" s="841"/>
      <c r="T28" s="841"/>
      <c r="U28" s="841"/>
      <c r="V28" s="841">
        <v>31193</v>
      </c>
      <c r="W28" s="841"/>
      <c r="X28" s="841"/>
      <c r="Y28" s="841"/>
      <c r="Z28" s="841"/>
      <c r="AA28" s="841">
        <f>+Q28-V28</f>
        <v>-2658</v>
      </c>
      <c r="AB28" s="841"/>
      <c r="AC28" s="841"/>
      <c r="AD28" s="841"/>
      <c r="AE28" s="842"/>
      <c r="AF28" s="843">
        <v>-2658</v>
      </c>
      <c r="AG28" s="841"/>
      <c r="AH28" s="841"/>
      <c r="AI28" s="841"/>
      <c r="AJ28" s="844"/>
      <c r="AK28" s="845">
        <v>2309</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552</v>
      </c>
      <c r="C29" s="774"/>
      <c r="D29" s="774"/>
      <c r="E29" s="774"/>
      <c r="F29" s="774"/>
      <c r="G29" s="774"/>
      <c r="H29" s="774"/>
      <c r="I29" s="774"/>
      <c r="J29" s="774"/>
      <c r="K29" s="774"/>
      <c r="L29" s="774"/>
      <c r="M29" s="774"/>
      <c r="N29" s="774"/>
      <c r="O29" s="774"/>
      <c r="P29" s="775"/>
      <c r="Q29" s="776">
        <v>3</v>
      </c>
      <c r="R29" s="777"/>
      <c r="S29" s="777"/>
      <c r="T29" s="777"/>
      <c r="U29" s="777"/>
      <c r="V29" s="777">
        <v>3</v>
      </c>
      <c r="W29" s="777"/>
      <c r="X29" s="777"/>
      <c r="Y29" s="777"/>
      <c r="Z29" s="777"/>
      <c r="AA29" s="778">
        <f t="shared" ref="AA29:AA42" si="0">+Q29-V29</f>
        <v>0</v>
      </c>
      <c r="AB29" s="780"/>
      <c r="AC29" s="780"/>
      <c r="AD29" s="780"/>
      <c r="AE29" s="781"/>
      <c r="AF29" s="779">
        <v>0</v>
      </c>
      <c r="AG29" s="780"/>
      <c r="AH29" s="780"/>
      <c r="AI29" s="780"/>
      <c r="AJ29" s="781"/>
      <c r="AK29" s="848">
        <v>1</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553</v>
      </c>
      <c r="C30" s="774"/>
      <c r="D30" s="774"/>
      <c r="E30" s="774"/>
      <c r="F30" s="774"/>
      <c r="G30" s="774"/>
      <c r="H30" s="774"/>
      <c r="I30" s="774"/>
      <c r="J30" s="774"/>
      <c r="K30" s="774"/>
      <c r="L30" s="774"/>
      <c r="M30" s="774"/>
      <c r="N30" s="774"/>
      <c r="O30" s="774"/>
      <c r="P30" s="775"/>
      <c r="Q30" s="776">
        <v>2953</v>
      </c>
      <c r="R30" s="777"/>
      <c r="S30" s="777"/>
      <c r="T30" s="777"/>
      <c r="U30" s="777"/>
      <c r="V30" s="777">
        <v>2948</v>
      </c>
      <c r="W30" s="777"/>
      <c r="X30" s="777"/>
      <c r="Y30" s="777"/>
      <c r="Z30" s="777"/>
      <c r="AA30" s="777">
        <f t="shared" si="0"/>
        <v>5</v>
      </c>
      <c r="AB30" s="777"/>
      <c r="AC30" s="777"/>
      <c r="AD30" s="777"/>
      <c r="AE30" s="778"/>
      <c r="AF30" s="779">
        <v>5</v>
      </c>
      <c r="AG30" s="780"/>
      <c r="AH30" s="780"/>
      <c r="AI30" s="780"/>
      <c r="AJ30" s="781"/>
      <c r="AK30" s="848">
        <v>627</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554</v>
      </c>
      <c r="C31" s="774"/>
      <c r="D31" s="774"/>
      <c r="E31" s="774"/>
      <c r="F31" s="774"/>
      <c r="G31" s="774"/>
      <c r="H31" s="774"/>
      <c r="I31" s="774"/>
      <c r="J31" s="774"/>
      <c r="K31" s="774"/>
      <c r="L31" s="774"/>
      <c r="M31" s="774"/>
      <c r="N31" s="774"/>
      <c r="O31" s="774"/>
      <c r="P31" s="775"/>
      <c r="Q31" s="776">
        <v>23061</v>
      </c>
      <c r="R31" s="777"/>
      <c r="S31" s="777"/>
      <c r="T31" s="777"/>
      <c r="U31" s="777"/>
      <c r="V31" s="777">
        <v>22895</v>
      </c>
      <c r="W31" s="777"/>
      <c r="X31" s="777"/>
      <c r="Y31" s="777"/>
      <c r="Z31" s="777"/>
      <c r="AA31" s="777">
        <f t="shared" si="0"/>
        <v>166</v>
      </c>
      <c r="AB31" s="777"/>
      <c r="AC31" s="777"/>
      <c r="AD31" s="777"/>
      <c r="AE31" s="778"/>
      <c r="AF31" s="779">
        <v>166</v>
      </c>
      <c r="AG31" s="780"/>
      <c r="AH31" s="780"/>
      <c r="AI31" s="780"/>
      <c r="AJ31" s="781"/>
      <c r="AK31" s="848">
        <v>3215</v>
      </c>
      <c r="AL31" s="849"/>
      <c r="AM31" s="849"/>
      <c r="AN31" s="849"/>
      <c r="AO31" s="849"/>
      <c r="AP31" s="849"/>
      <c r="AQ31" s="849"/>
      <c r="AR31" s="849"/>
      <c r="AS31" s="849"/>
      <c r="AT31" s="849"/>
      <c r="AU31" s="849"/>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555</v>
      </c>
      <c r="C32" s="774"/>
      <c r="D32" s="774"/>
      <c r="E32" s="774"/>
      <c r="F32" s="774"/>
      <c r="G32" s="774"/>
      <c r="H32" s="774"/>
      <c r="I32" s="774"/>
      <c r="J32" s="774"/>
      <c r="K32" s="774"/>
      <c r="L32" s="774"/>
      <c r="M32" s="774"/>
      <c r="N32" s="774"/>
      <c r="O32" s="774"/>
      <c r="P32" s="775"/>
      <c r="Q32" s="776">
        <v>3</v>
      </c>
      <c r="R32" s="777"/>
      <c r="S32" s="777"/>
      <c r="T32" s="777"/>
      <c r="U32" s="777"/>
      <c r="V32" s="777">
        <v>3</v>
      </c>
      <c r="W32" s="777"/>
      <c r="X32" s="777"/>
      <c r="Y32" s="777"/>
      <c r="Z32" s="777"/>
      <c r="AA32" s="777" t="s">
        <v>544</v>
      </c>
      <c r="AB32" s="777"/>
      <c r="AC32" s="777"/>
      <c r="AD32" s="777"/>
      <c r="AE32" s="778"/>
      <c r="AF32" s="779" t="s">
        <v>373</v>
      </c>
      <c r="AG32" s="780"/>
      <c r="AH32" s="780"/>
      <c r="AI32" s="780"/>
      <c r="AJ32" s="781"/>
      <c r="AK32" s="848">
        <v>2</v>
      </c>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556</v>
      </c>
      <c r="C33" s="774"/>
      <c r="D33" s="774"/>
      <c r="E33" s="774"/>
      <c r="F33" s="774"/>
      <c r="G33" s="774"/>
      <c r="H33" s="774"/>
      <c r="I33" s="774"/>
      <c r="J33" s="774"/>
      <c r="K33" s="774"/>
      <c r="L33" s="774"/>
      <c r="M33" s="774"/>
      <c r="N33" s="774"/>
      <c r="O33" s="774"/>
      <c r="P33" s="775"/>
      <c r="Q33" s="776">
        <v>9604</v>
      </c>
      <c r="R33" s="777"/>
      <c r="S33" s="777"/>
      <c r="T33" s="777"/>
      <c r="U33" s="777"/>
      <c r="V33" s="777">
        <v>9445</v>
      </c>
      <c r="W33" s="777"/>
      <c r="X33" s="777"/>
      <c r="Y33" s="777"/>
      <c r="Z33" s="777"/>
      <c r="AA33" s="777">
        <f t="shared" si="0"/>
        <v>159</v>
      </c>
      <c r="AB33" s="777"/>
      <c r="AC33" s="777"/>
      <c r="AD33" s="777"/>
      <c r="AE33" s="778"/>
      <c r="AF33" s="779">
        <v>159</v>
      </c>
      <c r="AG33" s="780"/>
      <c r="AH33" s="780"/>
      <c r="AI33" s="780"/>
      <c r="AJ33" s="781"/>
      <c r="AK33" s="848" t="s">
        <v>544</v>
      </c>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557</v>
      </c>
      <c r="C34" s="774"/>
      <c r="D34" s="774"/>
      <c r="E34" s="774"/>
      <c r="F34" s="774"/>
      <c r="G34" s="774"/>
      <c r="H34" s="774"/>
      <c r="I34" s="774"/>
      <c r="J34" s="774"/>
      <c r="K34" s="774"/>
      <c r="L34" s="774"/>
      <c r="M34" s="774"/>
      <c r="N34" s="774"/>
      <c r="O34" s="774"/>
      <c r="P34" s="775"/>
      <c r="Q34" s="776">
        <v>321</v>
      </c>
      <c r="R34" s="777"/>
      <c r="S34" s="777"/>
      <c r="T34" s="777"/>
      <c r="U34" s="777"/>
      <c r="V34" s="777">
        <v>321</v>
      </c>
      <c r="W34" s="777"/>
      <c r="X34" s="777"/>
      <c r="Y34" s="777"/>
      <c r="Z34" s="777"/>
      <c r="AA34" s="777">
        <f t="shared" si="0"/>
        <v>0</v>
      </c>
      <c r="AB34" s="777"/>
      <c r="AC34" s="777"/>
      <c r="AD34" s="777"/>
      <c r="AE34" s="778"/>
      <c r="AF34" s="779">
        <v>0</v>
      </c>
      <c r="AG34" s="780"/>
      <c r="AH34" s="780"/>
      <c r="AI34" s="780"/>
      <c r="AJ34" s="781"/>
      <c r="AK34" s="848">
        <v>185</v>
      </c>
      <c r="AL34" s="849"/>
      <c r="AM34" s="849"/>
      <c r="AN34" s="849"/>
      <c r="AO34" s="849"/>
      <c r="AP34" s="849">
        <v>448</v>
      </c>
      <c r="AQ34" s="849"/>
      <c r="AR34" s="849"/>
      <c r="AS34" s="849"/>
      <c r="AT34" s="849"/>
      <c r="AU34" s="849">
        <v>356</v>
      </c>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558</v>
      </c>
      <c r="C35" s="774"/>
      <c r="D35" s="774"/>
      <c r="E35" s="774"/>
      <c r="F35" s="774"/>
      <c r="G35" s="774"/>
      <c r="H35" s="774"/>
      <c r="I35" s="774"/>
      <c r="J35" s="774"/>
      <c r="K35" s="774"/>
      <c r="L35" s="774"/>
      <c r="M35" s="774"/>
      <c r="N35" s="774"/>
      <c r="O35" s="774"/>
      <c r="P35" s="775"/>
      <c r="Q35" s="776">
        <v>9150</v>
      </c>
      <c r="R35" s="777"/>
      <c r="S35" s="777"/>
      <c r="T35" s="777"/>
      <c r="U35" s="777"/>
      <c r="V35" s="777">
        <v>8645</v>
      </c>
      <c r="W35" s="777"/>
      <c r="X35" s="777"/>
      <c r="Y35" s="777"/>
      <c r="Z35" s="777"/>
      <c r="AA35" s="777">
        <f t="shared" si="0"/>
        <v>505</v>
      </c>
      <c r="AB35" s="777"/>
      <c r="AC35" s="777"/>
      <c r="AD35" s="777"/>
      <c r="AE35" s="778"/>
      <c r="AF35" s="779">
        <v>3776</v>
      </c>
      <c r="AG35" s="780"/>
      <c r="AH35" s="780"/>
      <c r="AI35" s="780"/>
      <c r="AJ35" s="781"/>
      <c r="AK35" s="848">
        <v>3480</v>
      </c>
      <c r="AL35" s="849"/>
      <c r="AM35" s="849"/>
      <c r="AN35" s="849"/>
      <c r="AO35" s="849"/>
      <c r="AP35" s="849">
        <v>68862</v>
      </c>
      <c r="AQ35" s="849"/>
      <c r="AR35" s="849"/>
      <c r="AS35" s="849"/>
      <c r="AT35" s="849"/>
      <c r="AU35" s="849">
        <v>39940</v>
      </c>
      <c r="AV35" s="849"/>
      <c r="AW35" s="849"/>
      <c r="AX35" s="849"/>
      <c r="AY35" s="849"/>
      <c r="AZ35" s="850"/>
      <c r="BA35" s="850"/>
      <c r="BB35" s="850"/>
      <c r="BC35" s="850"/>
      <c r="BD35" s="850"/>
      <c r="BE35" s="846" t="s">
        <v>374</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559</v>
      </c>
      <c r="C36" s="774"/>
      <c r="D36" s="774"/>
      <c r="E36" s="774"/>
      <c r="F36" s="774"/>
      <c r="G36" s="774"/>
      <c r="H36" s="774"/>
      <c r="I36" s="774"/>
      <c r="J36" s="774"/>
      <c r="K36" s="774"/>
      <c r="L36" s="774"/>
      <c r="M36" s="774"/>
      <c r="N36" s="774"/>
      <c r="O36" s="774"/>
      <c r="P36" s="775"/>
      <c r="Q36" s="776">
        <v>3171</v>
      </c>
      <c r="R36" s="777"/>
      <c r="S36" s="777"/>
      <c r="T36" s="777"/>
      <c r="U36" s="777"/>
      <c r="V36" s="777">
        <v>2807</v>
      </c>
      <c r="W36" s="777"/>
      <c r="X36" s="777"/>
      <c r="Y36" s="777"/>
      <c r="Z36" s="777"/>
      <c r="AA36" s="777">
        <f t="shared" si="0"/>
        <v>364</v>
      </c>
      <c r="AB36" s="777"/>
      <c r="AC36" s="777"/>
      <c r="AD36" s="777"/>
      <c r="AE36" s="778"/>
      <c r="AF36" s="779">
        <v>1636</v>
      </c>
      <c r="AG36" s="780"/>
      <c r="AH36" s="780"/>
      <c r="AI36" s="780"/>
      <c r="AJ36" s="781"/>
      <c r="AK36" s="848" t="s">
        <v>544</v>
      </c>
      <c r="AL36" s="849"/>
      <c r="AM36" s="849"/>
      <c r="AN36" s="849"/>
      <c r="AO36" s="849"/>
      <c r="AP36" s="849">
        <v>5634</v>
      </c>
      <c r="AQ36" s="849"/>
      <c r="AR36" s="849"/>
      <c r="AS36" s="849"/>
      <c r="AT36" s="849"/>
      <c r="AU36" s="849">
        <v>6</v>
      </c>
      <c r="AV36" s="849"/>
      <c r="AW36" s="849"/>
      <c r="AX36" s="849"/>
      <c r="AY36" s="849"/>
      <c r="AZ36" s="850"/>
      <c r="BA36" s="850"/>
      <c r="BB36" s="850"/>
      <c r="BC36" s="850"/>
      <c r="BD36" s="850"/>
      <c r="BE36" s="846" t="s">
        <v>374</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560</v>
      </c>
      <c r="C37" s="774"/>
      <c r="D37" s="774"/>
      <c r="E37" s="774"/>
      <c r="F37" s="774"/>
      <c r="G37" s="774"/>
      <c r="H37" s="774"/>
      <c r="I37" s="774"/>
      <c r="J37" s="774"/>
      <c r="K37" s="774"/>
      <c r="L37" s="774"/>
      <c r="M37" s="774"/>
      <c r="N37" s="774"/>
      <c r="O37" s="774"/>
      <c r="P37" s="775"/>
      <c r="Q37" s="776">
        <v>4545</v>
      </c>
      <c r="R37" s="777"/>
      <c r="S37" s="777"/>
      <c r="T37" s="777"/>
      <c r="U37" s="777"/>
      <c r="V37" s="777">
        <v>3844</v>
      </c>
      <c r="W37" s="777"/>
      <c r="X37" s="777"/>
      <c r="Y37" s="777"/>
      <c r="Z37" s="777"/>
      <c r="AA37" s="777">
        <f t="shared" si="0"/>
        <v>701</v>
      </c>
      <c r="AB37" s="777"/>
      <c r="AC37" s="777"/>
      <c r="AD37" s="777"/>
      <c r="AE37" s="778"/>
      <c r="AF37" s="779">
        <v>4070</v>
      </c>
      <c r="AG37" s="780"/>
      <c r="AH37" s="780"/>
      <c r="AI37" s="780"/>
      <c r="AJ37" s="781"/>
      <c r="AK37" s="848">
        <v>484</v>
      </c>
      <c r="AL37" s="849"/>
      <c r="AM37" s="849"/>
      <c r="AN37" s="849"/>
      <c r="AO37" s="849"/>
      <c r="AP37" s="849">
        <v>15211</v>
      </c>
      <c r="AQ37" s="849"/>
      <c r="AR37" s="849"/>
      <c r="AS37" s="849"/>
      <c r="AT37" s="849"/>
      <c r="AU37" s="849">
        <v>2495</v>
      </c>
      <c r="AV37" s="849"/>
      <c r="AW37" s="849"/>
      <c r="AX37" s="849"/>
      <c r="AY37" s="849"/>
      <c r="AZ37" s="850"/>
      <c r="BA37" s="850"/>
      <c r="BB37" s="850"/>
      <c r="BC37" s="850"/>
      <c r="BD37" s="850"/>
      <c r="BE37" s="846" t="s">
        <v>374</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561</v>
      </c>
      <c r="C38" s="774"/>
      <c r="D38" s="774"/>
      <c r="E38" s="774"/>
      <c r="F38" s="774"/>
      <c r="G38" s="774"/>
      <c r="H38" s="774"/>
      <c r="I38" s="774"/>
      <c r="J38" s="774"/>
      <c r="K38" s="774"/>
      <c r="L38" s="774"/>
      <c r="M38" s="774"/>
      <c r="N38" s="774"/>
      <c r="O38" s="774"/>
      <c r="P38" s="775"/>
      <c r="Q38" s="776">
        <v>420</v>
      </c>
      <c r="R38" s="777"/>
      <c r="S38" s="777"/>
      <c r="T38" s="777"/>
      <c r="U38" s="777"/>
      <c r="V38" s="777">
        <v>420</v>
      </c>
      <c r="W38" s="777"/>
      <c r="X38" s="777"/>
      <c r="Y38" s="777"/>
      <c r="Z38" s="777"/>
      <c r="AA38" s="777">
        <f t="shared" si="0"/>
        <v>0</v>
      </c>
      <c r="AB38" s="777"/>
      <c r="AC38" s="777"/>
      <c r="AD38" s="777"/>
      <c r="AE38" s="778"/>
      <c r="AF38" s="779">
        <v>0</v>
      </c>
      <c r="AG38" s="780"/>
      <c r="AH38" s="780"/>
      <c r="AI38" s="780"/>
      <c r="AJ38" s="781"/>
      <c r="AK38" s="848">
        <v>183</v>
      </c>
      <c r="AL38" s="849"/>
      <c r="AM38" s="849"/>
      <c r="AN38" s="849"/>
      <c r="AO38" s="849"/>
      <c r="AP38" s="849">
        <v>1539</v>
      </c>
      <c r="AQ38" s="849"/>
      <c r="AR38" s="849"/>
      <c r="AS38" s="849"/>
      <c r="AT38" s="849"/>
      <c r="AU38" s="849">
        <v>1437</v>
      </c>
      <c r="AV38" s="849"/>
      <c r="AW38" s="849"/>
      <c r="AX38" s="849"/>
      <c r="AY38" s="849"/>
      <c r="AZ38" s="850"/>
      <c r="BA38" s="850"/>
      <c r="BB38" s="850"/>
      <c r="BC38" s="850"/>
      <c r="BD38" s="850"/>
      <c r="BE38" s="846" t="s">
        <v>375</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t="s">
        <v>562</v>
      </c>
      <c r="C39" s="774"/>
      <c r="D39" s="774"/>
      <c r="E39" s="774"/>
      <c r="F39" s="774"/>
      <c r="G39" s="774"/>
      <c r="H39" s="774"/>
      <c r="I39" s="774"/>
      <c r="J39" s="774"/>
      <c r="K39" s="774"/>
      <c r="L39" s="774"/>
      <c r="M39" s="774"/>
      <c r="N39" s="774"/>
      <c r="O39" s="774"/>
      <c r="P39" s="775"/>
      <c r="Q39" s="776">
        <v>771</v>
      </c>
      <c r="R39" s="777"/>
      <c r="S39" s="777"/>
      <c r="T39" s="777"/>
      <c r="U39" s="777"/>
      <c r="V39" s="777">
        <v>771</v>
      </c>
      <c r="W39" s="777"/>
      <c r="X39" s="777"/>
      <c r="Y39" s="777"/>
      <c r="Z39" s="777"/>
      <c r="AA39" s="777">
        <f t="shared" si="0"/>
        <v>0</v>
      </c>
      <c r="AB39" s="777"/>
      <c r="AC39" s="777"/>
      <c r="AD39" s="777"/>
      <c r="AE39" s="778"/>
      <c r="AF39" s="779">
        <v>0</v>
      </c>
      <c r="AG39" s="780"/>
      <c r="AH39" s="780"/>
      <c r="AI39" s="780"/>
      <c r="AJ39" s="781"/>
      <c r="AK39" s="848">
        <v>71</v>
      </c>
      <c r="AL39" s="849"/>
      <c r="AM39" s="849"/>
      <c r="AN39" s="849"/>
      <c r="AO39" s="849"/>
      <c r="AP39" s="849">
        <v>475</v>
      </c>
      <c r="AQ39" s="849"/>
      <c r="AR39" s="849"/>
      <c r="AS39" s="849"/>
      <c r="AT39" s="849"/>
      <c r="AU39" s="849">
        <v>254</v>
      </c>
      <c r="AV39" s="849"/>
      <c r="AW39" s="849"/>
      <c r="AX39" s="849"/>
      <c r="AY39" s="849"/>
      <c r="AZ39" s="850"/>
      <c r="BA39" s="850"/>
      <c r="BB39" s="850"/>
      <c r="BC39" s="850"/>
      <c r="BD39" s="850"/>
      <c r="BE39" s="846" t="s">
        <v>375</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t="s">
        <v>563</v>
      </c>
      <c r="C40" s="774"/>
      <c r="D40" s="774"/>
      <c r="E40" s="774"/>
      <c r="F40" s="774"/>
      <c r="G40" s="774"/>
      <c r="H40" s="774"/>
      <c r="I40" s="774"/>
      <c r="J40" s="774"/>
      <c r="K40" s="774"/>
      <c r="L40" s="774"/>
      <c r="M40" s="774"/>
      <c r="N40" s="774"/>
      <c r="O40" s="774"/>
      <c r="P40" s="775"/>
      <c r="Q40" s="776">
        <v>831</v>
      </c>
      <c r="R40" s="777"/>
      <c r="S40" s="777"/>
      <c r="T40" s="777"/>
      <c r="U40" s="777"/>
      <c r="V40" s="777">
        <v>831</v>
      </c>
      <c r="W40" s="777"/>
      <c r="X40" s="777"/>
      <c r="Y40" s="777"/>
      <c r="Z40" s="777"/>
      <c r="AA40" s="777">
        <f t="shared" si="0"/>
        <v>0</v>
      </c>
      <c r="AB40" s="777"/>
      <c r="AC40" s="777"/>
      <c r="AD40" s="777"/>
      <c r="AE40" s="778"/>
      <c r="AF40" s="779">
        <v>0</v>
      </c>
      <c r="AG40" s="780"/>
      <c r="AH40" s="780"/>
      <c r="AI40" s="780"/>
      <c r="AJ40" s="781"/>
      <c r="AK40" s="848">
        <v>529</v>
      </c>
      <c r="AL40" s="849"/>
      <c r="AM40" s="849"/>
      <c r="AN40" s="849"/>
      <c r="AO40" s="849"/>
      <c r="AP40" s="849">
        <v>4995</v>
      </c>
      <c r="AQ40" s="849"/>
      <c r="AR40" s="849"/>
      <c r="AS40" s="849"/>
      <c r="AT40" s="849"/>
      <c r="AU40" s="849">
        <v>3886</v>
      </c>
      <c r="AV40" s="849"/>
      <c r="AW40" s="849"/>
      <c r="AX40" s="849"/>
      <c r="AY40" s="849"/>
      <c r="AZ40" s="850"/>
      <c r="BA40" s="850"/>
      <c r="BB40" s="850"/>
      <c r="BC40" s="850"/>
      <c r="BD40" s="850"/>
      <c r="BE40" s="846" t="s">
        <v>375</v>
      </c>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t="s">
        <v>564</v>
      </c>
      <c r="C41" s="774"/>
      <c r="D41" s="774"/>
      <c r="E41" s="774"/>
      <c r="F41" s="774"/>
      <c r="G41" s="774"/>
      <c r="H41" s="774"/>
      <c r="I41" s="774"/>
      <c r="J41" s="774"/>
      <c r="K41" s="774"/>
      <c r="L41" s="774"/>
      <c r="M41" s="774"/>
      <c r="N41" s="774"/>
      <c r="O41" s="774"/>
      <c r="P41" s="775"/>
      <c r="Q41" s="776">
        <v>169</v>
      </c>
      <c r="R41" s="777"/>
      <c r="S41" s="777"/>
      <c r="T41" s="777"/>
      <c r="U41" s="777"/>
      <c r="V41" s="777">
        <v>166</v>
      </c>
      <c r="W41" s="777"/>
      <c r="X41" s="777"/>
      <c r="Y41" s="777"/>
      <c r="Z41" s="777"/>
      <c r="AA41" s="777">
        <f t="shared" si="0"/>
        <v>3</v>
      </c>
      <c r="AB41" s="777"/>
      <c r="AC41" s="777"/>
      <c r="AD41" s="777"/>
      <c r="AE41" s="778"/>
      <c r="AF41" s="779">
        <v>3</v>
      </c>
      <c r="AG41" s="780"/>
      <c r="AH41" s="780"/>
      <c r="AI41" s="780"/>
      <c r="AJ41" s="781"/>
      <c r="AK41" s="848">
        <v>147</v>
      </c>
      <c r="AL41" s="849"/>
      <c r="AM41" s="849"/>
      <c r="AN41" s="849"/>
      <c r="AO41" s="849"/>
      <c r="AP41" s="849">
        <v>115</v>
      </c>
      <c r="AQ41" s="849"/>
      <c r="AR41" s="849"/>
      <c r="AS41" s="849"/>
      <c r="AT41" s="849"/>
      <c r="AU41" s="849">
        <v>98</v>
      </c>
      <c r="AV41" s="849"/>
      <c r="AW41" s="849"/>
      <c r="AX41" s="849"/>
      <c r="AY41" s="849"/>
      <c r="AZ41" s="850"/>
      <c r="BA41" s="850"/>
      <c r="BB41" s="850"/>
      <c r="BC41" s="850"/>
      <c r="BD41" s="850"/>
      <c r="BE41" s="846" t="s">
        <v>375</v>
      </c>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t="s">
        <v>565</v>
      </c>
      <c r="C42" s="774"/>
      <c r="D42" s="774"/>
      <c r="E42" s="774"/>
      <c r="F42" s="774"/>
      <c r="G42" s="774"/>
      <c r="H42" s="774"/>
      <c r="I42" s="774"/>
      <c r="J42" s="774"/>
      <c r="K42" s="774"/>
      <c r="L42" s="774"/>
      <c r="M42" s="774"/>
      <c r="N42" s="774"/>
      <c r="O42" s="774"/>
      <c r="P42" s="775"/>
      <c r="Q42" s="776">
        <v>1829</v>
      </c>
      <c r="R42" s="777"/>
      <c r="S42" s="777"/>
      <c r="T42" s="777"/>
      <c r="U42" s="777"/>
      <c r="V42" s="777">
        <v>1429</v>
      </c>
      <c r="W42" s="777"/>
      <c r="X42" s="777"/>
      <c r="Y42" s="777"/>
      <c r="Z42" s="777"/>
      <c r="AA42" s="777">
        <f t="shared" si="0"/>
        <v>400</v>
      </c>
      <c r="AB42" s="777"/>
      <c r="AC42" s="777"/>
      <c r="AD42" s="777"/>
      <c r="AE42" s="778"/>
      <c r="AF42" s="779" t="s">
        <v>373</v>
      </c>
      <c r="AG42" s="780"/>
      <c r="AH42" s="780"/>
      <c r="AI42" s="780"/>
      <c r="AJ42" s="781"/>
      <c r="AK42" s="848">
        <v>277</v>
      </c>
      <c r="AL42" s="849"/>
      <c r="AM42" s="849"/>
      <c r="AN42" s="849"/>
      <c r="AO42" s="849"/>
      <c r="AP42" s="849">
        <v>3467</v>
      </c>
      <c r="AQ42" s="849"/>
      <c r="AR42" s="849"/>
      <c r="AS42" s="849"/>
      <c r="AT42" s="849"/>
      <c r="AU42" s="849">
        <v>76</v>
      </c>
      <c r="AV42" s="849"/>
      <c r="AW42" s="849"/>
      <c r="AX42" s="849"/>
      <c r="AY42" s="849"/>
      <c r="AZ42" s="850"/>
      <c r="BA42" s="850"/>
      <c r="BB42" s="850"/>
      <c r="BC42" s="850"/>
      <c r="BD42" s="850"/>
      <c r="BE42" s="846" t="s">
        <v>375</v>
      </c>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360</v>
      </c>
      <c r="B63" s="808" t="s">
        <v>377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7158</v>
      </c>
      <c r="AG63" s="860"/>
      <c r="AH63" s="860"/>
      <c r="AI63" s="860"/>
      <c r="AJ63" s="861"/>
      <c r="AK63" s="862"/>
      <c r="AL63" s="857"/>
      <c r="AM63" s="857"/>
      <c r="AN63" s="857"/>
      <c r="AO63" s="857"/>
      <c r="AP63" s="860">
        <v>100746</v>
      </c>
      <c r="AQ63" s="860"/>
      <c r="AR63" s="860"/>
      <c r="AS63" s="860"/>
      <c r="AT63" s="860"/>
      <c r="AU63" s="860">
        <v>48548</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378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379</v>
      </c>
      <c r="B66" s="759"/>
      <c r="C66" s="759"/>
      <c r="D66" s="759"/>
      <c r="E66" s="759"/>
      <c r="F66" s="759"/>
      <c r="G66" s="759"/>
      <c r="H66" s="759"/>
      <c r="I66" s="759"/>
      <c r="J66" s="759"/>
      <c r="K66" s="759"/>
      <c r="L66" s="759"/>
      <c r="M66" s="759"/>
      <c r="N66" s="759"/>
      <c r="O66" s="759"/>
      <c r="P66" s="760"/>
      <c r="Q66" s="735" t="s">
        <v>380</v>
      </c>
      <c r="R66" s="736"/>
      <c r="S66" s="736"/>
      <c r="T66" s="736"/>
      <c r="U66" s="737"/>
      <c r="V66" s="735" t="s">
        <v>381</v>
      </c>
      <c r="W66" s="736"/>
      <c r="X66" s="736"/>
      <c r="Y66" s="736"/>
      <c r="Z66" s="737"/>
      <c r="AA66" s="735" t="s">
        <v>382</v>
      </c>
      <c r="AB66" s="736"/>
      <c r="AC66" s="736"/>
      <c r="AD66" s="736"/>
      <c r="AE66" s="737"/>
      <c r="AF66" s="870" t="s">
        <v>383</v>
      </c>
      <c r="AG66" s="831"/>
      <c r="AH66" s="831"/>
      <c r="AI66" s="831"/>
      <c r="AJ66" s="871"/>
      <c r="AK66" s="735" t="s">
        <v>384</v>
      </c>
      <c r="AL66" s="759"/>
      <c r="AM66" s="759"/>
      <c r="AN66" s="759"/>
      <c r="AO66" s="760"/>
      <c r="AP66" s="735" t="s">
        <v>385</v>
      </c>
      <c r="AQ66" s="736"/>
      <c r="AR66" s="736"/>
      <c r="AS66" s="736"/>
      <c r="AT66" s="737"/>
      <c r="AU66" s="735" t="s">
        <v>386</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566</v>
      </c>
      <c r="C68" s="888" t="s">
        <v>567</v>
      </c>
      <c r="D68" s="888" t="s">
        <v>567</v>
      </c>
      <c r="E68" s="888" t="s">
        <v>567</v>
      </c>
      <c r="F68" s="888" t="s">
        <v>567</v>
      </c>
      <c r="G68" s="888" t="s">
        <v>567</v>
      </c>
      <c r="H68" s="888" t="s">
        <v>567</v>
      </c>
      <c r="I68" s="888" t="s">
        <v>567</v>
      </c>
      <c r="J68" s="888" t="s">
        <v>567</v>
      </c>
      <c r="K68" s="888" t="s">
        <v>567</v>
      </c>
      <c r="L68" s="888" t="s">
        <v>567</v>
      </c>
      <c r="M68" s="888" t="s">
        <v>567</v>
      </c>
      <c r="N68" s="888" t="s">
        <v>567</v>
      </c>
      <c r="O68" s="888" t="s">
        <v>567</v>
      </c>
      <c r="P68" s="889" t="s">
        <v>567</v>
      </c>
      <c r="Q68" s="890">
        <v>456</v>
      </c>
      <c r="R68" s="884"/>
      <c r="S68" s="884"/>
      <c r="T68" s="884"/>
      <c r="U68" s="884"/>
      <c r="V68" s="884">
        <v>442</v>
      </c>
      <c r="W68" s="884"/>
      <c r="X68" s="884"/>
      <c r="Y68" s="884"/>
      <c r="Z68" s="884"/>
      <c r="AA68" s="884">
        <v>15</v>
      </c>
      <c r="AB68" s="884"/>
      <c r="AC68" s="884"/>
      <c r="AD68" s="884"/>
      <c r="AE68" s="884"/>
      <c r="AF68" s="884">
        <v>15</v>
      </c>
      <c r="AG68" s="884"/>
      <c r="AH68" s="884"/>
      <c r="AI68" s="884"/>
      <c r="AJ68" s="884"/>
      <c r="AK68" s="884" t="s">
        <v>578</v>
      </c>
      <c r="AL68" s="884"/>
      <c r="AM68" s="884"/>
      <c r="AN68" s="884"/>
      <c r="AO68" s="884"/>
      <c r="AP68" s="884" t="s">
        <v>578</v>
      </c>
      <c r="AQ68" s="884"/>
      <c r="AR68" s="884"/>
      <c r="AS68" s="884"/>
      <c r="AT68" s="884"/>
      <c r="AU68" s="884" t="s">
        <v>578</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568</v>
      </c>
      <c r="C69" s="892" t="s">
        <v>569</v>
      </c>
      <c r="D69" s="892" t="s">
        <v>569</v>
      </c>
      <c r="E69" s="892" t="s">
        <v>569</v>
      </c>
      <c r="F69" s="892" t="s">
        <v>569</v>
      </c>
      <c r="G69" s="892" t="s">
        <v>569</v>
      </c>
      <c r="H69" s="892" t="s">
        <v>569</v>
      </c>
      <c r="I69" s="892" t="s">
        <v>569</v>
      </c>
      <c r="J69" s="892" t="s">
        <v>569</v>
      </c>
      <c r="K69" s="892" t="s">
        <v>569</v>
      </c>
      <c r="L69" s="892" t="s">
        <v>569</v>
      </c>
      <c r="M69" s="892" t="s">
        <v>569</v>
      </c>
      <c r="N69" s="892" t="s">
        <v>569</v>
      </c>
      <c r="O69" s="892" t="s">
        <v>569</v>
      </c>
      <c r="P69" s="893" t="s">
        <v>569</v>
      </c>
      <c r="Q69" s="894">
        <v>103988</v>
      </c>
      <c r="R69" s="849"/>
      <c r="S69" s="849"/>
      <c r="T69" s="849"/>
      <c r="U69" s="849"/>
      <c r="V69" s="849">
        <v>101588</v>
      </c>
      <c r="W69" s="849"/>
      <c r="X69" s="849"/>
      <c r="Y69" s="849"/>
      <c r="Z69" s="849"/>
      <c r="AA69" s="849">
        <v>2400</v>
      </c>
      <c r="AB69" s="849"/>
      <c r="AC69" s="849"/>
      <c r="AD69" s="849"/>
      <c r="AE69" s="849"/>
      <c r="AF69" s="849">
        <v>2400</v>
      </c>
      <c r="AG69" s="849"/>
      <c r="AH69" s="849"/>
      <c r="AI69" s="849"/>
      <c r="AJ69" s="849"/>
      <c r="AK69" s="849" t="s">
        <v>578</v>
      </c>
      <c r="AL69" s="849"/>
      <c r="AM69" s="849"/>
      <c r="AN69" s="849"/>
      <c r="AO69" s="849"/>
      <c r="AP69" s="849" t="s">
        <v>578</v>
      </c>
      <c r="AQ69" s="849"/>
      <c r="AR69" s="849"/>
      <c r="AS69" s="849"/>
      <c r="AT69" s="849"/>
      <c r="AU69" s="849" t="s">
        <v>578</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570</v>
      </c>
      <c r="C70" s="892" t="s">
        <v>571</v>
      </c>
      <c r="D70" s="892" t="s">
        <v>571</v>
      </c>
      <c r="E70" s="892" t="s">
        <v>571</v>
      </c>
      <c r="F70" s="892" t="s">
        <v>571</v>
      </c>
      <c r="G70" s="892" t="s">
        <v>571</v>
      </c>
      <c r="H70" s="892" t="s">
        <v>571</v>
      </c>
      <c r="I70" s="892" t="s">
        <v>571</v>
      </c>
      <c r="J70" s="892" t="s">
        <v>571</v>
      </c>
      <c r="K70" s="892" t="s">
        <v>571</v>
      </c>
      <c r="L70" s="892" t="s">
        <v>571</v>
      </c>
      <c r="M70" s="892" t="s">
        <v>571</v>
      </c>
      <c r="N70" s="892" t="s">
        <v>571</v>
      </c>
      <c r="O70" s="892" t="s">
        <v>571</v>
      </c>
      <c r="P70" s="893" t="s">
        <v>571</v>
      </c>
      <c r="Q70" s="894">
        <v>4629</v>
      </c>
      <c r="R70" s="849"/>
      <c r="S70" s="849"/>
      <c r="T70" s="849"/>
      <c r="U70" s="849"/>
      <c r="V70" s="849">
        <v>4611</v>
      </c>
      <c r="W70" s="849"/>
      <c r="X70" s="849"/>
      <c r="Y70" s="849"/>
      <c r="Z70" s="849"/>
      <c r="AA70" s="849">
        <v>18</v>
      </c>
      <c r="AB70" s="849"/>
      <c r="AC70" s="849"/>
      <c r="AD70" s="849"/>
      <c r="AE70" s="849"/>
      <c r="AF70" s="849">
        <v>18</v>
      </c>
      <c r="AG70" s="849"/>
      <c r="AH70" s="849"/>
      <c r="AI70" s="849"/>
      <c r="AJ70" s="849"/>
      <c r="AK70" s="849" t="s">
        <v>578</v>
      </c>
      <c r="AL70" s="849"/>
      <c r="AM70" s="849"/>
      <c r="AN70" s="849"/>
      <c r="AO70" s="849"/>
      <c r="AP70" s="849" t="s">
        <v>578</v>
      </c>
      <c r="AQ70" s="849"/>
      <c r="AR70" s="849"/>
      <c r="AS70" s="849"/>
      <c r="AT70" s="849"/>
      <c r="AU70" s="849" t="s">
        <v>578</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572</v>
      </c>
      <c r="C71" s="892" t="s">
        <v>573</v>
      </c>
      <c r="D71" s="892" t="s">
        <v>573</v>
      </c>
      <c r="E71" s="892" t="s">
        <v>573</v>
      </c>
      <c r="F71" s="892" t="s">
        <v>573</v>
      </c>
      <c r="G71" s="892" t="s">
        <v>573</v>
      </c>
      <c r="H71" s="892" t="s">
        <v>573</v>
      </c>
      <c r="I71" s="892" t="s">
        <v>573</v>
      </c>
      <c r="J71" s="892" t="s">
        <v>573</v>
      </c>
      <c r="K71" s="892" t="s">
        <v>573</v>
      </c>
      <c r="L71" s="892" t="s">
        <v>573</v>
      </c>
      <c r="M71" s="892" t="s">
        <v>573</v>
      </c>
      <c r="N71" s="892" t="s">
        <v>573</v>
      </c>
      <c r="O71" s="892" t="s">
        <v>573</v>
      </c>
      <c r="P71" s="893" t="s">
        <v>573</v>
      </c>
      <c r="Q71" s="894">
        <v>122</v>
      </c>
      <c r="R71" s="849"/>
      <c r="S71" s="849"/>
      <c r="T71" s="849"/>
      <c r="U71" s="849"/>
      <c r="V71" s="849">
        <v>113</v>
      </c>
      <c r="W71" s="849"/>
      <c r="X71" s="849"/>
      <c r="Y71" s="849"/>
      <c r="Z71" s="849"/>
      <c r="AA71" s="849">
        <v>9</v>
      </c>
      <c r="AB71" s="849"/>
      <c r="AC71" s="849"/>
      <c r="AD71" s="849"/>
      <c r="AE71" s="849"/>
      <c r="AF71" s="849">
        <v>9</v>
      </c>
      <c r="AG71" s="849"/>
      <c r="AH71" s="849"/>
      <c r="AI71" s="849"/>
      <c r="AJ71" s="849"/>
      <c r="AK71" s="849" t="s">
        <v>579</v>
      </c>
      <c r="AL71" s="849"/>
      <c r="AM71" s="849"/>
      <c r="AN71" s="849"/>
      <c r="AO71" s="849"/>
      <c r="AP71" s="849" t="s">
        <v>578</v>
      </c>
      <c r="AQ71" s="849"/>
      <c r="AR71" s="849"/>
      <c r="AS71" s="849"/>
      <c r="AT71" s="849"/>
      <c r="AU71" s="849" t="s">
        <v>579</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574</v>
      </c>
      <c r="C72" s="892" t="s">
        <v>574</v>
      </c>
      <c r="D72" s="892" t="s">
        <v>574</v>
      </c>
      <c r="E72" s="892" t="s">
        <v>574</v>
      </c>
      <c r="F72" s="892" t="s">
        <v>574</v>
      </c>
      <c r="G72" s="892" t="s">
        <v>574</v>
      </c>
      <c r="H72" s="892" t="s">
        <v>574</v>
      </c>
      <c r="I72" s="892" t="s">
        <v>574</v>
      </c>
      <c r="J72" s="892" t="s">
        <v>574</v>
      </c>
      <c r="K72" s="892" t="s">
        <v>574</v>
      </c>
      <c r="L72" s="892" t="s">
        <v>574</v>
      </c>
      <c r="M72" s="892" t="s">
        <v>574</v>
      </c>
      <c r="N72" s="892" t="s">
        <v>574</v>
      </c>
      <c r="O72" s="892" t="s">
        <v>574</v>
      </c>
      <c r="P72" s="893" t="s">
        <v>574</v>
      </c>
      <c r="Q72" s="894">
        <v>133</v>
      </c>
      <c r="R72" s="849"/>
      <c r="S72" s="849"/>
      <c r="T72" s="849"/>
      <c r="U72" s="849"/>
      <c r="V72" s="849">
        <v>123</v>
      </c>
      <c r="W72" s="849"/>
      <c r="X72" s="849"/>
      <c r="Y72" s="849"/>
      <c r="Z72" s="849"/>
      <c r="AA72" s="849">
        <v>10</v>
      </c>
      <c r="AB72" s="849"/>
      <c r="AC72" s="849"/>
      <c r="AD72" s="849"/>
      <c r="AE72" s="849"/>
      <c r="AF72" s="849">
        <v>10</v>
      </c>
      <c r="AG72" s="849"/>
      <c r="AH72" s="849"/>
      <c r="AI72" s="849"/>
      <c r="AJ72" s="849"/>
      <c r="AK72" s="849" t="s">
        <v>578</v>
      </c>
      <c r="AL72" s="849"/>
      <c r="AM72" s="849"/>
      <c r="AN72" s="849"/>
      <c r="AO72" s="849"/>
      <c r="AP72" s="849" t="s">
        <v>578</v>
      </c>
      <c r="AQ72" s="849"/>
      <c r="AR72" s="849"/>
      <c r="AS72" s="849"/>
      <c r="AT72" s="849"/>
      <c r="AU72" s="849" t="s">
        <v>579</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575</v>
      </c>
      <c r="C73" s="892" t="s">
        <v>575</v>
      </c>
      <c r="D73" s="892" t="s">
        <v>575</v>
      </c>
      <c r="E73" s="892" t="s">
        <v>575</v>
      </c>
      <c r="F73" s="892" t="s">
        <v>575</v>
      </c>
      <c r="G73" s="892" t="s">
        <v>575</v>
      </c>
      <c r="H73" s="892" t="s">
        <v>575</v>
      </c>
      <c r="I73" s="892" t="s">
        <v>575</v>
      </c>
      <c r="J73" s="892" t="s">
        <v>575</v>
      </c>
      <c r="K73" s="892" t="s">
        <v>575</v>
      </c>
      <c r="L73" s="892" t="s">
        <v>575</v>
      </c>
      <c r="M73" s="892" t="s">
        <v>575</v>
      </c>
      <c r="N73" s="892" t="s">
        <v>575</v>
      </c>
      <c r="O73" s="892" t="s">
        <v>575</v>
      </c>
      <c r="P73" s="893" t="s">
        <v>575</v>
      </c>
      <c r="Q73" s="894">
        <v>320</v>
      </c>
      <c r="R73" s="849"/>
      <c r="S73" s="849"/>
      <c r="T73" s="849"/>
      <c r="U73" s="849"/>
      <c r="V73" s="849">
        <v>285</v>
      </c>
      <c r="W73" s="849"/>
      <c r="X73" s="849"/>
      <c r="Y73" s="849"/>
      <c r="Z73" s="849"/>
      <c r="AA73" s="849">
        <v>34</v>
      </c>
      <c r="AB73" s="849"/>
      <c r="AC73" s="849"/>
      <c r="AD73" s="849"/>
      <c r="AE73" s="849"/>
      <c r="AF73" s="849">
        <v>193</v>
      </c>
      <c r="AG73" s="849"/>
      <c r="AH73" s="849"/>
      <c r="AI73" s="849"/>
      <c r="AJ73" s="849"/>
      <c r="AK73" s="849" t="s">
        <v>578</v>
      </c>
      <c r="AL73" s="849"/>
      <c r="AM73" s="849"/>
      <c r="AN73" s="849"/>
      <c r="AO73" s="849"/>
      <c r="AP73" s="849">
        <v>47</v>
      </c>
      <c r="AQ73" s="849"/>
      <c r="AR73" s="849"/>
      <c r="AS73" s="849"/>
      <c r="AT73" s="849"/>
      <c r="AU73" s="849" t="s">
        <v>579</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576</v>
      </c>
      <c r="C74" s="892" t="s">
        <v>576</v>
      </c>
      <c r="D74" s="892" t="s">
        <v>576</v>
      </c>
      <c r="E74" s="892" t="s">
        <v>576</v>
      </c>
      <c r="F74" s="892" t="s">
        <v>576</v>
      </c>
      <c r="G74" s="892" t="s">
        <v>576</v>
      </c>
      <c r="H74" s="892" t="s">
        <v>576</v>
      </c>
      <c r="I74" s="892" t="s">
        <v>576</v>
      </c>
      <c r="J74" s="892" t="s">
        <v>576</v>
      </c>
      <c r="K74" s="892" t="s">
        <v>576</v>
      </c>
      <c r="L74" s="892" t="s">
        <v>576</v>
      </c>
      <c r="M74" s="892" t="s">
        <v>576</v>
      </c>
      <c r="N74" s="892" t="s">
        <v>576</v>
      </c>
      <c r="O74" s="892" t="s">
        <v>576</v>
      </c>
      <c r="P74" s="893" t="s">
        <v>576</v>
      </c>
      <c r="Q74" s="894">
        <v>1311</v>
      </c>
      <c r="R74" s="849"/>
      <c r="S74" s="849"/>
      <c r="T74" s="849"/>
      <c r="U74" s="849"/>
      <c r="V74" s="849">
        <v>1235</v>
      </c>
      <c r="W74" s="849"/>
      <c r="X74" s="849"/>
      <c r="Y74" s="849"/>
      <c r="Z74" s="849"/>
      <c r="AA74" s="849">
        <v>76</v>
      </c>
      <c r="AB74" s="849"/>
      <c r="AC74" s="849"/>
      <c r="AD74" s="849"/>
      <c r="AE74" s="849"/>
      <c r="AF74" s="849">
        <v>76</v>
      </c>
      <c r="AG74" s="849"/>
      <c r="AH74" s="849"/>
      <c r="AI74" s="849"/>
      <c r="AJ74" s="849"/>
      <c r="AK74" s="849">
        <v>46</v>
      </c>
      <c r="AL74" s="849"/>
      <c r="AM74" s="849"/>
      <c r="AN74" s="849"/>
      <c r="AO74" s="849"/>
      <c r="AP74" s="849">
        <v>314</v>
      </c>
      <c r="AQ74" s="849"/>
      <c r="AR74" s="849"/>
      <c r="AS74" s="849"/>
      <c r="AT74" s="849"/>
      <c r="AU74" s="849">
        <v>30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577</v>
      </c>
      <c r="C75" s="892" t="s">
        <v>577</v>
      </c>
      <c r="D75" s="892" t="s">
        <v>577</v>
      </c>
      <c r="E75" s="892" t="s">
        <v>577</v>
      </c>
      <c r="F75" s="892" t="s">
        <v>577</v>
      </c>
      <c r="G75" s="892" t="s">
        <v>577</v>
      </c>
      <c r="H75" s="892" t="s">
        <v>577</v>
      </c>
      <c r="I75" s="892" t="s">
        <v>577</v>
      </c>
      <c r="J75" s="892" t="s">
        <v>577</v>
      </c>
      <c r="K75" s="892" t="s">
        <v>577</v>
      </c>
      <c r="L75" s="892" t="s">
        <v>577</v>
      </c>
      <c r="M75" s="892" t="s">
        <v>577</v>
      </c>
      <c r="N75" s="892" t="s">
        <v>577</v>
      </c>
      <c r="O75" s="892" t="s">
        <v>577</v>
      </c>
      <c r="P75" s="893" t="s">
        <v>577</v>
      </c>
      <c r="Q75" s="897">
        <v>5850</v>
      </c>
      <c r="R75" s="898"/>
      <c r="S75" s="898"/>
      <c r="T75" s="898"/>
      <c r="U75" s="848"/>
      <c r="V75" s="899">
        <v>5527</v>
      </c>
      <c r="W75" s="898"/>
      <c r="X75" s="898"/>
      <c r="Y75" s="898"/>
      <c r="Z75" s="848"/>
      <c r="AA75" s="899">
        <v>323</v>
      </c>
      <c r="AB75" s="898"/>
      <c r="AC75" s="898"/>
      <c r="AD75" s="898"/>
      <c r="AE75" s="848"/>
      <c r="AF75" s="899">
        <v>296</v>
      </c>
      <c r="AG75" s="898"/>
      <c r="AH75" s="898"/>
      <c r="AI75" s="898"/>
      <c r="AJ75" s="848"/>
      <c r="AK75" s="899">
        <v>800</v>
      </c>
      <c r="AL75" s="898"/>
      <c r="AM75" s="898"/>
      <c r="AN75" s="898"/>
      <c r="AO75" s="848"/>
      <c r="AP75" s="899">
        <v>1745</v>
      </c>
      <c r="AQ75" s="898"/>
      <c r="AR75" s="898"/>
      <c r="AS75" s="898"/>
      <c r="AT75" s="848"/>
      <c r="AU75" s="899">
        <v>585</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360</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3017</v>
      </c>
      <c r="AG88" s="860"/>
      <c r="AH88" s="860"/>
      <c r="AI88" s="860"/>
      <c r="AJ88" s="860"/>
      <c r="AK88" s="857"/>
      <c r="AL88" s="857"/>
      <c r="AM88" s="857"/>
      <c r="AN88" s="857"/>
      <c r="AO88" s="857"/>
      <c r="AP88" s="860">
        <v>2106</v>
      </c>
      <c r="AQ88" s="860"/>
      <c r="AR88" s="860"/>
      <c r="AS88" s="860"/>
      <c r="AT88" s="860"/>
      <c r="AU88" s="860">
        <v>615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360</v>
      </c>
      <c r="BR102" s="808" t="s">
        <v>388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1130</v>
      </c>
      <c r="CS102" s="868"/>
      <c r="CT102" s="868"/>
      <c r="CU102" s="868"/>
      <c r="CV102" s="911"/>
      <c r="CW102" s="910">
        <v>121</v>
      </c>
      <c r="CX102" s="868"/>
      <c r="CY102" s="868"/>
      <c r="CZ102" s="868"/>
      <c r="DA102" s="911"/>
      <c r="DB102" s="910"/>
      <c r="DC102" s="868"/>
      <c r="DD102" s="868"/>
      <c r="DE102" s="868"/>
      <c r="DF102" s="911"/>
      <c r="DG102" s="910">
        <v>41</v>
      </c>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282</v>
      </c>
      <c r="AG109" s="913"/>
      <c r="AH109" s="913"/>
      <c r="AI109" s="913"/>
      <c r="AJ109" s="914"/>
      <c r="AK109" s="912" t="s">
        <v>281</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282</v>
      </c>
      <c r="BW109" s="913"/>
      <c r="BX109" s="913"/>
      <c r="BY109" s="913"/>
      <c r="BZ109" s="914"/>
      <c r="CA109" s="912" t="s">
        <v>281</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282</v>
      </c>
      <c r="DM109" s="913"/>
      <c r="DN109" s="913"/>
      <c r="DO109" s="913"/>
      <c r="DP109" s="914"/>
      <c r="DQ109" s="912" t="s">
        <v>281</v>
      </c>
      <c r="DR109" s="913"/>
      <c r="DS109" s="913"/>
      <c r="DT109" s="913"/>
      <c r="DU109" s="914"/>
      <c r="DV109" s="912" t="s">
        <v>397</v>
      </c>
      <c r="DW109" s="913"/>
      <c r="DX109" s="913"/>
      <c r="DY109" s="913"/>
      <c r="DZ109" s="915"/>
    </row>
    <row r="110" spans="1:131" s="197" customFormat="1" ht="26.25" customHeight="1">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12966508</v>
      </c>
      <c r="AB110" s="920"/>
      <c r="AC110" s="920"/>
      <c r="AD110" s="920"/>
      <c r="AE110" s="921"/>
      <c r="AF110" s="922">
        <v>12897428</v>
      </c>
      <c r="AG110" s="920"/>
      <c r="AH110" s="920"/>
      <c r="AI110" s="920"/>
      <c r="AJ110" s="921"/>
      <c r="AK110" s="922">
        <v>12801120</v>
      </c>
      <c r="AL110" s="920"/>
      <c r="AM110" s="920"/>
      <c r="AN110" s="920"/>
      <c r="AO110" s="921"/>
      <c r="AP110" s="923">
        <v>25.7</v>
      </c>
      <c r="AQ110" s="924"/>
      <c r="AR110" s="924"/>
      <c r="AS110" s="924"/>
      <c r="AT110" s="925"/>
      <c r="AU110" s="926" t="s">
        <v>59</v>
      </c>
      <c r="AV110" s="927"/>
      <c r="AW110" s="927"/>
      <c r="AX110" s="927"/>
      <c r="AY110" s="928"/>
      <c r="AZ110" s="970" t="s">
        <v>400</v>
      </c>
      <c r="BA110" s="917"/>
      <c r="BB110" s="917"/>
      <c r="BC110" s="917"/>
      <c r="BD110" s="917"/>
      <c r="BE110" s="917"/>
      <c r="BF110" s="917"/>
      <c r="BG110" s="917"/>
      <c r="BH110" s="917"/>
      <c r="BI110" s="917"/>
      <c r="BJ110" s="917"/>
      <c r="BK110" s="917"/>
      <c r="BL110" s="917"/>
      <c r="BM110" s="917"/>
      <c r="BN110" s="917"/>
      <c r="BO110" s="917"/>
      <c r="BP110" s="918"/>
      <c r="BQ110" s="956">
        <v>142695398</v>
      </c>
      <c r="BR110" s="957"/>
      <c r="BS110" s="957"/>
      <c r="BT110" s="957"/>
      <c r="BU110" s="957"/>
      <c r="BV110" s="957">
        <v>146754945</v>
      </c>
      <c r="BW110" s="957"/>
      <c r="BX110" s="957"/>
      <c r="BY110" s="957"/>
      <c r="BZ110" s="957"/>
      <c r="CA110" s="957">
        <v>152395316</v>
      </c>
      <c r="CB110" s="957"/>
      <c r="CC110" s="957"/>
      <c r="CD110" s="957"/>
      <c r="CE110" s="957"/>
      <c r="CF110" s="971">
        <v>306.3</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403</v>
      </c>
      <c r="DH110" s="957"/>
      <c r="DI110" s="957"/>
      <c r="DJ110" s="957"/>
      <c r="DK110" s="957"/>
      <c r="DL110" s="957" t="s">
        <v>403</v>
      </c>
      <c r="DM110" s="957"/>
      <c r="DN110" s="957"/>
      <c r="DO110" s="957"/>
      <c r="DP110" s="957"/>
      <c r="DQ110" s="957" t="s">
        <v>403</v>
      </c>
      <c r="DR110" s="957"/>
      <c r="DS110" s="957"/>
      <c r="DT110" s="957"/>
      <c r="DU110" s="957"/>
      <c r="DV110" s="958" t="s">
        <v>403</v>
      </c>
      <c r="DW110" s="958"/>
      <c r="DX110" s="958"/>
      <c r="DY110" s="958"/>
      <c r="DZ110" s="959"/>
    </row>
    <row r="111" spans="1:131" s="197" customFormat="1" ht="26.25" customHeight="1">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403</v>
      </c>
      <c r="AB111" s="964"/>
      <c r="AC111" s="964"/>
      <c r="AD111" s="964"/>
      <c r="AE111" s="965"/>
      <c r="AF111" s="966" t="s">
        <v>403</v>
      </c>
      <c r="AG111" s="964"/>
      <c r="AH111" s="964"/>
      <c r="AI111" s="964"/>
      <c r="AJ111" s="965"/>
      <c r="AK111" s="966" t="s">
        <v>403</v>
      </c>
      <c r="AL111" s="964"/>
      <c r="AM111" s="964"/>
      <c r="AN111" s="964"/>
      <c r="AO111" s="965"/>
      <c r="AP111" s="967" t="s">
        <v>403</v>
      </c>
      <c r="AQ111" s="968"/>
      <c r="AR111" s="968"/>
      <c r="AS111" s="968"/>
      <c r="AT111" s="969"/>
      <c r="AU111" s="929"/>
      <c r="AV111" s="930"/>
      <c r="AW111" s="930"/>
      <c r="AX111" s="930"/>
      <c r="AY111" s="931"/>
      <c r="AZ111" s="979" t="s">
        <v>405</v>
      </c>
      <c r="BA111" s="980"/>
      <c r="BB111" s="980"/>
      <c r="BC111" s="980"/>
      <c r="BD111" s="980"/>
      <c r="BE111" s="980"/>
      <c r="BF111" s="980"/>
      <c r="BG111" s="980"/>
      <c r="BH111" s="980"/>
      <c r="BI111" s="980"/>
      <c r="BJ111" s="980"/>
      <c r="BK111" s="980"/>
      <c r="BL111" s="980"/>
      <c r="BM111" s="980"/>
      <c r="BN111" s="980"/>
      <c r="BO111" s="980"/>
      <c r="BP111" s="981"/>
      <c r="BQ111" s="949">
        <v>1520057</v>
      </c>
      <c r="BR111" s="950"/>
      <c r="BS111" s="950"/>
      <c r="BT111" s="950"/>
      <c r="BU111" s="950"/>
      <c r="BV111" s="950">
        <v>1353674</v>
      </c>
      <c r="BW111" s="950"/>
      <c r="BX111" s="950"/>
      <c r="BY111" s="950"/>
      <c r="BZ111" s="950"/>
      <c r="CA111" s="950">
        <v>1206169</v>
      </c>
      <c r="CB111" s="950"/>
      <c r="CC111" s="950"/>
      <c r="CD111" s="950"/>
      <c r="CE111" s="950"/>
      <c r="CF111" s="944">
        <v>2.4</v>
      </c>
      <c r="CG111" s="945"/>
      <c r="CH111" s="945"/>
      <c r="CI111" s="945"/>
      <c r="CJ111" s="945"/>
      <c r="CK111" s="975"/>
      <c r="CL111" s="976"/>
      <c r="CM111" s="946" t="s">
        <v>406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403</v>
      </c>
      <c r="DH111" s="950"/>
      <c r="DI111" s="950"/>
      <c r="DJ111" s="950"/>
      <c r="DK111" s="950"/>
      <c r="DL111" s="950" t="s">
        <v>403</v>
      </c>
      <c r="DM111" s="950"/>
      <c r="DN111" s="950"/>
      <c r="DO111" s="950"/>
      <c r="DP111" s="950"/>
      <c r="DQ111" s="950" t="s">
        <v>403</v>
      </c>
      <c r="DR111" s="950"/>
      <c r="DS111" s="950"/>
      <c r="DT111" s="950"/>
      <c r="DU111" s="950"/>
      <c r="DV111" s="951" t="s">
        <v>403</v>
      </c>
      <c r="DW111" s="951"/>
      <c r="DX111" s="951"/>
      <c r="DY111" s="951"/>
      <c r="DZ111" s="952"/>
    </row>
    <row r="112" spans="1:131" s="197" customFormat="1" ht="26.25" customHeight="1">
      <c r="A112" s="982" t="s">
        <v>407</v>
      </c>
      <c r="B112" s="983"/>
      <c r="C112" s="980" t="s">
        <v>408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107</v>
      </c>
      <c r="AB112" s="989"/>
      <c r="AC112" s="989"/>
      <c r="AD112" s="989"/>
      <c r="AE112" s="990"/>
      <c r="AF112" s="991" t="s">
        <v>107</v>
      </c>
      <c r="AG112" s="989"/>
      <c r="AH112" s="989"/>
      <c r="AI112" s="989"/>
      <c r="AJ112" s="990"/>
      <c r="AK112" s="991" t="s">
        <v>107</v>
      </c>
      <c r="AL112" s="989"/>
      <c r="AM112" s="989"/>
      <c r="AN112" s="989"/>
      <c r="AO112" s="990"/>
      <c r="AP112" s="992" t="s">
        <v>107</v>
      </c>
      <c r="AQ112" s="993"/>
      <c r="AR112" s="993"/>
      <c r="AS112" s="993"/>
      <c r="AT112" s="994"/>
      <c r="AU112" s="929"/>
      <c r="AV112" s="930"/>
      <c r="AW112" s="930"/>
      <c r="AX112" s="930"/>
      <c r="AY112" s="931"/>
      <c r="AZ112" s="979" t="s">
        <v>409</v>
      </c>
      <c r="BA112" s="980"/>
      <c r="BB112" s="980"/>
      <c r="BC112" s="980"/>
      <c r="BD112" s="980"/>
      <c r="BE112" s="980"/>
      <c r="BF112" s="980"/>
      <c r="BG112" s="980"/>
      <c r="BH112" s="980"/>
      <c r="BI112" s="980"/>
      <c r="BJ112" s="980"/>
      <c r="BK112" s="980"/>
      <c r="BL112" s="980"/>
      <c r="BM112" s="980"/>
      <c r="BN112" s="980"/>
      <c r="BO112" s="980"/>
      <c r="BP112" s="981"/>
      <c r="BQ112" s="949">
        <v>48761254</v>
      </c>
      <c r="BR112" s="950"/>
      <c r="BS112" s="950"/>
      <c r="BT112" s="950"/>
      <c r="BU112" s="950"/>
      <c r="BV112" s="950">
        <v>49861871</v>
      </c>
      <c r="BW112" s="950"/>
      <c r="BX112" s="950"/>
      <c r="BY112" s="950"/>
      <c r="BZ112" s="950"/>
      <c r="CA112" s="950">
        <v>48546652</v>
      </c>
      <c r="CB112" s="950"/>
      <c r="CC112" s="950"/>
      <c r="CD112" s="950"/>
      <c r="CE112" s="950"/>
      <c r="CF112" s="944">
        <v>97.6</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107</v>
      </c>
      <c r="DH112" s="950"/>
      <c r="DI112" s="950"/>
      <c r="DJ112" s="950"/>
      <c r="DK112" s="950"/>
      <c r="DL112" s="950" t="s">
        <v>107</v>
      </c>
      <c r="DM112" s="950"/>
      <c r="DN112" s="950"/>
      <c r="DO112" s="950"/>
      <c r="DP112" s="950"/>
      <c r="DQ112" s="950" t="s">
        <v>107</v>
      </c>
      <c r="DR112" s="950"/>
      <c r="DS112" s="950"/>
      <c r="DT112" s="950"/>
      <c r="DU112" s="950"/>
      <c r="DV112" s="951" t="s">
        <v>107</v>
      </c>
      <c r="DW112" s="951"/>
      <c r="DX112" s="951"/>
      <c r="DY112" s="951"/>
      <c r="DZ112" s="952"/>
    </row>
    <row r="113" spans="1:130" s="197" customFormat="1" ht="26.25" customHeight="1">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3813144</v>
      </c>
      <c r="AB113" s="964"/>
      <c r="AC113" s="964"/>
      <c r="AD113" s="964"/>
      <c r="AE113" s="965"/>
      <c r="AF113" s="966">
        <v>3555254</v>
      </c>
      <c r="AG113" s="964"/>
      <c r="AH113" s="964"/>
      <c r="AI113" s="964"/>
      <c r="AJ113" s="965"/>
      <c r="AK113" s="966">
        <v>3387838</v>
      </c>
      <c r="AL113" s="964"/>
      <c r="AM113" s="964"/>
      <c r="AN113" s="964"/>
      <c r="AO113" s="965"/>
      <c r="AP113" s="967">
        <v>6.8</v>
      </c>
      <c r="AQ113" s="968"/>
      <c r="AR113" s="968"/>
      <c r="AS113" s="968"/>
      <c r="AT113" s="969"/>
      <c r="AU113" s="929"/>
      <c r="AV113" s="930"/>
      <c r="AW113" s="930"/>
      <c r="AX113" s="930"/>
      <c r="AY113" s="931"/>
      <c r="AZ113" s="979" t="s">
        <v>412</v>
      </c>
      <c r="BA113" s="980"/>
      <c r="BB113" s="980"/>
      <c r="BC113" s="980"/>
      <c r="BD113" s="980"/>
      <c r="BE113" s="980"/>
      <c r="BF113" s="980"/>
      <c r="BG113" s="980"/>
      <c r="BH113" s="980"/>
      <c r="BI113" s="980"/>
      <c r="BJ113" s="980"/>
      <c r="BK113" s="980"/>
      <c r="BL113" s="980"/>
      <c r="BM113" s="980"/>
      <c r="BN113" s="980"/>
      <c r="BO113" s="980"/>
      <c r="BP113" s="981"/>
      <c r="BQ113" s="949">
        <v>105608</v>
      </c>
      <c r="BR113" s="950"/>
      <c r="BS113" s="950"/>
      <c r="BT113" s="950"/>
      <c r="BU113" s="950"/>
      <c r="BV113" s="950">
        <v>164588</v>
      </c>
      <c r="BW113" s="950"/>
      <c r="BX113" s="950"/>
      <c r="BY113" s="950"/>
      <c r="BZ113" s="950"/>
      <c r="CA113" s="950">
        <v>615017</v>
      </c>
      <c r="CB113" s="950"/>
      <c r="CC113" s="950"/>
      <c r="CD113" s="950"/>
      <c r="CE113" s="950"/>
      <c r="CF113" s="944">
        <v>1.2</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107</v>
      </c>
      <c r="DH113" s="989"/>
      <c r="DI113" s="989"/>
      <c r="DJ113" s="989"/>
      <c r="DK113" s="990"/>
      <c r="DL113" s="991" t="s">
        <v>107</v>
      </c>
      <c r="DM113" s="989"/>
      <c r="DN113" s="989"/>
      <c r="DO113" s="989"/>
      <c r="DP113" s="990"/>
      <c r="DQ113" s="991" t="s">
        <v>107</v>
      </c>
      <c r="DR113" s="989"/>
      <c r="DS113" s="989"/>
      <c r="DT113" s="989"/>
      <c r="DU113" s="990"/>
      <c r="DV113" s="992" t="s">
        <v>107</v>
      </c>
      <c r="DW113" s="993"/>
      <c r="DX113" s="993"/>
      <c r="DY113" s="993"/>
      <c r="DZ113" s="994"/>
    </row>
    <row r="114" spans="1:130" s="197" customFormat="1" ht="26.25" customHeight="1">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101201</v>
      </c>
      <c r="AB114" s="989"/>
      <c r="AC114" s="989"/>
      <c r="AD114" s="989"/>
      <c r="AE114" s="990"/>
      <c r="AF114" s="991">
        <v>15391</v>
      </c>
      <c r="AG114" s="989"/>
      <c r="AH114" s="989"/>
      <c r="AI114" s="989"/>
      <c r="AJ114" s="990"/>
      <c r="AK114" s="991">
        <v>18702</v>
      </c>
      <c r="AL114" s="989"/>
      <c r="AM114" s="989"/>
      <c r="AN114" s="989"/>
      <c r="AO114" s="990"/>
      <c r="AP114" s="992">
        <v>0</v>
      </c>
      <c r="AQ114" s="993"/>
      <c r="AR114" s="993"/>
      <c r="AS114" s="993"/>
      <c r="AT114" s="994"/>
      <c r="AU114" s="929"/>
      <c r="AV114" s="930"/>
      <c r="AW114" s="930"/>
      <c r="AX114" s="930"/>
      <c r="AY114" s="931"/>
      <c r="AZ114" s="979" t="s">
        <v>415</v>
      </c>
      <c r="BA114" s="980"/>
      <c r="BB114" s="980"/>
      <c r="BC114" s="980"/>
      <c r="BD114" s="980"/>
      <c r="BE114" s="980"/>
      <c r="BF114" s="980"/>
      <c r="BG114" s="980"/>
      <c r="BH114" s="980"/>
      <c r="BI114" s="980"/>
      <c r="BJ114" s="980"/>
      <c r="BK114" s="980"/>
      <c r="BL114" s="980"/>
      <c r="BM114" s="980"/>
      <c r="BN114" s="980"/>
      <c r="BO114" s="980"/>
      <c r="BP114" s="981"/>
      <c r="BQ114" s="949">
        <v>17363141</v>
      </c>
      <c r="BR114" s="950"/>
      <c r="BS114" s="950"/>
      <c r="BT114" s="950"/>
      <c r="BU114" s="950"/>
      <c r="BV114" s="950">
        <v>16010090</v>
      </c>
      <c r="BW114" s="950"/>
      <c r="BX114" s="950"/>
      <c r="BY114" s="950"/>
      <c r="BZ114" s="950"/>
      <c r="CA114" s="950">
        <v>15109212</v>
      </c>
      <c r="CB114" s="950"/>
      <c r="CC114" s="950"/>
      <c r="CD114" s="950"/>
      <c r="CE114" s="950"/>
      <c r="CF114" s="944">
        <v>30.4</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107</v>
      </c>
      <c r="DH114" s="989"/>
      <c r="DI114" s="989"/>
      <c r="DJ114" s="989"/>
      <c r="DK114" s="990"/>
      <c r="DL114" s="991" t="s">
        <v>107</v>
      </c>
      <c r="DM114" s="989"/>
      <c r="DN114" s="989"/>
      <c r="DO114" s="989"/>
      <c r="DP114" s="990"/>
      <c r="DQ114" s="991" t="s">
        <v>107</v>
      </c>
      <c r="DR114" s="989"/>
      <c r="DS114" s="989"/>
      <c r="DT114" s="989"/>
      <c r="DU114" s="990"/>
      <c r="DV114" s="992" t="s">
        <v>107</v>
      </c>
      <c r="DW114" s="993"/>
      <c r="DX114" s="993"/>
      <c r="DY114" s="993"/>
      <c r="DZ114" s="994"/>
    </row>
    <row r="115" spans="1:130" s="197" customFormat="1" ht="26.25" customHeight="1">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177368</v>
      </c>
      <c r="AB115" s="964"/>
      <c r="AC115" s="964"/>
      <c r="AD115" s="964"/>
      <c r="AE115" s="965"/>
      <c r="AF115" s="966">
        <v>166383</v>
      </c>
      <c r="AG115" s="964"/>
      <c r="AH115" s="964"/>
      <c r="AI115" s="964"/>
      <c r="AJ115" s="965"/>
      <c r="AK115" s="966">
        <v>143778</v>
      </c>
      <c r="AL115" s="964"/>
      <c r="AM115" s="964"/>
      <c r="AN115" s="964"/>
      <c r="AO115" s="965"/>
      <c r="AP115" s="967">
        <v>0.3</v>
      </c>
      <c r="AQ115" s="968"/>
      <c r="AR115" s="968"/>
      <c r="AS115" s="968"/>
      <c r="AT115" s="969"/>
      <c r="AU115" s="929"/>
      <c r="AV115" s="930"/>
      <c r="AW115" s="930"/>
      <c r="AX115" s="930"/>
      <c r="AY115" s="931"/>
      <c r="AZ115" s="979" t="s">
        <v>418</v>
      </c>
      <c r="BA115" s="980"/>
      <c r="BB115" s="980"/>
      <c r="BC115" s="980"/>
      <c r="BD115" s="980"/>
      <c r="BE115" s="980"/>
      <c r="BF115" s="980"/>
      <c r="BG115" s="980"/>
      <c r="BH115" s="980"/>
      <c r="BI115" s="980"/>
      <c r="BJ115" s="980"/>
      <c r="BK115" s="980"/>
      <c r="BL115" s="980"/>
      <c r="BM115" s="980"/>
      <c r="BN115" s="980"/>
      <c r="BO115" s="980"/>
      <c r="BP115" s="981"/>
      <c r="BQ115" s="949">
        <v>78914</v>
      </c>
      <c r="BR115" s="950"/>
      <c r="BS115" s="950"/>
      <c r="BT115" s="950"/>
      <c r="BU115" s="950"/>
      <c r="BV115" s="950" t="s">
        <v>107</v>
      </c>
      <c r="BW115" s="950"/>
      <c r="BX115" s="950"/>
      <c r="BY115" s="950"/>
      <c r="BZ115" s="950"/>
      <c r="CA115" s="950" t="s">
        <v>107</v>
      </c>
      <c r="CB115" s="950"/>
      <c r="CC115" s="950"/>
      <c r="CD115" s="950"/>
      <c r="CE115" s="950"/>
      <c r="CF115" s="944" t="s">
        <v>107</v>
      </c>
      <c r="CG115" s="945"/>
      <c r="CH115" s="945"/>
      <c r="CI115" s="945"/>
      <c r="CJ115" s="945"/>
      <c r="CK115" s="975"/>
      <c r="CL115" s="976"/>
      <c r="CM115" s="979" t="s">
        <v>419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107</v>
      </c>
      <c r="DH115" s="989"/>
      <c r="DI115" s="989"/>
      <c r="DJ115" s="989"/>
      <c r="DK115" s="990"/>
      <c r="DL115" s="991" t="s">
        <v>107</v>
      </c>
      <c r="DM115" s="989"/>
      <c r="DN115" s="989"/>
      <c r="DO115" s="989"/>
      <c r="DP115" s="990"/>
      <c r="DQ115" s="991" t="s">
        <v>107</v>
      </c>
      <c r="DR115" s="989"/>
      <c r="DS115" s="989"/>
      <c r="DT115" s="989"/>
      <c r="DU115" s="990"/>
      <c r="DV115" s="992" t="s">
        <v>107</v>
      </c>
      <c r="DW115" s="993"/>
      <c r="DX115" s="993"/>
      <c r="DY115" s="993"/>
      <c r="DZ115" s="994"/>
    </row>
    <row r="116" spans="1:130" s="197" customFormat="1" ht="26.25" customHeight="1">
      <c r="A116" s="986"/>
      <c r="B116" s="987"/>
      <c r="C116" s="1001" t="s">
        <v>420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2200</v>
      </c>
      <c r="AB116" s="989"/>
      <c r="AC116" s="989"/>
      <c r="AD116" s="989"/>
      <c r="AE116" s="990"/>
      <c r="AF116" s="991">
        <v>376</v>
      </c>
      <c r="AG116" s="989"/>
      <c r="AH116" s="989"/>
      <c r="AI116" s="989"/>
      <c r="AJ116" s="990"/>
      <c r="AK116" s="991">
        <v>379</v>
      </c>
      <c r="AL116" s="989"/>
      <c r="AM116" s="989"/>
      <c r="AN116" s="989"/>
      <c r="AO116" s="990"/>
      <c r="AP116" s="992">
        <v>0</v>
      </c>
      <c r="AQ116" s="993"/>
      <c r="AR116" s="993"/>
      <c r="AS116" s="993"/>
      <c r="AT116" s="994"/>
      <c r="AU116" s="929"/>
      <c r="AV116" s="930"/>
      <c r="AW116" s="930"/>
      <c r="AX116" s="930"/>
      <c r="AY116" s="931"/>
      <c r="AZ116" s="979" t="s">
        <v>421</v>
      </c>
      <c r="BA116" s="980"/>
      <c r="BB116" s="980"/>
      <c r="BC116" s="980"/>
      <c r="BD116" s="980"/>
      <c r="BE116" s="980"/>
      <c r="BF116" s="980"/>
      <c r="BG116" s="980"/>
      <c r="BH116" s="980"/>
      <c r="BI116" s="980"/>
      <c r="BJ116" s="980"/>
      <c r="BK116" s="980"/>
      <c r="BL116" s="980"/>
      <c r="BM116" s="980"/>
      <c r="BN116" s="980"/>
      <c r="BO116" s="980"/>
      <c r="BP116" s="981"/>
      <c r="BQ116" s="949" t="s">
        <v>107</v>
      </c>
      <c r="BR116" s="950"/>
      <c r="BS116" s="950"/>
      <c r="BT116" s="950"/>
      <c r="BU116" s="950"/>
      <c r="BV116" s="950" t="s">
        <v>107</v>
      </c>
      <c r="BW116" s="950"/>
      <c r="BX116" s="950"/>
      <c r="BY116" s="950"/>
      <c r="BZ116" s="950"/>
      <c r="CA116" s="950" t="s">
        <v>107</v>
      </c>
      <c r="CB116" s="950"/>
      <c r="CC116" s="950"/>
      <c r="CD116" s="950"/>
      <c r="CE116" s="950"/>
      <c r="CF116" s="944" t="s">
        <v>107</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107</v>
      </c>
      <c r="DH116" s="989"/>
      <c r="DI116" s="989"/>
      <c r="DJ116" s="989"/>
      <c r="DK116" s="990"/>
      <c r="DL116" s="991" t="s">
        <v>107</v>
      </c>
      <c r="DM116" s="989"/>
      <c r="DN116" s="989"/>
      <c r="DO116" s="989"/>
      <c r="DP116" s="990"/>
      <c r="DQ116" s="991" t="s">
        <v>107</v>
      </c>
      <c r="DR116" s="989"/>
      <c r="DS116" s="989"/>
      <c r="DT116" s="989"/>
      <c r="DU116" s="990"/>
      <c r="DV116" s="992" t="s">
        <v>107</v>
      </c>
      <c r="DW116" s="993"/>
      <c r="DX116" s="993"/>
      <c r="DY116" s="993"/>
      <c r="DZ116" s="994"/>
    </row>
    <row r="117" spans="1:130" s="197" customFormat="1" ht="26.25" customHeight="1">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423</v>
      </c>
      <c r="Z117" s="914"/>
      <c r="AA117" s="1026">
        <v>17060421</v>
      </c>
      <c r="AB117" s="996"/>
      <c r="AC117" s="996"/>
      <c r="AD117" s="996"/>
      <c r="AE117" s="997"/>
      <c r="AF117" s="995">
        <v>16634832</v>
      </c>
      <c r="AG117" s="996"/>
      <c r="AH117" s="996"/>
      <c r="AI117" s="996"/>
      <c r="AJ117" s="997"/>
      <c r="AK117" s="995">
        <v>16351817</v>
      </c>
      <c r="AL117" s="996"/>
      <c r="AM117" s="996"/>
      <c r="AN117" s="996"/>
      <c r="AO117" s="997"/>
      <c r="AP117" s="998"/>
      <c r="AQ117" s="999"/>
      <c r="AR117" s="999"/>
      <c r="AS117" s="999"/>
      <c r="AT117" s="1000"/>
      <c r="AU117" s="929"/>
      <c r="AV117" s="930"/>
      <c r="AW117" s="930"/>
      <c r="AX117" s="930"/>
      <c r="AY117" s="931"/>
      <c r="AZ117" s="1025" t="s">
        <v>424</v>
      </c>
      <c r="BA117" s="1001"/>
      <c r="BB117" s="1001"/>
      <c r="BC117" s="1001"/>
      <c r="BD117" s="1001"/>
      <c r="BE117" s="1001"/>
      <c r="BF117" s="1001"/>
      <c r="BG117" s="1001"/>
      <c r="BH117" s="1001"/>
      <c r="BI117" s="1001"/>
      <c r="BJ117" s="1001"/>
      <c r="BK117" s="1001"/>
      <c r="BL117" s="1001"/>
      <c r="BM117" s="1001"/>
      <c r="BN117" s="1001"/>
      <c r="BO117" s="1001"/>
      <c r="BP117" s="1002"/>
      <c r="BQ117" s="1015" t="s">
        <v>107</v>
      </c>
      <c r="BR117" s="1016"/>
      <c r="BS117" s="1016"/>
      <c r="BT117" s="1016"/>
      <c r="BU117" s="1016"/>
      <c r="BV117" s="1016" t="s">
        <v>107</v>
      </c>
      <c r="BW117" s="1016"/>
      <c r="BX117" s="1016"/>
      <c r="BY117" s="1016"/>
      <c r="BZ117" s="1016"/>
      <c r="CA117" s="1016" t="s">
        <v>107</v>
      </c>
      <c r="CB117" s="1016"/>
      <c r="CC117" s="1016"/>
      <c r="CD117" s="1016"/>
      <c r="CE117" s="1016"/>
      <c r="CF117" s="944" t="s">
        <v>107</v>
      </c>
      <c r="CG117" s="945"/>
      <c r="CH117" s="945"/>
      <c r="CI117" s="945"/>
      <c r="CJ117" s="945"/>
      <c r="CK117" s="975"/>
      <c r="CL117" s="976"/>
      <c r="CM117" s="946" t="s">
        <v>425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107</v>
      </c>
      <c r="DH117" s="989"/>
      <c r="DI117" s="989"/>
      <c r="DJ117" s="989"/>
      <c r="DK117" s="990"/>
      <c r="DL117" s="991" t="s">
        <v>107</v>
      </c>
      <c r="DM117" s="989"/>
      <c r="DN117" s="989"/>
      <c r="DO117" s="989"/>
      <c r="DP117" s="990"/>
      <c r="DQ117" s="991" t="s">
        <v>107</v>
      </c>
      <c r="DR117" s="989"/>
      <c r="DS117" s="989"/>
      <c r="DT117" s="989"/>
      <c r="DU117" s="990"/>
      <c r="DV117" s="992" t="s">
        <v>107</v>
      </c>
      <c r="DW117" s="993"/>
      <c r="DX117" s="993"/>
      <c r="DY117" s="993"/>
      <c r="DZ117" s="994"/>
    </row>
    <row r="118" spans="1:130" s="197" customFormat="1" ht="26.25" customHeight="1">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282</v>
      </c>
      <c r="AG118" s="913"/>
      <c r="AH118" s="913"/>
      <c r="AI118" s="913"/>
      <c r="AJ118" s="914"/>
      <c r="AK118" s="912" t="s">
        <v>281</v>
      </c>
      <c r="AL118" s="913"/>
      <c r="AM118" s="913"/>
      <c r="AN118" s="913"/>
      <c r="AO118" s="914"/>
      <c r="AP118" s="1020" t="s">
        <v>397</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426</v>
      </c>
      <c r="BP118" s="1024"/>
      <c r="BQ118" s="1015">
        <v>210524372</v>
      </c>
      <c r="BR118" s="1016"/>
      <c r="BS118" s="1016"/>
      <c r="BT118" s="1016"/>
      <c r="BU118" s="1016"/>
      <c r="BV118" s="1016">
        <v>214145168</v>
      </c>
      <c r="BW118" s="1016"/>
      <c r="BX118" s="1016"/>
      <c r="BY118" s="1016"/>
      <c r="BZ118" s="1016"/>
      <c r="CA118" s="1016">
        <v>217872366</v>
      </c>
      <c r="CB118" s="1016"/>
      <c r="CC118" s="1016"/>
      <c r="CD118" s="1016"/>
      <c r="CE118" s="1016"/>
      <c r="CF118" s="1017"/>
      <c r="CG118" s="1018"/>
      <c r="CH118" s="1018"/>
      <c r="CI118" s="1018"/>
      <c r="CJ118" s="1019"/>
      <c r="CK118" s="975"/>
      <c r="CL118" s="976"/>
      <c r="CM118" s="946" t="s">
        <v>427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107</v>
      </c>
      <c r="DH118" s="989"/>
      <c r="DI118" s="989"/>
      <c r="DJ118" s="989"/>
      <c r="DK118" s="990"/>
      <c r="DL118" s="991" t="s">
        <v>107</v>
      </c>
      <c r="DM118" s="989"/>
      <c r="DN118" s="989"/>
      <c r="DO118" s="989"/>
      <c r="DP118" s="990"/>
      <c r="DQ118" s="991" t="s">
        <v>107</v>
      </c>
      <c r="DR118" s="989"/>
      <c r="DS118" s="989"/>
      <c r="DT118" s="989"/>
      <c r="DU118" s="990"/>
      <c r="DV118" s="992" t="s">
        <v>107</v>
      </c>
      <c r="DW118" s="993"/>
      <c r="DX118" s="993"/>
      <c r="DY118" s="993"/>
      <c r="DZ118" s="994"/>
    </row>
    <row r="119" spans="1:130" s="197" customFormat="1" ht="26.25" customHeight="1">
      <c r="A119" s="1004"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107</v>
      </c>
      <c r="AB119" s="920"/>
      <c r="AC119" s="920"/>
      <c r="AD119" s="920"/>
      <c r="AE119" s="921"/>
      <c r="AF119" s="922" t="s">
        <v>107</v>
      </c>
      <c r="AG119" s="920"/>
      <c r="AH119" s="920"/>
      <c r="AI119" s="920"/>
      <c r="AJ119" s="921"/>
      <c r="AK119" s="922" t="s">
        <v>107</v>
      </c>
      <c r="AL119" s="920"/>
      <c r="AM119" s="920"/>
      <c r="AN119" s="920"/>
      <c r="AO119" s="921"/>
      <c r="AP119" s="923" t="s">
        <v>107</v>
      </c>
      <c r="AQ119" s="924"/>
      <c r="AR119" s="924"/>
      <c r="AS119" s="924"/>
      <c r="AT119" s="925"/>
      <c r="AU119" s="1007" t="s">
        <v>428</v>
      </c>
      <c r="AV119" s="1008"/>
      <c r="AW119" s="1008"/>
      <c r="AX119" s="1008"/>
      <c r="AY119" s="1009"/>
      <c r="AZ119" s="970" t="s">
        <v>429</v>
      </c>
      <c r="BA119" s="917"/>
      <c r="BB119" s="917"/>
      <c r="BC119" s="917"/>
      <c r="BD119" s="917"/>
      <c r="BE119" s="917"/>
      <c r="BF119" s="917"/>
      <c r="BG119" s="917"/>
      <c r="BH119" s="917"/>
      <c r="BI119" s="917"/>
      <c r="BJ119" s="917"/>
      <c r="BK119" s="917"/>
      <c r="BL119" s="917"/>
      <c r="BM119" s="917"/>
      <c r="BN119" s="917"/>
      <c r="BO119" s="917"/>
      <c r="BP119" s="918"/>
      <c r="BQ119" s="956">
        <v>8475416</v>
      </c>
      <c r="BR119" s="957"/>
      <c r="BS119" s="957"/>
      <c r="BT119" s="957"/>
      <c r="BU119" s="957"/>
      <c r="BV119" s="957">
        <v>8260253</v>
      </c>
      <c r="BW119" s="957"/>
      <c r="BX119" s="957"/>
      <c r="BY119" s="957"/>
      <c r="BZ119" s="957"/>
      <c r="CA119" s="957">
        <v>8762185</v>
      </c>
      <c r="CB119" s="957"/>
      <c r="CC119" s="957"/>
      <c r="CD119" s="957"/>
      <c r="CE119" s="957"/>
      <c r="CF119" s="971">
        <v>17.600000000000001</v>
      </c>
      <c r="CG119" s="972"/>
      <c r="CH119" s="972"/>
      <c r="CI119" s="972"/>
      <c r="CJ119" s="972"/>
      <c r="CK119" s="977"/>
      <c r="CL119" s="978"/>
      <c r="CM119" s="1034" t="s">
        <v>430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1520057</v>
      </c>
      <c r="DH119" s="1028"/>
      <c r="DI119" s="1028"/>
      <c r="DJ119" s="1028"/>
      <c r="DK119" s="1029"/>
      <c r="DL119" s="1030">
        <v>1353674</v>
      </c>
      <c r="DM119" s="1028"/>
      <c r="DN119" s="1028"/>
      <c r="DO119" s="1028"/>
      <c r="DP119" s="1029"/>
      <c r="DQ119" s="1030">
        <v>1206169</v>
      </c>
      <c r="DR119" s="1028"/>
      <c r="DS119" s="1028"/>
      <c r="DT119" s="1028"/>
      <c r="DU119" s="1029"/>
      <c r="DV119" s="1031">
        <v>2.4</v>
      </c>
      <c r="DW119" s="1032"/>
      <c r="DX119" s="1032"/>
      <c r="DY119" s="1032"/>
      <c r="DZ119" s="1033"/>
    </row>
    <row r="120" spans="1:130" s="197" customFormat="1" ht="26.25" customHeight="1">
      <c r="A120" s="1005"/>
      <c r="B120" s="976"/>
      <c r="C120" s="946" t="s">
        <v>406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107</v>
      </c>
      <c r="AB120" s="989"/>
      <c r="AC120" s="989"/>
      <c r="AD120" s="989"/>
      <c r="AE120" s="990"/>
      <c r="AF120" s="991" t="s">
        <v>107</v>
      </c>
      <c r="AG120" s="989"/>
      <c r="AH120" s="989"/>
      <c r="AI120" s="989"/>
      <c r="AJ120" s="990"/>
      <c r="AK120" s="991" t="s">
        <v>107</v>
      </c>
      <c r="AL120" s="989"/>
      <c r="AM120" s="989"/>
      <c r="AN120" s="989"/>
      <c r="AO120" s="990"/>
      <c r="AP120" s="992" t="s">
        <v>107</v>
      </c>
      <c r="AQ120" s="993"/>
      <c r="AR120" s="993"/>
      <c r="AS120" s="993"/>
      <c r="AT120" s="994"/>
      <c r="AU120" s="1010"/>
      <c r="AV120" s="1011"/>
      <c r="AW120" s="1011"/>
      <c r="AX120" s="1011"/>
      <c r="AY120" s="1012"/>
      <c r="AZ120" s="979" t="s">
        <v>431</v>
      </c>
      <c r="BA120" s="980"/>
      <c r="BB120" s="980"/>
      <c r="BC120" s="980"/>
      <c r="BD120" s="980"/>
      <c r="BE120" s="980"/>
      <c r="BF120" s="980"/>
      <c r="BG120" s="980"/>
      <c r="BH120" s="980"/>
      <c r="BI120" s="980"/>
      <c r="BJ120" s="980"/>
      <c r="BK120" s="980"/>
      <c r="BL120" s="980"/>
      <c r="BM120" s="980"/>
      <c r="BN120" s="980"/>
      <c r="BO120" s="980"/>
      <c r="BP120" s="981"/>
      <c r="BQ120" s="949">
        <v>37642883</v>
      </c>
      <c r="BR120" s="950"/>
      <c r="BS120" s="950"/>
      <c r="BT120" s="950"/>
      <c r="BU120" s="950"/>
      <c r="BV120" s="950">
        <v>37674114</v>
      </c>
      <c r="BW120" s="950"/>
      <c r="BX120" s="950"/>
      <c r="BY120" s="950"/>
      <c r="BZ120" s="950"/>
      <c r="CA120" s="950">
        <v>37268581</v>
      </c>
      <c r="CB120" s="950"/>
      <c r="CC120" s="950"/>
      <c r="CD120" s="950"/>
      <c r="CE120" s="950"/>
      <c r="CF120" s="944">
        <v>74.900000000000006</v>
      </c>
      <c r="CG120" s="945"/>
      <c r="CH120" s="945"/>
      <c r="CI120" s="945"/>
      <c r="CJ120" s="945"/>
      <c r="CK120" s="1043" t="s">
        <v>432</v>
      </c>
      <c r="CL120" s="1044"/>
      <c r="CM120" s="1044"/>
      <c r="CN120" s="1044"/>
      <c r="CO120" s="1045"/>
      <c r="CP120" s="1051" t="s">
        <v>433</v>
      </c>
      <c r="CQ120" s="1052"/>
      <c r="CR120" s="1052"/>
      <c r="CS120" s="1052"/>
      <c r="CT120" s="1052"/>
      <c r="CU120" s="1052"/>
      <c r="CV120" s="1052"/>
      <c r="CW120" s="1052"/>
      <c r="CX120" s="1052"/>
      <c r="CY120" s="1052"/>
      <c r="CZ120" s="1052"/>
      <c r="DA120" s="1052"/>
      <c r="DB120" s="1052"/>
      <c r="DC120" s="1052"/>
      <c r="DD120" s="1052"/>
      <c r="DE120" s="1052"/>
      <c r="DF120" s="1053"/>
      <c r="DG120" s="956">
        <v>38700062</v>
      </c>
      <c r="DH120" s="957"/>
      <c r="DI120" s="957"/>
      <c r="DJ120" s="957"/>
      <c r="DK120" s="957"/>
      <c r="DL120" s="957">
        <v>40465963</v>
      </c>
      <c r="DM120" s="957"/>
      <c r="DN120" s="957"/>
      <c r="DO120" s="957"/>
      <c r="DP120" s="957"/>
      <c r="DQ120" s="957">
        <v>39939997</v>
      </c>
      <c r="DR120" s="957"/>
      <c r="DS120" s="957"/>
      <c r="DT120" s="957"/>
      <c r="DU120" s="957"/>
      <c r="DV120" s="958">
        <v>80.3</v>
      </c>
      <c r="DW120" s="958"/>
      <c r="DX120" s="958"/>
      <c r="DY120" s="958"/>
      <c r="DZ120" s="959"/>
    </row>
    <row r="121" spans="1:130" s="197" customFormat="1" ht="26.25" customHeight="1">
      <c r="A121" s="1005"/>
      <c r="B121" s="976"/>
      <c r="C121" s="1040" t="s">
        <v>434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107</v>
      </c>
      <c r="AB121" s="989"/>
      <c r="AC121" s="989"/>
      <c r="AD121" s="989"/>
      <c r="AE121" s="990"/>
      <c r="AF121" s="991" t="s">
        <v>107</v>
      </c>
      <c r="AG121" s="989"/>
      <c r="AH121" s="989"/>
      <c r="AI121" s="989"/>
      <c r="AJ121" s="990"/>
      <c r="AK121" s="991" t="s">
        <v>107</v>
      </c>
      <c r="AL121" s="989"/>
      <c r="AM121" s="989"/>
      <c r="AN121" s="989"/>
      <c r="AO121" s="990"/>
      <c r="AP121" s="992" t="s">
        <v>107</v>
      </c>
      <c r="AQ121" s="993"/>
      <c r="AR121" s="993"/>
      <c r="AS121" s="993"/>
      <c r="AT121" s="994"/>
      <c r="AU121" s="1010"/>
      <c r="AV121" s="1011"/>
      <c r="AW121" s="1011"/>
      <c r="AX121" s="1011"/>
      <c r="AY121" s="1012"/>
      <c r="AZ121" s="1025" t="s">
        <v>435</v>
      </c>
      <c r="BA121" s="1001"/>
      <c r="BB121" s="1001"/>
      <c r="BC121" s="1001"/>
      <c r="BD121" s="1001"/>
      <c r="BE121" s="1001"/>
      <c r="BF121" s="1001"/>
      <c r="BG121" s="1001"/>
      <c r="BH121" s="1001"/>
      <c r="BI121" s="1001"/>
      <c r="BJ121" s="1001"/>
      <c r="BK121" s="1001"/>
      <c r="BL121" s="1001"/>
      <c r="BM121" s="1001"/>
      <c r="BN121" s="1001"/>
      <c r="BO121" s="1001"/>
      <c r="BP121" s="1002"/>
      <c r="BQ121" s="1015">
        <v>112528004</v>
      </c>
      <c r="BR121" s="1016"/>
      <c r="BS121" s="1016"/>
      <c r="BT121" s="1016"/>
      <c r="BU121" s="1016"/>
      <c r="BV121" s="1016">
        <v>113729227</v>
      </c>
      <c r="BW121" s="1016"/>
      <c r="BX121" s="1016"/>
      <c r="BY121" s="1016"/>
      <c r="BZ121" s="1016"/>
      <c r="CA121" s="1016">
        <v>115580749</v>
      </c>
      <c r="CB121" s="1016"/>
      <c r="CC121" s="1016"/>
      <c r="CD121" s="1016"/>
      <c r="CE121" s="1016"/>
      <c r="CF121" s="1054">
        <v>232.3</v>
      </c>
      <c r="CG121" s="1055"/>
      <c r="CH121" s="1055"/>
      <c r="CI121" s="1055"/>
      <c r="CJ121" s="1055"/>
      <c r="CK121" s="1046"/>
      <c r="CL121" s="1047"/>
      <c r="CM121" s="1047"/>
      <c r="CN121" s="1047"/>
      <c r="CO121" s="1048"/>
      <c r="CP121" s="1037" t="s">
        <v>436</v>
      </c>
      <c r="CQ121" s="1038"/>
      <c r="CR121" s="1038"/>
      <c r="CS121" s="1038"/>
      <c r="CT121" s="1038"/>
      <c r="CU121" s="1038"/>
      <c r="CV121" s="1038"/>
      <c r="CW121" s="1038"/>
      <c r="CX121" s="1038"/>
      <c r="CY121" s="1038"/>
      <c r="CZ121" s="1038"/>
      <c r="DA121" s="1038"/>
      <c r="DB121" s="1038"/>
      <c r="DC121" s="1038"/>
      <c r="DD121" s="1038"/>
      <c r="DE121" s="1038"/>
      <c r="DF121" s="1039"/>
      <c r="DG121" s="949">
        <v>4320579</v>
      </c>
      <c r="DH121" s="950"/>
      <c r="DI121" s="950"/>
      <c r="DJ121" s="950"/>
      <c r="DK121" s="950"/>
      <c r="DL121" s="950">
        <v>4130337</v>
      </c>
      <c r="DM121" s="950"/>
      <c r="DN121" s="950"/>
      <c r="DO121" s="950"/>
      <c r="DP121" s="950"/>
      <c r="DQ121" s="950">
        <v>3886158</v>
      </c>
      <c r="DR121" s="950"/>
      <c r="DS121" s="950"/>
      <c r="DT121" s="950"/>
      <c r="DU121" s="950"/>
      <c r="DV121" s="951">
        <v>7.8</v>
      </c>
      <c r="DW121" s="951"/>
      <c r="DX121" s="951"/>
      <c r="DY121" s="951"/>
      <c r="DZ121" s="952"/>
    </row>
    <row r="122" spans="1:130" s="197" customFormat="1" ht="26.25" customHeight="1">
      <c r="A122" s="1005"/>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107</v>
      </c>
      <c r="AB122" s="989"/>
      <c r="AC122" s="989"/>
      <c r="AD122" s="989"/>
      <c r="AE122" s="990"/>
      <c r="AF122" s="991" t="s">
        <v>107</v>
      </c>
      <c r="AG122" s="989"/>
      <c r="AH122" s="989"/>
      <c r="AI122" s="989"/>
      <c r="AJ122" s="990"/>
      <c r="AK122" s="991" t="s">
        <v>107</v>
      </c>
      <c r="AL122" s="989"/>
      <c r="AM122" s="989"/>
      <c r="AN122" s="989"/>
      <c r="AO122" s="990"/>
      <c r="AP122" s="992" t="s">
        <v>107</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437</v>
      </c>
      <c r="BP122" s="1024"/>
      <c r="BQ122" s="1064">
        <v>158646303</v>
      </c>
      <c r="BR122" s="1065"/>
      <c r="BS122" s="1065"/>
      <c r="BT122" s="1065"/>
      <c r="BU122" s="1065"/>
      <c r="BV122" s="1065">
        <v>159663594</v>
      </c>
      <c r="BW122" s="1065"/>
      <c r="BX122" s="1065"/>
      <c r="BY122" s="1065"/>
      <c r="BZ122" s="1065"/>
      <c r="CA122" s="1065">
        <v>161611515</v>
      </c>
      <c r="CB122" s="1065"/>
      <c r="CC122" s="1065"/>
      <c r="CD122" s="1065"/>
      <c r="CE122" s="1065"/>
      <c r="CF122" s="1017"/>
      <c r="CG122" s="1018"/>
      <c r="CH122" s="1018"/>
      <c r="CI122" s="1018"/>
      <c r="CJ122" s="1019"/>
      <c r="CK122" s="1046"/>
      <c r="CL122" s="1047"/>
      <c r="CM122" s="1047"/>
      <c r="CN122" s="1047"/>
      <c r="CO122" s="1048"/>
      <c r="CP122" s="1037" t="s">
        <v>438</v>
      </c>
      <c r="CQ122" s="1038"/>
      <c r="CR122" s="1038"/>
      <c r="CS122" s="1038"/>
      <c r="CT122" s="1038"/>
      <c r="CU122" s="1038"/>
      <c r="CV122" s="1038"/>
      <c r="CW122" s="1038"/>
      <c r="CX122" s="1038"/>
      <c r="CY122" s="1038"/>
      <c r="CZ122" s="1038"/>
      <c r="DA122" s="1038"/>
      <c r="DB122" s="1038"/>
      <c r="DC122" s="1038"/>
      <c r="DD122" s="1038"/>
      <c r="DE122" s="1038"/>
      <c r="DF122" s="1039"/>
      <c r="DG122" s="949">
        <v>3474882</v>
      </c>
      <c r="DH122" s="950"/>
      <c r="DI122" s="950"/>
      <c r="DJ122" s="950"/>
      <c r="DK122" s="950"/>
      <c r="DL122" s="950">
        <v>3060691</v>
      </c>
      <c r="DM122" s="950"/>
      <c r="DN122" s="950"/>
      <c r="DO122" s="950"/>
      <c r="DP122" s="950"/>
      <c r="DQ122" s="950">
        <v>2494601</v>
      </c>
      <c r="DR122" s="950"/>
      <c r="DS122" s="950"/>
      <c r="DT122" s="950"/>
      <c r="DU122" s="950"/>
      <c r="DV122" s="951">
        <v>5</v>
      </c>
      <c r="DW122" s="951"/>
      <c r="DX122" s="951"/>
      <c r="DY122" s="951"/>
      <c r="DZ122" s="952"/>
    </row>
    <row r="123" spans="1:130" s="197" customFormat="1" ht="26.25" customHeight="1" thickBot="1">
      <c r="A123" s="1005"/>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107</v>
      </c>
      <c r="AB123" s="989"/>
      <c r="AC123" s="989"/>
      <c r="AD123" s="989"/>
      <c r="AE123" s="990"/>
      <c r="AF123" s="991" t="s">
        <v>107</v>
      </c>
      <c r="AG123" s="989"/>
      <c r="AH123" s="989"/>
      <c r="AI123" s="989"/>
      <c r="AJ123" s="990"/>
      <c r="AK123" s="991" t="s">
        <v>107</v>
      </c>
      <c r="AL123" s="989"/>
      <c r="AM123" s="989"/>
      <c r="AN123" s="989"/>
      <c r="AO123" s="990"/>
      <c r="AP123" s="992" t="s">
        <v>107</v>
      </c>
      <c r="AQ123" s="993"/>
      <c r="AR123" s="993"/>
      <c r="AS123" s="993"/>
      <c r="AT123" s="994"/>
      <c r="AU123" s="1061" t="s">
        <v>439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105.4</v>
      </c>
      <c r="BR123" s="1057"/>
      <c r="BS123" s="1057"/>
      <c r="BT123" s="1057"/>
      <c r="BU123" s="1057"/>
      <c r="BV123" s="1057">
        <v>111.6</v>
      </c>
      <c r="BW123" s="1057"/>
      <c r="BX123" s="1057"/>
      <c r="BY123" s="1057"/>
      <c r="BZ123" s="1057"/>
      <c r="CA123" s="1057">
        <v>113</v>
      </c>
      <c r="CB123" s="1057"/>
      <c r="CC123" s="1057"/>
      <c r="CD123" s="1057"/>
      <c r="CE123" s="1057"/>
      <c r="CF123" s="1058"/>
      <c r="CG123" s="1059"/>
      <c r="CH123" s="1059"/>
      <c r="CI123" s="1059"/>
      <c r="CJ123" s="1060"/>
      <c r="CK123" s="1046"/>
      <c r="CL123" s="1047"/>
      <c r="CM123" s="1047"/>
      <c r="CN123" s="1047"/>
      <c r="CO123" s="1048"/>
      <c r="CP123" s="1037" t="s">
        <v>440</v>
      </c>
      <c r="CQ123" s="1038"/>
      <c r="CR123" s="1038"/>
      <c r="CS123" s="1038"/>
      <c r="CT123" s="1038"/>
      <c r="CU123" s="1038"/>
      <c r="CV123" s="1038"/>
      <c r="CW123" s="1038"/>
      <c r="CX123" s="1038"/>
      <c r="CY123" s="1038"/>
      <c r="CZ123" s="1038"/>
      <c r="DA123" s="1038"/>
      <c r="DB123" s="1038"/>
      <c r="DC123" s="1038"/>
      <c r="DD123" s="1038"/>
      <c r="DE123" s="1038"/>
      <c r="DF123" s="1039"/>
      <c r="DG123" s="988">
        <v>1261294</v>
      </c>
      <c r="DH123" s="989"/>
      <c r="DI123" s="989"/>
      <c r="DJ123" s="989"/>
      <c r="DK123" s="990"/>
      <c r="DL123" s="991">
        <v>1352122</v>
      </c>
      <c r="DM123" s="989"/>
      <c r="DN123" s="989"/>
      <c r="DO123" s="989"/>
      <c r="DP123" s="990"/>
      <c r="DQ123" s="991">
        <v>1436552</v>
      </c>
      <c r="DR123" s="989"/>
      <c r="DS123" s="989"/>
      <c r="DT123" s="989"/>
      <c r="DU123" s="990"/>
      <c r="DV123" s="992">
        <v>2.9</v>
      </c>
      <c r="DW123" s="993"/>
      <c r="DX123" s="993"/>
      <c r="DY123" s="993"/>
      <c r="DZ123" s="994"/>
    </row>
    <row r="124" spans="1:130" s="197" customFormat="1" ht="26.25" customHeight="1">
      <c r="A124" s="1005"/>
      <c r="B124" s="976"/>
      <c r="C124" s="946" t="s">
        <v>425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441</v>
      </c>
      <c r="AB124" s="989"/>
      <c r="AC124" s="989"/>
      <c r="AD124" s="989"/>
      <c r="AE124" s="990"/>
      <c r="AF124" s="991" t="s">
        <v>441</v>
      </c>
      <c r="AG124" s="989"/>
      <c r="AH124" s="989"/>
      <c r="AI124" s="989"/>
      <c r="AJ124" s="990"/>
      <c r="AK124" s="991" t="s">
        <v>441</v>
      </c>
      <c r="AL124" s="989"/>
      <c r="AM124" s="989"/>
      <c r="AN124" s="989"/>
      <c r="AO124" s="990"/>
      <c r="AP124" s="992" t="s">
        <v>441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v>1004437</v>
      </c>
      <c r="DH124" s="1028"/>
      <c r="DI124" s="1028"/>
      <c r="DJ124" s="1028"/>
      <c r="DK124" s="1029"/>
      <c r="DL124" s="1030">
        <v>852758</v>
      </c>
      <c r="DM124" s="1028"/>
      <c r="DN124" s="1028"/>
      <c r="DO124" s="1028"/>
      <c r="DP124" s="1029"/>
      <c r="DQ124" s="1030">
        <v>789344</v>
      </c>
      <c r="DR124" s="1028"/>
      <c r="DS124" s="1028"/>
      <c r="DT124" s="1028"/>
      <c r="DU124" s="1029"/>
      <c r="DV124" s="1031">
        <v>1.6</v>
      </c>
      <c r="DW124" s="1032"/>
      <c r="DX124" s="1032"/>
      <c r="DY124" s="1032"/>
      <c r="DZ124" s="1033"/>
    </row>
    <row r="125" spans="1:130" s="197" customFormat="1" ht="26.25" customHeight="1" thickBot="1">
      <c r="A125" s="1005"/>
      <c r="B125" s="976"/>
      <c r="C125" s="946" t="s">
        <v>427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441</v>
      </c>
      <c r="AB125" s="989"/>
      <c r="AC125" s="989"/>
      <c r="AD125" s="989"/>
      <c r="AE125" s="990"/>
      <c r="AF125" s="991" t="s">
        <v>441</v>
      </c>
      <c r="AG125" s="989"/>
      <c r="AH125" s="989"/>
      <c r="AI125" s="989"/>
      <c r="AJ125" s="990"/>
      <c r="AK125" s="991" t="s">
        <v>441</v>
      </c>
      <c r="AL125" s="989"/>
      <c r="AM125" s="989"/>
      <c r="AN125" s="989"/>
      <c r="AO125" s="990"/>
      <c r="AP125" s="992" t="s">
        <v>441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441</v>
      </c>
      <c r="DH125" s="957"/>
      <c r="DI125" s="957"/>
      <c r="DJ125" s="957"/>
      <c r="DK125" s="957"/>
      <c r="DL125" s="957" t="s">
        <v>441</v>
      </c>
      <c r="DM125" s="957"/>
      <c r="DN125" s="957"/>
      <c r="DO125" s="957"/>
      <c r="DP125" s="957"/>
      <c r="DQ125" s="957" t="s">
        <v>441</v>
      </c>
      <c r="DR125" s="957"/>
      <c r="DS125" s="957"/>
      <c r="DT125" s="957"/>
      <c r="DU125" s="957"/>
      <c r="DV125" s="958" t="s">
        <v>441</v>
      </c>
      <c r="DW125" s="958"/>
      <c r="DX125" s="958"/>
      <c r="DY125" s="958"/>
      <c r="DZ125" s="959"/>
    </row>
    <row r="126" spans="1:130" s="197" customFormat="1" ht="26.25" customHeight="1">
      <c r="A126" s="1005"/>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441</v>
      </c>
      <c r="AB126" s="989"/>
      <c r="AC126" s="989"/>
      <c r="AD126" s="989"/>
      <c r="AE126" s="990"/>
      <c r="AF126" s="991" t="s">
        <v>441</v>
      </c>
      <c r="AG126" s="989"/>
      <c r="AH126" s="989"/>
      <c r="AI126" s="989"/>
      <c r="AJ126" s="990"/>
      <c r="AK126" s="991" t="s">
        <v>441</v>
      </c>
      <c r="AL126" s="989"/>
      <c r="AM126" s="989"/>
      <c r="AN126" s="989"/>
      <c r="AO126" s="990"/>
      <c r="AP126" s="992" t="s">
        <v>441</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v>78914</v>
      </c>
      <c r="DH126" s="950"/>
      <c r="DI126" s="950"/>
      <c r="DJ126" s="950"/>
      <c r="DK126" s="950"/>
      <c r="DL126" s="950" t="s">
        <v>441</v>
      </c>
      <c r="DM126" s="950"/>
      <c r="DN126" s="950"/>
      <c r="DO126" s="950"/>
      <c r="DP126" s="950"/>
      <c r="DQ126" s="950" t="s">
        <v>441</v>
      </c>
      <c r="DR126" s="950"/>
      <c r="DS126" s="950"/>
      <c r="DT126" s="950"/>
      <c r="DU126" s="950"/>
      <c r="DV126" s="951" t="s">
        <v>441</v>
      </c>
      <c r="DW126" s="951"/>
      <c r="DX126" s="951"/>
      <c r="DY126" s="951"/>
      <c r="DZ126" s="952"/>
    </row>
    <row r="127" spans="1:130" s="197" customFormat="1" ht="26.25" customHeight="1" thickBot="1">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177368</v>
      </c>
      <c r="AB127" s="989"/>
      <c r="AC127" s="989"/>
      <c r="AD127" s="989"/>
      <c r="AE127" s="990"/>
      <c r="AF127" s="991">
        <v>166383</v>
      </c>
      <c r="AG127" s="989"/>
      <c r="AH127" s="989"/>
      <c r="AI127" s="989"/>
      <c r="AJ127" s="990"/>
      <c r="AK127" s="991">
        <v>143778</v>
      </c>
      <c r="AL127" s="989"/>
      <c r="AM127" s="989"/>
      <c r="AN127" s="989"/>
      <c r="AO127" s="990"/>
      <c r="AP127" s="992">
        <v>0.3</v>
      </c>
      <c r="AQ127" s="993"/>
      <c r="AR127" s="993"/>
      <c r="AS127" s="993"/>
      <c r="AT127" s="994"/>
      <c r="AU127" s="233"/>
      <c r="AV127" s="233"/>
      <c r="AW127" s="233"/>
      <c r="AX127" s="916" t="s">
        <v>451</v>
      </c>
      <c r="AY127" s="917"/>
      <c r="AZ127" s="917"/>
      <c r="BA127" s="917"/>
      <c r="BB127" s="917"/>
      <c r="BC127" s="917"/>
      <c r="BD127" s="917"/>
      <c r="BE127" s="918"/>
      <c r="BF127" s="1071" t="s">
        <v>441</v>
      </c>
      <c r="BG127" s="1072"/>
      <c r="BH127" s="1072"/>
      <c r="BI127" s="1072"/>
      <c r="BJ127" s="1072"/>
      <c r="BK127" s="1072"/>
      <c r="BL127" s="1081"/>
      <c r="BM127" s="1071">
        <v>11.25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453</v>
      </c>
      <c r="DH127" s="1078"/>
      <c r="DI127" s="1078"/>
      <c r="DJ127" s="1078"/>
      <c r="DK127" s="1078"/>
      <c r="DL127" s="1078" t="s">
        <v>454</v>
      </c>
      <c r="DM127" s="1078"/>
      <c r="DN127" s="1078"/>
      <c r="DO127" s="1078"/>
      <c r="DP127" s="1078"/>
      <c r="DQ127" s="1078" t="s">
        <v>454</v>
      </c>
      <c r="DR127" s="1078"/>
      <c r="DS127" s="1078"/>
      <c r="DT127" s="1078"/>
      <c r="DU127" s="1078"/>
      <c r="DV127" s="1079" t="s">
        <v>454</v>
      </c>
      <c r="DW127" s="1079"/>
      <c r="DX127" s="1079"/>
      <c r="DY127" s="1079"/>
      <c r="DZ127" s="1080"/>
    </row>
    <row r="128" spans="1:130" s="197" customFormat="1" ht="26.25" customHeight="1">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2052633</v>
      </c>
      <c r="AB128" s="1120"/>
      <c r="AC128" s="1120"/>
      <c r="AD128" s="1120"/>
      <c r="AE128" s="1121"/>
      <c r="AF128" s="1122">
        <v>2072875</v>
      </c>
      <c r="AG128" s="1120"/>
      <c r="AH128" s="1120"/>
      <c r="AI128" s="1120"/>
      <c r="AJ128" s="1121"/>
      <c r="AK128" s="1122">
        <v>1772672</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441</v>
      </c>
      <c r="BG128" s="1097"/>
      <c r="BH128" s="1097"/>
      <c r="BI128" s="1097"/>
      <c r="BJ128" s="1097"/>
      <c r="BK128" s="1097"/>
      <c r="BL128" s="1098"/>
      <c r="BM128" s="1096">
        <v>16.25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88</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458</v>
      </c>
      <c r="X129" s="1091"/>
      <c r="Y129" s="1091"/>
      <c r="Z129" s="1092"/>
      <c r="AA129" s="988">
        <v>57988075</v>
      </c>
      <c r="AB129" s="989"/>
      <c r="AC129" s="989"/>
      <c r="AD129" s="989"/>
      <c r="AE129" s="990"/>
      <c r="AF129" s="991">
        <v>57844733</v>
      </c>
      <c r="AG129" s="989"/>
      <c r="AH129" s="989"/>
      <c r="AI129" s="989"/>
      <c r="AJ129" s="990"/>
      <c r="AK129" s="991">
        <v>58477862</v>
      </c>
      <c r="AL129" s="989"/>
      <c r="AM129" s="989"/>
      <c r="AN129" s="989"/>
      <c r="AO129" s="990"/>
      <c r="AP129" s="1093"/>
      <c r="AQ129" s="1094"/>
      <c r="AR129" s="1094"/>
      <c r="AS129" s="1094"/>
      <c r="AT129" s="1095"/>
      <c r="AU129" s="235"/>
      <c r="AV129" s="235"/>
      <c r="AW129" s="235"/>
      <c r="AX129" s="1084" t="s">
        <v>459</v>
      </c>
      <c r="AY129" s="980"/>
      <c r="AZ129" s="980"/>
      <c r="BA129" s="980"/>
      <c r="BB129" s="980"/>
      <c r="BC129" s="980"/>
      <c r="BD129" s="980"/>
      <c r="BE129" s="981"/>
      <c r="BF129" s="1085">
        <v>11.8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461</v>
      </c>
      <c r="X130" s="1091"/>
      <c r="Y130" s="1091"/>
      <c r="Z130" s="1092"/>
      <c r="AA130" s="988">
        <v>8801136</v>
      </c>
      <c r="AB130" s="989"/>
      <c r="AC130" s="989"/>
      <c r="AD130" s="989"/>
      <c r="AE130" s="990"/>
      <c r="AF130" s="991">
        <v>9055859</v>
      </c>
      <c r="AG130" s="989"/>
      <c r="AH130" s="989"/>
      <c r="AI130" s="989"/>
      <c r="AJ130" s="990"/>
      <c r="AK130" s="991">
        <v>8719051</v>
      </c>
      <c r="AL130" s="989"/>
      <c r="AM130" s="989"/>
      <c r="AN130" s="989"/>
      <c r="AO130" s="990"/>
      <c r="AP130" s="1093"/>
      <c r="AQ130" s="1094"/>
      <c r="AR130" s="1094"/>
      <c r="AS130" s="1094"/>
      <c r="AT130" s="1095"/>
      <c r="AU130" s="235"/>
      <c r="AV130" s="235"/>
      <c r="AW130" s="235"/>
      <c r="AX130" s="1143" t="s">
        <v>462</v>
      </c>
      <c r="AY130" s="1075"/>
      <c r="AZ130" s="1075"/>
      <c r="BA130" s="1075"/>
      <c r="BB130" s="1075"/>
      <c r="BC130" s="1075"/>
      <c r="BD130" s="1075"/>
      <c r="BE130" s="1076"/>
      <c r="BF130" s="1105">
        <v>113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49186939</v>
      </c>
      <c r="AB131" s="1028"/>
      <c r="AC131" s="1028"/>
      <c r="AD131" s="1028"/>
      <c r="AE131" s="1029"/>
      <c r="AF131" s="1030">
        <v>48788874</v>
      </c>
      <c r="AG131" s="1028"/>
      <c r="AH131" s="1028"/>
      <c r="AI131" s="1028"/>
      <c r="AJ131" s="1029"/>
      <c r="AK131" s="1030">
        <v>49758811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12.61849614</v>
      </c>
      <c r="AB132" s="1134"/>
      <c r="AC132" s="1134"/>
      <c r="AD132" s="1134"/>
      <c r="AE132" s="1135"/>
      <c r="AF132" s="1136">
        <v>11.285560719999999</v>
      </c>
      <c r="AG132" s="1134"/>
      <c r="AH132" s="1134"/>
      <c r="AI132" s="1134"/>
      <c r="AJ132" s="1135"/>
      <c r="AK132" s="1136">
        <v>11.77699765</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11.9</v>
      </c>
      <c r="AB133" s="1141"/>
      <c r="AC133" s="1141"/>
      <c r="AD133" s="1141"/>
      <c r="AE133" s="1142"/>
      <c r="AF133" s="1140">
        <v>12</v>
      </c>
      <c r="AG133" s="1141"/>
      <c r="AH133" s="1141"/>
      <c r="AI133" s="1141"/>
      <c r="AJ133" s="1142"/>
      <c r="AK133" s="1140">
        <v>11.8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topLeftCell="A58"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7" t="s">
        <v>469</v>
      </c>
      <c r="L7" s="254"/>
      <c r="M7" s="255" t="s">
        <v>470</v>
      </c>
      <c r="N7" s="256"/>
    </row>
    <row r="8" spans="1:16">
      <c r="A8" s="248"/>
      <c r="B8" s="244"/>
      <c r="C8" s="244"/>
      <c r="D8" s="244"/>
      <c r="E8" s="244"/>
      <c r="F8" s="244"/>
      <c r="G8" s="257"/>
      <c r="H8" s="258"/>
      <c r="I8" s="258"/>
      <c r="J8" s="259"/>
      <c r="K8" s="1148"/>
      <c r="L8" s="260" t="s">
        <v>471</v>
      </c>
      <c r="M8" s="261" t="s">
        <v>472</v>
      </c>
      <c r="N8" s="262" t="s">
        <v>473</v>
      </c>
    </row>
    <row r="9" spans="1:16">
      <c r="A9" s="248"/>
      <c r="B9" s="244"/>
      <c r="C9" s="244"/>
      <c r="D9" s="244"/>
      <c r="E9" s="244"/>
      <c r="F9" s="244"/>
      <c r="G9" s="1149" t="s">
        <v>474</v>
      </c>
      <c r="H9" s="1150"/>
      <c r="I9" s="1150"/>
      <c r="J9" s="1151"/>
      <c r="K9" s="263">
        <v>17683408</v>
      </c>
      <c r="L9" s="264">
        <v>66341</v>
      </c>
      <c r="M9" s="265">
        <v>57432</v>
      </c>
      <c r="N9" s="266">
        <v>15.5</v>
      </c>
    </row>
    <row r="10" spans="1:16">
      <c r="A10" s="248"/>
      <c r="B10" s="244"/>
      <c r="C10" s="244"/>
      <c r="D10" s="244"/>
      <c r="E10" s="244"/>
      <c r="F10" s="244"/>
      <c r="G10" s="1149" t="s">
        <v>475</v>
      </c>
      <c r="H10" s="1150"/>
      <c r="I10" s="1150"/>
      <c r="J10" s="1151"/>
      <c r="K10" s="267">
        <v>1596630</v>
      </c>
      <c r="L10" s="268">
        <v>5990</v>
      </c>
      <c r="M10" s="269">
        <v>3554</v>
      </c>
      <c r="N10" s="270">
        <v>68.5</v>
      </c>
    </row>
    <row r="11" spans="1:16" ht="13.5" customHeight="1">
      <c r="A11" s="248"/>
      <c r="B11" s="244"/>
      <c r="C11" s="244"/>
      <c r="D11" s="244"/>
      <c r="E11" s="244"/>
      <c r="F11" s="244"/>
      <c r="G11" s="1149" t="s">
        <v>476</v>
      </c>
      <c r="H11" s="1150"/>
      <c r="I11" s="1150"/>
      <c r="J11" s="1151"/>
      <c r="K11" s="267">
        <v>51427</v>
      </c>
      <c r="L11" s="268">
        <v>193</v>
      </c>
      <c r="M11" s="269">
        <v>1872</v>
      </c>
      <c r="N11" s="270">
        <v>-89.7</v>
      </c>
    </row>
    <row r="12" spans="1:16" ht="13.5" customHeight="1">
      <c r="A12" s="248"/>
      <c r="B12" s="244"/>
      <c r="C12" s="244"/>
      <c r="D12" s="244"/>
      <c r="E12" s="244"/>
      <c r="F12" s="244"/>
      <c r="G12" s="1149" t="s">
        <v>477</v>
      </c>
      <c r="H12" s="1150"/>
      <c r="I12" s="1150"/>
      <c r="J12" s="1151"/>
      <c r="K12" s="267">
        <v>230679</v>
      </c>
      <c r="L12" s="268">
        <v>865</v>
      </c>
      <c r="M12" s="269">
        <v>1337</v>
      </c>
      <c r="N12" s="270">
        <v>-35.299999999999997</v>
      </c>
    </row>
    <row r="13" spans="1:16" ht="13.5" customHeight="1">
      <c r="A13" s="248"/>
      <c r="B13" s="244"/>
      <c r="C13" s="244"/>
      <c r="D13" s="244"/>
      <c r="E13" s="244"/>
      <c r="F13" s="244"/>
      <c r="G13" s="1149" t="s">
        <v>478</v>
      </c>
      <c r="H13" s="1150"/>
      <c r="I13" s="1150"/>
      <c r="J13" s="1151"/>
      <c r="K13" s="267" t="s">
        <v>479</v>
      </c>
      <c r="L13" s="268" t="s">
        <v>479</v>
      </c>
      <c r="M13" s="269">
        <v>100</v>
      </c>
      <c r="N13" s="270" t="s">
        <v>479</v>
      </c>
    </row>
    <row r="14" spans="1:16" ht="13.5" customHeight="1">
      <c r="A14" s="248"/>
      <c r="B14" s="244"/>
      <c r="C14" s="244"/>
      <c r="D14" s="244"/>
      <c r="E14" s="244"/>
      <c r="F14" s="244"/>
      <c r="G14" s="1149" t="s">
        <v>480</v>
      </c>
      <c r="H14" s="1150"/>
      <c r="I14" s="1150"/>
      <c r="J14" s="1151"/>
      <c r="K14" s="267">
        <v>497520</v>
      </c>
      <c r="L14" s="268">
        <v>1866</v>
      </c>
      <c r="M14" s="269">
        <v>1938</v>
      </c>
      <c r="N14" s="270">
        <v>-3.7</v>
      </c>
    </row>
    <row r="15" spans="1:16" ht="13.5" customHeight="1">
      <c r="A15" s="248"/>
      <c r="B15" s="244"/>
      <c r="C15" s="244"/>
      <c r="D15" s="244"/>
      <c r="E15" s="244"/>
      <c r="F15" s="244"/>
      <c r="G15" s="1149" t="s">
        <v>481</v>
      </c>
      <c r="H15" s="1150"/>
      <c r="I15" s="1150"/>
      <c r="J15" s="1151"/>
      <c r="K15" s="267">
        <v>405047</v>
      </c>
      <c r="L15" s="268">
        <v>1520</v>
      </c>
      <c r="M15" s="269">
        <v>1186</v>
      </c>
      <c r="N15" s="270">
        <v>28.2</v>
      </c>
    </row>
    <row r="16" spans="1:16">
      <c r="A16" s="248"/>
      <c r="B16" s="244"/>
      <c r="C16" s="244"/>
      <c r="D16" s="244"/>
      <c r="E16" s="244"/>
      <c r="F16" s="244"/>
      <c r="G16" s="1152" t="s">
        <v>482</v>
      </c>
      <c r="H16" s="1153"/>
      <c r="I16" s="1153"/>
      <c r="J16" s="1154"/>
      <c r="K16" s="268">
        <v>-1603483</v>
      </c>
      <c r="L16" s="268">
        <v>-6016</v>
      </c>
      <c r="M16" s="269">
        <v>-5101</v>
      </c>
      <c r="N16" s="270">
        <v>17.899999999999999</v>
      </c>
    </row>
    <row r="17" spans="1:16">
      <c r="A17" s="248"/>
      <c r="B17" s="244"/>
      <c r="C17" s="244"/>
      <c r="D17" s="244"/>
      <c r="E17" s="244"/>
      <c r="F17" s="244"/>
      <c r="G17" s="1152" t="s">
        <v>165</v>
      </c>
      <c r="H17" s="1153"/>
      <c r="I17" s="1153"/>
      <c r="J17" s="1154"/>
      <c r="K17" s="268">
        <v>18861228</v>
      </c>
      <c r="L17" s="268">
        <v>70760</v>
      </c>
      <c r="M17" s="269">
        <v>62317</v>
      </c>
      <c r="N17" s="270">
        <v>13.5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44" t="s">
        <v>487</v>
      </c>
      <c r="H21" s="1145"/>
      <c r="I21" s="1145"/>
      <c r="J21" s="1146"/>
      <c r="K21" s="280">
        <v>7.47</v>
      </c>
      <c r="L21" s="281">
        <v>6.15</v>
      </c>
      <c r="M21" s="282">
        <v>1.32</v>
      </c>
      <c r="N21" s="249"/>
      <c r="O21" s="283"/>
      <c r="P21" s="279"/>
    </row>
    <row r="22" spans="1:16" s="284" customFormat="1">
      <c r="A22" s="279"/>
      <c r="B22" s="249"/>
      <c r="C22" s="249"/>
      <c r="D22" s="249"/>
      <c r="E22" s="249"/>
      <c r="F22" s="249"/>
      <c r="G22" s="1144" t="s">
        <v>488</v>
      </c>
      <c r="H22" s="1145"/>
      <c r="I22" s="1145"/>
      <c r="J22" s="1146"/>
      <c r="K22" s="285">
        <v>101.2</v>
      </c>
      <c r="L22" s="286">
        <v>100.2</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7" t="s">
        <v>469</v>
      </c>
      <c r="L30" s="254"/>
      <c r="M30" s="255" t="s">
        <v>470</v>
      </c>
      <c r="N30" s="256"/>
    </row>
    <row r="31" spans="1:16">
      <c r="A31" s="248"/>
      <c r="B31" s="244"/>
      <c r="C31" s="244"/>
      <c r="D31" s="244"/>
      <c r="E31" s="244"/>
      <c r="F31" s="244"/>
      <c r="G31" s="257"/>
      <c r="H31" s="258"/>
      <c r="I31" s="258"/>
      <c r="J31" s="259"/>
      <c r="K31" s="1148"/>
      <c r="L31" s="260" t="s">
        <v>471</v>
      </c>
      <c r="M31" s="261" t="s">
        <v>472</v>
      </c>
      <c r="N31" s="262" t="s">
        <v>473</v>
      </c>
    </row>
    <row r="32" spans="1:16" ht="27" customHeight="1">
      <c r="A32" s="248"/>
      <c r="B32" s="244"/>
      <c r="C32" s="244"/>
      <c r="D32" s="244"/>
      <c r="E32" s="244"/>
      <c r="F32" s="244"/>
      <c r="G32" s="1160" t="s">
        <v>492</v>
      </c>
      <c r="H32" s="1161"/>
      <c r="I32" s="1161"/>
      <c r="J32" s="1162"/>
      <c r="K32" s="294">
        <v>12801120</v>
      </c>
      <c r="L32" s="294">
        <v>48025</v>
      </c>
      <c r="M32" s="295">
        <v>33247</v>
      </c>
      <c r="N32" s="296">
        <v>44.4</v>
      </c>
    </row>
    <row r="33" spans="1:16" ht="13.5" customHeight="1">
      <c r="A33" s="248"/>
      <c r="B33" s="244"/>
      <c r="C33" s="244"/>
      <c r="D33" s="244"/>
      <c r="E33" s="244"/>
      <c r="F33" s="244"/>
      <c r="G33" s="1160" t="s">
        <v>493</v>
      </c>
      <c r="H33" s="1161"/>
      <c r="I33" s="1161"/>
      <c r="J33" s="1162"/>
      <c r="K33" s="294" t="s">
        <v>479</v>
      </c>
      <c r="L33" s="294" t="s">
        <v>479</v>
      </c>
      <c r="M33" s="295">
        <v>7</v>
      </c>
      <c r="N33" s="296" t="s">
        <v>479</v>
      </c>
    </row>
    <row r="34" spans="1:16" ht="27" customHeight="1">
      <c r="A34" s="248"/>
      <c r="B34" s="244"/>
      <c r="C34" s="244"/>
      <c r="D34" s="244"/>
      <c r="E34" s="244"/>
      <c r="F34" s="244"/>
      <c r="G34" s="1160" t="s">
        <v>494</v>
      </c>
      <c r="H34" s="1161"/>
      <c r="I34" s="1161"/>
      <c r="J34" s="1162"/>
      <c r="K34" s="294" t="s">
        <v>479</v>
      </c>
      <c r="L34" s="294" t="s">
        <v>479</v>
      </c>
      <c r="M34" s="295">
        <v>75</v>
      </c>
      <c r="N34" s="296" t="s">
        <v>479</v>
      </c>
    </row>
    <row r="35" spans="1:16" ht="27" customHeight="1">
      <c r="A35" s="248"/>
      <c r="B35" s="244"/>
      <c r="C35" s="244"/>
      <c r="D35" s="244"/>
      <c r="E35" s="244"/>
      <c r="F35" s="244"/>
      <c r="G35" s="1160" t="s">
        <v>495</v>
      </c>
      <c r="H35" s="1161"/>
      <c r="I35" s="1161"/>
      <c r="J35" s="1162"/>
      <c r="K35" s="294">
        <v>3387838</v>
      </c>
      <c r="L35" s="294">
        <v>12710</v>
      </c>
      <c r="M35" s="295">
        <v>11550</v>
      </c>
      <c r="N35" s="296">
        <v>10</v>
      </c>
    </row>
    <row r="36" spans="1:16" ht="27" customHeight="1">
      <c r="A36" s="248"/>
      <c r="B36" s="244"/>
      <c r="C36" s="244"/>
      <c r="D36" s="244"/>
      <c r="E36" s="244"/>
      <c r="F36" s="244"/>
      <c r="G36" s="1160" t="s">
        <v>496</v>
      </c>
      <c r="H36" s="1161"/>
      <c r="I36" s="1161"/>
      <c r="J36" s="1162"/>
      <c r="K36" s="294">
        <v>18702</v>
      </c>
      <c r="L36" s="294">
        <v>70</v>
      </c>
      <c r="M36" s="295">
        <v>437</v>
      </c>
      <c r="N36" s="296">
        <v>-84</v>
      </c>
    </row>
    <row r="37" spans="1:16" ht="13.5" customHeight="1">
      <c r="A37" s="248"/>
      <c r="B37" s="244"/>
      <c r="C37" s="244"/>
      <c r="D37" s="244"/>
      <c r="E37" s="244"/>
      <c r="F37" s="244"/>
      <c r="G37" s="1160" t="s">
        <v>497</v>
      </c>
      <c r="H37" s="1161"/>
      <c r="I37" s="1161"/>
      <c r="J37" s="1162"/>
      <c r="K37" s="294">
        <v>143778</v>
      </c>
      <c r="L37" s="294">
        <v>539</v>
      </c>
      <c r="M37" s="295">
        <v>1068</v>
      </c>
      <c r="N37" s="296">
        <v>-49.5</v>
      </c>
    </row>
    <row r="38" spans="1:16" ht="27" customHeight="1">
      <c r="A38" s="248"/>
      <c r="B38" s="244"/>
      <c r="C38" s="244"/>
      <c r="D38" s="244"/>
      <c r="E38" s="244"/>
      <c r="F38" s="244"/>
      <c r="G38" s="1163" t="s">
        <v>498</v>
      </c>
      <c r="H38" s="1164"/>
      <c r="I38" s="1164"/>
      <c r="J38" s="1165"/>
      <c r="K38" s="297">
        <v>379</v>
      </c>
      <c r="L38" s="297">
        <v>1</v>
      </c>
      <c r="M38" s="298">
        <v>2</v>
      </c>
      <c r="N38" s="299">
        <v>-50</v>
      </c>
      <c r="O38" s="293"/>
    </row>
    <row r="39" spans="1:16">
      <c r="A39" s="248"/>
      <c r="B39" s="244"/>
      <c r="C39" s="244"/>
      <c r="D39" s="244"/>
      <c r="E39" s="244"/>
      <c r="F39" s="244"/>
      <c r="G39" s="1163" t="s">
        <v>499</v>
      </c>
      <c r="H39" s="1164"/>
      <c r="I39" s="1164"/>
      <c r="J39" s="1165"/>
      <c r="K39" s="300">
        <v>-1772672</v>
      </c>
      <c r="L39" s="300">
        <v>-6650</v>
      </c>
      <c r="M39" s="301">
        <v>-8067</v>
      </c>
      <c r="N39" s="302">
        <v>-17.600000000000001</v>
      </c>
      <c r="O39" s="293"/>
    </row>
    <row r="40" spans="1:16" ht="27" customHeight="1">
      <c r="A40" s="248"/>
      <c r="B40" s="244"/>
      <c r="C40" s="244"/>
      <c r="D40" s="244"/>
      <c r="E40" s="244"/>
      <c r="F40" s="244"/>
      <c r="G40" s="1160" t="s">
        <v>500</v>
      </c>
      <c r="H40" s="1161"/>
      <c r="I40" s="1161"/>
      <c r="J40" s="1162"/>
      <c r="K40" s="300">
        <v>-8719051</v>
      </c>
      <c r="L40" s="300">
        <v>-32710</v>
      </c>
      <c r="M40" s="301">
        <v>-28419</v>
      </c>
      <c r="N40" s="302">
        <v>15.1</v>
      </c>
      <c r="O40" s="293"/>
    </row>
    <row r="41" spans="1:16">
      <c r="A41" s="248"/>
      <c r="B41" s="244"/>
      <c r="C41" s="244"/>
      <c r="D41" s="244"/>
      <c r="E41" s="244"/>
      <c r="F41" s="244"/>
      <c r="G41" s="1166" t="s">
        <v>276</v>
      </c>
      <c r="H41" s="1167"/>
      <c r="I41" s="1167"/>
      <c r="J41" s="1168"/>
      <c r="K41" s="294">
        <v>5860094</v>
      </c>
      <c r="L41" s="300">
        <v>21985</v>
      </c>
      <c r="M41" s="301">
        <v>9899</v>
      </c>
      <c r="N41" s="302">
        <v>122.1</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55" t="s">
        <v>469</v>
      </c>
      <c r="J49" s="1157" t="s">
        <v>504</v>
      </c>
      <c r="K49" s="1158"/>
      <c r="L49" s="1158"/>
      <c r="M49" s="1158"/>
      <c r="N49" s="1159"/>
    </row>
    <row r="50" spans="1:14">
      <c r="A50" s="248"/>
      <c r="B50" s="244"/>
      <c r="C50" s="244"/>
      <c r="D50" s="244"/>
      <c r="E50" s="244"/>
      <c r="F50" s="244"/>
      <c r="G50" s="312"/>
      <c r="H50" s="313"/>
      <c r="I50" s="1156"/>
      <c r="J50" s="314" t="s">
        <v>505</v>
      </c>
      <c r="K50" s="315" t="s">
        <v>506</v>
      </c>
      <c r="L50" s="316" t="s">
        <v>507</v>
      </c>
      <c r="M50" s="317" t="s">
        <v>508</v>
      </c>
      <c r="N50" s="318" t="s">
        <v>509</v>
      </c>
    </row>
    <row r="51" spans="1:14">
      <c r="A51" s="248"/>
      <c r="B51" s="244"/>
      <c r="C51" s="244"/>
      <c r="D51" s="244"/>
      <c r="E51" s="244"/>
      <c r="F51" s="244"/>
      <c r="G51" s="310" t="s">
        <v>510</v>
      </c>
      <c r="H51" s="311"/>
      <c r="I51" s="319">
        <v>16024283</v>
      </c>
      <c r="J51" s="320">
        <v>60537</v>
      </c>
      <c r="K51" s="321">
        <v>-9.6999999999999993</v>
      </c>
      <c r="L51" s="322">
        <v>36765</v>
      </c>
      <c r="M51" s="323">
        <v>-11.9</v>
      </c>
      <c r="N51" s="324">
        <v>2.2000000000000002</v>
      </c>
    </row>
    <row r="52" spans="1:14">
      <c r="A52" s="248"/>
      <c r="B52" s="244"/>
      <c r="C52" s="244"/>
      <c r="D52" s="244"/>
      <c r="E52" s="244"/>
      <c r="F52" s="244"/>
      <c r="G52" s="325"/>
      <c r="H52" s="326" t="s">
        <v>511</v>
      </c>
      <c r="I52" s="327">
        <v>7467910</v>
      </c>
      <c r="J52" s="328">
        <v>28213</v>
      </c>
      <c r="K52" s="329">
        <v>-22.2</v>
      </c>
      <c r="L52" s="330">
        <v>20975</v>
      </c>
      <c r="M52" s="331">
        <v>-14.8</v>
      </c>
      <c r="N52" s="332">
        <v>-7.4</v>
      </c>
    </row>
    <row r="53" spans="1:14">
      <c r="A53" s="248"/>
      <c r="B53" s="244"/>
      <c r="C53" s="244"/>
      <c r="D53" s="244"/>
      <c r="E53" s="244"/>
      <c r="F53" s="244"/>
      <c r="G53" s="310" t="s">
        <v>512</v>
      </c>
      <c r="H53" s="311"/>
      <c r="I53" s="319">
        <v>15906450</v>
      </c>
      <c r="J53" s="320">
        <v>59383</v>
      </c>
      <c r="K53" s="321">
        <v>-1.9</v>
      </c>
      <c r="L53" s="322">
        <v>39052</v>
      </c>
      <c r="M53" s="323">
        <v>6.2</v>
      </c>
      <c r="N53" s="324">
        <v>-8.1</v>
      </c>
    </row>
    <row r="54" spans="1:14">
      <c r="A54" s="248"/>
      <c r="B54" s="244"/>
      <c r="C54" s="244"/>
      <c r="D54" s="244"/>
      <c r="E54" s="244"/>
      <c r="F54" s="244"/>
      <c r="G54" s="325"/>
      <c r="H54" s="326" t="s">
        <v>511</v>
      </c>
      <c r="I54" s="327">
        <v>5186699</v>
      </c>
      <c r="J54" s="328">
        <v>19363</v>
      </c>
      <c r="K54" s="329">
        <v>-31.4</v>
      </c>
      <c r="L54" s="330">
        <v>21186</v>
      </c>
      <c r="M54" s="331">
        <v>1</v>
      </c>
      <c r="N54" s="332">
        <v>-32.4</v>
      </c>
    </row>
    <row r="55" spans="1:14">
      <c r="A55" s="248"/>
      <c r="B55" s="244"/>
      <c r="C55" s="244"/>
      <c r="D55" s="244"/>
      <c r="E55" s="244"/>
      <c r="F55" s="244"/>
      <c r="G55" s="310" t="s">
        <v>513</v>
      </c>
      <c r="H55" s="311"/>
      <c r="I55" s="319">
        <v>17507818</v>
      </c>
      <c r="J55" s="320">
        <v>65333</v>
      </c>
      <c r="K55" s="321">
        <v>10</v>
      </c>
      <c r="L55" s="322">
        <v>41235</v>
      </c>
      <c r="M55" s="323">
        <v>5.6</v>
      </c>
      <c r="N55" s="324">
        <v>4.4000000000000004</v>
      </c>
    </row>
    <row r="56" spans="1:14">
      <c r="A56" s="248"/>
      <c r="B56" s="244"/>
      <c r="C56" s="244"/>
      <c r="D56" s="244"/>
      <c r="E56" s="244"/>
      <c r="F56" s="244"/>
      <c r="G56" s="325"/>
      <c r="H56" s="326" t="s">
        <v>511</v>
      </c>
      <c r="I56" s="327">
        <v>5756584</v>
      </c>
      <c r="J56" s="328">
        <v>21482</v>
      </c>
      <c r="K56" s="329">
        <v>10.9</v>
      </c>
      <c r="L56" s="330">
        <v>22086</v>
      </c>
      <c r="M56" s="331">
        <v>4.2</v>
      </c>
      <c r="N56" s="332">
        <v>6.7</v>
      </c>
    </row>
    <row r="57" spans="1:14">
      <c r="A57" s="248"/>
      <c r="B57" s="244"/>
      <c r="C57" s="244"/>
      <c r="D57" s="244"/>
      <c r="E57" s="244"/>
      <c r="F57" s="244"/>
      <c r="G57" s="310" t="s">
        <v>514</v>
      </c>
      <c r="H57" s="311"/>
      <c r="I57" s="319">
        <v>17287798</v>
      </c>
      <c r="J57" s="320">
        <v>64662</v>
      </c>
      <c r="K57" s="321">
        <v>-1</v>
      </c>
      <c r="L57" s="322">
        <v>41862</v>
      </c>
      <c r="M57" s="323">
        <v>1.5</v>
      </c>
      <c r="N57" s="324">
        <v>-2.5</v>
      </c>
    </row>
    <row r="58" spans="1:14">
      <c r="A58" s="248"/>
      <c r="B58" s="244"/>
      <c r="C58" s="244"/>
      <c r="D58" s="244"/>
      <c r="E58" s="244"/>
      <c r="F58" s="244"/>
      <c r="G58" s="325"/>
      <c r="H58" s="326" t="s">
        <v>511</v>
      </c>
      <c r="I58" s="327">
        <v>5805531</v>
      </c>
      <c r="J58" s="328">
        <v>21715</v>
      </c>
      <c r="K58" s="329">
        <v>1.1000000000000001</v>
      </c>
      <c r="L58" s="330">
        <v>23710</v>
      </c>
      <c r="M58" s="331">
        <v>7.4</v>
      </c>
      <c r="N58" s="332">
        <v>-6.3</v>
      </c>
    </row>
    <row r="59" spans="1:14">
      <c r="A59" s="248"/>
      <c r="B59" s="244"/>
      <c r="C59" s="244"/>
      <c r="D59" s="244"/>
      <c r="E59" s="244"/>
      <c r="F59" s="244"/>
      <c r="G59" s="310" t="s">
        <v>515</v>
      </c>
      <c r="H59" s="311"/>
      <c r="I59" s="319">
        <v>21678423</v>
      </c>
      <c r="J59" s="320">
        <v>81329</v>
      </c>
      <c r="K59" s="321">
        <v>25.8</v>
      </c>
      <c r="L59" s="322">
        <v>43554</v>
      </c>
      <c r="M59" s="323">
        <v>4</v>
      </c>
      <c r="N59" s="324">
        <v>21.8</v>
      </c>
    </row>
    <row r="60" spans="1:14">
      <c r="A60" s="248"/>
      <c r="B60" s="244"/>
      <c r="C60" s="244"/>
      <c r="D60" s="244"/>
      <c r="E60" s="244"/>
      <c r="F60" s="244"/>
      <c r="G60" s="325"/>
      <c r="H60" s="326" t="s">
        <v>511</v>
      </c>
      <c r="I60" s="333">
        <v>6542892</v>
      </c>
      <c r="J60" s="328">
        <v>24546</v>
      </c>
      <c r="K60" s="329">
        <v>13</v>
      </c>
      <c r="L60" s="330">
        <v>24811</v>
      </c>
      <c r="M60" s="331">
        <v>4.5999999999999996</v>
      </c>
      <c r="N60" s="332">
        <v>8.4</v>
      </c>
    </row>
    <row r="61" spans="1:14">
      <c r="A61" s="248"/>
      <c r="B61" s="244"/>
      <c r="C61" s="244"/>
      <c r="D61" s="244"/>
      <c r="E61" s="244"/>
      <c r="F61" s="244"/>
      <c r="G61" s="310" t="s">
        <v>516</v>
      </c>
      <c r="H61" s="334"/>
      <c r="I61" s="335">
        <v>17680954</v>
      </c>
      <c r="J61" s="336">
        <v>66249</v>
      </c>
      <c r="K61" s="337">
        <v>4.5999999999999996</v>
      </c>
      <c r="L61" s="338">
        <v>40494</v>
      </c>
      <c r="M61" s="339">
        <v>1.1000000000000001</v>
      </c>
      <c r="N61" s="324">
        <v>3.5</v>
      </c>
    </row>
    <row r="62" spans="1:14">
      <c r="A62" s="248"/>
      <c r="B62" s="244"/>
      <c r="C62" s="244"/>
      <c r="D62" s="244"/>
      <c r="E62" s="244"/>
      <c r="F62" s="244"/>
      <c r="G62" s="325"/>
      <c r="H62" s="326" t="s">
        <v>511</v>
      </c>
      <c r="I62" s="327">
        <v>6151923</v>
      </c>
      <c r="J62" s="328">
        <v>23064</v>
      </c>
      <c r="K62" s="329">
        <v>-5.7</v>
      </c>
      <c r="L62" s="330">
        <v>22554</v>
      </c>
      <c r="M62" s="331">
        <v>0.5</v>
      </c>
      <c r="N62" s="332">
        <v>-6.2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9" t="s">
        <v>3</v>
      </c>
      <c r="D47" s="1169"/>
      <c r="E47" s="1170"/>
      <c r="F47" s="11">
        <v>4.7699999999999996</v>
      </c>
      <c r="G47" s="12">
        <v>3.92</v>
      </c>
      <c r="H47" s="12">
        <v>4.21</v>
      </c>
      <c r="I47" s="12">
        <v>3.88</v>
      </c>
      <c r="J47" s="13">
        <v>4.4400000000000004</v>
      </c>
    </row>
    <row r="48" spans="2:10" ht="57.75" customHeight="1">
      <c r="B48" s="14"/>
      <c r="C48" s="1171" t="s">
        <v>4</v>
      </c>
      <c r="D48" s="1171"/>
      <c r="E48" s="1172"/>
      <c r="F48" s="15">
        <v>1.8</v>
      </c>
      <c r="G48" s="16">
        <v>2.11</v>
      </c>
      <c r="H48" s="16">
        <v>2.04</v>
      </c>
      <c r="I48" s="16">
        <v>1.51</v>
      </c>
      <c r="J48" s="17">
        <v>2.8</v>
      </c>
    </row>
    <row r="49" spans="2:10" ht="57.75" customHeight="1" thickBot="1">
      <c r="B49" s="18"/>
      <c r="C49" s="1173" t="s">
        <v>5</v>
      </c>
      <c r="D49" s="1173"/>
      <c r="E49" s="1174"/>
      <c r="F49" s="19" t="s">
        <v>523</v>
      </c>
      <c r="G49" s="20" t="s">
        <v>524</v>
      </c>
      <c r="H49" s="20">
        <v>0.28000000000000003</v>
      </c>
      <c r="I49" s="20" t="s">
        <v>525</v>
      </c>
      <c r="J49" s="21">
        <v>1.91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1" t="s">
        <v>526</v>
      </c>
      <c r="D34" s="1181"/>
      <c r="E34" s="1182"/>
      <c r="F34" s="32" t="s">
        <v>527</v>
      </c>
      <c r="G34" s="33" t="s">
        <v>528</v>
      </c>
      <c r="H34" s="33" t="s">
        <v>529</v>
      </c>
      <c r="I34" s="33" t="s">
        <v>530</v>
      </c>
      <c r="J34" s="34" t="s">
        <v>531</v>
      </c>
      <c r="K34" s="22"/>
      <c r="L34" s="22"/>
      <c r="M34" s="22"/>
      <c r="N34" s="22"/>
      <c r="O34" s="22"/>
      <c r="P34" s="22"/>
    </row>
    <row r="35" spans="1:16" ht="39" customHeight="1">
      <c r="A35" s="22"/>
      <c r="B35" s="35"/>
      <c r="C35" s="1175" t="s">
        <v>532</v>
      </c>
      <c r="D35" s="1176"/>
      <c r="E35" s="1177"/>
      <c r="F35" s="36">
        <v>6.34</v>
      </c>
      <c r="G35" s="37">
        <v>6.83</v>
      </c>
      <c r="H35" s="37">
        <v>7.29</v>
      </c>
      <c r="I35" s="37">
        <v>7.18</v>
      </c>
      <c r="J35" s="38">
        <v>6.95</v>
      </c>
      <c r="K35" s="22"/>
      <c r="L35" s="22"/>
      <c r="M35" s="22"/>
      <c r="N35" s="22"/>
      <c r="O35" s="22"/>
      <c r="P35" s="22"/>
    </row>
    <row r="36" spans="1:16" ht="39" customHeight="1">
      <c r="A36" s="22"/>
      <c r="B36" s="35"/>
      <c r="C36" s="1175" t="s">
        <v>533</v>
      </c>
      <c r="D36" s="1176"/>
      <c r="E36" s="1177"/>
      <c r="F36" s="36">
        <v>3.58</v>
      </c>
      <c r="G36" s="37">
        <v>4.62</v>
      </c>
      <c r="H36" s="37">
        <v>5.14</v>
      </c>
      <c r="I36" s="37">
        <v>5.7</v>
      </c>
      <c r="J36" s="38">
        <v>6.45</v>
      </c>
      <c r="K36" s="22"/>
      <c r="L36" s="22"/>
      <c r="M36" s="22"/>
      <c r="N36" s="22"/>
      <c r="O36" s="22"/>
      <c r="P36" s="22"/>
    </row>
    <row r="37" spans="1:16" ht="39" customHeight="1">
      <c r="A37" s="22"/>
      <c r="B37" s="35"/>
      <c r="C37" s="1175" t="s">
        <v>534</v>
      </c>
      <c r="D37" s="1176"/>
      <c r="E37" s="1177"/>
      <c r="F37" s="36">
        <v>0.22</v>
      </c>
      <c r="G37" s="37">
        <v>0.63</v>
      </c>
      <c r="H37" s="37">
        <v>1.24</v>
      </c>
      <c r="I37" s="37">
        <v>2.11</v>
      </c>
      <c r="J37" s="38">
        <v>2.79</v>
      </c>
      <c r="K37" s="22"/>
      <c r="L37" s="22"/>
      <c r="M37" s="22"/>
      <c r="N37" s="22"/>
      <c r="O37" s="22"/>
      <c r="P37" s="22"/>
    </row>
    <row r="38" spans="1:16" ht="39" customHeight="1">
      <c r="A38" s="22"/>
      <c r="B38" s="35"/>
      <c r="C38" s="1175" t="s">
        <v>535</v>
      </c>
      <c r="D38" s="1176"/>
      <c r="E38" s="1177"/>
      <c r="F38" s="36">
        <v>1.72</v>
      </c>
      <c r="G38" s="37">
        <v>2.0499999999999998</v>
      </c>
      <c r="H38" s="37">
        <v>1.99</v>
      </c>
      <c r="I38" s="37">
        <v>1.33</v>
      </c>
      <c r="J38" s="38">
        <v>2.62</v>
      </c>
      <c r="K38" s="22"/>
      <c r="L38" s="22"/>
      <c r="M38" s="22"/>
      <c r="N38" s="22"/>
      <c r="O38" s="22"/>
      <c r="P38" s="22"/>
    </row>
    <row r="39" spans="1:16" ht="39" customHeight="1">
      <c r="A39" s="22"/>
      <c r="B39" s="35"/>
      <c r="C39" s="1175" t="s">
        <v>536</v>
      </c>
      <c r="D39" s="1176"/>
      <c r="E39" s="1177"/>
      <c r="F39" s="36">
        <v>0.19</v>
      </c>
      <c r="G39" s="37">
        <v>0.5</v>
      </c>
      <c r="H39" s="37">
        <v>0.1</v>
      </c>
      <c r="I39" s="37">
        <v>0.18</v>
      </c>
      <c r="J39" s="38">
        <v>0.28000000000000003</v>
      </c>
      <c r="K39" s="22"/>
      <c r="L39" s="22"/>
      <c r="M39" s="22"/>
      <c r="N39" s="22"/>
      <c r="O39" s="22"/>
      <c r="P39" s="22"/>
    </row>
    <row r="40" spans="1:16" ht="39" customHeight="1">
      <c r="A40" s="22"/>
      <c r="B40" s="35"/>
      <c r="C40" s="1175" t="s">
        <v>537</v>
      </c>
      <c r="D40" s="1176"/>
      <c r="E40" s="1177"/>
      <c r="F40" s="36">
        <v>0.33</v>
      </c>
      <c r="G40" s="37">
        <v>0.13</v>
      </c>
      <c r="H40" s="37">
        <v>0.4</v>
      </c>
      <c r="I40" s="37">
        <v>0.32</v>
      </c>
      <c r="J40" s="38">
        <v>0.27</v>
      </c>
      <c r="K40" s="22"/>
      <c r="L40" s="22"/>
      <c r="M40" s="22"/>
      <c r="N40" s="22"/>
      <c r="O40" s="22"/>
      <c r="P40" s="22"/>
    </row>
    <row r="41" spans="1:16" ht="39" customHeight="1">
      <c r="A41" s="22"/>
      <c r="B41" s="35"/>
      <c r="C41" s="1175" t="s">
        <v>538</v>
      </c>
      <c r="D41" s="1176"/>
      <c r="E41" s="1177"/>
      <c r="F41" s="36">
        <v>0</v>
      </c>
      <c r="G41" s="37">
        <v>0</v>
      </c>
      <c r="H41" s="37">
        <v>0.02</v>
      </c>
      <c r="I41" s="37">
        <v>0</v>
      </c>
      <c r="J41" s="38">
        <v>0</v>
      </c>
      <c r="K41" s="22"/>
      <c r="L41" s="22"/>
      <c r="M41" s="22"/>
      <c r="N41" s="22"/>
      <c r="O41" s="22"/>
      <c r="P41" s="22"/>
    </row>
    <row r="42" spans="1:16" ht="39" customHeight="1">
      <c r="A42" s="22"/>
      <c r="B42" s="39"/>
      <c r="C42" s="1175" t="s">
        <v>539</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540</v>
      </c>
      <c r="D43" s="1179"/>
      <c r="E43" s="1180"/>
      <c r="F43" s="41">
        <v>0.04</v>
      </c>
      <c r="G43" s="42">
        <v>0.02</v>
      </c>
      <c r="H43" s="42">
        <v>0.01</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1" t="s">
        <v>10</v>
      </c>
      <c r="C45" s="1192"/>
      <c r="D45" s="58"/>
      <c r="E45" s="1197" t="s">
        <v>11</v>
      </c>
      <c r="F45" s="1197"/>
      <c r="G45" s="1197"/>
      <c r="H45" s="1197"/>
      <c r="I45" s="1197"/>
      <c r="J45" s="1198"/>
      <c r="K45" s="59">
        <v>12113</v>
      </c>
      <c r="L45" s="60">
        <v>12536</v>
      </c>
      <c r="M45" s="60">
        <v>12967</v>
      </c>
      <c r="N45" s="60">
        <v>12897</v>
      </c>
      <c r="O45" s="61">
        <v>12801</v>
      </c>
      <c r="P45" s="48"/>
      <c r="Q45" s="48"/>
      <c r="R45" s="48"/>
      <c r="S45" s="48"/>
      <c r="T45" s="48"/>
      <c r="U45" s="48"/>
    </row>
    <row r="46" spans="1:21" ht="30.75" customHeight="1">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14</v>
      </c>
      <c r="F48" s="1185"/>
      <c r="G48" s="1185"/>
      <c r="H48" s="1185"/>
      <c r="I48" s="1185"/>
      <c r="J48" s="1186"/>
      <c r="K48" s="63">
        <v>3924</v>
      </c>
      <c r="L48" s="64">
        <v>3866</v>
      </c>
      <c r="M48" s="64">
        <v>3813</v>
      </c>
      <c r="N48" s="64">
        <v>3555</v>
      </c>
      <c r="O48" s="65">
        <v>3388</v>
      </c>
      <c r="P48" s="48"/>
      <c r="Q48" s="48"/>
      <c r="R48" s="48"/>
      <c r="S48" s="48"/>
      <c r="T48" s="48"/>
      <c r="U48" s="48"/>
    </row>
    <row r="49" spans="1:21" ht="30.75" customHeight="1">
      <c r="A49" s="48"/>
      <c r="B49" s="1193"/>
      <c r="C49" s="1194"/>
      <c r="D49" s="62"/>
      <c r="E49" s="1185" t="s">
        <v>15</v>
      </c>
      <c r="F49" s="1185"/>
      <c r="G49" s="1185"/>
      <c r="H49" s="1185"/>
      <c r="I49" s="1185"/>
      <c r="J49" s="1186"/>
      <c r="K49" s="63">
        <v>70</v>
      </c>
      <c r="L49" s="64">
        <v>112</v>
      </c>
      <c r="M49" s="64">
        <v>101</v>
      </c>
      <c r="N49" s="64">
        <v>15</v>
      </c>
      <c r="O49" s="65">
        <v>19</v>
      </c>
      <c r="P49" s="48"/>
      <c r="Q49" s="48"/>
      <c r="R49" s="48"/>
      <c r="S49" s="48"/>
      <c r="T49" s="48"/>
      <c r="U49" s="48"/>
    </row>
    <row r="50" spans="1:21" ht="30.75" customHeight="1">
      <c r="A50" s="48"/>
      <c r="B50" s="1193"/>
      <c r="C50" s="1194"/>
      <c r="D50" s="62"/>
      <c r="E50" s="1185" t="s">
        <v>16</v>
      </c>
      <c r="F50" s="1185"/>
      <c r="G50" s="1185"/>
      <c r="H50" s="1185"/>
      <c r="I50" s="1185"/>
      <c r="J50" s="1186"/>
      <c r="K50" s="63">
        <v>216</v>
      </c>
      <c r="L50" s="64">
        <v>187</v>
      </c>
      <c r="M50" s="64">
        <v>177</v>
      </c>
      <c r="N50" s="64">
        <v>166</v>
      </c>
      <c r="O50" s="65">
        <v>144</v>
      </c>
      <c r="P50" s="48"/>
      <c r="Q50" s="48"/>
      <c r="R50" s="48"/>
      <c r="S50" s="48"/>
      <c r="T50" s="48"/>
      <c r="U50" s="48"/>
    </row>
    <row r="51" spans="1:21" ht="30.75" customHeight="1">
      <c r="A51" s="48"/>
      <c r="B51" s="1195"/>
      <c r="C51" s="1196"/>
      <c r="D51" s="66"/>
      <c r="E51" s="1185" t="s">
        <v>17</v>
      </c>
      <c r="F51" s="1185"/>
      <c r="G51" s="1185"/>
      <c r="H51" s="1185"/>
      <c r="I51" s="1185"/>
      <c r="J51" s="1186"/>
      <c r="K51" s="63">
        <v>0</v>
      </c>
      <c r="L51" s="64">
        <v>2</v>
      </c>
      <c r="M51" s="64">
        <v>2</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10819</v>
      </c>
      <c r="L52" s="64">
        <v>10732</v>
      </c>
      <c r="M52" s="64">
        <v>10855</v>
      </c>
      <c r="N52" s="64">
        <v>11130</v>
      </c>
      <c r="O52" s="65">
        <v>10491</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5504</v>
      </c>
      <c r="L53" s="69">
        <v>5971</v>
      </c>
      <c r="M53" s="69">
        <v>6205</v>
      </c>
      <c r="N53" s="69">
        <v>5503</v>
      </c>
      <c r="O53" s="70">
        <v>5861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99" t="s">
        <v>23</v>
      </c>
      <c r="C41" s="1200"/>
      <c r="D41" s="81"/>
      <c r="E41" s="1205" t="s">
        <v>24</v>
      </c>
      <c r="F41" s="1205"/>
      <c r="G41" s="1205"/>
      <c r="H41" s="1206"/>
      <c r="I41" s="82">
        <v>136747</v>
      </c>
      <c r="J41" s="83">
        <v>140730</v>
      </c>
      <c r="K41" s="83">
        <v>142695</v>
      </c>
      <c r="L41" s="83">
        <v>146755</v>
      </c>
      <c r="M41" s="84">
        <v>152395</v>
      </c>
    </row>
    <row r="42" spans="2:13" ht="27.75" customHeight="1">
      <c r="B42" s="1201"/>
      <c r="C42" s="1202"/>
      <c r="D42" s="85"/>
      <c r="E42" s="1207" t="s">
        <v>25</v>
      </c>
      <c r="F42" s="1207"/>
      <c r="G42" s="1207"/>
      <c r="H42" s="1208"/>
      <c r="I42" s="86">
        <v>1884</v>
      </c>
      <c r="J42" s="87">
        <v>1697</v>
      </c>
      <c r="K42" s="87">
        <v>1520</v>
      </c>
      <c r="L42" s="87">
        <v>1354</v>
      </c>
      <c r="M42" s="88">
        <v>1206</v>
      </c>
    </row>
    <row r="43" spans="2:13" ht="27.75" customHeight="1">
      <c r="B43" s="1201"/>
      <c r="C43" s="1202"/>
      <c r="D43" s="85"/>
      <c r="E43" s="1207" t="s">
        <v>26</v>
      </c>
      <c r="F43" s="1207"/>
      <c r="G43" s="1207"/>
      <c r="H43" s="1208"/>
      <c r="I43" s="86">
        <v>47414</v>
      </c>
      <c r="J43" s="87">
        <v>47985</v>
      </c>
      <c r="K43" s="87">
        <v>48761</v>
      </c>
      <c r="L43" s="87">
        <v>49862</v>
      </c>
      <c r="M43" s="88">
        <v>48547</v>
      </c>
    </row>
    <row r="44" spans="2:13" ht="27.75" customHeight="1">
      <c r="B44" s="1201"/>
      <c r="C44" s="1202"/>
      <c r="D44" s="85"/>
      <c r="E44" s="1207" t="s">
        <v>27</v>
      </c>
      <c r="F44" s="1207"/>
      <c r="G44" s="1207"/>
      <c r="H44" s="1208"/>
      <c r="I44" s="86">
        <v>312</v>
      </c>
      <c r="J44" s="87">
        <v>204</v>
      </c>
      <c r="K44" s="87">
        <v>106</v>
      </c>
      <c r="L44" s="87">
        <v>165</v>
      </c>
      <c r="M44" s="88">
        <v>615</v>
      </c>
    </row>
    <row r="45" spans="2:13" ht="27.75" customHeight="1">
      <c r="B45" s="1201"/>
      <c r="C45" s="1202"/>
      <c r="D45" s="85"/>
      <c r="E45" s="1207" t="s">
        <v>28</v>
      </c>
      <c r="F45" s="1207"/>
      <c r="G45" s="1207"/>
      <c r="H45" s="1208"/>
      <c r="I45" s="86">
        <v>18051</v>
      </c>
      <c r="J45" s="87">
        <v>17620</v>
      </c>
      <c r="K45" s="87">
        <v>17363</v>
      </c>
      <c r="L45" s="87">
        <v>16010</v>
      </c>
      <c r="M45" s="88">
        <v>15109</v>
      </c>
    </row>
    <row r="46" spans="2:13" ht="27.75" customHeight="1">
      <c r="B46" s="1201"/>
      <c r="C46" s="1202"/>
      <c r="D46" s="85"/>
      <c r="E46" s="1207" t="s">
        <v>29</v>
      </c>
      <c r="F46" s="1207"/>
      <c r="G46" s="1207"/>
      <c r="H46" s="1208"/>
      <c r="I46" s="86">
        <v>962</v>
      </c>
      <c r="J46" s="87">
        <v>168</v>
      </c>
      <c r="K46" s="87">
        <v>79</v>
      </c>
      <c r="L46" s="87" t="s">
        <v>479</v>
      </c>
      <c r="M46" s="88" t="s">
        <v>479</v>
      </c>
    </row>
    <row r="47" spans="2:13" ht="27.75" customHeight="1">
      <c r="B47" s="1201"/>
      <c r="C47" s="1202"/>
      <c r="D47" s="85"/>
      <c r="E47" s="1207" t="s">
        <v>30</v>
      </c>
      <c r="F47" s="1207"/>
      <c r="G47" s="1207"/>
      <c r="H47" s="1208"/>
      <c r="I47" s="86" t="s">
        <v>479</v>
      </c>
      <c r="J47" s="87" t="s">
        <v>479</v>
      </c>
      <c r="K47" s="87" t="s">
        <v>479</v>
      </c>
      <c r="L47" s="87" t="s">
        <v>479</v>
      </c>
      <c r="M47" s="88" t="s">
        <v>479</v>
      </c>
    </row>
    <row r="48" spans="2:13" ht="27.75" customHeight="1">
      <c r="B48" s="1203"/>
      <c r="C48" s="1204"/>
      <c r="D48" s="85"/>
      <c r="E48" s="1207" t="s">
        <v>31</v>
      </c>
      <c r="F48" s="1207"/>
      <c r="G48" s="1207"/>
      <c r="H48" s="1208"/>
      <c r="I48" s="86" t="s">
        <v>479</v>
      </c>
      <c r="J48" s="87" t="s">
        <v>479</v>
      </c>
      <c r="K48" s="87" t="s">
        <v>479</v>
      </c>
      <c r="L48" s="87" t="s">
        <v>479</v>
      </c>
      <c r="M48" s="88" t="s">
        <v>479</v>
      </c>
    </row>
    <row r="49" spans="2:13" ht="27.75" customHeight="1">
      <c r="B49" s="1209" t="s">
        <v>32</v>
      </c>
      <c r="C49" s="1210"/>
      <c r="D49" s="89"/>
      <c r="E49" s="1207" t="s">
        <v>33</v>
      </c>
      <c r="F49" s="1207"/>
      <c r="G49" s="1207"/>
      <c r="H49" s="1208"/>
      <c r="I49" s="86">
        <v>8594</v>
      </c>
      <c r="J49" s="87">
        <v>8144</v>
      </c>
      <c r="K49" s="87">
        <v>8475</v>
      </c>
      <c r="L49" s="87">
        <v>8260</v>
      </c>
      <c r="M49" s="88">
        <v>8762</v>
      </c>
    </row>
    <row r="50" spans="2:13" ht="27.75" customHeight="1">
      <c r="B50" s="1201"/>
      <c r="C50" s="1202"/>
      <c r="D50" s="85"/>
      <c r="E50" s="1207" t="s">
        <v>34</v>
      </c>
      <c r="F50" s="1207"/>
      <c r="G50" s="1207"/>
      <c r="H50" s="1208"/>
      <c r="I50" s="86">
        <v>37872</v>
      </c>
      <c r="J50" s="87">
        <v>37955</v>
      </c>
      <c r="K50" s="87">
        <v>37643</v>
      </c>
      <c r="L50" s="87">
        <v>37674</v>
      </c>
      <c r="M50" s="88">
        <v>37269</v>
      </c>
    </row>
    <row r="51" spans="2:13" ht="27.75" customHeight="1">
      <c r="B51" s="1203"/>
      <c r="C51" s="1204"/>
      <c r="D51" s="85"/>
      <c r="E51" s="1207" t="s">
        <v>35</v>
      </c>
      <c r="F51" s="1207"/>
      <c r="G51" s="1207"/>
      <c r="H51" s="1208"/>
      <c r="I51" s="86">
        <v>106285</v>
      </c>
      <c r="J51" s="87">
        <v>109859</v>
      </c>
      <c r="K51" s="87">
        <v>112528</v>
      </c>
      <c r="L51" s="87">
        <v>113729</v>
      </c>
      <c r="M51" s="88">
        <v>115581</v>
      </c>
    </row>
    <row r="52" spans="2:13" ht="27.75" customHeight="1" thickBot="1">
      <c r="B52" s="1211" t="s">
        <v>20</v>
      </c>
      <c r="C52" s="1212"/>
      <c r="D52" s="90"/>
      <c r="E52" s="1213" t="s">
        <v>36</v>
      </c>
      <c r="F52" s="1213"/>
      <c r="G52" s="1213"/>
      <c r="H52" s="1214"/>
      <c r="I52" s="91">
        <v>52619</v>
      </c>
      <c r="J52" s="92">
        <v>52446</v>
      </c>
      <c r="K52" s="92">
        <v>51878</v>
      </c>
      <c r="L52" s="92">
        <v>54482</v>
      </c>
      <c r="M52" s="93">
        <v>56261</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580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580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581</v>
      </c>
      <c r="C41" s="246"/>
      <c r="D41" s="246"/>
      <c r="E41" s="246"/>
      <c r="F41" s="246"/>
      <c r="G41" s="246"/>
      <c r="H41" s="246"/>
      <c r="I41" s="246"/>
      <c r="J41" s="246"/>
      <c r="K41" s="246"/>
      <c r="L41" s="246"/>
      <c r="M41" s="246"/>
      <c r="N41" s="246"/>
      <c r="O41" s="246"/>
      <c r="P41" s="247"/>
    </row>
    <row r="42" spans="2:17">
      <c r="B42" s="248"/>
      <c r="C42" s="244"/>
      <c r="D42" s="244"/>
      <c r="E42" s="244"/>
      <c r="F42" s="244"/>
      <c r="G42" s="351" t="s">
        <v>582</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583</v>
      </c>
    </row>
    <row r="50" spans="1:17">
      <c r="B50" s="248"/>
      <c r="C50" s="244"/>
      <c r="D50" s="244"/>
      <c r="E50" s="244"/>
      <c r="F50" s="244"/>
      <c r="G50" s="1238"/>
      <c r="H50" s="1239"/>
      <c r="I50" s="1239"/>
      <c r="J50" s="1240"/>
      <c r="K50" s="354" t="s">
        <v>518</v>
      </c>
      <c r="L50" s="354" t="s">
        <v>519</v>
      </c>
      <c r="M50" s="354" t="s">
        <v>520</v>
      </c>
      <c r="N50" s="354" t="s">
        <v>521</v>
      </c>
      <c r="O50" s="354" t="s">
        <v>522</v>
      </c>
    </row>
    <row r="51" spans="1:17">
      <c r="B51" s="248"/>
      <c r="C51" s="244"/>
      <c r="D51" s="244"/>
      <c r="E51" s="244"/>
      <c r="F51" s="244"/>
      <c r="G51" s="1241" t="s">
        <v>584</v>
      </c>
      <c r="H51" s="1242"/>
      <c r="I51" s="1247" t="s">
        <v>585</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586</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587</v>
      </c>
      <c r="H55" s="1222"/>
      <c r="I55" s="1227" t="s">
        <v>585</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586</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588</v>
      </c>
      <c r="C63" s="244"/>
      <c r="D63" s="244"/>
      <c r="E63" s="244"/>
      <c r="F63" s="244"/>
      <c r="G63" s="244"/>
      <c r="H63" s="244"/>
      <c r="I63" s="244"/>
      <c r="J63" s="244"/>
      <c r="K63" s="244"/>
      <c r="L63" s="244"/>
      <c r="M63" s="244"/>
      <c r="N63" s="244"/>
      <c r="O63" s="244"/>
    </row>
    <row r="64" spans="1:17">
      <c r="B64" s="248"/>
      <c r="C64" s="244"/>
      <c r="D64" s="244"/>
      <c r="E64" s="244"/>
      <c r="F64" s="244"/>
      <c r="G64" s="351" t="s">
        <v>582</v>
      </c>
      <c r="I64" s="352"/>
      <c r="J64" s="352"/>
      <c r="K64" s="352"/>
      <c r="L64" s="244"/>
      <c r="M64" s="244"/>
      <c r="N64" s="244"/>
      <c r="O64" s="244"/>
    </row>
    <row r="65" spans="2:30">
      <c r="B65" s="248"/>
      <c r="C65" s="244"/>
      <c r="D65" s="244"/>
      <c r="E65" s="244"/>
      <c r="F65" s="244"/>
      <c r="G65" s="1229" t="s">
        <v>589</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590</v>
      </c>
      <c r="I71" s="368"/>
      <c r="J71" s="364"/>
      <c r="K71" s="364"/>
      <c r="L71" s="365"/>
      <c r="M71" s="364"/>
      <c r="N71" s="365"/>
      <c r="O71" s="366"/>
    </row>
    <row r="72" spans="2:30">
      <c r="B72" s="248"/>
      <c r="C72" s="244"/>
      <c r="D72" s="244"/>
      <c r="E72" s="244"/>
      <c r="F72" s="244"/>
      <c r="G72" s="1238"/>
      <c r="H72" s="1239"/>
      <c r="I72" s="1239"/>
      <c r="J72" s="1240"/>
      <c r="K72" s="354" t="s">
        <v>518</v>
      </c>
      <c r="L72" s="354" t="s">
        <v>519</v>
      </c>
      <c r="M72" s="354" t="s">
        <v>520</v>
      </c>
      <c r="N72" s="354" t="s">
        <v>521</v>
      </c>
      <c r="O72" s="354" t="s">
        <v>522</v>
      </c>
    </row>
    <row r="73" spans="2:30">
      <c r="B73" s="248"/>
      <c r="C73" s="244"/>
      <c r="D73" s="244"/>
      <c r="E73" s="244"/>
      <c r="F73" s="244"/>
      <c r="G73" s="1241" t="s">
        <v>584</v>
      </c>
      <c r="H73" s="1242"/>
      <c r="I73" s="1247" t="s">
        <v>585</v>
      </c>
      <c r="J73" s="1247"/>
      <c r="K73" s="1228">
        <v>106.9</v>
      </c>
      <c r="L73" s="1228">
        <v>106.5</v>
      </c>
      <c r="M73" s="1215">
        <v>105.4</v>
      </c>
      <c r="N73" s="1215">
        <v>111.6</v>
      </c>
      <c r="O73" s="1215">
        <v>113</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591</v>
      </c>
      <c r="J75" s="1227"/>
      <c r="K75" s="1219">
        <v>10.9</v>
      </c>
      <c r="L75" s="1219">
        <v>11.4</v>
      </c>
      <c r="M75" s="1219">
        <v>11.9</v>
      </c>
      <c r="N75" s="1219">
        <v>12</v>
      </c>
      <c r="O75" s="1219">
        <v>11.8</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587</v>
      </c>
      <c r="H77" s="1222"/>
      <c r="I77" s="1227" t="s">
        <v>585</v>
      </c>
      <c r="J77" s="1227"/>
      <c r="K77" s="1228">
        <v>62.5</v>
      </c>
      <c r="L77" s="1228">
        <v>57.8</v>
      </c>
      <c r="M77" s="1215">
        <v>49.8</v>
      </c>
      <c r="N77" s="1215">
        <v>45.1</v>
      </c>
      <c r="O77" s="1215">
        <v>37.4</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591</v>
      </c>
      <c r="J79" s="1217"/>
      <c r="K79" s="1218">
        <v>8.6</v>
      </c>
      <c r="L79" s="1218">
        <v>8.3000000000000007</v>
      </c>
      <c r="M79" s="1218">
        <v>7.7</v>
      </c>
      <c r="N79" s="1218">
        <v>7.1</v>
      </c>
      <c r="O79" s="1218">
        <v>6.3</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80" zoomScaleNormal="8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517</v>
      </c>
      <c r="G2" s="111"/>
      <c r="H2" s="112"/>
    </row>
    <row r="3" spans="1:8">
      <c r="A3" s="108" t="s">
        <v>510</v>
      </c>
      <c r="B3" s="113"/>
      <c r="C3" s="114"/>
      <c r="D3" s="115">
        <v>60537</v>
      </c>
      <c r="E3" s="116"/>
      <c r="F3" s="117">
        <v>36765</v>
      </c>
      <c r="G3" s="118"/>
      <c r="H3" s="119"/>
    </row>
    <row r="4" spans="1:8">
      <c r="A4" s="120"/>
      <c r="B4" s="121"/>
      <c r="C4" s="122"/>
      <c r="D4" s="123">
        <v>28213</v>
      </c>
      <c r="E4" s="124"/>
      <c r="F4" s="125">
        <v>20975</v>
      </c>
      <c r="G4" s="126"/>
      <c r="H4" s="127"/>
    </row>
    <row r="5" spans="1:8">
      <c r="A5" s="108" t="s">
        <v>512</v>
      </c>
      <c r="B5" s="113"/>
      <c r="C5" s="114"/>
      <c r="D5" s="115">
        <v>59383</v>
      </c>
      <c r="E5" s="116"/>
      <c r="F5" s="117">
        <v>39052</v>
      </c>
      <c r="G5" s="118"/>
      <c r="H5" s="119"/>
    </row>
    <row r="6" spans="1:8">
      <c r="A6" s="120"/>
      <c r="B6" s="121"/>
      <c r="C6" s="122"/>
      <c r="D6" s="123">
        <v>19363</v>
      </c>
      <c r="E6" s="124"/>
      <c r="F6" s="125">
        <v>21186</v>
      </c>
      <c r="G6" s="126"/>
      <c r="H6" s="127"/>
    </row>
    <row r="7" spans="1:8">
      <c r="A7" s="108" t="s">
        <v>513</v>
      </c>
      <c r="B7" s="113"/>
      <c r="C7" s="114"/>
      <c r="D7" s="115">
        <v>65333</v>
      </c>
      <c r="E7" s="116"/>
      <c r="F7" s="117">
        <v>41235</v>
      </c>
      <c r="G7" s="118"/>
      <c r="H7" s="119"/>
    </row>
    <row r="8" spans="1:8">
      <c r="A8" s="120"/>
      <c r="B8" s="121"/>
      <c r="C8" s="122"/>
      <c r="D8" s="123">
        <v>21482</v>
      </c>
      <c r="E8" s="124"/>
      <c r="F8" s="125">
        <v>22086</v>
      </c>
      <c r="G8" s="126"/>
      <c r="H8" s="127"/>
    </row>
    <row r="9" spans="1:8">
      <c r="A9" s="108" t="s">
        <v>514</v>
      </c>
      <c r="B9" s="113"/>
      <c r="C9" s="114"/>
      <c r="D9" s="115">
        <v>64662</v>
      </c>
      <c r="E9" s="116"/>
      <c r="F9" s="117">
        <v>41862</v>
      </c>
      <c r="G9" s="118"/>
      <c r="H9" s="119"/>
    </row>
    <row r="10" spans="1:8">
      <c r="A10" s="120"/>
      <c r="B10" s="121"/>
      <c r="C10" s="122"/>
      <c r="D10" s="123">
        <v>21715</v>
      </c>
      <c r="E10" s="124"/>
      <c r="F10" s="125">
        <v>23710</v>
      </c>
      <c r="G10" s="126"/>
      <c r="H10" s="127"/>
    </row>
    <row r="11" spans="1:8">
      <c r="A11" s="108" t="s">
        <v>515</v>
      </c>
      <c r="B11" s="113"/>
      <c r="C11" s="114"/>
      <c r="D11" s="115">
        <v>81329</v>
      </c>
      <c r="E11" s="116"/>
      <c r="F11" s="117">
        <v>43554</v>
      </c>
      <c r="G11" s="118"/>
      <c r="H11" s="119"/>
    </row>
    <row r="12" spans="1:8">
      <c r="A12" s="120"/>
      <c r="B12" s="121"/>
      <c r="C12" s="128"/>
      <c r="D12" s="123">
        <v>24546</v>
      </c>
      <c r="E12" s="124"/>
      <c r="F12" s="125">
        <v>24811</v>
      </c>
      <c r="G12" s="126"/>
      <c r="H12" s="127"/>
    </row>
    <row r="13" spans="1:8">
      <c r="A13" s="108"/>
      <c r="B13" s="113"/>
      <c r="C13" s="129"/>
      <c r="D13" s="130">
        <v>66249</v>
      </c>
      <c r="E13" s="131"/>
      <c r="F13" s="132">
        <v>40494</v>
      </c>
      <c r="G13" s="133"/>
      <c r="H13" s="119"/>
    </row>
    <row r="14" spans="1:8">
      <c r="A14" s="120"/>
      <c r="B14" s="121"/>
      <c r="C14" s="122"/>
      <c r="D14" s="123">
        <v>23064</v>
      </c>
      <c r="E14" s="124"/>
      <c r="F14" s="125">
        <v>22554</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1.8</v>
      </c>
      <c r="C19" s="134">
        <f>ROUND(VALUE(SUBSTITUTE(実質収支比率等に係る経年分析!G$48,"▲","-")),2)</f>
        <v>2.11</v>
      </c>
      <c r="D19" s="134">
        <f>ROUND(VALUE(SUBSTITUTE(実質収支比率等に係る経年分析!H$48,"▲","-")),2)</f>
        <v>2.04</v>
      </c>
      <c r="E19" s="134">
        <f>ROUND(VALUE(SUBSTITUTE(実質収支比率等に係る経年分析!I$48,"▲","-")),2)</f>
        <v>1.51</v>
      </c>
      <c r="F19" s="134">
        <f>ROUND(VALUE(SUBSTITUTE(実質収支比率等に係る経年分析!J$48,"▲","-")),2)</f>
        <v>2.8</v>
      </c>
    </row>
    <row r="20" spans="1:11">
      <c r="A20" s="134" t="s">
        <v>41</v>
      </c>
      <c r="B20" s="134">
        <f>ROUND(VALUE(SUBSTITUTE(実質収支比率等に係る経年分析!F$47,"▲","-")),2)</f>
        <v>4.7699999999999996</v>
      </c>
      <c r="C20" s="134">
        <f>ROUND(VALUE(SUBSTITUTE(実質収支比率等に係る経年分析!G$47,"▲","-")),2)</f>
        <v>3.92</v>
      </c>
      <c r="D20" s="134">
        <f>ROUND(VALUE(SUBSTITUTE(実質収支比率等に係る経年分析!H$47,"▲","-")),2)</f>
        <v>4.21</v>
      </c>
      <c r="E20" s="134">
        <f>ROUND(VALUE(SUBSTITUTE(実質収支比率等に係る経年分析!I$47,"▲","-")),2)</f>
        <v>3.88</v>
      </c>
      <c r="F20" s="134">
        <f>ROUND(VALUE(SUBSTITUTE(実質収支比率等に係る経年分析!J$47,"▲","-")),2)</f>
        <v>4.4400000000000004</v>
      </c>
    </row>
    <row r="21" spans="1:11">
      <c r="A21" s="134" t="s">
        <v>42</v>
      </c>
      <c r="B21" s="134">
        <f>IF(ISNUMBER(VALUE(SUBSTITUTE(実質収支比率等に係る経年分析!F$49,"▲","-"))),ROUND(VALUE(SUBSTITUTE(実質収支比率等に係る経年分析!F$49,"▲","-")),2),NA())</f>
        <v>-0.11</v>
      </c>
      <c r="C21" s="134">
        <f>IF(ISNUMBER(VALUE(SUBSTITUTE(実質収支比率等に係る経年分析!G$49,"▲","-"))),ROUND(VALUE(SUBSTITUTE(実質収支比率等に係る経年分析!G$49,"▲","-")),2),NA())</f>
        <v>-0.54</v>
      </c>
      <c r="D21" s="134">
        <f>IF(ISNUMBER(VALUE(SUBSTITUTE(実質収支比率等に係る経年分析!H$49,"▲","-"))),ROUND(VALUE(SUBSTITUTE(実質収支比率等に係る経年分析!H$49,"▲","-")),2),NA())</f>
        <v>0.28000000000000003</v>
      </c>
      <c r="E21" s="134">
        <f>IF(ISNUMBER(VALUE(SUBSTITUTE(実質収支比率等に係る経年分析!I$49,"▲","-"))),ROUND(VALUE(SUBSTITUTE(実質収支比率等に係る経年分析!I$49,"▲","-")),2),NA())</f>
        <v>-0.87</v>
      </c>
      <c r="F21" s="134">
        <f>IF(ISNUMBER(VALUE(SUBSTITUTE(実質収支比率等に係る経年分析!J$49,"▲","-"))),ROUND(VALUE(SUBSTITUTE(実質収支比率等に係る経年分析!J$49,"▲","-")),2),NA())</f>
        <v>1.91</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競輪特別会計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0.27</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0.28000000000000003</v>
      </c>
    </row>
    <row r="32" spans="1:11">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1.72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2.0499999999999998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1.99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2.62</v>
      </c>
    </row>
    <row r="33" spans="1:16">
      <c r="A33" s="135" t="str">
        <f>IF(連結実質赤字比率に係る赤字・黒字の構成分析!C$37="",NA(),連結実質赤字比率に係る赤字・黒字の構成分析!C$37)</f>
        <v>ガス事業会計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2.79</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4.62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5.14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6.45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6.34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7.29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6.95</v>
      </c>
    </row>
    <row r="36" spans="1:16">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6.2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5.08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5.22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5.09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4.54</v>
      </c>
      <c r="K36" s="135" t="e">
        <f>IF(ROUND(VALUE(SUBSTITUTE(連結実質赤字比率に係る赤字・黒字の構成分析!J$34,"▲", "-")), 2) &gt;= 0, ABS(ROUND(VALUE(SUBSTITUTE(連結実質赤字比率に係る赤字・黒字の構成分析!J$34,"▲", "-")), 2)), NA())</f>
        <v>#N/A</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10819</v>
      </c>
      <c r="E42" s="136"/>
      <c r="F42" s="136"/>
      <c r="G42" s="136">
        <f>'実質公債費比率（分子）の構造'!L$52</f>
        <v>10732</v>
      </c>
      <c r="H42" s="136"/>
      <c r="I42" s="136"/>
      <c r="J42" s="136">
        <f>'実質公債費比率（分子）の構造'!M$52</f>
        <v>10855</v>
      </c>
      <c r="K42" s="136"/>
      <c r="L42" s="136"/>
      <c r="M42" s="136">
        <f>'実質公債費比率（分子）の構造'!N$52</f>
        <v>11130</v>
      </c>
      <c r="N42" s="136"/>
      <c r="O42" s="136"/>
      <c r="P42" s="136">
        <f>'実質公債費比率（分子）の構造'!O$52</f>
        <v>10491</v>
      </c>
    </row>
    <row r="43" spans="1:16">
      <c r="A43" s="136" t="s">
        <v>50</v>
      </c>
      <c r="B43" s="136">
        <f>'実質公債費比率（分子）の構造'!K$51</f>
        <v>0</v>
      </c>
      <c r="C43" s="136"/>
      <c r="D43" s="136"/>
      <c r="E43" s="136">
        <f>'実質公債費比率（分子）の構造'!L$51</f>
        <v>2</v>
      </c>
      <c r="F43" s="136"/>
      <c r="G43" s="136"/>
      <c r="H43" s="136">
        <f>'実質公債費比率（分子）の構造'!M$51</f>
        <v>2</v>
      </c>
      <c r="I43" s="136"/>
      <c r="J43" s="136"/>
      <c r="K43" s="136">
        <f>'実質公債費比率（分子）の構造'!N$51</f>
        <v>0</v>
      </c>
      <c r="L43" s="136"/>
      <c r="M43" s="136"/>
      <c r="N43" s="136">
        <f>'実質公債費比率（分子）の構造'!O$51</f>
        <v>0</v>
      </c>
      <c r="O43" s="136"/>
      <c r="P43" s="136"/>
    </row>
    <row r="44" spans="1:16">
      <c r="A44" s="136" t="s">
        <v>51</v>
      </c>
      <c r="B44" s="136">
        <f>'実質公債費比率（分子）の構造'!K$50</f>
        <v>216</v>
      </c>
      <c r="C44" s="136"/>
      <c r="D44" s="136"/>
      <c r="E44" s="136">
        <f>'実質公債費比率（分子）の構造'!L$50</f>
        <v>187</v>
      </c>
      <c r="F44" s="136"/>
      <c r="G44" s="136"/>
      <c r="H44" s="136">
        <f>'実質公債費比率（分子）の構造'!M$50</f>
        <v>177</v>
      </c>
      <c r="I44" s="136"/>
      <c r="J44" s="136"/>
      <c r="K44" s="136">
        <f>'実質公債費比率（分子）の構造'!N$50</f>
        <v>166</v>
      </c>
      <c r="L44" s="136"/>
      <c r="M44" s="136"/>
      <c r="N44" s="136">
        <f>'実質公債費比率（分子）の構造'!O$50</f>
        <v>144</v>
      </c>
      <c r="O44" s="136"/>
      <c r="P44" s="136"/>
    </row>
    <row r="45" spans="1:16">
      <c r="A45" s="136" t="s">
        <v>52</v>
      </c>
      <c r="B45" s="136">
        <f>'実質公債費比率（分子）の構造'!K$49</f>
        <v>70</v>
      </c>
      <c r="C45" s="136"/>
      <c r="D45" s="136"/>
      <c r="E45" s="136">
        <f>'実質公債費比率（分子）の構造'!L$49</f>
        <v>112</v>
      </c>
      <c r="F45" s="136"/>
      <c r="G45" s="136"/>
      <c r="H45" s="136">
        <f>'実質公債費比率（分子）の構造'!M$49</f>
        <v>101</v>
      </c>
      <c r="I45" s="136"/>
      <c r="J45" s="136"/>
      <c r="K45" s="136">
        <f>'実質公債費比率（分子）の構造'!N$49</f>
        <v>15</v>
      </c>
      <c r="L45" s="136"/>
      <c r="M45" s="136"/>
      <c r="N45" s="136">
        <f>'実質公債費比率（分子）の構造'!O$49</f>
        <v>19</v>
      </c>
      <c r="O45" s="136"/>
      <c r="P45" s="136"/>
    </row>
    <row r="46" spans="1:16">
      <c r="A46" s="136" t="s">
        <v>53</v>
      </c>
      <c r="B46" s="136">
        <f>'実質公債費比率（分子）の構造'!K$48</f>
        <v>3924</v>
      </c>
      <c r="C46" s="136"/>
      <c r="D46" s="136"/>
      <c r="E46" s="136">
        <f>'実質公債費比率（分子）の構造'!L$48</f>
        <v>3866</v>
      </c>
      <c r="F46" s="136"/>
      <c r="G46" s="136"/>
      <c r="H46" s="136">
        <f>'実質公債費比率（分子）の構造'!M$48</f>
        <v>3813</v>
      </c>
      <c r="I46" s="136"/>
      <c r="J46" s="136"/>
      <c r="K46" s="136">
        <f>'実質公債費比率（分子）の構造'!N$48</f>
        <v>3555</v>
      </c>
      <c r="L46" s="136"/>
      <c r="M46" s="136"/>
      <c r="N46" s="136">
        <f>'実質公債費比率（分子）の構造'!O$48</f>
        <v>3388</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12113</v>
      </c>
      <c r="C49" s="136"/>
      <c r="D49" s="136"/>
      <c r="E49" s="136">
        <f>'実質公債費比率（分子）の構造'!L$45</f>
        <v>12536</v>
      </c>
      <c r="F49" s="136"/>
      <c r="G49" s="136"/>
      <c r="H49" s="136">
        <f>'実質公債費比率（分子）の構造'!M$45</f>
        <v>12967</v>
      </c>
      <c r="I49" s="136"/>
      <c r="J49" s="136"/>
      <c r="K49" s="136">
        <f>'実質公債費比率（分子）の構造'!N$45</f>
        <v>12897</v>
      </c>
      <c r="L49" s="136"/>
      <c r="M49" s="136"/>
      <c r="N49" s="136">
        <f>'実質公債費比率（分子）の構造'!O$45</f>
        <v>12801</v>
      </c>
      <c r="O49" s="136"/>
      <c r="P49" s="136"/>
    </row>
    <row r="50" spans="1:16">
      <c r="A50" s="136" t="s">
        <v>57</v>
      </c>
      <c r="B50" s="136" t="e">
        <f>NA()</f>
        <v>#N/A</v>
      </c>
      <c r="C50" s="136">
        <f>IF(ISNUMBER('実質公債費比率（分子）の構造'!K$53),'実質公債費比率（分子）の構造'!K$53,NA())</f>
        <v>5504</v>
      </c>
      <c r="D50" s="136" t="e">
        <f>NA()</f>
        <v>#N/A</v>
      </c>
      <c r="E50" s="136" t="e">
        <f>NA()</f>
        <v>#N/A</v>
      </c>
      <c r="F50" s="136">
        <f>IF(ISNUMBER('実質公債費比率（分子）の構造'!L$53),'実質公債費比率（分子）の構造'!L$53,NA())</f>
        <v>5971</v>
      </c>
      <c r="G50" s="136" t="e">
        <f>NA()</f>
        <v>#N/A</v>
      </c>
      <c r="H50" s="136" t="e">
        <f>NA()</f>
        <v>#N/A</v>
      </c>
      <c r="I50" s="136">
        <f>IF(ISNUMBER('実質公債費比率（分子）の構造'!M$53),'実質公債費比率（分子）の構造'!M$53,NA())</f>
        <v>6205</v>
      </c>
      <c r="J50" s="136" t="e">
        <f>NA()</f>
        <v>#N/A</v>
      </c>
      <c r="K50" s="136" t="e">
        <f>NA()</f>
        <v>#N/A</v>
      </c>
      <c r="L50" s="136">
        <f>IF(ISNUMBER('実質公債費比率（分子）の構造'!N$53),'実質公債費比率（分子）の構造'!N$53,NA())</f>
        <v>5503</v>
      </c>
      <c r="M50" s="136" t="e">
        <f>NA()</f>
        <v>#N/A</v>
      </c>
      <c r="N50" s="136" t="e">
        <f>NA()</f>
        <v>#N/A</v>
      </c>
      <c r="O50" s="136">
        <f>IF(ISNUMBER('実質公債費比率（分子）の構造'!O$53),'実質公債費比率（分子）の構造'!O$53,NA())</f>
        <v>5861</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106285</v>
      </c>
      <c r="E56" s="135"/>
      <c r="F56" s="135"/>
      <c r="G56" s="135">
        <f>'将来負担比率（分子）の構造'!J$51</f>
        <v>109859</v>
      </c>
      <c r="H56" s="135"/>
      <c r="I56" s="135"/>
      <c r="J56" s="135">
        <f>'将来負担比率（分子）の構造'!K$51</f>
        <v>112528</v>
      </c>
      <c r="K56" s="135"/>
      <c r="L56" s="135"/>
      <c r="M56" s="135">
        <f>'将来負担比率（分子）の構造'!L$51</f>
        <v>113729</v>
      </c>
      <c r="N56" s="135"/>
      <c r="O56" s="135"/>
      <c r="P56" s="135">
        <f>'将来負担比率（分子）の構造'!M$51</f>
        <v>115581</v>
      </c>
    </row>
    <row r="57" spans="1:16">
      <c r="A57" s="135" t="s">
        <v>34</v>
      </c>
      <c r="B57" s="135"/>
      <c r="C57" s="135"/>
      <c r="D57" s="135">
        <f>'将来負担比率（分子）の構造'!I$50</f>
        <v>37872</v>
      </c>
      <c r="E57" s="135"/>
      <c r="F57" s="135"/>
      <c r="G57" s="135">
        <f>'将来負担比率（分子）の構造'!J$50</f>
        <v>37955</v>
      </c>
      <c r="H57" s="135"/>
      <c r="I57" s="135"/>
      <c r="J57" s="135">
        <f>'将来負担比率（分子）の構造'!K$50</f>
        <v>37643</v>
      </c>
      <c r="K57" s="135"/>
      <c r="L57" s="135"/>
      <c r="M57" s="135">
        <f>'将来負担比率（分子）の構造'!L$50</f>
        <v>37674</v>
      </c>
      <c r="N57" s="135"/>
      <c r="O57" s="135"/>
      <c r="P57" s="135">
        <f>'将来負担比率（分子）の構造'!M$50</f>
        <v>37269</v>
      </c>
    </row>
    <row r="58" spans="1:16">
      <c r="A58" s="135" t="s">
        <v>33</v>
      </c>
      <c r="B58" s="135"/>
      <c r="C58" s="135"/>
      <c r="D58" s="135">
        <f>'将来負担比率（分子）の構造'!I$49</f>
        <v>8594</v>
      </c>
      <c r="E58" s="135"/>
      <c r="F58" s="135"/>
      <c r="G58" s="135">
        <f>'将来負担比率（分子）の構造'!J$49</f>
        <v>8144</v>
      </c>
      <c r="H58" s="135"/>
      <c r="I58" s="135"/>
      <c r="J58" s="135">
        <f>'将来負担比率（分子）の構造'!K$49</f>
        <v>8475</v>
      </c>
      <c r="K58" s="135"/>
      <c r="L58" s="135"/>
      <c r="M58" s="135">
        <f>'将来負担比率（分子）の構造'!L$49</f>
        <v>8260</v>
      </c>
      <c r="N58" s="135"/>
      <c r="O58" s="135"/>
      <c r="P58" s="135">
        <f>'将来負担比率（分子）の構造'!M$49</f>
        <v>8762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962</v>
      </c>
      <c r="C61" s="135"/>
      <c r="D61" s="135"/>
      <c r="E61" s="135">
        <f>'将来負担比率（分子）の構造'!J$46</f>
        <v>168</v>
      </c>
      <c r="F61" s="135"/>
      <c r="G61" s="135"/>
      <c r="H61" s="135">
        <f>'将来負担比率（分子）の構造'!K$46</f>
        <v>79</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18051</v>
      </c>
      <c r="C62" s="135"/>
      <c r="D62" s="135"/>
      <c r="E62" s="135">
        <f>'将来負担比率（分子）の構造'!J$45</f>
        <v>17620</v>
      </c>
      <c r="F62" s="135"/>
      <c r="G62" s="135"/>
      <c r="H62" s="135">
        <f>'将来負担比率（分子）の構造'!K$45</f>
        <v>17363</v>
      </c>
      <c r="I62" s="135"/>
      <c r="J62" s="135"/>
      <c r="K62" s="135">
        <f>'将来負担比率（分子）の構造'!L$45</f>
        <v>16010</v>
      </c>
      <c r="L62" s="135"/>
      <c r="M62" s="135"/>
      <c r="N62" s="135">
        <f>'将来負担比率（分子）の構造'!M$45</f>
        <v>15109</v>
      </c>
      <c r="O62" s="135"/>
      <c r="P62" s="135"/>
    </row>
    <row r="63" spans="1:16">
      <c r="A63" s="135" t="s">
        <v>27</v>
      </c>
      <c r="B63" s="135">
        <f>'将来負担比率（分子）の構造'!I$44</f>
        <v>312</v>
      </c>
      <c r="C63" s="135"/>
      <c r="D63" s="135"/>
      <c r="E63" s="135">
        <f>'将来負担比率（分子）の構造'!J$44</f>
        <v>204</v>
      </c>
      <c r="F63" s="135"/>
      <c r="G63" s="135"/>
      <c r="H63" s="135">
        <f>'将来負担比率（分子）の構造'!K$44</f>
        <v>106</v>
      </c>
      <c r="I63" s="135"/>
      <c r="J63" s="135"/>
      <c r="K63" s="135">
        <f>'将来負担比率（分子）の構造'!L$44</f>
        <v>165</v>
      </c>
      <c r="L63" s="135"/>
      <c r="M63" s="135"/>
      <c r="N63" s="135">
        <f>'将来負担比率（分子）の構造'!M$44</f>
        <v>615</v>
      </c>
      <c r="O63" s="135"/>
      <c r="P63" s="135"/>
    </row>
    <row r="64" spans="1:16">
      <c r="A64" s="135" t="s">
        <v>26</v>
      </c>
      <c r="B64" s="135">
        <f>'将来負担比率（分子）の構造'!I$43</f>
        <v>47414</v>
      </c>
      <c r="C64" s="135"/>
      <c r="D64" s="135"/>
      <c r="E64" s="135">
        <f>'将来負担比率（分子）の構造'!J$43</f>
        <v>47985</v>
      </c>
      <c r="F64" s="135"/>
      <c r="G64" s="135"/>
      <c r="H64" s="135">
        <f>'将来負担比率（分子）の構造'!K$43</f>
        <v>48761</v>
      </c>
      <c r="I64" s="135"/>
      <c r="J64" s="135"/>
      <c r="K64" s="135">
        <f>'将来負担比率（分子）の構造'!L$43</f>
        <v>49862</v>
      </c>
      <c r="L64" s="135"/>
      <c r="M64" s="135"/>
      <c r="N64" s="135">
        <f>'将来負担比率（分子）の構造'!M$43</f>
        <v>48547</v>
      </c>
      <c r="O64" s="135"/>
      <c r="P64" s="135"/>
    </row>
    <row r="65" spans="1:16">
      <c r="A65" s="135" t="s">
        <v>25</v>
      </c>
      <c r="B65" s="135">
        <f>'将来負担比率（分子）の構造'!I$42</f>
        <v>1884</v>
      </c>
      <c r="C65" s="135"/>
      <c r="D65" s="135"/>
      <c r="E65" s="135">
        <f>'将来負担比率（分子）の構造'!J$42</f>
        <v>1697</v>
      </c>
      <c r="F65" s="135"/>
      <c r="G65" s="135"/>
      <c r="H65" s="135">
        <f>'将来負担比率（分子）の構造'!K$42</f>
        <v>1520</v>
      </c>
      <c r="I65" s="135"/>
      <c r="J65" s="135"/>
      <c r="K65" s="135">
        <f>'将来負担比率（分子）の構造'!L$42</f>
        <v>1354</v>
      </c>
      <c r="L65" s="135"/>
      <c r="M65" s="135"/>
      <c r="N65" s="135">
        <f>'将来負担比率（分子）の構造'!M$42</f>
        <v>1206</v>
      </c>
      <c r="O65" s="135"/>
      <c r="P65" s="135"/>
    </row>
    <row r="66" spans="1:16">
      <c r="A66" s="135" t="s">
        <v>24</v>
      </c>
      <c r="B66" s="135">
        <f>'将来負担比率（分子）の構造'!I$41</f>
        <v>136747</v>
      </c>
      <c r="C66" s="135"/>
      <c r="D66" s="135"/>
      <c r="E66" s="135">
        <f>'将来負担比率（分子）の構造'!J$41</f>
        <v>140730</v>
      </c>
      <c r="F66" s="135"/>
      <c r="G66" s="135"/>
      <c r="H66" s="135">
        <f>'将来負担比率（分子）の構造'!K$41</f>
        <v>142695</v>
      </c>
      <c r="I66" s="135"/>
      <c r="J66" s="135"/>
      <c r="K66" s="135">
        <f>'将来負担比率（分子）の構造'!L$41</f>
        <v>146755</v>
      </c>
      <c r="L66" s="135"/>
      <c r="M66" s="135"/>
      <c r="N66" s="135">
        <f>'将来負担比率（分子）の構造'!M$41</f>
        <v>152395</v>
      </c>
      <c r="O66" s="135"/>
      <c r="P66" s="135"/>
    </row>
    <row r="67" spans="1:16">
      <c r="A67" s="135" t="s">
        <v>61</v>
      </c>
      <c r="B67" s="135" t="e">
        <f>NA()</f>
        <v>#N/A</v>
      </c>
      <c r="C67" s="135">
        <f>IF(ISNUMBER('将来負担比率（分子）の構造'!I$52), IF('将来負担比率（分子）の構造'!I$52 &lt; 0, 0, '将来負担比率（分子）の構造'!I$52), NA())</f>
        <v>52619</v>
      </c>
      <c r="D67" s="135" t="e">
        <f>NA()</f>
        <v>#N/A</v>
      </c>
      <c r="E67" s="135" t="e">
        <f>NA()</f>
        <v>#N/A</v>
      </c>
      <c r="F67" s="135">
        <f>IF(ISNUMBER('将来負担比率（分子）の構造'!J$52), IF('将来負担比率（分子）の構造'!J$52 &lt; 0, 0, '将来負担比率（分子）の構造'!J$52), NA())</f>
        <v>52446</v>
      </c>
      <c r="G67" s="135" t="e">
        <f>NA()</f>
        <v>#N/A</v>
      </c>
      <c r="H67" s="135" t="e">
        <f>NA()</f>
        <v>#N/A</v>
      </c>
      <c r="I67" s="135">
        <f>IF(ISNUMBER('将来負担比率（分子）の構造'!K$52), IF('将来負担比率（分子）の構造'!K$52 &lt; 0, 0, '将来負担比率（分子）の構造'!K$52), NA())</f>
        <v>51878</v>
      </c>
      <c r="J67" s="135" t="e">
        <f>NA()</f>
        <v>#N/A</v>
      </c>
      <c r="K67" s="135" t="e">
        <f>NA()</f>
        <v>#N/A</v>
      </c>
      <c r="L67" s="135">
        <f>IF(ISNUMBER('将来負担比率（分子）の構造'!L$52), IF('将来負担比率（分子）の構造'!L$52 &lt; 0, 0, '将来負担比率（分子）の構造'!L$52), NA())</f>
        <v>54482</v>
      </c>
      <c r="M67" s="135" t="e">
        <f>NA()</f>
        <v>#N/A</v>
      </c>
      <c r="N67" s="135" t="e">
        <f>NA()</f>
        <v>#N/A</v>
      </c>
      <c r="O67" s="135">
        <f>IF(ISNUMBER('将来負担比率（分子）の構造'!M$52), IF('将来負担比率（分子）の構造'!M$52 &lt; 0, 0, '将来負担比率（分子）の構造'!M$52), NA())</f>
        <v>56261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040193</cp:lastModifiedBy>
  <cp:lastPrinted>2017-05-12T09:24:14Z</cp:lastPrinted>
  <dcterms:created xsi:type="dcterms:W3CDTF">2017-02-15T18:32:22Z</dcterms:created>
  <dcterms:modified xsi:type="dcterms:W3CDTF">2017-05-12T09:24:18Z</dcterms:modified>
</cp:coreProperties>
</file>