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730" windowHeight="1176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<sst xmlns="http://schemas.openxmlformats.org/spreadsheetml/2006/main" count="232" uniqueCount="120">
  <si>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</si>
  <si>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</si>
  <si>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</si>
  <si>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</si>
  <si>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</si>
  <si>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</si>
  <si>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</si>
  <si>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</si>
  <si>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</si>
  <si>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</si>
  <si>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</si>
  <si>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</si>
  <si>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</si>
  <si>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</si>
  <si>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</si>
  <si>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</si>
  <si>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</si>
  <si>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</si>
  <si>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</si>
  <si>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</si>
  <si>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</si>
  <si>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</si>
  <si>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</si>
  <si>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</si>
  <si>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</si>
  <si>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</si>
  <si>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</si>
  <si>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</si>
  <si>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</si>
  <si>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</si>
  <si>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</si>
  <si>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</si>
  <si>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</si>
  <si>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</si>
  <si>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</si>
  <si>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</si>
  <si>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</si>
  <si>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</si>
  <si>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</si>
  <si>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</si>
  <si>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</si>
  <si>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</si>
  <si>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</si>
  <si>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</si>
  <si>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</si>
  <si>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</si>
  <si>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</si>
  <si>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</si>
  <si>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</si>
  <si>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</si>
  <si>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</si>
  <si>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</si>
  <si>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</si>
  <si>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</si>
  <si>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</si>
  <si>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</si>
  <si>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</si>
  <si>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</si>
  <si>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</si>
  <si>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</si>
  <si>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</si>
  <si>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</si>
  <si>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</si>
  <si>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</si>
  <si>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</si>
  <si>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</si>
  <si>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</si>
  <si>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</si>
  <si>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</si>
  <si>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</si>
  <si>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</si>
  <si>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</si>
  <si>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</si>
  <si>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</si>
  <si>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</si>
  <si>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</si>
  <si>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</si>
  <si>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</si>
  <si>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</si>
  <si>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</si>
  <si>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</si>
  <si>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</si>
  <si>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</si>
  <si>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</si>
  <si>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</si>
  <si>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</si>
  <si>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</si>
  <si>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</si>
  <si>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</si>
  <si>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</si>
  <si>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</si>
  <si>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</si>
  <si>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</si>
  <si>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</si>
  <si>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</si>
  <si>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</si>
  <si>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</si>
  <si>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</si>
  <si>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</si>
  <si>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</si>
  <si>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</si>
  <si>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</si>
  <si>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</si>
  <si>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</si>
  <si>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</si>
  <si>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勝山市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</si>
  <si>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</si>
  <si>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</si>
  <si>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</si>
  <si>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</si>
  <si>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</si>
  <si>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</si>
  <si>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</si>
  <si>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</si>
  <si>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</si>
  <si>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</si>
  <si>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</si>
  <si>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①経営収支は100％を超えているため、平成28年度は黒字経営であり、純利益も前年度に比べて増加している。
  ②累積欠損金比率は、給水収益が減少傾向にあるものの、平成23年度以降の簡易水道の上水道統合による増加や平成24年度に水道料金値上げをしたこと等により利益を計上している。
  ③流動比率は100％以上なので支払い能力はあるといえる。
  ④企業債残高対給水収益比率は、起債額を控えてはいるものの、簡易水道統合による簡易水道統合事業債を引き継いだことにより、前年度と比較して増加している。類似団体平均値に近づくよう起債借入を控えていく。
　⑤⑥給水原価が前年度と比較して高くなったため、料金回収率は低くなっている。給水人口が減少傾向にあるため今後も経費削減に努めるとともに、料金改定を含めて経営健全化に努めていく。
　⑦当市は類似団体平均値と比べて施設利用率が低い。給水人口に対し、施設の能力が過大となっていることがわかる。アセットマネジメントにより適切な施設管理に努めていく。
　⑧有収率は年々減少傾向で推移している。類似団体平均値と比べてても低いことから、漏水等の早期発見に努めるとともに、老朽布設管の計画的な更新に努めていく。</t>
    <rPh sb="65" eb="67">
      <t>キュウスイ</t>
    </rPh>
    <rPh sb="67" eb="69">
      <t>シュウエキ</t>
    </rPh>
    <rPh sb="70" eb="72">
      <t>ゲンショウ</t>
    </rPh>
    <rPh sb="72" eb="74">
      <t>ケイコウ</t>
    </rPh>
    <rPh sb="188" eb="191">
      <t>キサイガク</t>
    </rPh>
    <rPh sb="192" eb="193">
      <t>ヒカ</t>
    </rPh>
    <rPh sb="202" eb="204">
      <t>カンイ</t>
    </rPh>
    <rPh sb="204" eb="206">
      <t>スイドウ</t>
    </rPh>
    <rPh sb="206" eb="208">
      <t>トウゴウ</t>
    </rPh>
    <rPh sb="211" eb="213">
      <t>カンイ</t>
    </rPh>
    <rPh sb="213" eb="215">
      <t>スイドウ</t>
    </rPh>
    <rPh sb="215" eb="217">
      <t>トウゴウ</t>
    </rPh>
    <rPh sb="217" eb="219">
      <t>ジギョウ</t>
    </rPh>
    <rPh sb="221" eb="222">
      <t>ヒ</t>
    </rPh>
    <rPh sb="223" eb="224">
      <t>ツ</t>
    </rPh>
    <rPh sb="232" eb="235">
      <t>ゼンネンド</t>
    </rPh>
    <rPh sb="236" eb="238">
      <t>ヒカク</t>
    </rPh>
    <rPh sb="240" eb="242">
      <t>ゾウカ</t>
    </rPh>
    <rPh sb="280" eb="283">
      <t>ゼンネンド</t>
    </rPh>
    <rPh sb="284" eb="286">
      <t>ヒカク</t>
    </rPh>
    <rPh sb="288" eb="289">
      <t>タカ</t>
    </rPh>
    <rPh sb="302" eb="303">
      <t>ヒク</t>
    </rPh>
    <rPh sb="340" eb="342">
      <t>リョウキン</t>
    </rPh>
    <rPh sb="342" eb="344">
      <t>カイテイ</t>
    </rPh>
    <rPh sb="345" eb="346">
      <t>フク</t>
    </rPh>
    <rPh sb="348" eb="350">
      <t>ケイエイ</t>
    </rPh>
    <rPh sb="350" eb="353">
      <t>ケンゼンカ</t>
    </rPh>
    <rPh sb="354" eb="355">
      <t>ツト</t>
    </rPh>
    <rPh sb="428" eb="430">
      <t>テキセツ</t>
    </rPh>
    <rPh sb="431" eb="433">
      <t>シセツ</t>
    </rPh>
    <rPh sb="433" eb="435">
      <t>カンリ</t>
    </rPh>
    <rPh sb="436" eb="437">
      <t>ツト</t>
    </rPh>
    <rPh sb="449" eb="451">
      <t>ネンネン</t>
    </rPh>
    <rPh sb="476" eb="477">
      <t>ヒク</t>
    </rPh>
    <rPh sb="502" eb="504">
      <t>フセツ</t>
    </rPh>
    <phoneticPr fontId="4"/>
  </si>
  <si>
    <t>　当市では簡易水道の上水道への統合事業をすすめており、平成29年度末で全ての統合が完了する予定である。統合により、給水人口は増加するが、新たな施設の維持管理や事業の運営費用の負担が増加し、事業運営は一層厳しくなることが想定される。また、既存施設の老朽化もさらに進むことから有収率の低下が懸念される。
　次年度以降の収益的収支の動向を注視しながら適正な料金水準、費用の削減等を検討していく必要がある。</t>
    <rPh sb="27" eb="29">
      <t>ヘイセイ</t>
    </rPh>
    <rPh sb="31" eb="33">
      <t>ネンド</t>
    </rPh>
    <rPh sb="33" eb="34">
      <t>マツ</t>
    </rPh>
    <rPh sb="35" eb="36">
      <t>スベ</t>
    </rPh>
    <rPh sb="38" eb="40">
      <t>トウゴウ</t>
    </rPh>
    <rPh sb="41" eb="43">
      <t>カンリョウ</t>
    </rPh>
    <rPh sb="45" eb="47">
      <t>ヨテイ</t>
    </rPh>
    <phoneticPr fontId="4"/>
  </si>
  <si>
    <t xml:space="preserve">　①平成28年度は類似団体平均値と同じく有形固定資産の償却率が増加している。耐用年数に近づいている施設等が増加しているためで、平成30年度にアセットマネジメントによる長期的な更新計画を立てるとともに、財源の確保など経営とのバランスを取りながら、長寿命化に取り組んでいく。
　②③当市の水道管は、昭和60年の下水道布設時に水道管の布設替を行っているため管路の法定耐用年数は経過していないものの、耐用年数が近づいていることから、平成30年度にアセットマネジメントによる長期的な更新計画を立て、老朽管の布設替を順次実施していく。
</t>
    <rPh sb="20" eb="22">
      <t>ユウケイ</t>
    </rPh>
    <rPh sb="22" eb="26">
      <t>コテイシサン</t>
    </rPh>
    <rPh sb="27" eb="30">
      <t>ショウキャクリツ</t>
    </rPh>
    <rPh sb="38" eb="40">
      <t>タイヨウ</t>
    </rPh>
    <rPh sb="40" eb="42">
      <t>ネンスウ</t>
    </rPh>
    <rPh sb="43" eb="44">
      <t>チカ</t>
    </rPh>
    <rPh sb="49" eb="51">
      <t>シセツ</t>
    </rPh>
    <rPh sb="51" eb="52">
      <t>トウ</t>
    </rPh>
    <rPh sb="53" eb="55">
      <t>ゾウカ</t>
    </rPh>
    <rPh sb="63" eb="65">
      <t>ヘイセイ</t>
    </rPh>
    <rPh sb="67" eb="69">
      <t>ネンド</t>
    </rPh>
    <rPh sb="196" eb="198">
      <t>タイヨウ</t>
    </rPh>
    <rPh sb="198" eb="200">
      <t>ネンスウ</t>
    </rPh>
    <rPh sb="201" eb="202">
      <t>チカ</t>
    </rPh>
    <rPh sb="212" eb="214">
      <t>ヘイセイ</t>
    </rPh>
    <rPh sb="216" eb="217">
      <t>ネン</t>
    </rPh>
    <rPh sb="217" eb="218">
      <t>ド</t>
    </rPh>
    <rPh sb="232" eb="235">
      <t>チョウキテキ</t>
    </rPh>
    <rPh sb="236" eb="238">
      <t>コウシン</t>
    </rPh>
    <rPh sb="238" eb="240">
      <t>ケイカク</t>
    </rPh>
    <rPh sb="241" eb="242">
      <t>タ</t>
    </rPh>
    <rPh sb="254" eb="25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</si>
</sst>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0.14000000000000001</c:v>
                </c:pt>
                <c:pt idx="1">
                  <c:v>0.04</c:v>
                </c:pt>
                <c:pt idx="2" formatCode="#,##0.00;&quot;△&quot;#,##0.00">
                  <c:v>0</c:v>
                </c:pt>
                <c:pt idx="3">
                  <c:v>0.15</c:v>
                </c:pt>
                <c:pt idx="4">
                  <c:v>0.06</c:v>
                </c:pt>
              </c:numCache>
            </c:numRef>
          </c:val>
        </c:ser>
        <c:dLbls>
          <c:showLegendKey val="0"/>
          <c:showVal val="0"/>
          <c:showCatName val="0"/>
          <c:showSerName val="0"/>
          <c:showPercent val="0"/>
          <c:showBubbleSize val="0"/>
        </c:dLbls>
        <c:gapWidth val="150"/>
        <c:axId val="96004736"/>
        <c:axId val="1090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96004736"/>
        <c:axId val="109064960"/>
      </c:lineChart>
      <c:dateAx>
        <c:axId val="96004736"/>
        <c:scaling>
          <c:orientation val="minMax"/>
        </c:scaling>
        <c:delete val="1"/>
        <c:axPos val="b"/>
        <c:numFmt formatCode="ge" sourceLinked="1"/>
        <c:majorTickMark val="none"/>
        <c:minorTickMark val="none"/>
        <c:tickLblPos val="none"/>
        <c:crossAx val="109064960"/>
        <c:crosses val="autoZero"/>
        <c:auto val="1"/>
        <c:lblOffset val="100"/>
        <c:baseTimeUnit val="years"/>
      </c:dateAx>
      <c:valAx>
        <c:axId val="1090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47.88</c:v>
                </c:pt>
                <c:pt idx="1">
                  <c:v>47.77</c:v>
                </c:pt>
                <c:pt idx="2">
                  <c:v>48.48</c:v>
                </c:pt>
                <c:pt idx="3">
                  <c:v>48.04</c:v>
                </c:pt>
                <c:pt idx="4">
                  <c:v>47</c:v>
                </c:pt>
              </c:numCache>
            </c:numRef>
          </c:val>
        </c:ser>
        <c:dLbls>
          <c:showLegendKey val="0"/>
          <c:showVal val="0"/>
          <c:showCatName val="0"/>
          <c:showSerName val="0"/>
          <c:showPercent val="0"/>
          <c:showBubbleSize val="0"/>
        </c:dLbls>
        <c:gapWidth val="150"/>
        <c:axId val="110656896"/>
        <c:axId val="1106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10656896"/>
        <c:axId val="110667264"/>
      </c:lineChart>
      <c:dateAx>
        <c:axId val="110656896"/>
        <c:scaling>
          <c:orientation val="minMax"/>
        </c:scaling>
        <c:delete val="1"/>
        <c:axPos val="b"/>
        <c:numFmt formatCode="ge" sourceLinked="1"/>
        <c:majorTickMark val="none"/>
        <c:minorTickMark val="none"/>
        <c:tickLblPos val="none"/>
        <c:crossAx val="110667264"/>
        <c:crosses val="autoZero"/>
        <c:auto val="1"/>
        <c:lblOffset val="100"/>
        <c:baseTimeUnit val="years"/>
      </c:dateAx>
      <c:valAx>
        <c:axId val="1106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81.91</c:v>
                </c:pt>
                <c:pt idx="1">
                  <c:v>80.34</c:v>
                </c:pt>
                <c:pt idx="2">
                  <c:v>79.02</c:v>
                </c:pt>
                <c:pt idx="3">
                  <c:v>78.3</c:v>
                </c:pt>
                <c:pt idx="4">
                  <c:v>78.22</c:v>
                </c:pt>
              </c:numCache>
            </c:numRef>
          </c:val>
        </c:ser>
        <c:dLbls>
          <c:showLegendKey val="0"/>
          <c:showVal val="0"/>
          <c:showCatName val="0"/>
          <c:showSerName val="0"/>
          <c:showPercent val="0"/>
          <c:showBubbleSize val="0"/>
        </c:dLbls>
        <c:gapWidth val="150"/>
        <c:axId val="110689280"/>
        <c:axId val="1118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10689280"/>
        <c:axId val="111887488"/>
      </c:lineChart>
      <c:dateAx>
        <c:axId val="110689280"/>
        <c:scaling>
          <c:orientation val="minMax"/>
        </c:scaling>
        <c:delete val="1"/>
        <c:axPos val="b"/>
        <c:numFmt formatCode="ge" sourceLinked="1"/>
        <c:majorTickMark val="none"/>
        <c:minorTickMark val="none"/>
        <c:tickLblPos val="none"/>
        <c:crossAx val="111887488"/>
        <c:crosses val="autoZero"/>
        <c:auto val="1"/>
        <c:lblOffset val="100"/>
        <c:baseTimeUnit val="years"/>
      </c:dateAx>
      <c:valAx>
        <c:axId val="1118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108.59</c:v>
                </c:pt>
                <c:pt idx="1">
                  <c:v>103.16</c:v>
                </c:pt>
                <c:pt idx="2">
                  <c:v>109.71</c:v>
                </c:pt>
                <c:pt idx="3">
                  <c:v>102.89</c:v>
                </c:pt>
                <c:pt idx="4">
                  <c:v>104.33</c:v>
                </c:pt>
              </c:numCache>
            </c:numRef>
          </c:val>
        </c:ser>
        <c:dLbls>
          <c:showLegendKey val="0"/>
          <c:showVal val="0"/>
          <c:showCatName val="0"/>
          <c:showSerName val="0"/>
          <c:showPercent val="0"/>
          <c:showBubbleSize val="0"/>
        </c:dLbls>
        <c:gapWidth val="150"/>
        <c:axId val="109107456"/>
        <c:axId val="1102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09107456"/>
        <c:axId val="110297472"/>
      </c:lineChart>
      <c:dateAx>
        <c:axId val="109107456"/>
        <c:scaling>
          <c:orientation val="minMax"/>
        </c:scaling>
        <c:delete val="1"/>
        <c:axPos val="b"/>
        <c:numFmt formatCode="ge" sourceLinked="1"/>
        <c:majorTickMark val="none"/>
        <c:minorTickMark val="none"/>
        <c:tickLblPos val="none"/>
        <c:crossAx val="110297472"/>
        <c:crosses val="autoZero"/>
        <c:auto val="1"/>
        <c:lblOffset val="100"/>
        <c:baseTimeUnit val="years"/>
      </c:dateAx>
      <c:valAx>
        <c:axId val="11029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1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29.38</c:v>
                </c:pt>
                <c:pt idx="1">
                  <c:v>30.38</c:v>
                </c:pt>
                <c:pt idx="2">
                  <c:v>47.87</c:v>
                </c:pt>
                <c:pt idx="3">
                  <c:v>50.29</c:v>
                </c:pt>
                <c:pt idx="4">
                  <c:v>50.61</c:v>
                </c:pt>
              </c:numCache>
            </c:numRef>
          </c:val>
        </c:ser>
        <c:dLbls>
          <c:showLegendKey val="0"/>
          <c:showVal val="0"/>
          <c:showCatName val="0"/>
          <c:showSerName val="0"/>
          <c:showPercent val="0"/>
          <c:showBubbleSize val="0"/>
        </c:dLbls>
        <c:gapWidth val="150"/>
        <c:axId val="110327680"/>
        <c:axId val="1103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10327680"/>
        <c:axId val="110338048"/>
      </c:lineChart>
      <c:dateAx>
        <c:axId val="110327680"/>
        <c:scaling>
          <c:orientation val="minMax"/>
        </c:scaling>
        <c:delete val="1"/>
        <c:axPos val="b"/>
        <c:numFmt formatCode="ge" sourceLinked="1"/>
        <c:majorTickMark val="none"/>
        <c:minorTickMark val="none"/>
        <c:tickLblPos val="none"/>
        <c:crossAx val="110338048"/>
        <c:crosses val="autoZero"/>
        <c:auto val="1"/>
        <c:lblOffset val="100"/>
        <c:baseTimeUnit val="years"/>
      </c:dateAx>
      <c:valAx>
        <c:axId val="1103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433792"/>
        <c:axId val="1104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10433792"/>
        <c:axId val="110435712"/>
      </c:lineChart>
      <c:dateAx>
        <c:axId val="110433792"/>
        <c:scaling>
          <c:orientation val="minMax"/>
        </c:scaling>
        <c:delete val="1"/>
        <c:axPos val="b"/>
        <c:numFmt formatCode="ge" sourceLinked="1"/>
        <c:majorTickMark val="none"/>
        <c:minorTickMark val="none"/>
        <c:tickLblPos val="none"/>
        <c:crossAx val="110435712"/>
        <c:crosses val="autoZero"/>
        <c:auto val="1"/>
        <c:lblOffset val="100"/>
        <c:baseTimeUnit val="years"/>
      </c:dateAx>
      <c:valAx>
        <c:axId val="1104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456192"/>
        <c:axId val="1104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10456192"/>
        <c:axId val="110474752"/>
      </c:lineChart>
      <c:dateAx>
        <c:axId val="110456192"/>
        <c:scaling>
          <c:orientation val="minMax"/>
        </c:scaling>
        <c:delete val="1"/>
        <c:axPos val="b"/>
        <c:numFmt formatCode="ge" sourceLinked="1"/>
        <c:majorTickMark val="none"/>
        <c:minorTickMark val="none"/>
        <c:tickLblPos val="none"/>
        <c:crossAx val="110474752"/>
        <c:crosses val="autoZero"/>
        <c:auto val="1"/>
        <c:lblOffset val="100"/>
        <c:baseTimeUnit val="years"/>
      </c:dateAx>
      <c:valAx>
        <c:axId val="11047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4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2461.14</c:v>
                </c:pt>
                <c:pt idx="1">
                  <c:v>2263.7399999999998</c:v>
                </c:pt>
                <c:pt idx="2">
                  <c:v>511.54</c:v>
                </c:pt>
                <c:pt idx="3">
                  <c:v>505.23</c:v>
                </c:pt>
                <c:pt idx="4">
                  <c:v>474.57</c:v>
                </c:pt>
              </c:numCache>
            </c:numRef>
          </c:val>
        </c:ser>
        <c:dLbls>
          <c:showLegendKey val="0"/>
          <c:showVal val="0"/>
          <c:showCatName val="0"/>
          <c:showSerName val="0"/>
          <c:showPercent val="0"/>
          <c:showBubbleSize val="0"/>
        </c:dLbls>
        <c:gapWidth val="150"/>
        <c:axId val="110504960"/>
        <c:axId val="1105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10504960"/>
        <c:axId val="110507136"/>
      </c:lineChart>
      <c:dateAx>
        <c:axId val="110504960"/>
        <c:scaling>
          <c:orientation val="minMax"/>
        </c:scaling>
        <c:delete val="1"/>
        <c:axPos val="b"/>
        <c:numFmt formatCode="ge" sourceLinked="1"/>
        <c:majorTickMark val="none"/>
        <c:minorTickMark val="none"/>
        <c:tickLblPos val="none"/>
        <c:crossAx val="110507136"/>
        <c:crosses val="autoZero"/>
        <c:auto val="1"/>
        <c:lblOffset val="100"/>
        <c:baseTimeUnit val="years"/>
      </c:dateAx>
      <c:valAx>
        <c:axId val="11050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5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758.87</c:v>
                </c:pt>
                <c:pt idx="1">
                  <c:v>780.67</c:v>
                </c:pt>
                <c:pt idx="2">
                  <c:v>734.11</c:v>
                </c:pt>
                <c:pt idx="3">
                  <c:v>704.47</c:v>
                </c:pt>
                <c:pt idx="4">
                  <c:v>742.95</c:v>
                </c:pt>
              </c:numCache>
            </c:numRef>
          </c:val>
        </c:ser>
        <c:dLbls>
          <c:showLegendKey val="0"/>
          <c:showVal val="0"/>
          <c:showCatName val="0"/>
          <c:showSerName val="0"/>
          <c:showPercent val="0"/>
          <c:showBubbleSize val="0"/>
        </c:dLbls>
        <c:gapWidth val="150"/>
        <c:axId val="110541440"/>
        <c:axId val="1105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10541440"/>
        <c:axId val="110547712"/>
      </c:lineChart>
      <c:dateAx>
        <c:axId val="110541440"/>
        <c:scaling>
          <c:orientation val="minMax"/>
        </c:scaling>
        <c:delete val="1"/>
        <c:axPos val="b"/>
        <c:numFmt formatCode="ge" sourceLinked="1"/>
        <c:majorTickMark val="none"/>
        <c:minorTickMark val="none"/>
        <c:tickLblPos val="none"/>
        <c:crossAx val="110547712"/>
        <c:crosses val="autoZero"/>
        <c:auto val="1"/>
        <c:lblOffset val="100"/>
        <c:baseTimeUnit val="years"/>
      </c:dateAx>
      <c:valAx>
        <c:axId val="11054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5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100.78</c:v>
                </c:pt>
                <c:pt idx="1">
                  <c:v>95.35</c:v>
                </c:pt>
                <c:pt idx="2">
                  <c:v>101.09</c:v>
                </c:pt>
                <c:pt idx="3">
                  <c:v>91.29</c:v>
                </c:pt>
                <c:pt idx="4">
                  <c:v>88.87</c:v>
                </c:pt>
              </c:numCache>
            </c:numRef>
          </c:val>
        </c:ser>
        <c:dLbls>
          <c:showLegendKey val="0"/>
          <c:showVal val="0"/>
          <c:showCatName val="0"/>
          <c:showSerName val="0"/>
          <c:showPercent val="0"/>
          <c:showBubbleSize val="0"/>
        </c:dLbls>
        <c:gapWidth val="150"/>
        <c:axId val="110561536"/>
        <c:axId val="1105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10561536"/>
        <c:axId val="110588288"/>
      </c:lineChart>
      <c:dateAx>
        <c:axId val="110561536"/>
        <c:scaling>
          <c:orientation val="minMax"/>
        </c:scaling>
        <c:delete val="1"/>
        <c:axPos val="b"/>
        <c:numFmt formatCode="ge" sourceLinked="1"/>
        <c:majorTickMark val="none"/>
        <c:minorTickMark val="none"/>
        <c:tickLblPos val="none"/>
        <c:crossAx val="110588288"/>
        <c:crosses val="autoZero"/>
        <c:auto val="1"/>
        <c:lblOffset val="100"/>
        <c:baseTimeUnit val="years"/>
      </c:dateAx>
      <c:valAx>
        <c:axId val="1105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138.37</c:v>
                </c:pt>
                <c:pt idx="1">
                  <c:v>146.59</c:v>
                </c:pt>
                <c:pt idx="2">
                  <c:v>139.21</c:v>
                </c:pt>
                <c:pt idx="3">
                  <c:v>154.16999999999999</c:v>
                </c:pt>
                <c:pt idx="4">
                  <c:v>157.5</c:v>
                </c:pt>
              </c:numCache>
            </c:numRef>
          </c:val>
        </c:ser>
        <c:dLbls>
          <c:showLegendKey val="0"/>
          <c:showVal val="0"/>
          <c:showCatName val="0"/>
          <c:showSerName val="0"/>
          <c:showPercent val="0"/>
          <c:showBubbleSize val="0"/>
        </c:dLbls>
        <c:gapWidth val="150"/>
        <c:axId val="110624768"/>
        <c:axId val="1106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10624768"/>
        <c:axId val="110626688"/>
      </c:lineChart>
      <c:dateAx>
        <c:axId val="110624768"/>
        <c:scaling>
          <c:orientation val="minMax"/>
        </c:scaling>
        <c:delete val="1"/>
        <c:axPos val="b"/>
        <c:numFmt formatCode="ge" sourceLinked="1"/>
        <c:majorTickMark val="none"/>
        <c:minorTickMark val="none"/>
        <c:tickLblPos val="none"/>
        <c:crossAx val="110626688"/>
        <c:crosses val="autoZero"/>
        <c:auto val="1"/>
        <c:lblOffset val="100"/>
        <c:baseTimeUnit val="years"/>
      </c:dateAx>
      <c:valAx>
        <c:axId val="1106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福井県　勝山市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24145</v>
      </c>
      <c r="AM8" s="61"/>
      <c r="AN8" s="61"/>
      <c r="AO8" s="61"/>
      <c r="AP8" s="61"/>
      <c r="AQ8" s="61"/>
      <c r="AR8" s="61"/>
      <c r="AS8" s="61"/>
      <c r="AT8" s="51">
        <f>データ!$S$6</f>
        <v>253.88</v>
      </c>
      <c r="AU8" s="52"/>
      <c r="AV8" s="52"/>
      <c r="AW8" s="52"/>
      <c r="AX8" s="52"/>
      <c r="AY8" s="52"/>
      <c r="AZ8" s="52"/>
      <c r="BA8" s="52"/>
      <c r="BB8" s="53">
        <f>データ!$T$6</f>
        <v>95.1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63.15</v>
      </c>
      <c r="J10" s="52"/>
      <c r="K10" s="52"/>
      <c r="L10" s="52"/>
      <c r="M10" s="52"/>
      <c r="N10" s="52"/>
      <c r="O10" s="64"/>
      <c r="P10" s="53">
        <f>データ!$P$6</f>
        <v>90.95</v>
      </c>
      <c r="Q10" s="53"/>
      <c r="R10" s="53"/>
      <c r="S10" s="53"/>
      <c r="T10" s="53"/>
      <c r="U10" s="53"/>
      <c r="V10" s="53"/>
      <c r="W10" s="61">
        <f>データ!$Q$6</f>
        <v>2538</v>
      </c>
      <c r="X10" s="61"/>
      <c r="Y10" s="61"/>
      <c r="Z10" s="61"/>
      <c r="AA10" s="61"/>
      <c r="AB10" s="61"/>
      <c r="AC10" s="61"/>
      <c r="AD10" s="2"/>
      <c r="AE10" s="2"/>
      <c r="AF10" s="2"/>
      <c r="AG10" s="2"/>
      <c r="AH10" s="5"/>
      <c r="AI10" s="5"/>
      <c r="AJ10" s="5"/>
      <c r="AK10" s="5"/>
      <c r="AL10" s="61">
        <f>データ!$U$6</f>
        <v>21809</v>
      </c>
      <c r="AM10" s="61"/>
      <c r="AN10" s="61"/>
      <c r="AO10" s="61"/>
      <c r="AP10" s="61"/>
      <c r="AQ10" s="61"/>
      <c r="AR10" s="61"/>
      <c r="AS10" s="61"/>
      <c r="AT10" s="51">
        <f>データ!$V$6</f>
        <v>46.15</v>
      </c>
      <c r="AU10" s="52"/>
      <c r="AV10" s="52"/>
      <c r="AW10" s="52"/>
      <c r="AX10" s="52"/>
      <c r="AY10" s="52"/>
      <c r="AZ10" s="52"/>
      <c r="BA10" s="52"/>
      <c r="BB10" s="53">
        <f>データ!$W$6</f>
        <v>472.57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182061</v>
      </c>
      <c r="D6" s="34">
        <f t="shared" si="3"/>
        <v>46</v>
      </c>
      <c r="E6" s="34">
        <f t="shared" si="3"/>
        <v>1</v>
      </c>
      <c r="F6" s="34">
        <f t="shared" si="3"/>
        <v>0</v>
      </c>
      <c r="G6" s="34">
        <f t="shared" si="3"/>
        <v>1</v>
      </c>
      <c r="H6" s="34" t="str">
        <f t="shared" si="3"/>
        <v>福井県　勝山市</v>
      </c>
      <c r="I6" s="34" t="str">
        <f t="shared" si="3"/>
        <v>法適用</v>
      </c>
      <c r="J6" s="34" t="str">
        <f t="shared" si="3"/>
        <v>水道事業</v>
      </c>
      <c r="K6" s="34" t="str">
        <f t="shared" si="3"/>
        <v>末端給水事業</v>
      </c>
      <c r="L6" s="34" t="str">
        <f t="shared" si="3"/>
        <v>A6</v>
      </c>
      <c r="M6" s="34">
        <f t="shared" si="3"/>
        <v>0</v>
      </c>
      <c r="N6" s="35" t="str">
        <f t="shared" si="3"/>
        <v>-</v>
      </c>
      <c r="O6" s="35">
        <f t="shared" si="3"/>
        <v>63.15</v>
      </c>
      <c r="P6" s="35">
        <f t="shared" si="3"/>
        <v>90.95</v>
      </c>
      <c r="Q6" s="35">
        <f t="shared" si="3"/>
        <v>2538</v>
      </c>
      <c r="R6" s="35">
        <f t="shared" si="3"/>
        <v>24145</v>
      </c>
      <c r="S6" s="35">
        <f t="shared" si="3"/>
        <v>253.88</v>
      </c>
      <c r="T6" s="35">
        <f t="shared" si="3"/>
        <v>95.1</v>
      </c>
      <c r="U6" s="35">
        <f t="shared" si="3"/>
        <v>21809</v>
      </c>
      <c r="V6" s="35">
        <f t="shared" si="3"/>
        <v>46.15</v>
      </c>
      <c r="W6" s="35">
        <f t="shared" si="3"/>
        <v>472.57</v>
      </c>
      <c r="X6" s="36">
        <f>IF(X7="",NA(),X7)</f>
        <v>108.59</v>
      </c>
      <c r="Y6" s="36">
        <f t="shared" ref="Y6:AG6" si="4">IF(Y7="",NA(),Y7)</f>
        <v>103.16</v>
      </c>
      <c r="Z6" s="36">
        <f t="shared" si="4"/>
        <v>109.71</v>
      </c>
      <c r="AA6" s="36">
        <f t="shared" si="4"/>
        <v>102.89</v>
      </c>
      <c r="AB6" s="36">
        <f t="shared" si="4"/>
        <v>104.33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2461.14</v>
      </c>
      <c r="AU6" s="36">
        <f t="shared" ref="AU6:BC6" si="6">IF(AU7="",NA(),AU7)</f>
        <v>2263.7399999999998</v>
      </c>
      <c r="AV6" s="36">
        <f t="shared" si="6"/>
        <v>511.54</v>
      </c>
      <c r="AW6" s="36">
        <f t="shared" si="6"/>
        <v>505.23</v>
      </c>
      <c r="AX6" s="36">
        <f t="shared" si="6"/>
        <v>474.57</v>
      </c>
      <c r="AY6" s="36">
        <f t="shared" si="6"/>
        <v>915.5</v>
      </c>
      <c r="AZ6" s="36">
        <f t="shared" si="6"/>
        <v>963.24</v>
      </c>
      <c r="BA6" s="36">
        <f t="shared" si="6"/>
        <v>381.53</v>
      </c>
      <c r="BB6" s="36">
        <f t="shared" si="6"/>
        <v>391.54</v>
      </c>
      <c r="BC6" s="36">
        <f t="shared" si="6"/>
        <v>384.34</v>
      </c>
      <c r="BD6" s="35" t="str">
        <f>IF(BD7="","",IF(BD7="-","【-】","【"&amp;SUBSTITUTE(TEXT(BD7,"#,##0.00"),"-","△")&amp;"】"))</f>
        <v>【262.87】</v>
      </c>
      <c r="BE6" s="36">
        <f>IF(BE7="",NA(),BE7)</f>
        <v>758.87</v>
      </c>
      <c r="BF6" s="36">
        <f t="shared" ref="BF6:BN6" si="7">IF(BF7="",NA(),BF7)</f>
        <v>780.67</v>
      </c>
      <c r="BG6" s="36">
        <f t="shared" si="7"/>
        <v>734.11</v>
      </c>
      <c r="BH6" s="36">
        <f t="shared" si="7"/>
        <v>704.47</v>
      </c>
      <c r="BI6" s="36">
        <f t="shared" si="7"/>
        <v>742.95</v>
      </c>
      <c r="BJ6" s="36">
        <f t="shared" si="7"/>
        <v>404.78</v>
      </c>
      <c r="BK6" s="36">
        <f t="shared" si="7"/>
        <v>400.38</v>
      </c>
      <c r="BL6" s="36">
        <f t="shared" si="7"/>
        <v>393.27</v>
      </c>
      <c r="BM6" s="36">
        <f t="shared" si="7"/>
        <v>386.97</v>
      </c>
      <c r="BN6" s="36">
        <f t="shared" si="7"/>
        <v>380.58</v>
      </c>
      <c r="BO6" s="35" t="str">
        <f>IF(BO7="","",IF(BO7="-","【-】","【"&amp;SUBSTITUTE(TEXT(BO7,"#,##0.00"),"-","△")&amp;"】"))</f>
        <v>【270.87】</v>
      </c>
      <c r="BP6" s="36">
        <f>IF(BP7="",NA(),BP7)</f>
        <v>100.78</v>
      </c>
      <c r="BQ6" s="36">
        <f t="shared" ref="BQ6:BY6" si="8">IF(BQ7="",NA(),BQ7)</f>
        <v>95.35</v>
      </c>
      <c r="BR6" s="36">
        <f t="shared" si="8"/>
        <v>101.09</v>
      </c>
      <c r="BS6" s="36">
        <f t="shared" si="8"/>
        <v>91.29</v>
      </c>
      <c r="BT6" s="36">
        <f t="shared" si="8"/>
        <v>88.87</v>
      </c>
      <c r="BU6" s="36">
        <f t="shared" si="8"/>
        <v>98.07</v>
      </c>
      <c r="BV6" s="36">
        <f t="shared" si="8"/>
        <v>96.56</v>
      </c>
      <c r="BW6" s="36">
        <f t="shared" si="8"/>
        <v>100.47</v>
      </c>
      <c r="BX6" s="36">
        <f t="shared" si="8"/>
        <v>101.72</v>
      </c>
      <c r="BY6" s="36">
        <f t="shared" si="8"/>
        <v>102.38</v>
      </c>
      <c r="BZ6" s="35" t="str">
        <f>IF(BZ7="","",IF(BZ7="-","【-】","【"&amp;SUBSTITUTE(TEXT(BZ7,"#,##0.00"),"-","△")&amp;"】"))</f>
        <v>【105.59】</v>
      </c>
      <c r="CA6" s="36">
        <f>IF(CA7="",NA(),CA7)</f>
        <v>138.37</v>
      </c>
      <c r="CB6" s="36">
        <f t="shared" ref="CB6:CJ6" si="9">IF(CB7="",NA(),CB7)</f>
        <v>146.59</v>
      </c>
      <c r="CC6" s="36">
        <f t="shared" si="9"/>
        <v>139.21</v>
      </c>
      <c r="CD6" s="36">
        <f t="shared" si="9"/>
        <v>154.16999999999999</v>
      </c>
      <c r="CE6" s="36">
        <f t="shared" si="9"/>
        <v>157.5</v>
      </c>
      <c r="CF6" s="36">
        <f t="shared" si="9"/>
        <v>172.26</v>
      </c>
      <c r="CG6" s="36">
        <f t="shared" si="9"/>
        <v>177.14</v>
      </c>
      <c r="CH6" s="36">
        <f t="shared" si="9"/>
        <v>169.82</v>
      </c>
      <c r="CI6" s="36">
        <f t="shared" si="9"/>
        <v>168.2</v>
      </c>
      <c r="CJ6" s="36">
        <f t="shared" si="9"/>
        <v>168.67</v>
      </c>
      <c r="CK6" s="35" t="str">
        <f>IF(CK7="","",IF(CK7="-","【-】","【"&amp;SUBSTITUTE(TEXT(CK7,"#,##0.00"),"-","△")&amp;"】"))</f>
        <v>【163.27】</v>
      </c>
      <c r="CL6" s="36">
        <f>IF(CL7="",NA(),CL7)</f>
        <v>47.88</v>
      </c>
      <c r="CM6" s="36">
        <f t="shared" ref="CM6:CU6" si="10">IF(CM7="",NA(),CM7)</f>
        <v>47.77</v>
      </c>
      <c r="CN6" s="36">
        <f t="shared" si="10"/>
        <v>48.48</v>
      </c>
      <c r="CO6" s="36">
        <f t="shared" si="10"/>
        <v>48.04</v>
      </c>
      <c r="CP6" s="36">
        <f t="shared" si="10"/>
        <v>47</v>
      </c>
      <c r="CQ6" s="36">
        <f t="shared" si="10"/>
        <v>55.68</v>
      </c>
      <c r="CR6" s="36">
        <f t="shared" si="10"/>
        <v>55.64</v>
      </c>
      <c r="CS6" s="36">
        <f t="shared" si="10"/>
        <v>55.13</v>
      </c>
      <c r="CT6" s="36">
        <f t="shared" si="10"/>
        <v>54.77</v>
      </c>
      <c r="CU6" s="36">
        <f t="shared" si="10"/>
        <v>54.92</v>
      </c>
      <c r="CV6" s="35" t="str">
        <f>IF(CV7="","",IF(CV7="-","【-】","【"&amp;SUBSTITUTE(TEXT(CV7,"#,##0.00"),"-","△")&amp;"】"))</f>
        <v>【59.94】</v>
      </c>
      <c r="CW6" s="36">
        <f>IF(CW7="",NA(),CW7)</f>
        <v>81.91</v>
      </c>
      <c r="CX6" s="36">
        <f t="shared" ref="CX6:DF6" si="11">IF(CX7="",NA(),CX7)</f>
        <v>80.34</v>
      </c>
      <c r="CY6" s="36">
        <f t="shared" si="11"/>
        <v>79.02</v>
      </c>
      <c r="CZ6" s="36">
        <f t="shared" si="11"/>
        <v>78.3</v>
      </c>
      <c r="DA6" s="36">
        <f t="shared" si="11"/>
        <v>78.22</v>
      </c>
      <c r="DB6" s="36">
        <f t="shared" si="11"/>
        <v>83.18</v>
      </c>
      <c r="DC6" s="36">
        <f t="shared" si="11"/>
        <v>83.09</v>
      </c>
      <c r="DD6" s="36">
        <f t="shared" si="11"/>
        <v>83</v>
      </c>
      <c r="DE6" s="36">
        <f t="shared" si="11"/>
        <v>82.89</v>
      </c>
      <c r="DF6" s="36">
        <f t="shared" si="11"/>
        <v>82.66</v>
      </c>
      <c r="DG6" s="35" t="str">
        <f>IF(DG7="","",IF(DG7="-","【-】","【"&amp;SUBSTITUTE(TEXT(DG7,"#,##0.00"),"-","△")&amp;"】"))</f>
        <v>【90.22】</v>
      </c>
      <c r="DH6" s="36">
        <f>IF(DH7="",NA(),DH7)</f>
        <v>29.38</v>
      </c>
      <c r="DI6" s="36">
        <f t="shared" ref="DI6:DQ6" si="12">IF(DI7="",NA(),DI7)</f>
        <v>30.38</v>
      </c>
      <c r="DJ6" s="36">
        <f t="shared" si="12"/>
        <v>47.87</v>
      </c>
      <c r="DK6" s="36">
        <f t="shared" si="12"/>
        <v>50.29</v>
      </c>
      <c r="DL6" s="36">
        <f t="shared" si="12"/>
        <v>50.61</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0.14000000000000001</v>
      </c>
      <c r="EE6" s="36">
        <f t="shared" ref="EE6:EM6" si="14">IF(EE7="",NA(),EE7)</f>
        <v>0.04</v>
      </c>
      <c r="EF6" s="35">
        <f t="shared" si="14"/>
        <v>0</v>
      </c>
      <c r="EG6" s="36">
        <f t="shared" si="14"/>
        <v>0.15</v>
      </c>
      <c r="EH6" s="36">
        <f t="shared" si="14"/>
        <v>0.06</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182061</v>
      </c>
      <c r="D7" s="38">
        <v>46</v>
      </c>
      <c r="E7" s="38">
        <v>1</v>
      </c>
      <c r="F7" s="38">
        <v>0</v>
      </c>
      <c r="G7" s="38">
        <v>1</v>
      </c>
      <c r="H7" s="38" t="s">
        <v>105</v>
      </c>
      <c r="I7" s="38" t="s">
        <v>106</v>
      </c>
      <c r="J7" s="38" t="s">
        <v>107</v>
      </c>
      <c r="K7" s="38" t="s">
        <v>108</v>
      </c>
      <c r="L7" s="38" t="s">
        <v>109</v>
      </c>
      <c r="M7" s="38"/>
      <c r="N7" s="39" t="s">
        <v>110</v>
      </c>
      <c r="O7" s="39">
        <v>63.15</v>
      </c>
      <c r="P7" s="39">
        <v>90.95</v>
      </c>
      <c r="Q7" s="39">
        <v>2538</v>
      </c>
      <c r="R7" s="39">
        <v>24145</v>
      </c>
      <c r="S7" s="39">
        <v>253.88</v>
      </c>
      <c r="T7" s="39">
        <v>95.1</v>
      </c>
      <c r="U7" s="39">
        <v>21809</v>
      </c>
      <c r="V7" s="39">
        <v>46.15</v>
      </c>
      <c r="W7" s="39">
        <v>472.57</v>
      </c>
      <c r="X7" s="39">
        <v>108.59</v>
      </c>
      <c r="Y7" s="39">
        <v>103.16</v>
      </c>
      <c r="Z7" s="39">
        <v>109.71</v>
      </c>
      <c r="AA7" s="39">
        <v>102.89</v>
      </c>
      <c r="AB7" s="39">
        <v>104.33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2461.14</v>
      </c>
      <c r="AU7" s="39">
        <v>2263.7399999999998</v>
      </c>
      <c r="AV7" s="39">
        <v>511.54</v>
      </c>
      <c r="AW7" s="39">
        <v>505.23</v>
      </c>
      <c r="AX7" s="39">
        <v>474.57</v>
      </c>
      <c r="AY7" s="39">
        <v>915.5</v>
      </c>
      <c r="AZ7" s="39">
        <v>963.24</v>
      </c>
      <c r="BA7" s="39">
        <v>381.53</v>
      </c>
      <c r="BB7" s="39">
        <v>391.54</v>
      </c>
      <c r="BC7" s="39">
        <v>384.34</v>
      </c>
      <c r="BD7" s="39">
        <v>262.87</v>
      </c>
      <c r="BE7" s="39">
        <v>758.87</v>
      </c>
      <c r="BF7" s="39">
        <v>780.67</v>
      </c>
      <c r="BG7" s="39">
        <v>734.11</v>
      </c>
      <c r="BH7" s="39">
        <v>704.47</v>
      </c>
      <c r="BI7" s="39">
        <v>742.95</v>
      </c>
      <c r="BJ7" s="39">
        <v>404.78</v>
      </c>
      <c r="BK7" s="39">
        <v>400.38</v>
      </c>
      <c r="BL7" s="39">
        <v>393.27</v>
      </c>
      <c r="BM7" s="39">
        <v>386.97</v>
      </c>
      <c r="BN7" s="39">
        <v>380.58</v>
      </c>
      <c r="BO7" s="39">
        <v>270.87</v>
      </c>
      <c r="BP7" s="39">
        <v>100.78</v>
      </c>
      <c r="BQ7" s="39">
        <v>95.35</v>
      </c>
      <c r="BR7" s="39">
        <v>101.09</v>
      </c>
      <c r="BS7" s="39">
        <v>91.29</v>
      </c>
      <c r="BT7" s="39">
        <v>88.87</v>
      </c>
      <c r="BU7" s="39">
        <v>98.07</v>
      </c>
      <c r="BV7" s="39">
        <v>96.56</v>
      </c>
      <c r="BW7" s="39">
        <v>100.47</v>
      </c>
      <c r="BX7" s="39">
        <v>101.72</v>
      </c>
      <c r="BY7" s="39">
        <v>102.38</v>
      </c>
      <c r="BZ7" s="39">
        <v>105.59</v>
      </c>
      <c r="CA7" s="39">
        <v>138.37</v>
      </c>
      <c r="CB7" s="39">
        <v>146.59</v>
      </c>
      <c r="CC7" s="39">
        <v>139.21</v>
      </c>
      <c r="CD7" s="39">
        <v>154.16999999999999</v>
      </c>
      <c r="CE7" s="39">
        <v>157.5</v>
      </c>
      <c r="CF7" s="39">
        <v>172.26</v>
      </c>
      <c r="CG7" s="39">
        <v>177.14</v>
      </c>
      <c r="CH7" s="39">
        <v>169.82</v>
      </c>
      <c r="CI7" s="39">
        <v>168.2</v>
      </c>
      <c r="CJ7" s="39">
        <v>168.67</v>
      </c>
      <c r="CK7" s="39">
        <v>163.27000000000001</v>
      </c>
      <c r="CL7" s="39">
        <v>47.88</v>
      </c>
      <c r="CM7" s="39">
        <v>47.77</v>
      </c>
      <c r="CN7" s="39">
        <v>48.48</v>
      </c>
      <c r="CO7" s="39">
        <v>48.04</v>
      </c>
      <c r="CP7" s="39">
        <v>47</v>
      </c>
      <c r="CQ7" s="39">
        <v>55.68</v>
      </c>
      <c r="CR7" s="39">
        <v>55.64</v>
      </c>
      <c r="CS7" s="39">
        <v>55.13</v>
      </c>
      <c r="CT7" s="39">
        <v>54.77</v>
      </c>
      <c r="CU7" s="39">
        <v>54.92</v>
      </c>
      <c r="CV7" s="39">
        <v>59.94</v>
      </c>
      <c r="CW7" s="39">
        <v>81.91</v>
      </c>
      <c r="CX7" s="39">
        <v>80.34</v>
      </c>
      <c r="CY7" s="39">
        <v>79.02</v>
      </c>
      <c r="CZ7" s="39">
        <v>78.3</v>
      </c>
      <c r="DA7" s="39">
        <v>78.22</v>
      </c>
      <c r="DB7" s="39">
        <v>83.18</v>
      </c>
      <c r="DC7" s="39">
        <v>83.09</v>
      </c>
      <c r="DD7" s="39">
        <v>83</v>
      </c>
      <c r="DE7" s="39">
        <v>82.89</v>
      </c>
      <c r="DF7" s="39">
        <v>82.66</v>
      </c>
      <c r="DG7" s="39">
        <v>90.22</v>
      </c>
      <c r="DH7" s="39">
        <v>29.38</v>
      </c>
      <c r="DI7" s="39">
        <v>30.38</v>
      </c>
      <c r="DJ7" s="39">
        <v>47.87</v>
      </c>
      <c r="DK7" s="39">
        <v>50.29</v>
      </c>
      <c r="DL7" s="39">
        <v>50.61</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0.14000000000000001</v>
      </c>
      <c r="EE7" s="39">
        <v>0.04</v>
      </c>
      <c r="EF7" s="39">
        <v>0</v>
      </c>
      <c r="EG7" s="39">
        <v>0.15</v>
      </c>
      <c r="EH7" s="39">
        <v>0.06</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2018-02-22T08:13:20Z</cp:lastPrinted>
  <dcterms:created xsi:type="dcterms:W3CDTF">2017-12-25T01:27:38Z</dcterms:created>
  <dcterms:modified xsi:type="dcterms:W3CDTF">2018-02-22T08:13:32Z</dcterms:modified>
  <cp:category/>
</cp:coreProperties>
</file>