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<sst xmlns="http://schemas.openxmlformats.org/spreadsheetml/2006/main" count="240" uniqueCount="126">
  <si>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</si>
  <si>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</si>
  <si>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</si>
  <si>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</si>
  <si>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</si>
  <si>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</si>
  <si>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</si>
  <si>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</si>
  <si>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</si>
  <si>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</si>
  <si>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</si>
  <si>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</si>
  <si>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</si>
  <si>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</si>
  <si>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</si>
  <si>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</si>
  <si>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</si>
  <si>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</si>
  <si>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</si>
  <si>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</si>
  <si>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</si>
  <si>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</si>
  <si>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</si>
  <si>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</si>
  <si>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</si>
  <si>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</si>
  <si>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</si>
  <si>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</si>
  <si>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</si>
  <si>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</si>
  <si>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</si>
  <si>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</si>
  <si>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</si>
  <si>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</si>
  <si>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</si>
  <si>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</si>
  <si>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</si>
  <si>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</si>
  <si>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</si>
  <si>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</si>
  <si>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</si>
  <si>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</si>
  <si>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</si>
  <si>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</si>
  <si>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</si>
  <si>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</si>
  <si>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</si>
  <si>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</si>
  <si>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</si>
  <si>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</si>
  <si>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</si>
  <si>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</si>
  <si>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</si>
  <si>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</si>
  <si>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</si>
  <si>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</si>
  <si>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</si>
  <si>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</si>
  <si>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</si>
  <si>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</si>
  <si>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</si>
  <si>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</si>
  <si>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</si>
  <si>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</si>
  <si>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</si>
  <si>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</si>
  <si>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</si>
  <si>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</si>
  <si>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</si>
  <si>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</si>
  <si>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</si>
  <si>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</si>
  <si>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</si>
  <si>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</si>
  <si>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</si>
  <si>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</si>
  <si>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</si>
  <si>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</si>
  <si>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</si>
  <si>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</si>
  <si>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</si>
  <si>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</si>
  <si>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</si>
  <si>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</si>
  <si>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</si>
  <si>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</si>
  <si>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</si>
  <si>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</si>
  <si>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</si>
  <si>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</si>
  <si>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</si>
  <si>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</si>
  <si>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</si>
  <si>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</si>
  <si>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</si>
  <si>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</si>
  <si>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</si>
  <si>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</si>
  <si>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</si>
  <si>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</si>
  <si>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</si>
  <si>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</si>
  <si>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</si>
  <si>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</si>
  <si>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</si>
  <si>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</si>
  <si>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</si>
  <si>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</si>
  <si>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</si>
  <si>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</si>
  <si>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</si>
  <si>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</si>
  <si>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</si>
  <si>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</si>
  <si>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</si>
  <si>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</si>
  <si>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</si>
  <si>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</si>
  <si>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</si>
  <si>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</si>
  <si>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</si>
  <si>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</si>
  <si>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農業集落排水事業については、使用料収入の増加は難しいが、事業の安定的な経営のために接続率の低い地区への水洗化率向上を目指し、地域と連携した接続促進への取組みを強化していく。
　また、将来の更新需要への財源確保も非常に重要であるため、資産把握と長期的な視点により、効率的・効果的な維持管理と投資による経費削減・経営改善に努める。
</t>
    <phoneticPr fontId="4"/>
  </si>
  <si>
    <t>非設置</t>
    <phoneticPr fontId="4"/>
  </si>
  <si>
    <t xml:space="preserve">　昭和６２年から供用開始した事業で、平成２５年に整備完了した。
　現在、⑧水洗化率は類似団体を上回る約８８．５％で、④企業債残高対事業規模比率、⑦施設利用率についても類似団体より良好な数値となっている。
　しかし、経営状況を見ると、①収益的収支比率、⑤経費回収率が１００％を大きく下回り、総収益の約２／３を一般会計繰入金に依存している状態であり、これは、平成２５年供用開始の地区の接続率が低いことが大きな要因である。
　接続促進による使用料収入増加に取り組むことが重要であるが、人口減少や節水により減少傾向にある。
　現在は、整備完了による建設改良費の支出が無くなり、接続促進による⑧水洗化率向上への取組みを最重点課題としつつ、事務の効率化や維持管理費削減等、経費削減に取り組んでいる。
</t>
    <phoneticPr fontId="4"/>
  </si>
  <si>
    <t xml:space="preserve">　昭和５９年の事業着手以降、現在使われている資産のうち最も古いものが管渠で３４年を経過している。
　加入者の増加が見込めない中、将来の更新需要に対応するための財源の確保は難しいため、公営企業会計導入に伴う資産調査により、個々の資産の状態に応じた効率的・効果的な維持管理を行い、長寿命化・経費削減を図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</si>
</sst>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864960"/>
        <c:axId val="1858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85864960"/>
        <c:axId val="185867264"/>
      </c:lineChart>
      <c:dateAx>
        <c:axId val="185864960"/>
        <c:scaling>
          <c:orientation val="minMax"/>
        </c:scaling>
        <c:delete val="1"/>
        <c:axPos val="b"/>
        <c:numFmt formatCode="ge" sourceLinked="1"/>
        <c:majorTickMark val="none"/>
        <c:minorTickMark val="none"/>
        <c:tickLblPos val="none"/>
        <c:crossAx val="185867264"/>
        <c:crosses val="autoZero"/>
        <c:auto val="1"/>
        <c:lblOffset val="100"/>
        <c:baseTimeUnit val="years"/>
      </c:dateAx>
      <c:valAx>
        <c:axId val="1858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71.95</c:v>
                </c:pt>
                <c:pt idx="1">
                  <c:v>65.72</c:v>
                </c:pt>
                <c:pt idx="2">
                  <c:v>67.39</c:v>
                </c:pt>
                <c:pt idx="3">
                  <c:v>66.17</c:v>
                </c:pt>
                <c:pt idx="4">
                  <c:v>64.39</c:v>
                </c:pt>
              </c:numCache>
            </c:numRef>
          </c:val>
        </c:ser>
        <c:dLbls>
          <c:showLegendKey val="0"/>
          <c:showVal val="0"/>
          <c:showCatName val="0"/>
          <c:showSerName val="0"/>
          <c:showPercent val="0"/>
          <c:showBubbleSize val="0"/>
        </c:dLbls>
        <c:gapWidth val="150"/>
        <c:axId val="187940224"/>
        <c:axId val="1879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87940224"/>
        <c:axId val="187966976"/>
      </c:lineChart>
      <c:dateAx>
        <c:axId val="187940224"/>
        <c:scaling>
          <c:orientation val="minMax"/>
        </c:scaling>
        <c:delete val="1"/>
        <c:axPos val="b"/>
        <c:numFmt formatCode="ge" sourceLinked="1"/>
        <c:majorTickMark val="none"/>
        <c:minorTickMark val="none"/>
        <c:tickLblPos val="none"/>
        <c:crossAx val="187966976"/>
        <c:crosses val="autoZero"/>
        <c:auto val="1"/>
        <c:lblOffset val="100"/>
        <c:baseTimeUnit val="years"/>
      </c:dateAx>
      <c:valAx>
        <c:axId val="1879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89.22</c:v>
                </c:pt>
                <c:pt idx="1">
                  <c:v>83.55</c:v>
                </c:pt>
                <c:pt idx="2">
                  <c:v>85.64</c:v>
                </c:pt>
                <c:pt idx="3">
                  <c:v>87.67</c:v>
                </c:pt>
                <c:pt idx="4">
                  <c:v>88.48</c:v>
                </c:pt>
              </c:numCache>
            </c:numRef>
          </c:val>
        </c:ser>
        <c:dLbls>
          <c:showLegendKey val="0"/>
          <c:showVal val="0"/>
          <c:showCatName val="0"/>
          <c:showSerName val="0"/>
          <c:showPercent val="0"/>
          <c:showBubbleSize val="0"/>
        </c:dLbls>
        <c:gapWidth val="150"/>
        <c:axId val="188066816"/>
        <c:axId val="1880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88066816"/>
        <c:axId val="188081280"/>
      </c:lineChart>
      <c:dateAx>
        <c:axId val="188066816"/>
        <c:scaling>
          <c:orientation val="minMax"/>
        </c:scaling>
        <c:delete val="1"/>
        <c:axPos val="b"/>
        <c:numFmt formatCode="ge" sourceLinked="1"/>
        <c:majorTickMark val="none"/>
        <c:minorTickMark val="none"/>
        <c:tickLblPos val="none"/>
        <c:crossAx val="188081280"/>
        <c:crosses val="autoZero"/>
        <c:auto val="1"/>
        <c:lblOffset val="100"/>
        <c:baseTimeUnit val="years"/>
      </c:dateAx>
      <c:valAx>
        <c:axId val="1880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71.16</c:v>
                </c:pt>
                <c:pt idx="1">
                  <c:v>69.69</c:v>
                </c:pt>
                <c:pt idx="2">
                  <c:v>74.989999999999995</c:v>
                </c:pt>
                <c:pt idx="3">
                  <c:v>75.69</c:v>
                </c:pt>
                <c:pt idx="4">
                  <c:v>71.98</c:v>
                </c:pt>
              </c:numCache>
            </c:numRef>
          </c:val>
        </c:ser>
        <c:dLbls>
          <c:showLegendKey val="0"/>
          <c:showVal val="0"/>
          <c:showCatName val="0"/>
          <c:showSerName val="0"/>
          <c:showPercent val="0"/>
          <c:showBubbleSize val="0"/>
        </c:dLbls>
        <c:gapWidth val="150"/>
        <c:axId val="186243328"/>
        <c:axId val="1862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243328"/>
        <c:axId val="186254080"/>
      </c:lineChart>
      <c:dateAx>
        <c:axId val="186243328"/>
        <c:scaling>
          <c:orientation val="minMax"/>
        </c:scaling>
        <c:delete val="1"/>
        <c:axPos val="b"/>
        <c:numFmt formatCode="ge" sourceLinked="1"/>
        <c:majorTickMark val="none"/>
        <c:minorTickMark val="none"/>
        <c:tickLblPos val="none"/>
        <c:crossAx val="186254080"/>
        <c:crosses val="autoZero"/>
        <c:auto val="1"/>
        <c:lblOffset val="100"/>
        <c:baseTimeUnit val="years"/>
      </c:dateAx>
      <c:valAx>
        <c:axId val="1862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231680"/>
        <c:axId val="188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231680"/>
        <c:axId val="188233600"/>
      </c:lineChart>
      <c:dateAx>
        <c:axId val="188231680"/>
        <c:scaling>
          <c:orientation val="minMax"/>
        </c:scaling>
        <c:delete val="1"/>
        <c:axPos val="b"/>
        <c:numFmt formatCode="ge" sourceLinked="1"/>
        <c:majorTickMark val="none"/>
        <c:minorTickMark val="none"/>
        <c:tickLblPos val="none"/>
        <c:crossAx val="188233600"/>
        <c:crosses val="autoZero"/>
        <c:auto val="1"/>
        <c:lblOffset val="100"/>
        <c:baseTimeUnit val="years"/>
      </c:dateAx>
      <c:valAx>
        <c:axId val="188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443648"/>
        <c:axId val="1864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443648"/>
        <c:axId val="186462208"/>
      </c:lineChart>
      <c:dateAx>
        <c:axId val="186443648"/>
        <c:scaling>
          <c:orientation val="minMax"/>
        </c:scaling>
        <c:delete val="1"/>
        <c:axPos val="b"/>
        <c:numFmt formatCode="ge" sourceLinked="1"/>
        <c:majorTickMark val="none"/>
        <c:minorTickMark val="none"/>
        <c:tickLblPos val="none"/>
        <c:crossAx val="186462208"/>
        <c:crosses val="autoZero"/>
        <c:auto val="1"/>
        <c:lblOffset val="100"/>
        <c:baseTimeUnit val="years"/>
      </c:dateAx>
      <c:valAx>
        <c:axId val="1864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19392"/>
        <c:axId val="1866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19392"/>
        <c:axId val="186621312"/>
      </c:lineChart>
      <c:dateAx>
        <c:axId val="186619392"/>
        <c:scaling>
          <c:orientation val="minMax"/>
        </c:scaling>
        <c:delete val="1"/>
        <c:axPos val="b"/>
        <c:numFmt formatCode="ge" sourceLinked="1"/>
        <c:majorTickMark val="none"/>
        <c:minorTickMark val="none"/>
        <c:tickLblPos val="none"/>
        <c:crossAx val="186621312"/>
        <c:crosses val="autoZero"/>
        <c:auto val="1"/>
        <c:lblOffset val="100"/>
        <c:baseTimeUnit val="years"/>
      </c:dateAx>
      <c:valAx>
        <c:axId val="1866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709120"/>
        <c:axId val="1867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709120"/>
        <c:axId val="186711040"/>
      </c:lineChart>
      <c:dateAx>
        <c:axId val="186709120"/>
        <c:scaling>
          <c:orientation val="minMax"/>
        </c:scaling>
        <c:delete val="1"/>
        <c:axPos val="b"/>
        <c:numFmt formatCode="ge" sourceLinked="1"/>
        <c:majorTickMark val="none"/>
        <c:minorTickMark val="none"/>
        <c:tickLblPos val="none"/>
        <c:crossAx val="186711040"/>
        <c:crosses val="autoZero"/>
        <c:auto val="1"/>
        <c:lblOffset val="100"/>
        <c:baseTimeUnit val="years"/>
      </c:dateAx>
      <c:valAx>
        <c:axId val="1867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1207.5999999999999</c:v>
                </c:pt>
                <c:pt idx="1">
                  <c:v>1148.6199999999999</c:v>
                </c:pt>
                <c:pt idx="2">
                  <c:v>909.88</c:v>
                </c:pt>
                <c:pt idx="3">
                  <c:v>842.84</c:v>
                </c:pt>
                <c:pt idx="4">
                  <c:v>839.58</c:v>
                </c:pt>
              </c:numCache>
            </c:numRef>
          </c:val>
        </c:ser>
        <c:dLbls>
          <c:showLegendKey val="0"/>
          <c:showVal val="0"/>
          <c:showCatName val="0"/>
          <c:showSerName val="0"/>
          <c:showPercent val="0"/>
          <c:showBubbleSize val="0"/>
        </c:dLbls>
        <c:gapWidth val="150"/>
        <c:axId val="186778368"/>
        <c:axId val="1867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86778368"/>
        <c:axId val="186780288"/>
      </c:lineChart>
      <c:dateAx>
        <c:axId val="186778368"/>
        <c:scaling>
          <c:orientation val="minMax"/>
        </c:scaling>
        <c:delete val="1"/>
        <c:axPos val="b"/>
        <c:numFmt formatCode="ge" sourceLinked="1"/>
        <c:majorTickMark val="none"/>
        <c:minorTickMark val="none"/>
        <c:tickLblPos val="none"/>
        <c:crossAx val="186780288"/>
        <c:crosses val="autoZero"/>
        <c:auto val="1"/>
        <c:lblOffset val="100"/>
        <c:baseTimeUnit val="years"/>
      </c:dateAx>
      <c:valAx>
        <c:axId val="1867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54.52</c:v>
                </c:pt>
                <c:pt idx="1">
                  <c:v>54.6</c:v>
                </c:pt>
                <c:pt idx="2">
                  <c:v>55.41</c:v>
                </c:pt>
                <c:pt idx="3">
                  <c:v>54.08</c:v>
                </c:pt>
                <c:pt idx="4">
                  <c:v>54.91</c:v>
                </c:pt>
              </c:numCache>
            </c:numRef>
          </c:val>
        </c:ser>
        <c:dLbls>
          <c:showLegendKey val="0"/>
          <c:showVal val="0"/>
          <c:showCatName val="0"/>
          <c:showSerName val="0"/>
          <c:showPercent val="0"/>
          <c:showBubbleSize val="0"/>
        </c:dLbls>
        <c:gapWidth val="150"/>
        <c:axId val="187339136"/>
        <c:axId val="1873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87339136"/>
        <c:axId val="187341056"/>
      </c:lineChart>
      <c:dateAx>
        <c:axId val="187339136"/>
        <c:scaling>
          <c:orientation val="minMax"/>
        </c:scaling>
        <c:delete val="1"/>
        <c:axPos val="b"/>
        <c:numFmt formatCode="ge" sourceLinked="1"/>
        <c:majorTickMark val="none"/>
        <c:minorTickMark val="none"/>
        <c:tickLblPos val="none"/>
        <c:crossAx val="187341056"/>
        <c:crosses val="autoZero"/>
        <c:auto val="1"/>
        <c:lblOffset val="100"/>
        <c:baseTimeUnit val="years"/>
      </c:dateAx>
      <c:valAx>
        <c:axId val="1873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279.5</c:v>
                </c:pt>
                <c:pt idx="1">
                  <c:v>274.26</c:v>
                </c:pt>
                <c:pt idx="2">
                  <c:v>279.73</c:v>
                </c:pt>
                <c:pt idx="3">
                  <c:v>278.83999999999997</c:v>
                </c:pt>
                <c:pt idx="4">
                  <c:v>290.79000000000002</c:v>
                </c:pt>
              </c:numCache>
            </c:numRef>
          </c:val>
        </c:ser>
        <c:dLbls>
          <c:showLegendKey val="0"/>
          <c:showVal val="0"/>
          <c:showCatName val="0"/>
          <c:showSerName val="0"/>
          <c:showPercent val="0"/>
          <c:showBubbleSize val="0"/>
        </c:dLbls>
        <c:gapWidth val="150"/>
        <c:axId val="187752448"/>
        <c:axId val="1877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7752448"/>
        <c:axId val="187754368"/>
      </c:lineChart>
      <c:dateAx>
        <c:axId val="187752448"/>
        <c:scaling>
          <c:orientation val="minMax"/>
        </c:scaling>
        <c:delete val="1"/>
        <c:axPos val="b"/>
        <c:numFmt formatCode="ge" sourceLinked="1"/>
        <c:majorTickMark val="none"/>
        <c:minorTickMark val="none"/>
        <c:tickLblPos val="none"/>
        <c:crossAx val="187754368"/>
        <c:crosses val="autoZero"/>
        <c:auto val="1"/>
        <c:lblOffset val="100"/>
        <c:baseTimeUnit val="years"/>
      </c:dateAx>
      <c:valAx>
        <c:axId val="1877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6" zoomScaleNormal="100" workbookViewId="0">
      <selection activeCell="CC73" sqref="CC7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69" t="str">
        <f>データ!H6</f>
        <v>福井県　越前市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
        <v>123</v>
      </c>
      <c r="AE8" s="67"/>
      <c r="AF8" s="67"/>
      <c r="AG8" s="67"/>
      <c r="AH8" s="67"/>
      <c r="AI8" s="67"/>
      <c r="AJ8" s="67"/>
      <c r="AK8" s="4"/>
      <c r="AL8" s="61">
        <f>データ!S6</f>
        <v>82947</v>
      </c>
      <c r="AM8" s="61"/>
      <c r="AN8" s="61"/>
      <c r="AO8" s="61"/>
      <c r="AP8" s="61"/>
      <c r="AQ8" s="61"/>
      <c r="AR8" s="61"/>
      <c r="AS8" s="61"/>
      <c r="AT8" s="60">
        <f>データ!T6</f>
        <v>230.7</v>
      </c>
      <c r="AU8" s="60"/>
      <c r="AV8" s="60"/>
      <c r="AW8" s="60"/>
      <c r="AX8" s="60"/>
      <c r="AY8" s="60"/>
      <c r="AZ8" s="60"/>
      <c r="BA8" s="60"/>
      <c r="BB8" s="60">
        <f>データ!U6</f>
        <v>359.54</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c r="A10" s="2"/>
      <c r="B10" s="60" t="str">
        <f>データ!N6</f>
        <v>-</v>
      </c>
      <c r="C10" s="60"/>
      <c r="D10" s="60"/>
      <c r="E10" s="60"/>
      <c r="F10" s="60"/>
      <c r="G10" s="60"/>
      <c r="H10" s="60"/>
      <c r="I10" s="60" t="str">
        <f>データ!O6</f>
        <v>該当数値なし</v>
      </c>
      <c r="J10" s="60"/>
      <c r="K10" s="60"/>
      <c r="L10" s="60"/>
      <c r="M10" s="60"/>
      <c r="N10" s="60"/>
      <c r="O10" s="60"/>
      <c r="P10" s="60">
        <f>データ!P6</f>
        <v>4.03</v>
      </c>
      <c r="Q10" s="60"/>
      <c r="R10" s="60"/>
      <c r="S10" s="60"/>
      <c r="T10" s="60"/>
      <c r="U10" s="60"/>
      <c r="V10" s="60"/>
      <c r="W10" s="60">
        <f>データ!Q6</f>
        <v>80.05</v>
      </c>
      <c r="X10" s="60"/>
      <c r="Y10" s="60"/>
      <c r="Z10" s="60"/>
      <c r="AA10" s="60"/>
      <c r="AB10" s="60"/>
      <c r="AC10" s="60"/>
      <c r="AD10" s="61">
        <f>データ!R6</f>
        <v>2624</v>
      </c>
      <c r="AE10" s="61"/>
      <c r="AF10" s="61"/>
      <c r="AG10" s="61"/>
      <c r="AH10" s="61"/>
      <c r="AI10" s="61"/>
      <c r="AJ10" s="61"/>
      <c r="AK10" s="2"/>
      <c r="AL10" s="61">
        <f>データ!V6</f>
        <v>3342</v>
      </c>
      <c r="AM10" s="61"/>
      <c r="AN10" s="61"/>
      <c r="AO10" s="61"/>
      <c r="AP10" s="61"/>
      <c r="AQ10" s="61"/>
      <c r="AR10" s="61"/>
      <c r="AS10" s="61"/>
      <c r="AT10" s="60">
        <f>データ!W6</f>
        <v>1.51</v>
      </c>
      <c r="AU10" s="60"/>
      <c r="AV10" s="60"/>
      <c r="AW10" s="60"/>
      <c r="AX10" s="60"/>
      <c r="AY10" s="60"/>
      <c r="AZ10" s="60"/>
      <c r="BA10" s="60"/>
      <c r="BB10" s="60">
        <f>データ!X6</f>
        <v>2213.25</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125</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122</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182095</v>
      </c>
      <c r="D6" s="33">
        <f t="shared" si="3"/>
        <v>47</v>
      </c>
      <c r="E6" s="33">
        <f t="shared" si="3"/>
        <v>17</v>
      </c>
      <c r="F6" s="33">
        <f t="shared" si="3"/>
        <v>5</v>
      </c>
      <c r="G6" s="33">
        <f t="shared" si="3"/>
        <v>0</v>
      </c>
      <c r="H6" s="33" t="str">
        <f t="shared" si="3"/>
        <v>福井県　越前市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4.03</v>
      </c>
      <c r="Q6" s="34">
        <f t="shared" si="3"/>
        <v>80.05</v>
      </c>
      <c r="R6" s="34">
        <f t="shared" si="3"/>
        <v>2624</v>
      </c>
      <c r="S6" s="34">
        <f t="shared" si="3"/>
        <v>82947</v>
      </c>
      <c r="T6" s="34">
        <f t="shared" si="3"/>
        <v>230.7</v>
      </c>
      <c r="U6" s="34">
        <f t="shared" si="3"/>
        <v>359.54</v>
      </c>
      <c r="V6" s="34">
        <f t="shared" si="3"/>
        <v>3342</v>
      </c>
      <c r="W6" s="34">
        <f t="shared" si="3"/>
        <v>1.51</v>
      </c>
      <c r="X6" s="34">
        <f t="shared" si="3"/>
        <v>2213.25</v>
      </c>
      <c r="Y6" s="35">
        <f>IF(Y7="",NA(),Y7)</f>
        <v>71.16</v>
      </c>
      <c r="Z6" s="35">
        <f t="shared" ref="Z6:AH6" si="4">IF(Z7="",NA(),Z7)</f>
        <v>69.69</v>
      </c>
      <c r="AA6" s="35">
        <f t="shared" si="4"/>
        <v>74.989999999999995</v>
      </c>
      <c r="AB6" s="35">
        <f t="shared" si="4"/>
        <v>75.69</v>
      </c>
      <c r="AC6" s="35">
        <f t="shared" si="4"/>
        <v>71.98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1207.5999999999999</v>
      </c>
      <c r="BG6" s="35">
        <f t="shared" ref="BG6:BO6" si="7">IF(BG7="",NA(),BG7)</f>
        <v>1148.6199999999999</v>
      </c>
      <c r="BH6" s="35">
        <f t="shared" si="7"/>
        <v>909.88</v>
      </c>
      <c r="BI6" s="35">
        <f t="shared" si="7"/>
        <v>842.84</v>
      </c>
      <c r="BJ6" s="35">
        <f t="shared" si="7"/>
        <v>839.58</v>
      </c>
      <c r="BK6" s="35">
        <f t="shared" si="7"/>
        <v>1197.82</v>
      </c>
      <c r="BL6" s="35">
        <f t="shared" si="7"/>
        <v>1126.77</v>
      </c>
      <c r="BM6" s="35">
        <f t="shared" si="7"/>
        <v>1044.8</v>
      </c>
      <c r="BN6" s="35">
        <f t="shared" si="7"/>
        <v>1081.8</v>
      </c>
      <c r="BO6" s="35">
        <f t="shared" si="7"/>
        <v>974.93</v>
      </c>
      <c r="BP6" s="34" t="str">
        <f>IF(BP7="","",IF(BP7="-","【-】","【"&amp;SUBSTITUTE(TEXT(BP7,"#,##0.00"),"-","△")&amp;"】"))</f>
        <v>【914.53】</v>
      </c>
      <c r="BQ6" s="35">
        <f>IF(BQ7="",NA(),BQ7)</f>
        <v>54.52</v>
      </c>
      <c r="BR6" s="35">
        <f t="shared" ref="BR6:BZ6" si="8">IF(BR7="",NA(),BR7)</f>
        <v>54.6</v>
      </c>
      <c r="BS6" s="35">
        <f t="shared" si="8"/>
        <v>55.41</v>
      </c>
      <c r="BT6" s="35">
        <f t="shared" si="8"/>
        <v>54.08</v>
      </c>
      <c r="BU6" s="35">
        <f t="shared" si="8"/>
        <v>54.91</v>
      </c>
      <c r="BV6" s="35">
        <f t="shared" si="8"/>
        <v>51.03</v>
      </c>
      <c r="BW6" s="35">
        <f t="shared" si="8"/>
        <v>50.9</v>
      </c>
      <c r="BX6" s="35">
        <f t="shared" si="8"/>
        <v>50.82</v>
      </c>
      <c r="BY6" s="35">
        <f t="shared" si="8"/>
        <v>52.19</v>
      </c>
      <c r="BZ6" s="35">
        <f t="shared" si="8"/>
        <v>55.32</v>
      </c>
      <c r="CA6" s="34" t="str">
        <f>IF(CA7="","",IF(CA7="-","【-】","【"&amp;SUBSTITUTE(TEXT(CA7,"#,##0.00"),"-","△")&amp;"】"))</f>
        <v>【55.73】</v>
      </c>
      <c r="CB6" s="35">
        <f>IF(CB7="",NA(),CB7)</f>
        <v>279.5</v>
      </c>
      <c r="CC6" s="35">
        <f t="shared" ref="CC6:CK6" si="9">IF(CC7="",NA(),CC7)</f>
        <v>274.26</v>
      </c>
      <c r="CD6" s="35">
        <f t="shared" si="9"/>
        <v>279.73</v>
      </c>
      <c r="CE6" s="35">
        <f t="shared" si="9"/>
        <v>278.83999999999997</v>
      </c>
      <c r="CF6" s="35">
        <f t="shared" si="9"/>
        <v>290.79000000000002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71.95</v>
      </c>
      <c r="CN6" s="35">
        <f t="shared" ref="CN6:CV6" si="10">IF(CN7="",NA(),CN7)</f>
        <v>65.72</v>
      </c>
      <c r="CO6" s="35">
        <f t="shared" si="10"/>
        <v>67.39</v>
      </c>
      <c r="CP6" s="35">
        <f t="shared" si="10"/>
        <v>66.17</v>
      </c>
      <c r="CQ6" s="35">
        <f t="shared" si="10"/>
        <v>64.39</v>
      </c>
      <c r="CR6" s="35">
        <f t="shared" si="10"/>
        <v>54.74</v>
      </c>
      <c r="CS6" s="35">
        <f t="shared" si="10"/>
        <v>53.78</v>
      </c>
      <c r="CT6" s="35">
        <f t="shared" si="10"/>
        <v>53.24</v>
      </c>
      <c r="CU6" s="35">
        <f t="shared" si="10"/>
        <v>52.31</v>
      </c>
      <c r="CV6" s="35">
        <f t="shared" si="10"/>
        <v>60.65</v>
      </c>
      <c r="CW6" s="34" t="str">
        <f>IF(CW7="","",IF(CW7="-","【-】","【"&amp;SUBSTITUTE(TEXT(CW7,"#,##0.00"),"-","△")&amp;"】"))</f>
        <v>【59.15】</v>
      </c>
      <c r="CX6" s="35">
        <f>IF(CX7="",NA(),CX7)</f>
        <v>89.22</v>
      </c>
      <c r="CY6" s="35">
        <f t="shared" ref="CY6:DG6" si="11">IF(CY7="",NA(),CY7)</f>
        <v>83.55</v>
      </c>
      <c r="CZ6" s="35">
        <f t="shared" si="11"/>
        <v>85.64</v>
      </c>
      <c r="DA6" s="35">
        <f t="shared" si="11"/>
        <v>87.67</v>
      </c>
      <c r="DB6" s="35">
        <f t="shared" si="11"/>
        <v>88.48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182095</v>
      </c>
      <c r="D7" s="37">
        <v>47</v>
      </c>
      <c r="E7" s="37">
        <v>17</v>
      </c>
      <c r="F7" s="37">
        <v>5</v>
      </c>
      <c r="G7" s="37">
        <v>0</v>
      </c>
      <c r="H7" s="37" t="s">
        <v>110</v>
      </c>
      <c r="I7" s="37" t="s">
        <v>111</v>
      </c>
      <c r="J7" s="37" t="s">
        <v>112</v>
      </c>
      <c r="K7" s="37" t="s">
        <v>113</v>
      </c>
      <c r="L7" s="37" t="s">
        <v>114</v>
      </c>
      <c r="M7" s="37"/>
      <c r="N7" s="38" t="s">
        <v>115</v>
      </c>
      <c r="O7" s="38" t="s">
        <v>116</v>
      </c>
      <c r="P7" s="38">
        <v>4.03</v>
      </c>
      <c r="Q7" s="38">
        <v>80.05</v>
      </c>
      <c r="R7" s="38">
        <v>2624</v>
      </c>
      <c r="S7" s="38">
        <v>82947</v>
      </c>
      <c r="T7" s="38">
        <v>230.7</v>
      </c>
      <c r="U7" s="38">
        <v>359.54</v>
      </c>
      <c r="V7" s="38">
        <v>3342</v>
      </c>
      <c r="W7" s="38">
        <v>1.51</v>
      </c>
      <c r="X7" s="38">
        <v>2213.25</v>
      </c>
      <c r="Y7" s="38">
        <v>71.16</v>
      </c>
      <c r="Z7" s="38">
        <v>69.69</v>
      </c>
      <c r="AA7" s="38">
        <v>74.989999999999995</v>
      </c>
      <c r="AB7" s="38">
        <v>75.69</v>
      </c>
      <c r="AC7" s="38">
        <v>71.98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1207.5999999999999</v>
      </c>
      <c r="BG7" s="38">
        <v>1148.6199999999999</v>
      </c>
      <c r="BH7" s="38">
        <v>909.88</v>
      </c>
      <c r="BI7" s="38">
        <v>842.84</v>
      </c>
      <c r="BJ7" s="38">
        <v>839.58</v>
      </c>
      <c r="BK7" s="38">
        <v>1197.82</v>
      </c>
      <c r="BL7" s="38">
        <v>1126.77</v>
      </c>
      <c r="BM7" s="38">
        <v>1044.8</v>
      </c>
      <c r="BN7" s="38">
        <v>1081.8</v>
      </c>
      <c r="BO7" s="38">
        <v>974.93</v>
      </c>
      <c r="BP7" s="38">
        <v>914.53</v>
      </c>
      <c r="BQ7" s="38">
        <v>54.52</v>
      </c>
      <c r="BR7" s="38">
        <v>54.6</v>
      </c>
      <c r="BS7" s="38">
        <v>55.41</v>
      </c>
      <c r="BT7" s="38">
        <v>54.08</v>
      </c>
      <c r="BU7" s="38">
        <v>54.91</v>
      </c>
      <c r="BV7" s="38">
        <v>51.03</v>
      </c>
      <c r="BW7" s="38">
        <v>50.9</v>
      </c>
      <c r="BX7" s="38">
        <v>50.82</v>
      </c>
      <c r="BY7" s="38">
        <v>52.19</v>
      </c>
      <c r="BZ7" s="38">
        <v>55.32</v>
      </c>
      <c r="CA7" s="38">
        <v>55.73</v>
      </c>
      <c r="CB7" s="38">
        <v>279.5</v>
      </c>
      <c r="CC7" s="38">
        <v>274.26</v>
      </c>
      <c r="CD7" s="38">
        <v>279.73</v>
      </c>
      <c r="CE7" s="38">
        <v>278.83999999999997</v>
      </c>
      <c r="CF7" s="38">
        <v>290.79000000000002</v>
      </c>
      <c r="CG7" s="38">
        <v>289.60000000000002</v>
      </c>
      <c r="CH7" s="38">
        <v>293.27</v>
      </c>
      <c r="CI7" s="38">
        <v>300.52</v>
      </c>
      <c r="CJ7" s="38">
        <v>296.14</v>
      </c>
      <c r="CK7" s="38">
        <v>283.17</v>
      </c>
      <c r="CL7" s="38">
        <v>276.77999999999997</v>
      </c>
      <c r="CM7" s="38">
        <v>71.95</v>
      </c>
      <c r="CN7" s="38">
        <v>65.72</v>
      </c>
      <c r="CO7" s="38">
        <v>67.39</v>
      </c>
      <c r="CP7" s="38">
        <v>66.17</v>
      </c>
      <c r="CQ7" s="38">
        <v>64.39</v>
      </c>
      <c r="CR7" s="38">
        <v>54.74</v>
      </c>
      <c r="CS7" s="38">
        <v>53.78</v>
      </c>
      <c r="CT7" s="38">
        <v>53.24</v>
      </c>
      <c r="CU7" s="38">
        <v>52.31</v>
      </c>
      <c r="CV7" s="38">
        <v>60.65</v>
      </c>
      <c r="CW7" s="38">
        <v>59.15</v>
      </c>
      <c r="CX7" s="38">
        <v>89.22</v>
      </c>
      <c r="CY7" s="38">
        <v>83.55</v>
      </c>
      <c r="CZ7" s="38">
        <v>85.64</v>
      </c>
      <c r="DA7" s="38">
        <v>87.67</v>
      </c>
      <c r="DB7" s="38">
        <v>88.48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磯川　玲</cp:lastModifiedBy>
  <cp:lastPrinted>2018-02-05T06:09:55Z</cp:lastPrinted>
  <dcterms:created xsi:type="dcterms:W3CDTF">2017-12-25T02:28:25Z</dcterms:created>
  <dcterms:modified xsi:type="dcterms:W3CDTF">2018-02-08T02:21:27Z</dcterms:modified>
  <cp:category/>
</cp:coreProperties>
</file>