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50 生活環境課\15　公営企業関係\H29\H30.01_小西補佐依頼（経営分析比較表）\【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<sst xmlns="http://schemas.openxmlformats.org/spreadsheetml/2006/main" count="240" uniqueCount="126">
  <si>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</si>
  <si>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</si>
  <si>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</si>
  <si>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</si>
  <si>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</si>
  <si>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</si>
  <si>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</si>
  <si>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</si>
  <si>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</si>
  <si>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</si>
  <si>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</si>
  <si>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</si>
  <si>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</si>
  <si>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</si>
  <si>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</si>
  <si>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</si>
  <si>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</si>
  <si>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</si>
  <si>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</si>
  <si>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</si>
  <si>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</si>
  <si>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</si>
  <si>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</si>
  <si>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</si>
  <si>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</si>
  <si>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</si>
  <si>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</si>
  <si>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</si>
  <si>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</si>
  <si>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</si>
  <si>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</si>
  <si>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</si>
  <si>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</si>
  <si>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</si>
  <si>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</si>
  <si>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</si>
  <si>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</si>
  <si>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</si>
  <si>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</si>
  <si>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</si>
  <si>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</si>
  <si>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</si>
  <si>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</si>
  <si>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</si>
  <si>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</si>
  <si>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</si>
  <si>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</si>
  <si>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</si>
  <si>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</si>
  <si>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</si>
  <si>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</si>
  <si>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</si>
  <si>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</si>
  <si>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</si>
  <si>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</si>
  <si>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</si>
  <si>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</si>
  <si>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</si>
  <si>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</si>
  <si>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</si>
  <si>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</si>
  <si>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</si>
  <si>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</si>
  <si>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</si>
  <si>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</si>
  <si>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</si>
  <si>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</si>
  <si>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</si>
  <si>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</si>
  <si>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</si>
  <si>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</si>
  <si>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</si>
  <si>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</si>
  <si>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</si>
  <si>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</si>
  <si>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</si>
  <si>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</si>
  <si>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</si>
  <si>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</si>
  <si>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</si>
  <si>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</si>
  <si>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</si>
  <si>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</si>
  <si>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</si>
  <si>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</si>
  <si>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</si>
  <si>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</si>
  <si>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</si>
  <si>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</si>
  <si>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</si>
  <si>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</si>
  <si>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</si>
  <si>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</si>
  <si>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</si>
  <si>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</si>
  <si>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</si>
  <si>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</si>
  <si>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</si>
  <si>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</si>
  <si>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</si>
  <si>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</si>
  <si>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</si>
  <si>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</si>
  <si>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</si>
  <si>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</si>
  <si>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</si>
  <si>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</si>
  <si>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</si>
  <si>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</si>
  <si>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</si>
  <si>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おおい町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</si>
  <si>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</si>
  <si>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</si>
  <si>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</si>
  <si>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</si>
  <si>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</si>
  <si>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</si>
  <si>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</si>
  <si>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</si>
  <si>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</si>
  <si>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</si>
  <si>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</si>
  <si>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</si>
  <si>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本町の下水道施設は、最も古い施設で建設から約３０年であり、管渠についても同様である。管渠の標準耐用年数が５０年であるため、管渠の老朽化は進んでいない。
　管渠については、修繕が必要な箇所が判明次第、修繕しているが、今後老朽化が進む前に計画的に更新計画を立てていく必要があると考えている。
　処理場については、老朽化が進む施設が出てきているが、平成２０年度より計画的に汚水処理槽の補修及び設備の更新を行い長寿命化に努めている。</t>
    <rPh sb="1" eb="3">
      <t>ホンマチ</t>
    </rPh>
    <rPh sb="4" eb="7">
      <t>ゲスイドウ</t>
    </rPh>
    <rPh sb="7" eb="9">
      <t>シセツ</t>
    </rPh>
    <rPh sb="11" eb="12">
      <t>モット</t>
    </rPh>
    <rPh sb="13" eb="14">
      <t>フル</t>
    </rPh>
    <rPh sb="15" eb="17">
      <t>シセツ</t>
    </rPh>
    <rPh sb="18" eb="20">
      <t>ケンセツ</t>
    </rPh>
    <rPh sb="22" eb="23">
      <t>ヤク</t>
    </rPh>
    <rPh sb="25" eb="26">
      <t>トシ</t>
    </rPh>
    <phoneticPr fontId="4"/>
  </si>
  <si>
    <t>　「１．経営の健全性・効率性について」でも記載したように水洗化率が100%に近く推移しており、今後接続率を上げることによる料金収入の大幅な増加は見込めない状況である。
　他方で、老朽化は進んでいくため維持管理費や施設の更新費用が増加していくことが予想される。更新時期や修繕時期が集中しないように今後計画的に修繕等を実施していく予定である。
　また、人口減少により料金収入が減少していくことが予想されるため、処理場の統廃合により費用の低減を図るとともに料金改定により収入の増加を検討していく必要性があると考えている。</t>
    <rPh sb="4" eb="6">
      <t>ケイエイ</t>
    </rPh>
    <rPh sb="7" eb="10">
      <t>ケンゼンセイ</t>
    </rPh>
    <rPh sb="11" eb="14">
      <t>コウリツセイ</t>
    </rPh>
    <rPh sb="21" eb="23">
      <t>キサイ</t>
    </rPh>
    <rPh sb="28" eb="31">
      <t>スイセンカ</t>
    </rPh>
    <rPh sb="31" eb="32">
      <t>リツ</t>
    </rPh>
    <rPh sb="38" eb="39">
      <t>チカ</t>
    </rPh>
    <rPh sb="40" eb="42">
      <t>スイイ</t>
    </rPh>
    <rPh sb="47" eb="49">
      <t>コンゴ</t>
    </rPh>
    <rPh sb="49" eb="51">
      <t>セツゾク</t>
    </rPh>
    <rPh sb="51" eb="52">
      <t>リツ</t>
    </rPh>
    <rPh sb="53" eb="54">
      <t>ア</t>
    </rPh>
    <rPh sb="61" eb="63">
      <t>リョウキン</t>
    </rPh>
    <rPh sb="63" eb="65">
      <t>シュウニュウ</t>
    </rPh>
    <rPh sb="66" eb="68">
      <t>オオハバ</t>
    </rPh>
    <rPh sb="69" eb="71">
      <t>ゾウカ</t>
    </rPh>
    <rPh sb="72" eb="74">
      <t>ミコ</t>
    </rPh>
    <rPh sb="77" eb="79">
      <t>ジョウキョウ</t>
    </rPh>
    <rPh sb="85" eb="87">
      <t>タホウ</t>
    </rPh>
    <rPh sb="89" eb="92">
      <t>ロウキュウカ</t>
    </rPh>
    <rPh sb="93" eb="94">
      <t>スス</t>
    </rPh>
    <rPh sb="100" eb="102">
      <t>イジ</t>
    </rPh>
    <rPh sb="102" eb="104">
      <t>カンリ</t>
    </rPh>
    <phoneticPr fontId="4"/>
  </si>
  <si>
    <t>　①収益的収支比率は、各年度でばらつきがあるが総費用の構成要素である地方債償還金や施設の修繕費の多寡が増減の主な要因である。
　平成２８年度の水洗化率は、97.83%と他の類似団体と比べて高くなっており、それに伴い⑤経費回収率も高くなっている。
　料金収入については、近年横ばいで推移しており、費用が増加した場合は、一般会計繰入金により収支バランスをとっている。収益的収支比率を高めるためには、費用の低減や料金収入を増やすことが必要となる。</t>
    <rPh sb="2" eb="5">
      <t>シュウエキテキ</t>
    </rPh>
    <rPh sb="5" eb="7">
      <t>シュウシ</t>
    </rPh>
    <rPh sb="7" eb="9">
      <t>ヒリツ</t>
    </rPh>
    <rPh sb="11" eb="14">
      <t>カクネンド</t>
    </rPh>
    <rPh sb="23" eb="26">
      <t>ソウヒヨウ</t>
    </rPh>
    <rPh sb="27" eb="29">
      <t>コウセイ</t>
    </rPh>
    <rPh sb="29" eb="31">
      <t>ヨウソ</t>
    </rPh>
    <rPh sb="34" eb="37">
      <t>チホウサイ</t>
    </rPh>
    <rPh sb="37" eb="39">
      <t>ショウカン</t>
    </rPh>
    <rPh sb="39" eb="40">
      <t>キン</t>
    </rPh>
    <rPh sb="41" eb="43">
      <t>シセツ</t>
    </rPh>
    <rPh sb="44" eb="47">
      <t>シュウゼンヒ</t>
    </rPh>
    <rPh sb="48" eb="50">
      <t>タカ</t>
    </rPh>
    <rPh sb="51" eb="53">
      <t>ゾウゲン</t>
    </rPh>
    <rPh sb="54" eb="55">
      <t>オモ</t>
    </rPh>
    <rPh sb="56" eb="58">
      <t>ヨウイン</t>
    </rPh>
    <rPh sb="64" eb="66">
      <t>ヘイセイ</t>
    </rPh>
    <rPh sb="68" eb="69">
      <t>ネン</t>
    </rPh>
    <rPh sb="69" eb="70">
      <t>ド</t>
    </rPh>
    <rPh sb="71" eb="74">
      <t>スイセンカ</t>
    </rPh>
    <rPh sb="74" eb="75">
      <t>リツ</t>
    </rPh>
    <rPh sb="84" eb="85">
      <t>ホカ</t>
    </rPh>
    <rPh sb="86" eb="88">
      <t>ルイジ</t>
    </rPh>
    <rPh sb="88" eb="90">
      <t>ダンタイ</t>
    </rPh>
    <rPh sb="91" eb="92">
      <t>クラ</t>
    </rPh>
    <rPh sb="94" eb="95">
      <t>タカ</t>
    </rPh>
    <rPh sb="105" eb="106">
      <t>トモナ</t>
    </rPh>
    <rPh sb="108" eb="110">
      <t>ケイヒ</t>
    </rPh>
    <rPh sb="110" eb="112">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</si>
</sst>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767520"/>
        <c:axId val="1197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9767520"/>
        <c:axId val="119767912"/>
      </c:lineChart>
      <c:dateAx>
        <c:axId val="119767520"/>
        <c:scaling>
          <c:orientation val="minMax"/>
        </c:scaling>
        <c:delete val="1"/>
        <c:axPos val="b"/>
        <c:numFmt formatCode="ge" sourceLinked="1"/>
        <c:majorTickMark val="none"/>
        <c:minorTickMark val="none"/>
        <c:tickLblPos val="none"/>
        <c:crossAx val="119767912"/>
        <c:crosses val="autoZero"/>
        <c:auto val="1"/>
        <c:lblOffset val="100"/>
        <c:baseTimeUnit val="years"/>
      </c:dateAx>
      <c:valAx>
        <c:axId val="1197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56.86</c:v>
                </c:pt>
                <c:pt idx="1">
                  <c:v>57.58</c:v>
                </c:pt>
                <c:pt idx="2">
                  <c:v>56.23</c:v>
                </c:pt>
                <c:pt idx="3">
                  <c:v>50.5</c:v>
                </c:pt>
                <c:pt idx="4">
                  <c:v>51.15</c:v>
                </c:pt>
              </c:numCache>
            </c:numRef>
          </c:val>
        </c:ser>
        <c:dLbls>
          <c:showLegendKey val="0"/>
          <c:showVal val="0"/>
          <c:showCatName val="0"/>
          <c:showSerName val="0"/>
          <c:showPercent val="0"/>
          <c:showBubbleSize val="0"/>
        </c:dLbls>
        <c:gapWidth val="150"/>
        <c:axId val="252301344"/>
        <c:axId val="25230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2301344"/>
        <c:axId val="252301736"/>
      </c:lineChart>
      <c:dateAx>
        <c:axId val="252301344"/>
        <c:scaling>
          <c:orientation val="minMax"/>
        </c:scaling>
        <c:delete val="1"/>
        <c:axPos val="b"/>
        <c:numFmt formatCode="ge" sourceLinked="1"/>
        <c:majorTickMark val="none"/>
        <c:minorTickMark val="none"/>
        <c:tickLblPos val="none"/>
        <c:crossAx val="252301736"/>
        <c:crosses val="autoZero"/>
        <c:auto val="1"/>
        <c:lblOffset val="100"/>
        <c:baseTimeUnit val="years"/>
      </c:dateAx>
      <c:valAx>
        <c:axId val="25230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96.38</c:v>
                </c:pt>
                <c:pt idx="1">
                  <c:v>96.55</c:v>
                </c:pt>
                <c:pt idx="2">
                  <c:v>97.04</c:v>
                </c:pt>
                <c:pt idx="3">
                  <c:v>97.86</c:v>
                </c:pt>
                <c:pt idx="4">
                  <c:v>97.83</c:v>
                </c:pt>
              </c:numCache>
            </c:numRef>
          </c:val>
        </c:ser>
        <c:dLbls>
          <c:showLegendKey val="0"/>
          <c:showVal val="0"/>
          <c:showCatName val="0"/>
          <c:showSerName val="0"/>
          <c:showPercent val="0"/>
          <c:showBubbleSize val="0"/>
        </c:dLbls>
        <c:gapWidth val="150"/>
        <c:axId val="252302912"/>
        <c:axId val="25230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2302912"/>
        <c:axId val="252303304"/>
      </c:lineChart>
      <c:dateAx>
        <c:axId val="252302912"/>
        <c:scaling>
          <c:orientation val="minMax"/>
        </c:scaling>
        <c:delete val="1"/>
        <c:axPos val="b"/>
        <c:numFmt formatCode="ge" sourceLinked="1"/>
        <c:majorTickMark val="none"/>
        <c:minorTickMark val="none"/>
        <c:tickLblPos val="none"/>
        <c:crossAx val="252303304"/>
        <c:crosses val="autoZero"/>
        <c:auto val="1"/>
        <c:lblOffset val="100"/>
        <c:baseTimeUnit val="years"/>
      </c:dateAx>
      <c:valAx>
        <c:axId val="25230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72.89</c:v>
                </c:pt>
                <c:pt idx="1">
                  <c:v>73.72</c:v>
                </c:pt>
                <c:pt idx="2">
                  <c:v>78.06</c:v>
                </c:pt>
                <c:pt idx="3">
                  <c:v>76.12</c:v>
                </c:pt>
                <c:pt idx="4">
                  <c:v>74.959999999999994</c:v>
                </c:pt>
              </c:numCache>
            </c:numRef>
          </c:val>
        </c:ser>
        <c:dLbls>
          <c:showLegendKey val="0"/>
          <c:showVal val="0"/>
          <c:showCatName val="0"/>
          <c:showSerName val="0"/>
          <c:showPercent val="0"/>
          <c:showBubbleSize val="0"/>
        </c:dLbls>
        <c:gapWidth val="150"/>
        <c:axId val="253474008"/>
        <c:axId val="2534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474008"/>
        <c:axId val="253474400"/>
      </c:lineChart>
      <c:dateAx>
        <c:axId val="253474008"/>
        <c:scaling>
          <c:orientation val="minMax"/>
        </c:scaling>
        <c:delete val="1"/>
        <c:axPos val="b"/>
        <c:numFmt formatCode="ge" sourceLinked="1"/>
        <c:majorTickMark val="none"/>
        <c:minorTickMark val="none"/>
        <c:tickLblPos val="none"/>
        <c:crossAx val="253474400"/>
        <c:crosses val="autoZero"/>
        <c:auto val="1"/>
        <c:lblOffset val="100"/>
        <c:baseTimeUnit val="years"/>
      </c:dateAx>
      <c:valAx>
        <c:axId val="2534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475576"/>
        <c:axId val="2534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475576"/>
        <c:axId val="253475968"/>
      </c:lineChart>
      <c:dateAx>
        <c:axId val="253475576"/>
        <c:scaling>
          <c:orientation val="minMax"/>
        </c:scaling>
        <c:delete val="1"/>
        <c:axPos val="b"/>
        <c:numFmt formatCode="ge" sourceLinked="1"/>
        <c:majorTickMark val="none"/>
        <c:minorTickMark val="none"/>
        <c:tickLblPos val="none"/>
        <c:crossAx val="253475968"/>
        <c:crosses val="autoZero"/>
        <c:auto val="1"/>
        <c:lblOffset val="100"/>
        <c:baseTimeUnit val="years"/>
      </c:dateAx>
      <c:valAx>
        <c:axId val="2534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245040"/>
        <c:axId val="2552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245040"/>
        <c:axId val="255245432"/>
      </c:lineChart>
      <c:dateAx>
        <c:axId val="255245040"/>
        <c:scaling>
          <c:orientation val="minMax"/>
        </c:scaling>
        <c:delete val="1"/>
        <c:axPos val="b"/>
        <c:numFmt formatCode="ge" sourceLinked="1"/>
        <c:majorTickMark val="none"/>
        <c:minorTickMark val="none"/>
        <c:tickLblPos val="none"/>
        <c:crossAx val="255245432"/>
        <c:crosses val="autoZero"/>
        <c:auto val="1"/>
        <c:lblOffset val="100"/>
        <c:baseTimeUnit val="years"/>
      </c:dateAx>
      <c:valAx>
        <c:axId val="2552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246608"/>
        <c:axId val="2552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246608"/>
        <c:axId val="255247000"/>
      </c:lineChart>
      <c:dateAx>
        <c:axId val="255246608"/>
        <c:scaling>
          <c:orientation val="minMax"/>
        </c:scaling>
        <c:delete val="1"/>
        <c:axPos val="b"/>
        <c:numFmt formatCode="ge" sourceLinked="1"/>
        <c:majorTickMark val="none"/>
        <c:minorTickMark val="none"/>
        <c:tickLblPos val="none"/>
        <c:crossAx val="255247000"/>
        <c:crosses val="autoZero"/>
        <c:auto val="1"/>
        <c:lblOffset val="100"/>
        <c:baseTimeUnit val="years"/>
      </c:dateAx>
      <c:valAx>
        <c:axId val="2552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320616"/>
        <c:axId val="25532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320616"/>
        <c:axId val="255321008"/>
      </c:lineChart>
      <c:dateAx>
        <c:axId val="255320616"/>
        <c:scaling>
          <c:orientation val="minMax"/>
        </c:scaling>
        <c:delete val="1"/>
        <c:axPos val="b"/>
        <c:numFmt formatCode="ge" sourceLinked="1"/>
        <c:majorTickMark val="none"/>
        <c:minorTickMark val="none"/>
        <c:tickLblPos val="none"/>
        <c:crossAx val="255321008"/>
        <c:crosses val="autoZero"/>
        <c:auto val="1"/>
        <c:lblOffset val="100"/>
        <c:baseTimeUnit val="years"/>
      </c:dateAx>
      <c:valAx>
        <c:axId val="2553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2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322184"/>
        <c:axId val="25532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5322184"/>
        <c:axId val="255322576"/>
      </c:lineChart>
      <c:dateAx>
        <c:axId val="255322184"/>
        <c:scaling>
          <c:orientation val="minMax"/>
        </c:scaling>
        <c:delete val="1"/>
        <c:axPos val="b"/>
        <c:numFmt formatCode="ge" sourceLinked="1"/>
        <c:majorTickMark val="none"/>
        <c:minorTickMark val="none"/>
        <c:tickLblPos val="none"/>
        <c:crossAx val="255322576"/>
        <c:crosses val="autoZero"/>
        <c:auto val="1"/>
        <c:lblOffset val="100"/>
        <c:baseTimeUnit val="years"/>
      </c:dateAx>
      <c:valAx>
        <c:axId val="2553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61.07</c:v>
                </c:pt>
                <c:pt idx="1">
                  <c:v>61.86</c:v>
                </c:pt>
                <c:pt idx="2">
                  <c:v>57.21</c:v>
                </c:pt>
                <c:pt idx="3">
                  <c:v>56.9</c:v>
                </c:pt>
                <c:pt idx="4">
                  <c:v>60.07</c:v>
                </c:pt>
              </c:numCache>
            </c:numRef>
          </c:val>
        </c:ser>
        <c:dLbls>
          <c:showLegendKey val="0"/>
          <c:showVal val="0"/>
          <c:showCatName val="0"/>
          <c:showSerName val="0"/>
          <c:showPercent val="0"/>
          <c:showBubbleSize val="0"/>
        </c:dLbls>
        <c:gapWidth val="150"/>
        <c:axId val="255320224"/>
        <c:axId val="25532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5320224"/>
        <c:axId val="255323752"/>
      </c:lineChart>
      <c:dateAx>
        <c:axId val="255320224"/>
        <c:scaling>
          <c:orientation val="minMax"/>
        </c:scaling>
        <c:delete val="1"/>
        <c:axPos val="b"/>
        <c:numFmt formatCode="ge" sourceLinked="1"/>
        <c:majorTickMark val="none"/>
        <c:minorTickMark val="none"/>
        <c:tickLblPos val="none"/>
        <c:crossAx val="255323752"/>
        <c:crosses val="autoZero"/>
        <c:auto val="1"/>
        <c:lblOffset val="100"/>
        <c:baseTimeUnit val="years"/>
      </c:dateAx>
      <c:valAx>
        <c:axId val="25532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183.34</c:v>
                </c:pt>
                <c:pt idx="1">
                  <c:v>181.31</c:v>
                </c:pt>
                <c:pt idx="2">
                  <c:v>204.33</c:v>
                </c:pt>
                <c:pt idx="3">
                  <c:v>206.67</c:v>
                </c:pt>
                <c:pt idx="4">
                  <c:v>196.25</c:v>
                </c:pt>
              </c:numCache>
            </c:numRef>
          </c:val>
        </c:ser>
        <c:dLbls>
          <c:showLegendKey val="0"/>
          <c:showVal val="0"/>
          <c:showCatName val="0"/>
          <c:showSerName val="0"/>
          <c:showPercent val="0"/>
          <c:showBubbleSize val="0"/>
        </c:dLbls>
        <c:gapWidth val="150"/>
        <c:axId val="255244648"/>
        <c:axId val="2552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5244648"/>
        <c:axId val="255244256"/>
      </c:lineChart>
      <c:dateAx>
        <c:axId val="255244648"/>
        <c:scaling>
          <c:orientation val="minMax"/>
        </c:scaling>
        <c:delete val="1"/>
        <c:axPos val="b"/>
        <c:numFmt formatCode="ge" sourceLinked="1"/>
        <c:majorTickMark val="none"/>
        <c:minorTickMark val="none"/>
        <c:tickLblPos val="none"/>
        <c:crossAx val="255244256"/>
        <c:crosses val="autoZero"/>
        <c:auto val="1"/>
        <c:lblOffset val="100"/>
        <c:baseTimeUnit val="years"/>
      </c:dateAx>
      <c:valAx>
        <c:axId val="2552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4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おおい町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8367</v>
      </c>
      <c r="AM8" s="50"/>
      <c r="AN8" s="50"/>
      <c r="AO8" s="50"/>
      <c r="AP8" s="50"/>
      <c r="AQ8" s="50"/>
      <c r="AR8" s="50"/>
      <c r="AS8" s="50"/>
      <c r="AT8" s="45">
        <f>データ!T6</f>
        <v>212.19</v>
      </c>
      <c r="AU8" s="45"/>
      <c r="AV8" s="45"/>
      <c r="AW8" s="45"/>
      <c r="AX8" s="45"/>
      <c r="AY8" s="45"/>
      <c r="AZ8" s="45"/>
      <c r="BA8" s="45"/>
      <c r="BB8" s="45">
        <f>データ!U6</f>
        <v>39.43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77.22</v>
      </c>
      <c r="Q10" s="45"/>
      <c r="R10" s="45"/>
      <c r="S10" s="45"/>
      <c r="T10" s="45"/>
      <c r="U10" s="45"/>
      <c r="V10" s="45"/>
      <c r="W10" s="45">
        <f>データ!Q6</f>
        <v>79.069999999999993</v>
      </c>
      <c r="X10" s="45"/>
      <c r="Y10" s="45"/>
      <c r="Z10" s="45"/>
      <c r="AA10" s="45"/>
      <c r="AB10" s="45"/>
      <c r="AC10" s="45"/>
      <c r="AD10" s="50">
        <f>データ!R6</f>
        <v>2052</v>
      </c>
      <c r="AE10" s="50"/>
      <c r="AF10" s="50"/>
      <c r="AG10" s="50"/>
      <c r="AH10" s="50"/>
      <c r="AI10" s="50"/>
      <c r="AJ10" s="50"/>
      <c r="AK10" s="2"/>
      <c r="AL10" s="50">
        <f>データ!V6</f>
        <v>6400</v>
      </c>
      <c r="AM10" s="50"/>
      <c r="AN10" s="50"/>
      <c r="AO10" s="50"/>
      <c r="AP10" s="50"/>
      <c r="AQ10" s="50"/>
      <c r="AR10" s="50"/>
      <c r="AS10" s="50"/>
      <c r="AT10" s="45">
        <f>データ!W6</f>
        <v>3.4</v>
      </c>
      <c r="AU10" s="45"/>
      <c r="AV10" s="45"/>
      <c r="AW10" s="45"/>
      <c r="AX10" s="45"/>
      <c r="AY10" s="45"/>
      <c r="AZ10" s="45"/>
      <c r="BA10" s="45"/>
      <c r="BB10" s="45">
        <f>データ!X6</f>
        <v>1882.35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184837</v>
      </c>
      <c r="D6" s="33">
        <f t="shared" si="3"/>
        <v>47</v>
      </c>
      <c r="E6" s="33">
        <f t="shared" si="3"/>
        <v>17</v>
      </c>
      <c r="F6" s="33">
        <f t="shared" si="3"/>
        <v>5</v>
      </c>
      <c r="G6" s="33">
        <f t="shared" si="3"/>
        <v>0</v>
      </c>
      <c r="H6" s="33" t="str">
        <f t="shared" si="3"/>
        <v>福井県　おおい町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77.22</v>
      </c>
      <c r="Q6" s="34">
        <f t="shared" si="3"/>
        <v>79.069999999999993</v>
      </c>
      <c r="R6" s="34">
        <f t="shared" si="3"/>
        <v>2052</v>
      </c>
      <c r="S6" s="34">
        <f t="shared" si="3"/>
        <v>8367</v>
      </c>
      <c r="T6" s="34">
        <f t="shared" si="3"/>
        <v>212.19</v>
      </c>
      <c r="U6" s="34">
        <f t="shared" si="3"/>
        <v>39.43</v>
      </c>
      <c r="V6" s="34">
        <f t="shared" si="3"/>
        <v>6400</v>
      </c>
      <c r="W6" s="34">
        <f t="shared" si="3"/>
        <v>3.4</v>
      </c>
      <c r="X6" s="34">
        <f t="shared" si="3"/>
        <v>1882.35</v>
      </c>
      <c r="Y6" s="35">
        <f>IF(Y7="",NA(),Y7)</f>
        <v>72.89</v>
      </c>
      <c r="Z6" s="35">
        <f t="shared" ref="Z6:AH6" si="4">IF(Z7="",NA(),Z7)</f>
        <v>73.72</v>
      </c>
      <c r="AA6" s="35">
        <f t="shared" si="4"/>
        <v>78.06</v>
      </c>
      <c r="AB6" s="35">
        <f t="shared" si="4"/>
        <v>76.12</v>
      </c>
      <c r="AC6" s="35">
        <f t="shared" si="4"/>
        <v>74.959999999999994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61.07</v>
      </c>
      <c r="BR6" s="35">
        <f t="shared" ref="BR6:BZ6" si="8">IF(BR7="",NA(),BR7)</f>
        <v>61.86</v>
      </c>
      <c r="BS6" s="35">
        <f t="shared" si="8"/>
        <v>57.21</v>
      </c>
      <c r="BT6" s="35">
        <f t="shared" si="8"/>
        <v>56.9</v>
      </c>
      <c r="BU6" s="35">
        <f t="shared" si="8"/>
        <v>60.07</v>
      </c>
      <c r="BV6" s="35">
        <f t="shared" si="8"/>
        <v>51.03</v>
      </c>
      <c r="BW6" s="35">
        <f t="shared" si="8"/>
        <v>50.9</v>
      </c>
      <c r="BX6" s="35">
        <f t="shared" si="8"/>
        <v>50.82</v>
      </c>
      <c r="BY6" s="35">
        <f t="shared" si="8"/>
        <v>52.19</v>
      </c>
      <c r="BZ6" s="35">
        <f t="shared" si="8"/>
        <v>55.32</v>
      </c>
      <c r="CA6" s="34" t="str">
        <f>IF(CA7="","",IF(CA7="-","【-】","【"&amp;SUBSTITUTE(TEXT(CA7,"#,##0.00"),"-","△")&amp;"】"))</f>
        <v>【55.73】</v>
      </c>
      <c r="CB6" s="35">
        <f>IF(CB7="",NA(),CB7)</f>
        <v>183.34</v>
      </c>
      <c r="CC6" s="35">
        <f t="shared" ref="CC6:CK6" si="9">IF(CC7="",NA(),CC7)</f>
        <v>181.31</v>
      </c>
      <c r="CD6" s="35">
        <f t="shared" si="9"/>
        <v>204.33</v>
      </c>
      <c r="CE6" s="35">
        <f t="shared" si="9"/>
        <v>206.67</v>
      </c>
      <c r="CF6" s="35">
        <f t="shared" si="9"/>
        <v>196.25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56.86</v>
      </c>
      <c r="CN6" s="35">
        <f t="shared" ref="CN6:CV6" si="10">IF(CN7="",NA(),CN7)</f>
        <v>57.58</v>
      </c>
      <c r="CO6" s="35">
        <f t="shared" si="10"/>
        <v>56.23</v>
      </c>
      <c r="CP6" s="35">
        <f t="shared" si="10"/>
        <v>50.5</v>
      </c>
      <c r="CQ6" s="35">
        <f t="shared" si="10"/>
        <v>51.15</v>
      </c>
      <c r="CR6" s="35">
        <f t="shared" si="10"/>
        <v>54.74</v>
      </c>
      <c r="CS6" s="35">
        <f t="shared" si="10"/>
        <v>53.78</v>
      </c>
      <c r="CT6" s="35">
        <f t="shared" si="10"/>
        <v>53.24</v>
      </c>
      <c r="CU6" s="35">
        <f t="shared" si="10"/>
        <v>52.31</v>
      </c>
      <c r="CV6" s="35">
        <f t="shared" si="10"/>
        <v>60.65</v>
      </c>
      <c r="CW6" s="34" t="str">
        <f>IF(CW7="","",IF(CW7="-","【-】","【"&amp;SUBSTITUTE(TEXT(CW7,"#,##0.00"),"-","△")&amp;"】"))</f>
        <v>【59.15】</v>
      </c>
      <c r="CX6" s="35">
        <f>IF(CX7="",NA(),CX7)</f>
        <v>96.38</v>
      </c>
      <c r="CY6" s="35">
        <f t="shared" ref="CY6:DG6" si="11">IF(CY7="",NA(),CY7)</f>
        <v>96.55</v>
      </c>
      <c r="CZ6" s="35">
        <f t="shared" si="11"/>
        <v>97.04</v>
      </c>
      <c r="DA6" s="35">
        <f t="shared" si="11"/>
        <v>97.86</v>
      </c>
      <c r="DB6" s="35">
        <f t="shared" si="11"/>
        <v>97.83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184837</v>
      </c>
      <c r="D7" s="37">
        <v>47</v>
      </c>
      <c r="E7" s="37">
        <v>17</v>
      </c>
      <c r="F7" s="37">
        <v>5</v>
      </c>
      <c r="G7" s="37">
        <v>0</v>
      </c>
      <c r="H7" s="37" t="s">
        <v>110</v>
      </c>
      <c r="I7" s="37" t="s">
        <v>111</v>
      </c>
      <c r="J7" s="37" t="s">
        <v>112</v>
      </c>
      <c r="K7" s="37" t="s">
        <v>113</v>
      </c>
      <c r="L7" s="37" t="s">
        <v>114</v>
      </c>
      <c r="M7" s="37"/>
      <c r="N7" s="38" t="s">
        <v>115</v>
      </c>
      <c r="O7" s="38" t="s">
        <v>116</v>
      </c>
      <c r="P7" s="38">
        <v>77.22</v>
      </c>
      <c r="Q7" s="38">
        <v>79.069999999999993</v>
      </c>
      <c r="R7" s="38">
        <v>2052</v>
      </c>
      <c r="S7" s="38">
        <v>8367</v>
      </c>
      <c r="T7" s="38">
        <v>212.19</v>
      </c>
      <c r="U7" s="38">
        <v>39.43</v>
      </c>
      <c r="V7" s="38">
        <v>6400</v>
      </c>
      <c r="W7" s="38">
        <v>3.4</v>
      </c>
      <c r="X7" s="38">
        <v>1882.35</v>
      </c>
      <c r="Y7" s="38">
        <v>72.89</v>
      </c>
      <c r="Z7" s="38">
        <v>73.72</v>
      </c>
      <c r="AA7" s="38">
        <v>78.06</v>
      </c>
      <c r="AB7" s="38">
        <v>76.12</v>
      </c>
      <c r="AC7" s="38">
        <v>74.959999999999994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61.07</v>
      </c>
      <c r="BR7" s="38">
        <v>61.86</v>
      </c>
      <c r="BS7" s="38">
        <v>57.21</v>
      </c>
      <c r="BT7" s="38">
        <v>56.9</v>
      </c>
      <c r="BU7" s="38">
        <v>60.07</v>
      </c>
      <c r="BV7" s="38">
        <v>51.03</v>
      </c>
      <c r="BW7" s="38">
        <v>50.9</v>
      </c>
      <c r="BX7" s="38">
        <v>50.82</v>
      </c>
      <c r="BY7" s="38">
        <v>52.19</v>
      </c>
      <c r="BZ7" s="38">
        <v>55.32</v>
      </c>
      <c r="CA7" s="38">
        <v>55.73</v>
      </c>
      <c r="CB7" s="38">
        <v>183.34</v>
      </c>
      <c r="CC7" s="38">
        <v>181.31</v>
      </c>
      <c r="CD7" s="38">
        <v>204.33</v>
      </c>
      <c r="CE7" s="38">
        <v>206.67</v>
      </c>
      <c r="CF7" s="38">
        <v>196.25</v>
      </c>
      <c r="CG7" s="38">
        <v>289.60000000000002</v>
      </c>
      <c r="CH7" s="38">
        <v>293.27</v>
      </c>
      <c r="CI7" s="38">
        <v>300.52</v>
      </c>
      <c r="CJ7" s="38">
        <v>296.14</v>
      </c>
      <c r="CK7" s="38">
        <v>283.17</v>
      </c>
      <c r="CL7" s="38">
        <v>276.77999999999997</v>
      </c>
      <c r="CM7" s="38">
        <v>56.86</v>
      </c>
      <c r="CN7" s="38">
        <v>57.58</v>
      </c>
      <c r="CO7" s="38">
        <v>56.23</v>
      </c>
      <c r="CP7" s="38">
        <v>50.5</v>
      </c>
      <c r="CQ7" s="38">
        <v>51.15</v>
      </c>
      <c r="CR7" s="38">
        <v>54.74</v>
      </c>
      <c r="CS7" s="38">
        <v>53.78</v>
      </c>
      <c r="CT7" s="38">
        <v>53.24</v>
      </c>
      <c r="CU7" s="38">
        <v>52.31</v>
      </c>
      <c r="CV7" s="38">
        <v>60.65</v>
      </c>
      <c r="CW7" s="38">
        <v>59.15</v>
      </c>
      <c r="CX7" s="38">
        <v>96.38</v>
      </c>
      <c r="CY7" s="38">
        <v>96.55</v>
      </c>
      <c r="CZ7" s="38">
        <v>97.04</v>
      </c>
      <c r="DA7" s="38">
        <v>97.86</v>
      </c>
      <c r="DB7" s="38">
        <v>97.83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ohiadmin</cp:lastModifiedBy>
  <dcterms:created xsi:type="dcterms:W3CDTF">2017-12-25T02:28:31Z</dcterms:created>
  <dcterms:modified xsi:type="dcterms:W3CDTF">2018-01-30T00:29:57Z</dcterms:modified>
  <cp:category/>
</cp:coreProperties>
</file>