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fukuipref-my.sharepoint.com@SSL\DavWWWRoot\personal\shimachi-kyodo_pref_fukui_lg_jp\Documents\財政グループ\11_財政状況資料集\30財政状況資料集\03 　作成依頼（２回目\02\"/>
    </mc:Choice>
  </mc:AlternateContent>
  <xr:revisionPtr revIDLastSave="0" documentId="13_ncr:1_{F092C45F-5AF2-424A-9F34-6411AEC1D3B6}" xr6:coauthVersionLast="44" xr6:coauthVersionMax="44" xr10:uidLastSave="{00000000-0000-0000-0000-000000000000}"/>
  <bookViews>
    <workbookView xWindow="-120" yWindow="-120" windowWidth="19800" windowHeight="11760" tabRatio="9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1" i="12" l="1"/>
  <c r="DQ102" i="12" l="1"/>
  <c r="DL102" i="12"/>
  <c r="CR102" i="12"/>
  <c r="AU88" i="12" l="1"/>
  <c r="AP88" i="12"/>
  <c r="AF88" i="12"/>
  <c r="AA76" i="12"/>
  <c r="AA75" i="12"/>
  <c r="AA74" i="12"/>
  <c r="AA73" i="12"/>
  <c r="AA72" i="12"/>
  <c r="AA70" i="12"/>
  <c r="AA69" i="12"/>
  <c r="AA68" i="12"/>
  <c r="AU63" i="12" l="1"/>
  <c r="AP63" i="12"/>
  <c r="AA32" i="12" l="1"/>
  <c r="AA37" i="12"/>
  <c r="AA35" i="12"/>
  <c r="AA34" i="12"/>
  <c r="AA33" i="12"/>
  <c r="AA30" i="12"/>
  <c r="AA29" i="12"/>
  <c r="AA28" i="12" l="1"/>
  <c r="AA23" i="12"/>
  <c r="AA9" i="12"/>
  <c r="AA7" i="12"/>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C37" i="10"/>
  <c r="CO36" i="10"/>
  <c r="AM36" i="10"/>
  <c r="CO35"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BE34" i="10" s="1"/>
  <c r="BE35" i="10" s="1"/>
  <c r="BE36" i="10" s="1"/>
  <c r="BE37" i="10" s="1"/>
  <c r="BE38"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<sst xmlns="http://schemas.openxmlformats.org/spreadsheetml/2006/main" count="1108" uniqueCount="626">
  <si>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</si>
  <si>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</si>
  <si>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</si>
  <si>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</si>
  <si>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</si>
  <si>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</si>
  <si>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</si>
  <si>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</si>
  <si>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</si>
  <si>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</si>
  <si>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</si>
  <si>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</si>
  <si>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</si>
  <si>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</si>
  <si>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</si>
  <si>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</si>
  <si>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</si>
  <si>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</si>
  <si>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</si>
  <si>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</si>
  <si>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</si>
  <si>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</si>
  <si>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</si>
  <si>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</si>
  <si>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</si>
  <si>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</si>
  <si>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</si>
  <si>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</si>
  <si>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</si>
  <si>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</si>
  <si>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</si>
  <si>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</si>
  <si>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</si>
  <si>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</si>
  <si>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</si>
  <si>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</si>
  <si>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</si>
  <si>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</si>
  <si>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</si>
  <si>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</si>
  <si>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</si>
  <si>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</si>
  <si>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</si>
  <si>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</si>
  <si>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</si>
  <si>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</si>
  <si>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</si>
  <si>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</si>
  <si>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</si>
  <si>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</si>
  <si>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</si>
  <si>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</si>
  <si>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</si>
  <si>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</si>
  <si>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</si>
  <si>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</si>
  <si>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</si>
  <si>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</si>
  <si>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</si>
  <si>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</si>
  <si>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</si>
  <si>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</si>
  <si>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</si>
  <si>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</si>
  <si>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</si>
  <si>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</si>
  <si>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</si>
  <si>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</si>
  <si>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</si>
  <si>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</si>
  <si>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</si>
  <si>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</si>
  <si>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</si>
  <si>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</si>
  <si>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</si>
  <si>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</si>
  <si>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</si>
  <si>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</si>
  <si>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</si>
  <si>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</si>
  <si>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</si>
  <si>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</si>
  <si>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</si>
  <si>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</si>
  <si>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</si>
  <si>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</si>
  <si>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</si>
  <si>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</si>
  <si>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</si>
  <si>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</si>
  <si>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</si>
  <si>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</si>
  <si>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</si>
  <si>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</si>
  <si>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</si>
  <si>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</si>
  <si>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</si>
  <si>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</si>
  <si>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</si>
  <si>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</si>
  <si>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</si>
  <si>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</si>
  <si>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</si>
  <si>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</si>
  <si>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</si>
  <si>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</si>
  <si>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</si>
  <si>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</si>
  <si>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</si>
  <si>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</si>
  <si>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</si>
  <si>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</si>
  <si>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</si>
  <si>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</si>
  <si>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</si>
  <si>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</si>
  <si>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</si>
  <si>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</si>
  <si>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</si>
  <si>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</si>
  <si>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</si>
  <si>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</si>
  <si>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</si>
  <si>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</si>
  <si>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</si>
  <si>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</si>
  <si>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</si>
  <si>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</si>
  <si>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</si>
  <si>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</si>
  <si>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</si>
  <si>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</si>
  <si>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</si>
  <si>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</si>
  <si>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</si>
  <si>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</si>
  <si>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</si>
  <si>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</si>
  <si>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</si>
  <si>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</si>
  <si>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</si>
  <si>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</si>
  <si>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</si>
  <si>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</si>
  <si>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</si>
  <si>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</si>
  <si>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</si>
  <si>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</si>
  <si>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</si>
  <si>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</si>
  <si>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</si>
  <si>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</si>
  <si>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</si>
  <si>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</si>
  <si>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</si>
  <si>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</si>
  <si>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</si>
  <si>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</si>
  <si>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</si>
  <si>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</si>
  <si>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</si>
  <si>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</si>
  <si>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</si>
  <si>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</si>
  <si>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</si>
  <si>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</si>
  <si>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</si>
  <si>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</si>
  <si>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</si>
  <si>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</si>
  <si>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</si>
  <si>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</si>
  <si>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</si>
  <si>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</si>
  <si>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</si>
  <si>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</si>
  <si>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</si>
  <si>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</si>
  <si>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</si>
  <si>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</si>
  <si>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</si>
  <si>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</si>
  <si>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</si>
  <si>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</si>
  <si>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</si>
  <si>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</si>
  <si>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</si>
  <si>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</si>
  <si>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</si>
  <si>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</si>
  <si>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</si>
  <si>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</si>
  <si>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</si>
  <si>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</si>
  <si>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</si>
  <si>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</si>
  <si>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</si>
  <si>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</si>
  <si>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</si>
  <si>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</si>
  <si>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</si>
  <si>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</si>
  <si>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</si>
  <si>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</si>
  <si>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</si>
  <si>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</si>
  <si>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</si>
  <si>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</si>
  <si>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</si>
  <si>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</si>
  <si>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</si>
  <si>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</si>
  <si>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</si>
  <si>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</si>
  <si>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</si>
  <si>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</si>
  <si>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</si>
  <si>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福井県美浜町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</si>
  <si>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</si>
  <si>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</si>
  <si>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</si>
  <si>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</si>
  <si>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</si>
  <si>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</si>
  <si>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</si>
  <si>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</si>
  <si>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</si>
  <si>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</si>
  <si>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</si>
  <si>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</si>
  <si>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</si>
  <si>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</si>
  <si>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</si>
  <si>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</si>
  <si>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</si>
  <si>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</si>
  <si>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</si>
  <si>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</si>
  <si>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</si>
  <si>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</si>
  <si>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</si>
  <si>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</si>
  <si>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</si>
  <si>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</si>
  <si>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</si>
  <si>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</si>
  <si>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</si>
  <si>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</si>
  <si>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</si>
  <si>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</si>
  <si>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</si>
  <si>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</si>
  <si>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</si>
  <si>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</si>
  <si>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</si>
  <si>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</si>
  <si>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</si>
  <si>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</si>
  <si>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</si>
  <si>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</si>
  <si>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</si>
  <si>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</si>
  <si>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</si>
  <si>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</si>
  <si>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</si>
  <si>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</si>
  <si>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</si>
  <si>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</si>
  <si>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</si>
  <si>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</si>
  <si>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</si>
  <si>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</si>
  <si>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</si>
  <si>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</si>
  <si>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</si>
  <si>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</si>
  <si>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</si>
  <si>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</si>
  <si>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</si>
  <si>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</si>
  <si>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</si>
  <si>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</si>
  <si>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</si>
  <si>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</si>
  <si>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</si>
  <si>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</si>
  <si>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</si>
  <si>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</si>
  <si>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</si>
  <si>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</si>
  <si>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</si>
  <si>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</si>
  <si>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</si>
  <si>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</si>
  <si>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</si>
  <si>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</si>
  <si>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</si>
  <si>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</si>
  <si>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</si>
  <si>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</si>
  <si>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</si>
  <si>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</si>
  <si>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</si>
  <si>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</si>
  <si>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</si>
  <si>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</si>
  <si>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</si>
  <si>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</si>
  <si>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</si>
  <si>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</si>
  <si>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</si>
  <si>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</si>
  <si>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</si>
  <si>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</si>
  <si>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</si>
  <si>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</si>
  <si>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</si>
  <si>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</si>
  <si>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</si>
  <si>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</si>
  <si>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</si>
  <si>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</si>
  <si>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</si>
  <si>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</si>
  <si>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</si>
  <si>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</si>
  <si>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</si>
  <si>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</si>
  <si>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</si>
  <si>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</si>
  <si>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</si>
  <si>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</si>
  <si>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</si>
  <si>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</si>
  <si>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</si>
  <si>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</si>
  <si>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</si>
  <si>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</si>
  <si>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</si>
  <si>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</si>
  <si>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</si>
  <si>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</si>
  <si>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</si>
  <si>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</si>
  <si>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</si>
  <si>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</si>
  <si>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</si>
  <si>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</si>
  <si>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</si>
  <si>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</si>
  <si>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</si>
  <si>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</si>
  <si>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</si>
  <si>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</si>
  <si>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</si>
  <si>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</si>
  <si>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</si>
  <si>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</si>
  <si>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</si>
  <si>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</si>
  <si>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</si>
  <si>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</si>
  <si>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</si>
  <si>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</si>
  <si>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</si>
  <si>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</si>
  <si>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</si>
  <si>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福井県美浜町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</si>
  <si>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</si>
  <si>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</si>
  <si>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</si>
  <si>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</si>
  <si>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</si>
  <si>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</si>
  <si>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</si>
  <si>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</si>
  <si>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</si>
  <si>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</si>
  <si>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</si>
  <si>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</si>
  <si>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</si>
  <si>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</si>
  <si>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</si>
  <si>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</si>
  <si>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</si>
  <si>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</si>
  <si>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</si>
  <si>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</si>
  <si>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</si>
  <si>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</si>
  <si>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道路用地取得事業特別会計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</si>
  <si>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</si>
  <si>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</si>
  <si>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</si>
  <si>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</si>
  <si>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</si>
  <si>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</si>
  <si>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</si>
  <si>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</si>
  <si>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</si>
  <si>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</si>
  <si>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</si>
  <si>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</si>
  <si>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</si>
  <si>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</si>
  <si>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</si>
  <si>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</si>
  <si>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介護保険事業特別会計（介護保険事業勘定）</t>
    <phoneticPr fontId="5"/>
  </si>
  <si>
    <t>介護保険事業特別会計（介護サービス事業勘定）</t>
    <phoneticPr fontId="5"/>
  </si>
  <si>
    <t>上水道事業会計</t>
    <phoneticPr fontId="5"/>
  </si>
  <si>
    <t>法適用企業</t>
    <phoneticPr fontId="5"/>
  </si>
  <si>
    <t>簡易水道事業特別会計</t>
    <phoneticPr fontId="5"/>
  </si>
  <si>
    <t>法非適用企業</t>
    <phoneticPr fontId="5"/>
  </si>
  <si>
    <t>集落排水処理事業特別会計</t>
    <phoneticPr fontId="5"/>
  </si>
  <si>
    <t>法非適用企業</t>
    <phoneticPr fontId="5"/>
  </si>
  <si>
    <t>公共下水道事業特別会計</t>
    <phoneticPr fontId="5"/>
  </si>
  <si>
    <t>産業団地事業特別会計</t>
    <phoneticPr fontId="5"/>
  </si>
  <si>
    <t>法非適用企業</t>
    <phoneticPr fontId="5"/>
  </si>
  <si>
    <t>住宅団地事業特別会計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</si>
  <si>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</si>
  <si>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</si>
  <si>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</si>
  <si>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</si>
  <si>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</si>
  <si>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</si>
  <si>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</si>
  <si>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</si>
  <si>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</si>
  <si>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</si>
  <si>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</si>
  <si>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</si>
  <si>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</si>
  <si>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</si>
  <si>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</si>
  <si>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</si>
  <si>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</si>
  <si>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</si>
  <si>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</si>
  <si>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</si>
  <si>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</si>
  <si>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</si>
  <si>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</si>
  <si>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</si>
  <si>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</si>
  <si>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</si>
  <si>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</si>
  <si>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</si>
  <si>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</si>
  <si>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</si>
  <si>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</si>
  <si>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</si>
  <si>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</si>
  <si>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</si>
  <si>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</si>
  <si>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</si>
  <si>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</si>
  <si>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</si>
  <si>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</si>
  <si>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</si>
  <si>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</si>
  <si>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</si>
  <si>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</si>
  <si>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</si>
  <si>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</si>
  <si>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</si>
  <si>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</si>
  <si>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</si>
  <si>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</si>
  <si>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</si>
  <si>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</si>
  <si>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</si>
  <si>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</si>
  <si>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</si>
  <si>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</si>
  <si>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</si>
  <si>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</si>
  <si>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</si>
  <si>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</si>
  <si>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</si>
  <si>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</si>
  <si>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</si>
  <si>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</si>
  <si>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</si>
  <si>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</si>
  <si>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</si>
  <si>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上水道事業会計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</si>
  <si>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</si>
  <si>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</si>
  <si>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</si>
  <si>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</si>
  <si>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</si>
  <si>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</si>
  <si>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</si>
  <si>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</si>
  <si>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</si>
  <si>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</si>
  <si>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</si>
  <si>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</si>
  <si>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</si>
  <si>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</si>
  <si>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</si>
  <si>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</si>
  <si>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</si>
  <si>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</si>
  <si>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</si>
  <si>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</si>
  <si>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</si>
  <si>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</si>
  <si>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</si>
  <si>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</si>
  <si>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</si>
  <si>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</si>
  <si>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</si>
  <si>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</si>
  <si>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</si>
  <si>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</si>
  <si>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</si>
  <si>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</si>
  <si>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</si>
  <si>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</si>
  <si>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</si>
  <si>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</si>
  <si>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</si>
  <si>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</si>
  <si>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</si>
  <si>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</si>
  <si>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</si>
  <si>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</si>
  <si>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</si>
  <si>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</si>
  <si>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</si>
  <si>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</si>
  <si>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</si>
  <si>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</si>
  <si>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</si>
  <si>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</si>
  <si>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</si>
  <si>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</si>
  <si>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</si>
  <si>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</si>
  <si>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</si>
  <si>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</si>
  <si>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</si>
  <si>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</si>
  <si>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</si>
  <si>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</si>
  <si>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</si>
  <si>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</si>
  <si>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</si>
  <si>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</si>
  <si>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</si>
  <si>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</si>
  <si>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</si>
  <si>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</si>
  <si>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</si>
  <si>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</si>
  <si>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</si>
  <si>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</si>
  <si>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</si>
  <si>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</si>
  <si>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</si>
  <si>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</si>
  <si>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</si>
  <si>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</si>
  <si>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</si>
  <si>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</si>
  <si>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</si>
  <si>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</si>
  <si>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</si>
  <si>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</si>
  <si>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</si>
  <si>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</si>
  <si>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</si>
  <si>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</si>
  <si>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上水道事業会計</t>
  </si>
  <si>
    <t>住宅団地事業特別会計</t>
  </si>
  <si>
    <t>国民健康保険事業特別会計</t>
  </si>
  <si>
    <t>介護保険事業特別会計（介護保険事業勘定）</t>
  </si>
  <si>
    <t>産業団地事業特別会計</t>
  </si>
  <si>
    <t>道路用地取得事業特別会計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</si>
  <si>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</si>
  <si>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</si>
  <si>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</si>
  <si>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</si>
  <si>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</si>
  <si>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</si>
  <si>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</si>
  <si>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</si>
  <si>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</si>
  <si>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</si>
  <si>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公立小浜病院組合</t>
    <rPh sb="0" eb="2">
      <t>コウリツ</t>
    </rPh>
    <rPh sb="2" eb="4">
      <t>オバマ</t>
    </rPh>
    <rPh sb="4" eb="6">
      <t>ビョウイン</t>
    </rPh>
    <rPh sb="6" eb="8">
      <t>クミアイ</t>
    </rPh>
    <phoneticPr fontId="11"/>
  </si>
  <si>
    <t>敦賀美方消防組合</t>
    <rPh sb="0" eb="2">
      <t>ツルガ</t>
    </rPh>
    <rPh sb="2" eb="4">
      <t>ミカタ</t>
    </rPh>
    <rPh sb="4" eb="6">
      <t>ショウボウ</t>
    </rPh>
    <rPh sb="6" eb="8">
      <t>クミアイ</t>
    </rPh>
    <phoneticPr fontId="11"/>
  </si>
  <si>
    <t>美浜・三方環境衛生組合</t>
    <rPh sb="0" eb="2">
      <t>ミハマ</t>
    </rPh>
    <rPh sb="3" eb="5">
      <t>ミカタ</t>
    </rPh>
    <rPh sb="5" eb="7">
      <t>カンキョウ</t>
    </rPh>
    <rPh sb="7" eb="9">
      <t>エイセイ</t>
    </rPh>
    <rPh sb="9" eb="11">
      <t>クミアイ</t>
    </rPh>
    <phoneticPr fontId="11"/>
  </si>
  <si>
    <t>嶺南広域行政組合</t>
    <rPh sb="0" eb="2">
      <t>レイナン</t>
    </rPh>
    <rPh sb="2" eb="4">
      <t>コウイキ</t>
    </rPh>
    <rPh sb="4" eb="6">
      <t>ギョウセイ</t>
    </rPh>
    <rPh sb="6" eb="8">
      <t>クミアイ</t>
    </rPh>
    <phoneticPr fontId="11"/>
  </si>
  <si>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11"/>
  </si>
  <si>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11"/>
  </si>
  <si>
    <t>福井県市町総合事務組合（一般会計）</t>
    <rPh sb="0" eb="3">
      <t>フクイケン</t>
    </rPh>
    <rPh sb="3" eb="5">
      <t>シチョウ</t>
    </rPh>
    <rPh sb="5" eb="7">
      <t>ソウゴウ</t>
    </rPh>
    <rPh sb="7" eb="9">
      <t>ジム</t>
    </rPh>
    <rPh sb="9" eb="11">
      <t>クミアイ</t>
    </rPh>
    <rPh sb="12" eb="14">
      <t>イッパン</t>
    </rPh>
    <rPh sb="14" eb="16">
      <t>カイケイ</t>
    </rPh>
    <phoneticPr fontId="11"/>
  </si>
  <si>
    <t>福井県市町総合事務組合（特別会計）</t>
    <rPh sb="0" eb="3">
      <t>フクイケン</t>
    </rPh>
    <rPh sb="3" eb="5">
      <t>シチョウ</t>
    </rPh>
    <rPh sb="5" eb="7">
      <t>ソウゴウ</t>
    </rPh>
    <rPh sb="7" eb="9">
      <t>ジム</t>
    </rPh>
    <rPh sb="9" eb="11">
      <t>クミアイ</t>
    </rPh>
    <rPh sb="12" eb="14">
      <t>トクベツ</t>
    </rPh>
    <rPh sb="14" eb="16">
      <t>カイケイ</t>
    </rPh>
    <phoneticPr fontId="11"/>
  </si>
  <si>
    <t>福井県自治会館組合</t>
    <rPh sb="0" eb="3">
      <t>フクイケン</t>
    </rPh>
    <rPh sb="3" eb="5">
      <t>ジチ</t>
    </rPh>
    <rPh sb="5" eb="7">
      <t>カイカン</t>
    </rPh>
    <rPh sb="7" eb="9">
      <t>クミアイ</t>
    </rPh>
    <phoneticPr fontId="11"/>
  </si>
  <si>
    <t>-</t>
    <phoneticPr fontId="2"/>
  </si>
  <si>
    <t>-</t>
    <phoneticPr fontId="2"/>
  </si>
  <si>
    <t>-</t>
    <phoneticPr fontId="2"/>
  </si>
  <si>
    <t>(株)レインボーライン</t>
    <rPh sb="0" eb="3">
      <t>カブ</t>
    </rPh>
    <phoneticPr fontId="2"/>
  </si>
  <si>
    <t>-</t>
    <phoneticPr fontId="2"/>
  </si>
  <si>
    <t>-</t>
    <phoneticPr fontId="2"/>
  </si>
  <si>
    <t>高速増殖炉サイクル技術研究開発推進交付金事業基金</t>
    <phoneticPr fontId="2"/>
  </si>
  <si>
    <t>公共施設維持補修基金</t>
    <phoneticPr fontId="2"/>
  </si>
  <si>
    <t>まちづくり基金</t>
    <phoneticPr fontId="2"/>
  </si>
  <si>
    <t>企業誘致助成事業基金</t>
    <phoneticPr fontId="2"/>
  </si>
  <si>
    <t>-</t>
    <phoneticPr fontId="2"/>
  </si>
  <si>
    <t>保健福祉センター大規模改修事業基金</t>
    <rPh sb="0" eb="2">
      <t>ホケン</t>
    </rPh>
    <rPh sb="2" eb="4">
      <t>フクシ</t>
    </rPh>
    <rPh sb="8" eb="11">
      <t>ダイキボ</t>
    </rPh>
    <rPh sb="11" eb="13">
      <t>カイシュウ</t>
    </rPh>
    <rPh sb="13" eb="15">
      <t>ジギョウ</t>
    </rPh>
    <rPh sb="15" eb="17">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</si>
  <si>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</si>
  <si>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</si>
  <si>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</si>
  <si>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</si>
  <si>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</si>
  <si>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</si>
  <si>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</si>
  <si>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</si>
  <si>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</si>
  <si>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</si>
  <si>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共用地先行取得事業債及び下水道事業債の残高の減や財政調整基金等（充当可能基金）の増により、将来負担比率は106.0％から90.5％に減少した。実質公債費比率については、一部事務組合が起こした地方債に充てる負担金が減となったこと等により、9.3％から9.1％に減少した。</t>
    <rPh sb="1" eb="3">
      <t>コウキョウ</t>
    </rPh>
    <rPh sb="3" eb="5">
      <t>ヨウチ</t>
    </rPh>
    <rPh sb="5" eb="7">
      <t>センコウ</t>
    </rPh>
    <rPh sb="7" eb="9">
      <t>シュトク</t>
    </rPh>
    <rPh sb="9" eb="11">
      <t>ジギョウ</t>
    </rPh>
    <rPh sb="11" eb="12">
      <t>サイ</t>
    </rPh>
    <rPh sb="12" eb="13">
      <t>オヨ</t>
    </rPh>
    <rPh sb="14" eb="17">
      <t>ゲスイドウ</t>
    </rPh>
    <rPh sb="17" eb="19">
      <t>ジギョウ</t>
    </rPh>
    <rPh sb="19" eb="20">
      <t>サイ</t>
    </rPh>
    <rPh sb="21" eb="23">
      <t>ザンダカ</t>
    </rPh>
    <rPh sb="24" eb="25">
      <t>ゲン</t>
    </rPh>
    <rPh sb="26" eb="28">
      <t>ザイセイ</t>
    </rPh>
    <rPh sb="28" eb="30">
      <t>チョウセイ</t>
    </rPh>
    <rPh sb="30" eb="32">
      <t>キキン</t>
    </rPh>
    <rPh sb="32" eb="33">
      <t>ナド</t>
    </rPh>
    <rPh sb="34" eb="36">
      <t>ジュウトウ</t>
    </rPh>
    <rPh sb="36" eb="38">
      <t>カノウ</t>
    </rPh>
    <rPh sb="38" eb="40">
      <t>キキン</t>
    </rPh>
    <rPh sb="42" eb="43">
      <t>ゾウ</t>
    </rPh>
    <rPh sb="47" eb="49">
      <t>ショウライ</t>
    </rPh>
    <rPh sb="49" eb="51">
      <t>フタン</t>
    </rPh>
    <rPh sb="51" eb="53">
      <t>ヒリツ</t>
    </rPh>
    <rPh sb="68" eb="70">
      <t>ゲンショウ</t>
    </rPh>
    <rPh sb="73" eb="75">
      <t>ジッシツ</t>
    </rPh>
    <rPh sb="75" eb="78">
      <t>コウサイヒ</t>
    </rPh>
    <rPh sb="78" eb="80">
      <t>ヒリツ</t>
    </rPh>
    <rPh sb="86" eb="88">
      <t>イチブ</t>
    </rPh>
    <rPh sb="88" eb="90">
      <t>ジム</t>
    </rPh>
    <rPh sb="90" eb="92">
      <t>クミアイ</t>
    </rPh>
    <rPh sb="93" eb="94">
      <t>オ</t>
    </rPh>
    <rPh sb="97" eb="100">
      <t>チホウサイ</t>
    </rPh>
    <rPh sb="101" eb="102">
      <t>ア</t>
    </rPh>
    <rPh sb="104" eb="107">
      <t>フタンキン</t>
    </rPh>
    <rPh sb="108" eb="109">
      <t>ゲン</t>
    </rPh>
    <rPh sb="115" eb="116">
      <t>ナド</t>
    </rPh>
    <rPh sb="131" eb="133">
      <t>ゲンショウ</t>
    </rPh>
    <phoneticPr fontId="2"/>
  </si>
  <si>
    <t>実質公債費比率</t>
    <phoneticPr fontId="5"/>
  </si>
  <si>
    <t xml:space="preserve"> </t>
    <phoneticPr fontId="5"/>
  </si>
  <si>
    <t xml:space="preserve"> </t>
    <phoneticPr fontId="5"/>
  </si>
  <si>
    <t>　将来負担比率が106.0％から90.5％に減少し、有形固定資産減価償却率が38.2％から40.4％に増加しているが、計画的な施設改修・更新を行っている。</t>
    <rPh sb="1" eb="3">
      <t>ショウライ</t>
    </rPh>
    <rPh sb="3" eb="5">
      <t>フタン</t>
    </rPh>
    <rPh sb="5" eb="7">
      <t>ヒリツ</t>
    </rPh>
    <rPh sb="22" eb="24">
      <t>ゲンショウ</t>
    </rPh>
    <rPh sb="26" eb="28">
      <t>ユウケイ</t>
    </rPh>
    <rPh sb="28" eb="30">
      <t>コテイ</t>
    </rPh>
    <rPh sb="30" eb="32">
      <t>シサン</t>
    </rPh>
    <rPh sb="32" eb="34">
      <t>ゲンカ</t>
    </rPh>
    <rPh sb="34" eb="36">
      <t>ショウキャク</t>
    </rPh>
    <rPh sb="36" eb="37">
      <t>リツ</t>
    </rPh>
    <rPh sb="51" eb="53">
      <t>ゾウカ</t>
    </rPh>
    <rPh sb="59" eb="62">
      <t>ケイカクテキ</t>
    </rPh>
    <rPh sb="63" eb="65">
      <t>シセツ</t>
    </rPh>
    <rPh sb="65" eb="67">
      <t>カイシュウ</t>
    </rPh>
    <rPh sb="68" eb="70">
      <t>コウシン</t>
    </rPh>
    <rPh sb="71" eb="7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</si>
</sst>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177"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109920</c:v>
                </c:pt>
                <c:pt idx="2">
                  <c:v>119882</c:v>
                </c:pt>
                <c:pt idx="3">
                  <c:v>116162</c:v>
                </c:pt>
                <c:pt idx="4">
                  <c:v>121449</c:v>
                </c:pt>
              </c:numCache>
            </c:numRef>
          </c:val>
          <c:smooth val="0"/>
          <c:extLst>
            <c:ext xmlns:c16="http://schemas.microsoft.com/office/drawing/2014/chart" uri="{C3380CC4-5D6E-409C-BE32-E72D297353CC}">
              <c16:uniqueId val="{00000000-D88D-4843-85DA-25E0719B8C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121170</c:v>
                </c:pt>
                <c:pt idx="1">
                  <c:v>267973</c:v>
                </c:pt>
                <c:pt idx="2">
                  <c:v>375497</c:v>
                </c:pt>
                <c:pt idx="3">
                  <c:v>231611</c:v>
                </c:pt>
                <c:pt idx="4">
                  <c:v>165802</c:v>
                </c:pt>
              </c:numCache>
            </c:numRef>
          </c:val>
          <c:smooth val="0"/>
          <c:extLst>
            <c:ext xmlns:c16="http://schemas.microsoft.com/office/drawing/2014/chart" uri="{C3380CC4-5D6E-409C-BE32-E72D297353CC}">
              <c16:uniqueId val="{00000001-D88D-4843-85DA-25E0719B8CD0}"/>
            </c:ext>
          </c:extLst>
        </c:ser>
        <c:dLbls>
          <c:showLegendKey val="0"/>
          <c:showVal val="0"/>
          <c:showCatName val="0"/>
          <c:showSerName val="0"/>
          <c:showPercent val="0"/>
          <c:showBubbleSize val="0"/>
        </c:dLbls>
        <c:marker val="1"/>
        <c:smooth val="0"/>
        <c:axId val="346731544"/>
        <c:axId val="496959168"/>
      </c:lineChart>
      <c:catAx>
        <c:axId val="346731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959168"/>
        <c:crosses val="autoZero"/>
        <c:auto val="1"/>
        <c:lblAlgn val="ctr"/>
        <c:lblOffset val="100"/>
        <c:tickLblSkip val="1"/>
        <c:tickMarkSkip val="1"/>
        <c:noMultiLvlLbl val="0"/>
      </c:catAx>
      <c:valAx>
        <c:axId val="49695916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731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9.19</c:v>
                </c:pt>
                <c:pt idx="1">
                  <c:v>10.39</c:v>
                </c:pt>
                <c:pt idx="2">
                  <c:v>10.39</c:v>
                </c:pt>
                <c:pt idx="3">
                  <c:v>13.57</c:v>
                </c:pt>
                <c:pt idx="4">
                  <c:v>13.61</c:v>
                </c:pt>
              </c:numCache>
            </c:numRef>
          </c:val>
          <c:extLst>
            <c:ext xmlns:c16="http://schemas.microsoft.com/office/drawing/2014/chart" uri="{C3380CC4-5D6E-409C-BE32-E72D297353CC}">
              <c16:uniqueId val="{00000000-C57D-4AF0-B5AE-F13480994B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14.23</c:v>
                </c:pt>
                <c:pt idx="1">
                  <c:v>13.8</c:v>
                </c:pt>
                <c:pt idx="2">
                  <c:v>18.809999999999999</c:v>
                </c:pt>
                <c:pt idx="3">
                  <c:v>23.88</c:v>
                </c:pt>
                <c:pt idx="4">
                  <c:v>30.23</c:v>
                </c:pt>
              </c:numCache>
            </c:numRef>
          </c:val>
          <c:extLst>
            <c:ext xmlns:c16="http://schemas.microsoft.com/office/drawing/2014/chart" uri="{C3380CC4-5D6E-409C-BE32-E72D297353CC}">
              <c16:uniqueId val="{00000001-C57D-4AF0-B5AE-F13480994B69}"/>
            </c:ext>
          </c:extLst>
        </c:ser>
        <c:dLbls>
          <c:showLegendKey val="0"/>
          <c:showVal val="0"/>
          <c:showCatName val="0"/>
          <c:showSerName val="0"/>
          <c:showPercent val="0"/>
          <c:showBubbleSize val="0"/>
        </c:dLbls>
        <c:gapWidth val="250"/>
        <c:overlap val="100"/>
        <c:axId val="347119176"/>
        <c:axId val="500653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2.68</c:v>
                </c:pt>
                <c:pt idx="1">
                  <c:v>1.49</c:v>
                </c:pt>
                <c:pt idx="2">
                  <c:v>5.26</c:v>
                </c:pt>
                <c:pt idx="3">
                  <c:v>8.4</c:v>
                </c:pt>
                <c:pt idx="4">
                  <c:v>5.95</c:v>
                </c:pt>
              </c:numCache>
            </c:numRef>
          </c:val>
          <c:smooth val="0"/>
          <c:extLst>
            <c:ext xmlns:c16="http://schemas.microsoft.com/office/drawing/2014/chart" uri="{C3380CC4-5D6E-409C-BE32-E72D297353CC}">
              <c16:uniqueId val="{00000002-C57D-4AF0-B5AE-F13480994B69}"/>
            </c:ext>
          </c:extLst>
        </c:ser>
        <c:dLbls>
          <c:showLegendKey val="0"/>
          <c:showVal val="0"/>
          <c:showCatName val="0"/>
          <c:showSerName val="0"/>
          <c:showPercent val="0"/>
          <c:showBubbleSize val="0"/>
        </c:dLbls>
        <c:marker val="1"/>
        <c:smooth val="0"/>
        <c:axId val="347119176"/>
        <c:axId val="500653136"/>
      </c:lineChart>
      <c:catAx>
        <c:axId val="347119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653136"/>
        <c:crosses val="autoZero"/>
        <c:auto val="1"/>
        <c:lblAlgn val="ctr"/>
        <c:lblOffset val="100"/>
        <c:tickLblSkip val="1"/>
        <c:tickMarkSkip val="1"/>
        <c:noMultiLvlLbl val="0"/>
      </c:catAx>
      <c:valAx>
        <c:axId val="50065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119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0.33</c:v>
                </c:pt>
                <c:pt idx="2">
                  <c:v>#N/A</c:v>
                </c:pt>
                <c:pt idx="3">
                  <c:v>0.54</c:v>
                </c:pt>
                <c:pt idx="4">
                  <c:v>#N/A</c:v>
                </c:pt>
                <c:pt idx="5">
                  <c:v>0.05</c:v>
                </c:pt>
                <c:pt idx="6">
                  <c:v>#N/A</c:v>
                </c:pt>
                <c:pt idx="7">
                  <c:v>7.0000000000000007E-2</c:v>
                </c:pt>
                <c:pt idx="8">
                  <c:v>#N/A</c:v>
                </c:pt>
                <c:pt idx="9">
                  <c:v>0.13</c:v>
                </c:pt>
              </c:numCache>
            </c:numRef>
          </c:val>
          <c:extLst>
            <c:ext xmlns:c16="http://schemas.microsoft.com/office/drawing/2014/chart" uri="{C3380CC4-5D6E-409C-BE32-E72D297353CC}">
              <c16:uniqueId val="{00000000-FCCB-4003-B70F-FB284803C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CB-4003-B70F-FB284803CF4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0.24</c:v>
                </c:pt>
                <c:pt idx="2">
                  <c:v>#N/A</c:v>
                </c:pt>
                <c:pt idx="3">
                  <c:v>0.36</c:v>
                </c:pt>
                <c:pt idx="4">
                  <c:v>#N/A</c:v>
                </c:pt>
                <c:pt idx="5">
                  <c:v>0.26</c:v>
                </c:pt>
                <c:pt idx="6">
                  <c:v>#N/A</c:v>
                </c:pt>
                <c:pt idx="7">
                  <c:v>0.47</c:v>
                </c:pt>
                <c:pt idx="8">
                  <c:v>#N/A</c:v>
                </c:pt>
                <c:pt idx="9">
                  <c:v>0.4</c:v>
                </c:pt>
              </c:numCache>
            </c:numRef>
          </c:val>
          <c:extLst>
            <c:ext xmlns:c16="http://schemas.microsoft.com/office/drawing/2014/chart" uri="{C3380CC4-5D6E-409C-BE32-E72D297353CC}">
              <c16:uniqueId val="{00000002-FCCB-4003-B70F-FB284803CF4C}"/>
            </c:ext>
          </c:extLst>
        </c:ser>
        <c:ser>
          <c:idx val="3"/>
          <c:order val="3"/>
          <c:tx>
            <c:strRef>
              <c:f>データシート!$A$30</c:f>
              <c:strCache>
                <c:ptCount val="1"/>
                <c:pt idx="0">
                  <c:v>道路用地取得事業特別会計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1.53</c:v>
                </c:pt>
                <c:pt idx="8">
                  <c:v>#N/A</c:v>
                </c:pt>
                <c:pt idx="9">
                  <c:v>1.57</c:v>
                </c:pt>
              </c:numCache>
            </c:numRef>
          </c:val>
          <c:extLst>
            <c:ext xmlns:c16="http://schemas.microsoft.com/office/drawing/2014/chart" uri="{C3380CC4-5D6E-409C-BE32-E72D297353CC}">
              <c16:uniqueId val="{00000003-FCCB-4003-B70F-FB284803CF4C}"/>
            </c:ext>
          </c:extLst>
        </c:ser>
        <c:ser>
          <c:idx val="4"/>
          <c:order val="4"/>
          <c:tx>
            <c:strRef>
              <c:f>データシート!$A$31</c:f>
              <c:strCache>
                <c:ptCount val="1"/>
                <c:pt idx="0">
                  <c:v>産業団地事業特別会計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#N/A</c:v>
                </c:pt>
                <c:pt idx="3">
                  <c:v>6.39</c:v>
                </c:pt>
                <c:pt idx="4">
                  <c:v>#N/A</c:v>
                </c:pt>
                <c:pt idx="5">
                  <c:v>0</c:v>
                </c:pt>
                <c:pt idx="6">
                  <c:v>#N/A</c:v>
                </c:pt>
                <c:pt idx="7">
                  <c:v>2.09</c:v>
                </c:pt>
                <c:pt idx="8">
                  <c:v>#N/A</c:v>
                </c:pt>
                <c:pt idx="9">
                  <c:v>2.04</c:v>
                </c:pt>
              </c:numCache>
            </c:numRef>
          </c:val>
          <c:extLst>
            <c:ext xmlns:c16="http://schemas.microsoft.com/office/drawing/2014/chart" uri="{C3380CC4-5D6E-409C-BE32-E72D297353CC}">
              <c16:uniqueId val="{00000004-FCCB-4003-B70F-FB284803CF4C}"/>
            </c:ext>
          </c:extLst>
        </c:ser>
        <c:ser>
          <c:idx val="5"/>
          <c:order val="5"/>
          <c:tx>
            <c:strRef>
              <c:f>データシート!$A$32</c:f>
              <c:strCache>
                <c:ptCount val="1"/>
                <c:pt idx="0">
                  <c:v>介護保険事業特別会計（介護保険事業勘定）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1.1399999999999999</c:v>
                </c:pt>
                <c:pt idx="6">
                  <c:v>#N/A</c:v>
                </c:pt>
                <c:pt idx="7">
                  <c:v>1.65</c:v>
                </c:pt>
                <c:pt idx="8">
                  <c:v>#N/A</c:v>
                </c:pt>
                <c:pt idx="9">
                  <c:v>2.0499999999999998</c:v>
                </c:pt>
              </c:numCache>
            </c:numRef>
          </c:val>
          <c:extLst>
            <c:ext xmlns:c16="http://schemas.microsoft.com/office/drawing/2014/chart" uri="{C3380CC4-5D6E-409C-BE32-E72D297353CC}">
              <c16:uniqueId val="{00000005-FCCB-4003-B70F-FB284803CF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1.47</c:v>
                </c:pt>
                <c:pt idx="2">
                  <c:v>#N/A</c:v>
                </c:pt>
                <c:pt idx="3">
                  <c:v>1.69</c:v>
                </c:pt>
                <c:pt idx="4">
                  <c:v>#N/A</c:v>
                </c:pt>
                <c:pt idx="5">
                  <c:v>1.81</c:v>
                </c:pt>
                <c:pt idx="6">
                  <c:v>#N/A</c:v>
                </c:pt>
                <c:pt idx="7">
                  <c:v>2.29</c:v>
                </c:pt>
                <c:pt idx="8">
                  <c:v>#N/A</c:v>
                </c:pt>
                <c:pt idx="9">
                  <c:v>2.92</c:v>
                </c:pt>
              </c:numCache>
            </c:numRef>
          </c:val>
          <c:extLst>
            <c:ext xmlns:c16="http://schemas.microsoft.com/office/drawing/2014/chart" uri="{C3380CC4-5D6E-409C-BE32-E72D297353CC}">
              <c16:uniqueId val="{00000006-FCCB-4003-B70F-FB284803CF4C}"/>
            </c:ext>
          </c:extLst>
        </c:ser>
        <c:ser>
          <c:idx val="7"/>
          <c:order val="7"/>
          <c:tx>
            <c:strRef>
              <c:f>データシート!$A$34</c:f>
              <c:strCache>
                <c:ptCount val="1"/>
                <c:pt idx="0">
                  <c:v>住宅団地事業特別会計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#N/A</c:v>
                </c:pt>
                <c:pt idx="3">
                  <c:v>11.9</c:v>
                </c:pt>
                <c:pt idx="4">
                  <c:v>#N/A</c:v>
                </c:pt>
                <c:pt idx="5">
                  <c:v>7.15</c:v>
                </c:pt>
                <c:pt idx="6">
                  <c:v>#N/A</c:v>
                </c:pt>
                <c:pt idx="7">
                  <c:v>5.51</c:v>
                </c:pt>
                <c:pt idx="8">
                  <c:v>#N/A</c:v>
                </c:pt>
                <c:pt idx="9">
                  <c:v>4.32</c:v>
                </c:pt>
              </c:numCache>
            </c:numRef>
          </c:val>
          <c:extLst>
            <c:ext xmlns:c16="http://schemas.microsoft.com/office/drawing/2014/chart" uri="{C3380CC4-5D6E-409C-BE32-E72D297353CC}">
              <c16:uniqueId val="{00000007-FCCB-4003-B70F-FB284803CF4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10.89</c:v>
                </c:pt>
                <c:pt idx="2">
                  <c:v>#N/A</c:v>
                </c:pt>
                <c:pt idx="3">
                  <c:v>10.82</c:v>
                </c:pt>
                <c:pt idx="4">
                  <c:v>#N/A</c:v>
                </c:pt>
                <c:pt idx="5">
                  <c:v>11.15</c:v>
                </c:pt>
                <c:pt idx="6">
                  <c:v>#N/A</c:v>
                </c:pt>
                <c:pt idx="7">
                  <c:v>11.39</c:v>
                </c:pt>
                <c:pt idx="8">
                  <c:v>#N/A</c:v>
                </c:pt>
                <c:pt idx="9">
                  <c:v>11.92</c:v>
                </c:pt>
              </c:numCache>
            </c:numRef>
          </c:val>
          <c:extLst>
            <c:ext xmlns:c16="http://schemas.microsoft.com/office/drawing/2014/chart" uri="{C3380CC4-5D6E-409C-BE32-E72D297353CC}">
              <c16:uniqueId val="{00000008-FCCB-4003-B70F-FB284803CF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9.18</c:v>
                </c:pt>
                <c:pt idx="2">
                  <c:v>#N/A</c:v>
                </c:pt>
                <c:pt idx="3">
                  <c:v>10.38</c:v>
                </c:pt>
                <c:pt idx="4">
                  <c:v>#N/A</c:v>
                </c:pt>
                <c:pt idx="5">
                  <c:v>10.38</c:v>
                </c:pt>
                <c:pt idx="6">
                  <c:v>#N/A</c:v>
                </c:pt>
                <c:pt idx="7">
                  <c:v>11.98</c:v>
                </c:pt>
                <c:pt idx="8">
                  <c:v>#N/A</c:v>
                </c:pt>
                <c:pt idx="9">
                  <c:v>12.03</c:v>
                </c:pt>
              </c:numCache>
            </c:numRef>
          </c:val>
          <c:extLst>
            <c:ext xmlns:c16="http://schemas.microsoft.com/office/drawing/2014/chart" uri="{C3380CC4-5D6E-409C-BE32-E72D297353CC}">
              <c16:uniqueId val="{00000009-FCCB-4003-B70F-FB284803CF4C}"/>
            </c:ext>
          </c:extLst>
        </c:ser>
        <c:dLbls>
          <c:showLegendKey val="0"/>
          <c:showVal val="0"/>
          <c:showCatName val="0"/>
          <c:showSerName val="0"/>
          <c:showPercent val="0"/>
          <c:showBubbleSize val="0"/>
        </c:dLbls>
        <c:gapWidth val="150"/>
        <c:overlap val="100"/>
        <c:axId val="504395576"/>
        <c:axId val="504390088"/>
      </c:barChart>
      <c:catAx>
        <c:axId val="50439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390088"/>
        <c:crosses val="autoZero"/>
        <c:auto val="1"/>
        <c:lblAlgn val="ctr"/>
        <c:lblOffset val="100"/>
        <c:tickLblSkip val="1"/>
        <c:tickMarkSkip val="1"/>
        <c:noMultiLvlLbl val="0"/>
      </c:catAx>
      <c:valAx>
        <c:axId val="504390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95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564</c:v>
                </c:pt>
                <c:pt idx="5">
                  <c:v>553</c:v>
                </c:pt>
                <c:pt idx="8">
                  <c:v>628</c:v>
                </c:pt>
                <c:pt idx="11">
                  <c:v>739</c:v>
                </c:pt>
                <c:pt idx="14">
                  <c:v>787</c:v>
                </c:pt>
              </c:numCache>
            </c:numRef>
          </c:val>
          <c:extLst>
            <c:ext xmlns:c16="http://schemas.microsoft.com/office/drawing/2014/chart" uri="{C3380CC4-5D6E-409C-BE32-E72D297353CC}">
              <c16:uniqueId val="{00000000-7517-4AF3-B551-E6769C57BC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2</c:v>
                </c:pt>
                <c:pt idx="9">
                  <c:v>0</c:v>
                </c:pt>
                <c:pt idx="12">
                  <c:v>0</c:v>
                </c:pt>
              </c:numCache>
            </c:numRef>
          </c:val>
          <c:extLst>
            <c:ext xmlns:c16="http://schemas.microsoft.com/office/drawing/2014/chart" uri="{C3380CC4-5D6E-409C-BE32-E72D297353CC}">
              <c16:uniqueId val="{00000001-7517-4AF3-B551-E6769C57BC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2-7517-4AF3-B551-E6769C57BC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193</c:v>
                </c:pt>
                <c:pt idx="3">
                  <c:v>194</c:v>
                </c:pt>
                <c:pt idx="6">
                  <c:v>187</c:v>
                </c:pt>
                <c:pt idx="9">
                  <c:v>146</c:v>
                </c:pt>
                <c:pt idx="12">
                  <c:v>111</c:v>
                </c:pt>
              </c:numCache>
            </c:numRef>
          </c:val>
          <c:extLst>
            <c:ext xmlns:c16="http://schemas.microsoft.com/office/drawing/2014/chart" uri="{C3380CC4-5D6E-409C-BE32-E72D297353CC}">
              <c16:uniqueId val="{00000003-7517-4AF3-B551-E6769C57BC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325</c:v>
                </c:pt>
                <c:pt idx="3">
                  <c:v>324</c:v>
                </c:pt>
                <c:pt idx="6">
                  <c:v>325</c:v>
                </c:pt>
                <c:pt idx="9">
                  <c:v>338</c:v>
                </c:pt>
                <c:pt idx="12">
                  <c:v>337</c:v>
                </c:pt>
              </c:numCache>
            </c:numRef>
          </c:val>
          <c:extLst>
            <c:ext xmlns:c16="http://schemas.microsoft.com/office/drawing/2014/chart" uri="{C3380CC4-5D6E-409C-BE32-E72D297353CC}">
              <c16:uniqueId val="{00000004-7517-4AF3-B551-E6769C57BC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17-4AF3-B551-E6769C57BC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17-4AF3-B551-E6769C57BC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367</c:v>
                </c:pt>
                <c:pt idx="3">
                  <c:v>348</c:v>
                </c:pt>
                <c:pt idx="6">
                  <c:v>419</c:v>
                </c:pt>
                <c:pt idx="9">
                  <c:v>568</c:v>
                </c:pt>
                <c:pt idx="12">
                  <c:v>625</c:v>
                </c:pt>
              </c:numCache>
            </c:numRef>
          </c:val>
          <c:extLst>
            <c:ext xmlns:c16="http://schemas.microsoft.com/office/drawing/2014/chart" uri="{C3380CC4-5D6E-409C-BE32-E72D297353CC}">
              <c16:uniqueId val="{00000007-7517-4AF3-B551-E6769C57BCD6}"/>
            </c:ext>
          </c:extLst>
        </c:ser>
        <c:dLbls>
          <c:showLegendKey val="0"/>
          <c:showVal val="0"/>
          <c:showCatName val="0"/>
          <c:showSerName val="0"/>
          <c:showPercent val="0"/>
          <c:showBubbleSize val="0"/>
        </c:dLbls>
        <c:gapWidth val="100"/>
        <c:overlap val="100"/>
        <c:axId val="504390872"/>
        <c:axId val="50439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339</c:v>
                </c:pt>
                <c:pt idx="2">
                  <c:v>#N/A</c:v>
                </c:pt>
                <c:pt idx="3">
                  <c:v>#N/A</c:v>
                </c:pt>
                <c:pt idx="4">
                  <c:v>314</c:v>
                </c:pt>
                <c:pt idx="5">
                  <c:v>#N/A</c:v>
                </c:pt>
                <c:pt idx="6">
                  <c:v>#N/A</c:v>
                </c:pt>
                <c:pt idx="7">
                  <c:v>305</c:v>
                </c:pt>
                <c:pt idx="8">
                  <c:v>#N/A</c:v>
                </c:pt>
                <c:pt idx="9">
                  <c:v>#N/A</c:v>
                </c:pt>
                <c:pt idx="10">
                  <c:v>313</c:v>
                </c:pt>
                <c:pt idx="11">
                  <c:v>#N/A</c:v>
                </c:pt>
                <c:pt idx="12">
                  <c:v>#N/A</c:v>
                </c:pt>
                <c:pt idx="13">
                  <c:v>286</c:v>
                </c:pt>
                <c:pt idx="14">
                  <c:v>#N/A</c:v>
                </c:pt>
              </c:numCache>
            </c:numRef>
          </c:val>
          <c:smooth val="0"/>
          <c:extLst>
            <c:ext xmlns:c16="http://schemas.microsoft.com/office/drawing/2014/chart" uri="{C3380CC4-5D6E-409C-BE32-E72D297353CC}">
              <c16:uniqueId val="{00000008-7517-4AF3-B551-E6769C57BCD6}"/>
            </c:ext>
          </c:extLst>
        </c:ser>
        <c:dLbls>
          <c:showLegendKey val="0"/>
          <c:showVal val="0"/>
          <c:showCatName val="0"/>
          <c:showSerName val="0"/>
          <c:showPercent val="0"/>
          <c:showBubbleSize val="0"/>
        </c:dLbls>
        <c:marker val="1"/>
        <c:smooth val="0"/>
        <c:axId val="504390872"/>
        <c:axId val="504392048"/>
      </c:lineChart>
      <c:catAx>
        <c:axId val="50439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392048"/>
        <c:crosses val="autoZero"/>
        <c:auto val="1"/>
        <c:lblAlgn val="ctr"/>
        <c:lblOffset val="100"/>
        <c:tickLblSkip val="1"/>
        <c:tickMarkSkip val="1"/>
        <c:noMultiLvlLbl val="0"/>
      </c:catAx>
      <c:valAx>
        <c:axId val="50439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9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6355</c:v>
                </c:pt>
                <c:pt idx="5">
                  <c:v>6401</c:v>
                </c:pt>
                <c:pt idx="8">
                  <c:v>6404</c:v>
                </c:pt>
                <c:pt idx="11">
                  <c:v>6251</c:v>
                </c:pt>
                <c:pt idx="14">
                  <c:v>6093</c:v>
                </c:pt>
              </c:numCache>
            </c:numRef>
          </c:val>
          <c:extLst>
            <c:ext xmlns:c16="http://schemas.microsoft.com/office/drawing/2014/chart" uri="{C3380CC4-5D6E-409C-BE32-E72D297353CC}">
              <c16:uniqueId val="{00000000-6873-4698-8189-C3F6BFF709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c:v>
                </c:pt>
                <c:pt idx="5">
                  <c:v>304</c:v>
                </c:pt>
                <c:pt idx="8">
                  <c:v>660</c:v>
                </c:pt>
                <c:pt idx="11">
                  <c:v>632</c:v>
                </c:pt>
                <c:pt idx="14">
                  <c:v>431</c:v>
                </c:pt>
              </c:numCache>
            </c:numRef>
          </c:val>
          <c:extLst>
            <c:ext xmlns:c16="http://schemas.microsoft.com/office/drawing/2014/chart" uri="{C3380CC4-5D6E-409C-BE32-E72D297353CC}">
              <c16:uniqueId val="{00000001-6873-4698-8189-C3F6BFF709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2158</c:v>
                </c:pt>
                <c:pt idx="5">
                  <c:v>1861</c:v>
                </c:pt>
                <c:pt idx="8">
                  <c:v>1531</c:v>
                </c:pt>
                <c:pt idx="11">
                  <c:v>1835</c:v>
                </c:pt>
                <c:pt idx="14">
                  <c:v>2314</c:v>
                </c:pt>
              </c:numCache>
            </c:numRef>
          </c:val>
          <c:extLst>
            <c:ext xmlns:c16="http://schemas.microsoft.com/office/drawing/2014/chart" uri="{C3380CC4-5D6E-409C-BE32-E72D297353CC}">
              <c16:uniqueId val="{00000002-6873-4698-8189-C3F6BFF709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64</c:v>
                </c:pt>
              </c:numCache>
            </c:numRef>
          </c:val>
          <c:extLst>
            <c:ext xmlns:c16="http://schemas.microsoft.com/office/drawing/2014/chart" uri="{C3380CC4-5D6E-409C-BE32-E72D297353CC}">
              <c16:uniqueId val="{00000003-6873-4698-8189-C3F6BFF709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73-4698-8189-C3F6BFF709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21</c:v>
                </c:pt>
                <c:pt idx="6">
                  <c:v>2</c:v>
                </c:pt>
                <c:pt idx="9">
                  <c:v>1</c:v>
                </c:pt>
                <c:pt idx="12">
                  <c:v>3</c:v>
                </c:pt>
              </c:numCache>
            </c:numRef>
          </c:val>
          <c:extLst>
            <c:ext xmlns:c16="http://schemas.microsoft.com/office/drawing/2014/chart" uri="{C3380CC4-5D6E-409C-BE32-E72D297353CC}">
              <c16:uniqueId val="{00000005-6873-4698-8189-C3F6BFF709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1417</c:v>
                </c:pt>
                <c:pt idx="3">
                  <c:v>1335</c:v>
                </c:pt>
                <c:pt idx="6">
                  <c:v>1359</c:v>
                </c:pt>
                <c:pt idx="9">
                  <c:v>1405</c:v>
                </c:pt>
                <c:pt idx="12">
                  <c:v>1329</c:v>
                </c:pt>
              </c:numCache>
            </c:numRef>
          </c:val>
          <c:extLst>
            <c:ext xmlns:c16="http://schemas.microsoft.com/office/drawing/2014/chart" uri="{C3380CC4-5D6E-409C-BE32-E72D297353CC}">
              <c16:uniqueId val="{00000006-6873-4698-8189-C3F6BFF709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1185</c:v>
                </c:pt>
                <c:pt idx="3">
                  <c:v>1103</c:v>
                </c:pt>
                <c:pt idx="6">
                  <c:v>1102</c:v>
                </c:pt>
                <c:pt idx="9">
                  <c:v>1033</c:v>
                </c:pt>
                <c:pt idx="12">
                  <c:v>989</c:v>
                </c:pt>
              </c:numCache>
            </c:numRef>
          </c:val>
          <c:extLst>
            <c:ext xmlns:c16="http://schemas.microsoft.com/office/drawing/2014/chart" uri="{C3380CC4-5D6E-409C-BE32-E72D297353CC}">
              <c16:uniqueId val="{00000007-6873-4698-8189-C3F6BFF709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4263</c:v>
                </c:pt>
                <c:pt idx="3">
                  <c:v>4425</c:v>
                </c:pt>
                <c:pt idx="6">
                  <c:v>4540</c:v>
                </c:pt>
                <c:pt idx="9">
                  <c:v>4233</c:v>
                </c:pt>
                <c:pt idx="12">
                  <c:v>3940</c:v>
                </c:pt>
              </c:numCache>
            </c:numRef>
          </c:val>
          <c:extLst>
            <c:ext xmlns:c16="http://schemas.microsoft.com/office/drawing/2014/chart" uri="{C3380CC4-5D6E-409C-BE32-E72D297353CC}">
              <c16:uniqueId val="{00000008-6873-4698-8189-C3F6BFF709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9-6873-4698-8189-C3F6BFF709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4308</c:v>
                </c:pt>
                <c:pt idx="3">
                  <c:v>4939</c:v>
                </c:pt>
                <c:pt idx="6">
                  <c:v>5473</c:v>
                </c:pt>
                <c:pt idx="9">
                  <c:v>5586</c:v>
                </c:pt>
                <c:pt idx="12">
                  <c:v>5503</c:v>
                </c:pt>
              </c:numCache>
            </c:numRef>
          </c:val>
          <c:extLst>
            <c:ext xmlns:c16="http://schemas.microsoft.com/office/drawing/2014/chart" uri="{C3380CC4-5D6E-409C-BE32-E72D297353CC}">
              <c16:uniqueId val="{0000000A-6873-4698-8189-C3F6BFF70941}"/>
            </c:ext>
          </c:extLst>
        </c:ser>
        <c:dLbls>
          <c:showLegendKey val="0"/>
          <c:showVal val="0"/>
          <c:showCatName val="0"/>
          <c:showSerName val="0"/>
          <c:showPercent val="0"/>
          <c:showBubbleSize val="0"/>
        </c:dLbls>
        <c:gapWidth val="100"/>
        <c:overlap val="100"/>
        <c:axId val="504389696"/>
        <c:axId val="504397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2677</c:v>
                </c:pt>
                <c:pt idx="2">
                  <c:v>#N/A</c:v>
                </c:pt>
                <c:pt idx="3">
                  <c:v>#N/A</c:v>
                </c:pt>
                <c:pt idx="4">
                  <c:v>3258</c:v>
                </c:pt>
                <c:pt idx="5">
                  <c:v>#N/A</c:v>
                </c:pt>
                <c:pt idx="6">
                  <c:v>#N/A</c:v>
                </c:pt>
                <c:pt idx="7">
                  <c:v>3880</c:v>
                </c:pt>
                <c:pt idx="8">
                  <c:v>#N/A</c:v>
                </c:pt>
                <c:pt idx="9">
                  <c:v>#N/A</c:v>
                </c:pt>
                <c:pt idx="10">
                  <c:v>3540</c:v>
                </c:pt>
                <c:pt idx="11">
                  <c:v>#N/A</c:v>
                </c:pt>
                <c:pt idx="12">
                  <c:v>#N/A</c:v>
                </c:pt>
                <c:pt idx="13">
                  <c:v>2990</c:v>
                </c:pt>
                <c:pt idx="14">
                  <c:v>#N/A</c:v>
                </c:pt>
              </c:numCache>
            </c:numRef>
          </c:val>
          <c:smooth val="0"/>
          <c:extLst>
            <c:ext xmlns:c16="http://schemas.microsoft.com/office/drawing/2014/chart" uri="{C3380CC4-5D6E-409C-BE32-E72D297353CC}">
              <c16:uniqueId val="{0000000B-6873-4698-8189-C3F6BFF70941}"/>
            </c:ext>
          </c:extLst>
        </c:ser>
        <c:dLbls>
          <c:showLegendKey val="0"/>
          <c:showVal val="0"/>
          <c:showCatName val="0"/>
          <c:showSerName val="0"/>
          <c:showPercent val="0"/>
          <c:showBubbleSize val="0"/>
        </c:dLbls>
        <c:marker val="1"/>
        <c:smooth val="0"/>
        <c:axId val="504389696"/>
        <c:axId val="504397144"/>
      </c:lineChart>
      <c:catAx>
        <c:axId val="50438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397144"/>
        <c:crosses val="autoZero"/>
        <c:auto val="1"/>
        <c:lblAlgn val="ctr"/>
        <c:lblOffset val="100"/>
        <c:tickLblSkip val="1"/>
        <c:tickMarkSkip val="1"/>
        <c:noMultiLvlLbl val="0"/>
      </c:catAx>
      <c:valAx>
        <c:axId val="504397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8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726</c:v>
                </c:pt>
                <c:pt idx="1">
                  <c:v>927</c:v>
                </c:pt>
                <c:pt idx="2">
                  <c:v>1160</c:v>
                </c:pt>
              </c:numCache>
            </c:numRef>
          </c:val>
          <c:extLst>
            <c:ext xmlns:c16="http://schemas.microsoft.com/office/drawing/2014/chart" uri="{C3380CC4-5D6E-409C-BE32-E72D297353CC}">
              <c16:uniqueId val="{00000000-2BBF-41E2-A35A-27ACE3B1E2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2BBF-41E2-A35A-27ACE3B1E2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2019</c:v>
                </c:pt>
                <c:pt idx="1">
                  <c:v>2379</c:v>
                </c:pt>
                <c:pt idx="2">
                  <c:v>2623</c:v>
                </c:pt>
              </c:numCache>
            </c:numRef>
          </c:val>
          <c:extLst>
            <c:ext xmlns:c16="http://schemas.microsoft.com/office/drawing/2014/chart" uri="{C3380CC4-5D6E-409C-BE32-E72D297353CC}">
              <c16:uniqueId val="{00000002-2BBF-41E2-A35A-27ACE3B1E2AA}"/>
            </c:ext>
          </c:extLst>
        </c:ser>
        <c:dLbls>
          <c:showLegendKey val="0"/>
          <c:showVal val="0"/>
          <c:showCatName val="0"/>
          <c:showSerName val="0"/>
          <c:showPercent val="0"/>
          <c:showBubbleSize val="0"/>
        </c:dLbls>
        <c:gapWidth val="120"/>
        <c:overlap val="100"/>
        <c:axId val="504394792"/>
        <c:axId val="504395184"/>
      </c:barChart>
      <c:catAx>
        <c:axId val="50439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395184"/>
        <c:crosses val="autoZero"/>
        <c:auto val="1"/>
        <c:lblAlgn val="ctr"/>
        <c:lblOffset val="100"/>
        <c:tickLblSkip val="1"/>
        <c:tickMarkSkip val="1"/>
        <c:noMultiLvlLbl val="0"/>
      </c:catAx>
      <c:valAx>
        <c:axId val="504395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39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{758CA398-41FD-40D1-87AC-10CE9A57DDAF}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48C-4122-A2A7-CAD4E202EB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{D3BE7074-514E-45A6-B7BF-388DBEF503E0}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8C-4122-A2A7-CAD4E202EB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{C81FB863-6833-4A2E-89BF-19605483DB95}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8C-4122-A2A7-CAD4E202EB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{D2A43444-A7B6-44CA-85CE-51184AADD508}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8C-4122-A2A7-CAD4E202EB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{01BD4CF8-E5E8-423D-9128-488894CCFBBA}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8C-4122-A2A7-CAD4E202EB2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{CEAA9A5F-BAD7-48DB-978F-1BCDC01262F6}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48C-4122-A2A7-CAD4E202EB2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{BAEEE9E2-DC9B-4DD1-9117-9BEF0E61768A}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48C-4122-A2A7-CAD4E202EB2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{11F12E3E-75C4-458B-B6F6-FDB5E0ED2845}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48C-4122-A2A7-CAD4E202EB2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{4715F53F-F63A-4003-92BA-500D205755DF}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48C-4122-A2A7-CAD4E202EB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38.200000000000003</c:v>
                </c:pt>
                <c:pt idx="32">
                  <c:v>40.4</c:v>
                </c:pt>
              </c:numCache>
            </c:numRef>
          </c:xVal>
          <c:yVal>
            <c:numRef>
              <c:f>公会計指標分析・財政指標組合せ分析表!$BP$51:$DC$51</c:f>
              <c:numCache>
                <c:formatCode>#,##0.0;"▲ "#,##0.0</c:formatCode>
                <c:ptCount val="40"/>
                <c:pt idx="24">
                  <c:v>106</c:v>
                </c:pt>
                <c:pt idx="32">
                  <c:v>90.5</c:v>
                </c:pt>
              </c:numCache>
            </c:numRef>
          </c:yVal>
          <c:smooth val="0"/>
          <c:extLst>
            <c:ext xmlns:c16="http://schemas.microsoft.com/office/drawing/2014/chart" uri="{C3380CC4-5D6E-409C-BE32-E72D297353CC}">
              <c16:uniqueId val="{00000009-648C-4122-A2A7-CAD4E202EB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{6B25BD1A-3873-4B43-9CEF-6376E45163F9}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48C-4122-A2A7-CAD4E202EB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{D4B5C105-B982-4248-84AD-CEC8CE21C735}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8C-4122-A2A7-CAD4E202EB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{4C6C4D73-093E-4543-A99E-CAD45A03CB61}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8C-4122-A2A7-CAD4E202EB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{F3EC9515-603D-4000-9627-EF5B5BD5CD53}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8C-4122-A2A7-CAD4E202EB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{02F3D1B6-46D5-4E3C-97F6-A17B2C294746}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8C-4122-A2A7-CAD4E202EB2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{FB91C32B-5CA5-4D29-B6E6-E87490F3424F}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48C-4122-A2A7-CAD4E202EB2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{58E912EE-0FCE-4289-8E1E-02BC4B248BEC}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48C-4122-A2A7-CAD4E202EB24}"/>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{EFC0E879-F04D-4E83-82F8-25F7DD2F8C2E}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48C-4122-A2A7-CAD4E202EB24}"/>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{9791AB61-C4EA-4F14-B2A7-A47C25F1B0A6}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48C-4122-A2A7-CAD4E202EB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59.2</c:v>
                </c:pt>
                <c:pt idx="32">
                  <c:v>60.7</c:v>
                </c:pt>
              </c:numCache>
            </c:numRef>
          </c:xVal>
          <c:yVal>
            <c:numRef>
              <c:f>公会計指標分析・財政指標組合せ分析表!$BP$55:$DC$55</c:f>
              <c:numCache>
                <c:formatCode>#,##0.0;"▲ "#,##0.0</c:formatCode>
                <c:ptCount val="40"/>
                <c:pt idx="24">
                  <c:v>23.4</c:v>
                </c:pt>
                <c:pt idx="32">
                  <c:v>7.7</c:v>
                </c:pt>
              </c:numCache>
            </c:numRef>
          </c:yVal>
          <c:smooth val="0"/>
          <c:extLst>
            <c:ext xmlns:c16="http://schemas.microsoft.com/office/drawing/2014/chart" uri="{C3380CC4-5D6E-409C-BE32-E72D297353CC}">
              <c16:uniqueId val="{00000013-648C-4122-A2A7-CAD4E202EB24}"/>
            </c:ext>
          </c:extLst>
        </c:ser>
        <c:dLbls>
          <c:showLegendKey val="0"/>
          <c:showVal val="1"/>
          <c:showCatName val="0"/>
          <c:showSerName val="0"/>
          <c:showPercent val="0"/>
          <c:showBubbleSize val="0"/>
        </c:dLbls>
        <c:axId val="509677312"/>
        <c:axId val="509681624"/>
      </c:scatterChart>
      <c:valAx>
        <c:axId val="509677312"/>
        <c:scaling>
          <c:orientation val="minMax"/>
          <c:max val="63"/>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681624"/>
        <c:crosses val="autoZero"/>
        <c:crossBetween val="midCat"/>
      </c:valAx>
      <c:valAx>
        <c:axId val="509681624"/>
        <c:scaling>
          <c:orientation val="minMax"/>
          <c:max val="12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9677312"/>
        <c:crosses val="autoZero"/>
        <c:crossBetween val="midCat"/>
        <c:majorUnit val="15.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{E7462274-5A67-4586-9040-C943C4901806}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5C6-47EC-978A-D8FEA11D41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{E1D2B2E2-F835-414F-95F1-98420BF2CD8C}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C6-47EC-978A-D8FEA11D41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{CADADBFC-05ED-4908-A824-DC0D42A67B16}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C6-47EC-978A-D8FEA11D41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{A191EA3D-B1B1-444E-B255-37712FC5C6F8}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C6-47EC-978A-D8FEA11D41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{E9BAF3CD-49D8-4A11-AD95-F70FCF42F75F}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C6-47EC-978A-D8FEA11D410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{CC2DEB11-D249-409C-95D8-49ECE0F1A352}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5C6-47EC-978A-D8FEA11D410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{52E12D29-6039-4996-B988-180330B41489}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5C6-47EC-978A-D8FEA11D410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{344C1EAC-72BF-4203-B19E-07ADD9675F51}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5C6-47EC-978A-D8FEA11D410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{4709FC26-1FC5-41E6-8B43-A63934932F35}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5C6-47EC-978A-D8FEA11D41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10.8</c:v>
                </c:pt>
                <c:pt idx="16">
                  <c:v>9.8000000000000007</c:v>
                </c:pt>
                <c:pt idx="24">
                  <c:v>9.3000000000000007</c:v>
                </c:pt>
                <c:pt idx="32">
                  <c:v>9.1</c:v>
                </c:pt>
              </c:numCache>
            </c:numRef>
          </c:xVal>
          <c:yVal>
            <c:numRef>
              <c:f>公会計指標分析・財政指標組合せ分析表!$BP$73:$DC$73</c:f>
              <c:numCache>
                <c:formatCode>#,##0.0;"▲ "#,##0.0</c:formatCode>
                <c:ptCount val="40"/>
                <c:pt idx="0">
                  <c:v>85.2</c:v>
                </c:pt>
                <c:pt idx="8">
                  <c:v>99.6</c:v>
                </c:pt>
                <c:pt idx="16">
                  <c:v>117.4</c:v>
                </c:pt>
                <c:pt idx="24">
                  <c:v>106</c:v>
                </c:pt>
                <c:pt idx="32">
                  <c:v>90.5</c:v>
                </c:pt>
              </c:numCache>
            </c:numRef>
          </c:yVal>
          <c:smooth val="0"/>
          <c:extLst>
            <c:ext xmlns:c16="http://schemas.microsoft.com/office/drawing/2014/chart" uri="{C3380CC4-5D6E-409C-BE32-E72D297353CC}">
              <c16:uniqueId val="{00000009-C5C6-47EC-978A-D8FEA11D41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{402D2A73-D747-4D65-8EE9-0B9F55D05530}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5C6-47EC-978A-D8FEA11D41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{C455CBBA-5043-48EE-9531-25B9A9CC52D4}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C6-47EC-978A-D8FEA11D41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{3ECCADF8-C01A-48CB-9B0C-98FF4678EBA6}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C6-47EC-978A-D8FEA11D41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{B6C2F1AA-E402-4288-93E0-739E51D95D76}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C6-47EC-978A-D8FEA11D41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{DB47F8C2-1442-4137-8EB8-C9D8A7672951}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C6-47EC-978A-D8FEA11D410F}"/>
                </c:ext>
              </c:extLst>
            </c:dLbl>
            <c:dLbl>
              <c:idx val="8"/>
              <c:layout>
                <c:manualLayout>
                  <c:x val="-2.9688777924810925E-2"/>
                  <c:y val="-7.71819711803560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{64C94DBB-1A27-464E-A55E-E8B67F94701B}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5C6-47EC-978A-D8FEA11D410F}"/>
                </c:ext>
              </c:extLst>
            </c:dLbl>
            <c:dLbl>
              <c:idx val="16"/>
              <c:layout>
                <c:manualLayout>
                  <c:x val="-3.3707205313410343E-2"/>
                  <c:y val="-3.091875030395771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{D01D23B8-3CF6-4BA2-8F61-FB8C03C63F86}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5C6-47EC-978A-D8FEA11D410F}"/>
                </c:ext>
              </c:extLst>
            </c:dLbl>
            <c:dLbl>
              <c:idx val="24"/>
              <c:layout>
                <c:manualLayout>
                  <c:x val="-3.1697991619110633E-2"/>
                  <c:y val="-7.914887729149870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{83F67C73-78D4-471A-A2FC-56EE2FFBB1B5}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5C6-47EC-978A-D8FEA11D410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{D169BC23-B49D-40D1-82FD-22A425006873}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5C6-47EC-978A-D8FEA11D41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8.6999999999999993</c:v>
                </c:pt>
                <c:pt idx="16">
                  <c:v>8.6</c:v>
                </c:pt>
                <c:pt idx="24">
                  <c:v>8.5</c:v>
                </c:pt>
                <c:pt idx="32">
                  <c:v>8.6</c:v>
                </c:pt>
              </c:numCache>
            </c:numRef>
          </c:xVal>
          <c:yVal>
            <c:numRef>
              <c:f>公会計指標分析・財政指標組合せ分析表!$BP$77:$DC$77</c:f>
              <c:numCache>
                <c:formatCode>#,##0.0;"▲ "#,##0.0</c:formatCode>
                <c:ptCount val="40"/>
                <c:pt idx="0">
                  <c:v>10.199999999999999</c:v>
                </c:pt>
                <c:pt idx="8">
                  <c:v>27</c:v>
                </c:pt>
                <c:pt idx="16">
                  <c:v>25.4</c:v>
                </c:pt>
                <c:pt idx="24">
                  <c:v>23.4</c:v>
                </c:pt>
                <c:pt idx="32">
                  <c:v>7.7</c:v>
                </c:pt>
              </c:numCache>
            </c:numRef>
          </c:yVal>
          <c:smooth val="0"/>
          <c:extLst>
            <c:ext xmlns:c16="http://schemas.microsoft.com/office/drawing/2014/chart" uri="{C3380CC4-5D6E-409C-BE32-E72D297353CC}">
              <c16:uniqueId val="{00000013-C5C6-47EC-978A-D8FEA11D410F}"/>
            </c:ext>
          </c:extLst>
        </c:ser>
        <c:dLbls>
          <c:showLegendKey val="0"/>
          <c:showVal val="1"/>
          <c:showCatName val="0"/>
          <c:showSerName val="0"/>
          <c:showPercent val="0"/>
          <c:showBubbleSize val="0"/>
        </c:dLbls>
        <c:axId val="509680840"/>
        <c:axId val="509676920"/>
      </c:scatterChart>
      <c:valAx>
        <c:axId val="509680840"/>
        <c:scaling>
          <c:orientation val="minMax"/>
          <c:max val="12"/>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676920"/>
        <c:crosses val="autoZero"/>
        <c:crossBetween val="midCat"/>
      </c:valAx>
      <c:valAx>
        <c:axId val="50967692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96808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・元利償還金、組合等が起こした地方債の元利償還金に対する負担金等については、新規地方債の発行の抑制や公的資金補償金免除繰上償還の実施等により減少している。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・元利償還金は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H28</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H30</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とも増加しているが、これは主に公共用地先行取得等事業債</a:t>
          </a:r>
          <a:r>
            <a:rPr kumimoji="0" lang="ja-JP" altLang="ja-JP" sz="1100" b="0" i="0" u="none" strike="noStrike" kern="0" cap="none" spc="0" normalizeH="0" baseline="0" noProof="0">
              <a:ln>
                <a:noFill/>
              </a:ln>
              <a:solidFill>
                <a:prstClr val="black"/>
              </a:solidFill>
              <a:effectLst/>
              <a:uLnTx/>
              <a:uFillTx/>
              <a:latin typeface="+mn-lt"/>
              <a:ea typeface="+mn-ea"/>
              <a:cs typeface="+mn-cs"/>
            </a:rPr>
            <a:t>（償還のための特定財源あ</a:t>
          </a:r>
          <a:r>
            <a:rPr kumimoji="0" lang="ja-JP" altLang="en-US" sz="1100" b="0" i="0" u="none" strike="noStrike" kern="0" cap="none" spc="0" normalizeH="0" baseline="0" noProof="0">
              <a:ln>
                <a:noFill/>
              </a:ln>
              <a:solidFill>
                <a:prstClr val="black"/>
              </a:solidFill>
              <a:effectLst/>
              <a:uLnTx/>
              <a:uFillTx/>
              <a:latin typeface="+mn-lt"/>
              <a:ea typeface="+mn-ea"/>
              <a:cs typeface="+mn-cs"/>
            </a:rPr>
            <a:t>り）</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に係るものである。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・債務負担行為に基づく支出額については、新規に債務負担行為を設定していないため減少している。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・算入公債費等については、臨時財政対策債の発行額が増加しているため、特に災害復旧費等に係る基準財政需要額が増加傾向にある。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今後も、普通建設事業は国の補助制度を最大限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し、事業の先送りや規模縮小を図り、地方債の発行を抑え、実質公債費比率（分子）の減少に努めていく。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産業団地の整備に伴う借入のため、土地売却代金を積み立てている。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・一般会計等に係る地方債の現在高については、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まで</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7</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年連続で減少していたが、</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からは臨時財政対策債等の発行額の増加により現在高も増加している。また</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27</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年度からの設置した道路用地取得事業特別会計における公共用地先行取得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事業債等の増により、依然発行額が償還額を上回る状態が続いている。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・公営企業債等繰入見込額については、</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までは減少していたものの、</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H26</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において下水道事業（公共下水、集落排水）等で増加したため、全体の繰入見込額においても増加</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傾向にあったが、</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H30</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は下水道事業債の残高の減により、見込額も減少した。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・組合等負担等見込額について</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H27</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以降減少傾向にあり、</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H30</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においても</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小浜病院組合、</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美浜・三方環境衛生組合、</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敦賀美方消防組合で</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したため、全体の負担等見込額</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が減少した。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・退職手当負担見込額については、定員適正化計画に基づき</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職員数の</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削減</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を進めており、</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H30</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においては負担見込額は減少した。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・充当可能基金については特定目的基金が多く、年度によって積立額、取崩額が大きく変動するため、安定していない。</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今後においても、普通建設事業は国の補助制度を最大限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、職員数のさらなる適正化</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を図り、地方債の発行を抑え、将来負担比率（分子）の減少に努めていく。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・普通建設事業費の減等により生じた決算剰余金について財政調整基金に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千円積み立てたほか、特定目的基金では、健康福祉センターの大規模改修工事に向け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231,362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千円、農業用施設改修事業のために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千円、道路改良事業のために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千円を積み立てる等、合計で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617,539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千円の造成を行った。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・基金処分では、特定目的基金おいて、誘致企業等への助成金で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260,525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千円、エネルギー環境教育体験館の運営で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千円、公共施設の維持運営で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千円を取り崩す等、合計で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374,241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千円の処分を行った。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・この結果、基金全体では、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476,308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・財政調整基金の残高は、標準財政規模の２０％を超えているため、決算上の剰余金は、特定目的基金への積み立てや、地方債の繰り上げ償還の財源とする方針である。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・電源立地地域対策交付金等の国庫支出金を原資とした特定目的基金については、第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次美浜町総合振興計画、美浜創生総合戦略のさらなる推進に向け、計画的に造成、処分を行う。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・高速増殖炉サイクル技術研究開発推進交付金事業基金：エネルギー環境教育体験館の運営経費に充当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・公共施設維持補修基金：公共施設の維持補修経費に充当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・企業誘致助成事業基金：誘致企業等への助成金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企業立地助成金、雇用促進奨励金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260,525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千円を充当したため減少した。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・保健福祉センター大規模改修事業基金：保健福祉センターの大規模改修工事に向け、新たな基金造成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・町道久々子･金山線及び町道佐柿･郷市線道路改良事業基金：当該道路改良事業は令和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年度に完了予定のため、同年度末までに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千円を全額処分予定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・丹生地区農業用施設及び菅浜地区農業用施設改修事業基金：当該施設改修事業は令和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年度に完了予定のため、同年度末までに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千円を全額処分予定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1,160,152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千円で標準財政規模の２０％を超えているため、決算上の剰余金は、特定目的基金への積み立てや、地方債の繰り上げ償還の財源とする方針である。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・地方債の償還計画を踏まえ、決算上の剰余金による積み立てを検討している。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a:t>
          </a:r>
          <a:r>
            <a:rPr kumimoji="1" lang="en-US" altLang="ja-JP" sz="1100">
              <a:latin typeface="ＭＳ Ｐゴシック" panose="020B0600070205080204" pitchFamily="50" charset="-128"/>
              <a:ea typeface="ＭＳ Ｐゴシック" panose="020B0600070205080204" pitchFamily="50" charset="-128"/>
            </a:rPr>
            <a:t>38.2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40.4</a:t>
          </a:r>
          <a:r>
            <a:rPr kumimoji="1" lang="ja-JP" altLang="en-US" sz="1100">
              <a:latin typeface="ＭＳ Ｐゴシック" panose="020B0600070205080204" pitchFamily="50" charset="-128"/>
              <a:ea typeface="ＭＳ Ｐゴシック" panose="020B0600070205080204" pitchFamily="50" charset="-128"/>
            </a:rPr>
            <a:t>％に増加した原因は、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年度既存施設への投資額が大きい学校施設、公営住宅について、減価償却費計上による老朽化の進行が、新規設備投資額を上回っているためである。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D00-000041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flipV="1">
          <a:off x="4206240" y="5277848"/>
          <a:ext cx="127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D00-000043000000}"/>
            </a:ext>
          </a:extLst>
        </xdr:cNvPr>
        <xdr:cNvSpPr txBox="1"/>
      </xdr:nvSpPr>
      <xdr:spPr>
        <a:xfrm>
          <a:off x="4258945" y="66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119245" y="664073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D00-000045000000}"/>
            </a:ext>
          </a:extLst>
        </xdr:cNvPr>
        <xdr:cNvSpPr txBox="1"/>
      </xdr:nvSpPr>
      <xdr:spPr>
        <a:xfrm>
          <a:off x="4258945" y="5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119245" y="52778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D00-000047000000}"/>
            </a:ext>
          </a:extLst>
        </xdr:cNvPr>
        <xdr:cNvSpPr txBox="1"/>
      </xdr:nvSpPr>
      <xdr:spPr>
        <a:xfrm>
          <a:off x="4258945" y="5834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157345" y="597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537585" y="6025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867025" y="6040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196465" y="6087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139609</xdr:rowOff>
    </xdr:from>
    <xdr:to>
      <xdr:col>23</xdr:col>
      <xdr:colOff>136525</xdr:colOff>
      <xdr:row>35</xdr:row>
      <xdr:rowOff>69759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6593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54536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650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35</xdr:row>
      <xdr:rowOff>36013</xdr:rowOff>
    </xdr:from>
    <xdr:to>
      <xdr:col>19</xdr:col>
      <xdr:colOff>187325</xdr:colOff>
      <xdr:row>35</xdr:row>
      <xdr:rowOff>137613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6657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18959</xdr:rowOff>
    </xdr:from>
    <xdr:to>
      <xdr:col>23</xdr:col>
      <xdr:colOff>85725</xdr:colOff>
      <xdr:row>35</xdr:row>
      <xdr:rowOff>86813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3588385" y="6640739"/>
          <a:ext cx="61976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5" name="n_1aveValue有形固定資産減価償却率">
          <a:extLst>
            <a:ext uri="{FF2B5EF4-FFF2-40B4-BE49-F238E27FC236}">
              <a16:creationId xmlns:a16="http://schemas.microsoft.com/office/drawing/2014/main" id="{00000000-0008-0000-0D00-000055000000}"/>
            </a:ext>
          </a:extLst>
        </xdr:cNvPr>
        <xdr:cNvSpPr txBox="1"/>
      </xdr:nvSpPr>
      <xdr:spPr>
        <a:xfrm>
          <a:off x="3395989" y="580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6" name="n_2aveValue有形固定資産減価償却率">
          <a:extLst>
            <a:ext uri="{FF2B5EF4-FFF2-40B4-BE49-F238E27FC236}">
              <a16:creationId xmlns:a16="http://schemas.microsoft.com/office/drawing/2014/main" id="{00000000-0008-0000-0D00-000056000000}"/>
            </a:ext>
          </a:extLst>
        </xdr:cNvPr>
        <xdr:cNvSpPr txBox="1"/>
      </xdr:nvSpPr>
      <xdr:spPr>
        <a:xfrm>
          <a:off x="273812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7" name="n_3aveValue有形固定資産減価償却率">
          <a:extLst>
            <a:ext uri="{FF2B5EF4-FFF2-40B4-BE49-F238E27FC236}">
              <a16:creationId xmlns:a16="http://schemas.microsoft.com/office/drawing/2014/main" id="{00000000-0008-0000-0D00-000057000000}"/>
            </a:ext>
          </a:extLst>
        </xdr:cNvPr>
        <xdr:cNvSpPr txBox="1"/>
      </xdr:nvSpPr>
      <xdr:spPr>
        <a:xfrm>
          <a:off x="2067569" y="58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128740</xdr:rowOff>
    </xdr:from>
    <xdr:ext cx="405111" cy="259045"/>
    <xdr:sp macro="" textlink="">
      <xdr:nvSpPr>
        <xdr:cNvPr id="88" name="n_1mainValue有形固定資産減価償却率">
          <a:extLst>
            <a:ext uri="{FF2B5EF4-FFF2-40B4-BE49-F238E27FC236}">
              <a16:creationId xmlns:a16="http://schemas.microsoft.com/office/drawing/2014/main" id="{00000000-0008-0000-0D00-000058000000}"/>
            </a:ext>
          </a:extLst>
        </xdr:cNvPr>
        <xdr:cNvSpPr txBox="1"/>
      </xdr:nvSpPr>
      <xdr:spPr>
        <a:xfrm>
          <a:off x="3395989" y="675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地方債の発行額が償還額を上回る状態であり、特に</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年度から設置した道路用地取得事業特別会計における公共用地先行取得等事業債等が大きく影響している。</a:t>
          </a: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00000000-0008-0000-0D00-000074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flipV="1">
          <a:off x="13027660" y="5278790"/>
          <a:ext cx="1269" cy="132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a:extLst>
            <a:ext uri="{FF2B5EF4-FFF2-40B4-BE49-F238E27FC236}">
              <a16:creationId xmlns:a16="http://schemas.microsoft.com/office/drawing/2014/main" id="{00000000-0008-0000-0D00-000076000000}"/>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0" name="債務償還比率最大値テキスト">
          <a:extLst>
            <a:ext uri="{FF2B5EF4-FFF2-40B4-BE49-F238E27FC236}">
              <a16:creationId xmlns:a16="http://schemas.microsoft.com/office/drawing/2014/main" id="{00000000-0008-0000-0D00-000078000000}"/>
            </a:ext>
          </a:extLst>
        </xdr:cNvPr>
        <xdr:cNvSpPr txBox="1"/>
      </xdr:nvSpPr>
      <xdr:spPr>
        <a:xfrm>
          <a:off x="13080365" y="50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2963525" y="52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2" name="債務償還比率平均値テキスト">
          <a:extLst>
            <a:ext uri="{FF2B5EF4-FFF2-40B4-BE49-F238E27FC236}">
              <a16:creationId xmlns:a16="http://schemas.microsoft.com/office/drawing/2014/main" id="{00000000-0008-0000-0D00-00007A000000}"/>
            </a:ext>
          </a:extLst>
        </xdr:cNvPr>
        <xdr:cNvSpPr txBox="1"/>
      </xdr:nvSpPr>
      <xdr:spPr>
        <a:xfrm>
          <a:off x="13080365" y="591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3" name="フローチャート: 判断 122">
          <a:extLst>
            <a:ext uri="{FF2B5EF4-FFF2-40B4-BE49-F238E27FC236}">
              <a16:creationId xmlns:a16="http://schemas.microsoft.com/office/drawing/2014/main" id="{00000000-0008-0000-0D00-00007B000000}"/>
            </a:ext>
          </a:extLst>
        </xdr:cNvPr>
        <xdr:cNvSpPr/>
      </xdr:nvSpPr>
      <xdr:spPr>
        <a:xfrm>
          <a:off x="13001625" y="59381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4" name="フローチャート: 判断 123">
          <a:extLst>
            <a:ext uri="{FF2B5EF4-FFF2-40B4-BE49-F238E27FC236}">
              <a16:creationId xmlns:a16="http://schemas.microsoft.com/office/drawing/2014/main" id="{00000000-0008-0000-0D00-00007C000000}"/>
            </a:ext>
          </a:extLst>
        </xdr:cNvPr>
        <xdr:cNvSpPr/>
      </xdr:nvSpPr>
      <xdr:spPr>
        <a:xfrm>
          <a:off x="12359005" y="5888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138500</xdr:rowOff>
    </xdr:from>
    <xdr:to>
      <xdr:col>76</xdr:col>
      <xdr:colOff>73025</xdr:colOff>
      <xdr:row>29</xdr:row>
      <xdr:rowOff>68650</xdr:rowOff>
    </xdr:to>
    <xdr:sp macro="" textlink="">
      <xdr:nvSpPr>
        <xdr:cNvPr id="130" name="楕円 129">
          <a:extLst>
            <a:ext uri="{FF2B5EF4-FFF2-40B4-BE49-F238E27FC236}">
              <a16:creationId xmlns:a16="http://schemas.microsoft.com/office/drawing/2014/main" id="{00000000-0008-0000-0D00-000082000000}"/>
            </a:ext>
          </a:extLst>
        </xdr:cNvPr>
        <xdr:cNvSpPr/>
      </xdr:nvSpPr>
      <xdr:spPr>
        <a:xfrm>
          <a:off x="13001625" y="5586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161377</xdr:rowOff>
    </xdr:from>
    <xdr:ext cx="469744" cy="259045"/>
    <xdr:sp macro="" textlink="">
      <xdr:nvSpPr>
        <xdr:cNvPr id="131" name="債務償還比率該当値テキスト">
          <a:extLst>
            <a:ext uri="{FF2B5EF4-FFF2-40B4-BE49-F238E27FC236}">
              <a16:creationId xmlns:a16="http://schemas.microsoft.com/office/drawing/2014/main" id="{00000000-0008-0000-0D00-000083000000}"/>
            </a:ext>
          </a:extLst>
        </xdr:cNvPr>
        <xdr:cNvSpPr txBox="1"/>
      </xdr:nvSpPr>
      <xdr:spPr>
        <a:xfrm>
          <a:off x="13080365" y="544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155653</xdr:rowOff>
    </xdr:from>
    <xdr:to>
      <xdr:col>72</xdr:col>
      <xdr:colOff>123825</xdr:colOff>
      <xdr:row>29</xdr:row>
      <xdr:rowOff>85803</xdr:rowOff>
    </xdr:to>
    <xdr:sp macro="" textlink="">
      <xdr:nvSpPr>
        <xdr:cNvPr id="132" name="楕円 131">
          <a:extLst>
            <a:ext uri="{FF2B5EF4-FFF2-40B4-BE49-F238E27FC236}">
              <a16:creationId xmlns:a16="http://schemas.microsoft.com/office/drawing/2014/main" id="{00000000-0008-0000-0D00-000084000000}"/>
            </a:ext>
          </a:extLst>
        </xdr:cNvPr>
        <xdr:cNvSpPr/>
      </xdr:nvSpPr>
      <xdr:spPr>
        <a:xfrm>
          <a:off x="12359005" y="5603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17850</xdr:rowOff>
    </xdr:from>
    <xdr:to>
      <xdr:col>76</xdr:col>
      <xdr:colOff>22225</xdr:colOff>
      <xdr:row>29</xdr:row>
      <xdr:rowOff>35003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2409805" y="5633790"/>
          <a:ext cx="61976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4" name="n_1aveValue債務償還比率">
          <a:extLst>
            <a:ext uri="{FF2B5EF4-FFF2-40B4-BE49-F238E27FC236}">
              <a16:creationId xmlns:a16="http://schemas.microsoft.com/office/drawing/2014/main" id="{00000000-0008-0000-0D00-000086000000}"/>
            </a:ext>
          </a:extLst>
        </xdr:cNvPr>
        <xdr:cNvSpPr txBox="1"/>
      </xdr:nvSpPr>
      <xdr:spPr>
        <a:xfrm>
          <a:off x="12185092" y="597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102330</xdr:rowOff>
    </xdr:from>
    <xdr:ext cx="469744" cy="259045"/>
    <xdr:sp macro="" textlink="">
      <xdr:nvSpPr>
        <xdr:cNvPr id="135" name="n_1mainValue債務償還比率">
          <a:extLst>
            <a:ext uri="{FF2B5EF4-FFF2-40B4-BE49-F238E27FC236}">
              <a16:creationId xmlns:a16="http://schemas.microsoft.com/office/drawing/2014/main" id="{00000000-0008-0000-0D00-000087000000}"/>
            </a:ext>
          </a:extLst>
        </xdr:cNvPr>
        <xdr:cNvSpPr txBox="1"/>
      </xdr:nvSpPr>
      <xdr:spPr>
        <a:xfrm>
          <a:off x="12185092" y="538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00000000-0008-0000-0D00-000088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00000000-0008-0000-0D00-000089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6913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1029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99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51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69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0816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12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46627</xdr:rowOff>
    </xdr:from>
    <xdr:to>
      <xdr:col>24</xdr:col>
      <xdr:colOff>114300</xdr:colOff>
      <xdr:row>41</xdr:row>
      <xdr:rowOff>148227</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4036060" y="69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25054</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E00-000049000000}"/>
            </a:ext>
          </a:extLst>
        </xdr:cNvPr>
        <xdr:cNvSpPr txBox="1"/>
      </xdr:nvSpPr>
      <xdr:spPr>
        <a:xfrm>
          <a:off x="4124960" y="689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125004</xdr:rowOff>
    </xdr:from>
    <xdr:to>
      <xdr:col>20</xdr:col>
      <xdr:colOff>38100</xdr:colOff>
      <xdr:row>42</xdr:row>
      <xdr:rowOff>55154</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3312160" y="6998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97427</xdr:rowOff>
    </xdr:from>
    <xdr:to>
      <xdr:col>24</xdr:col>
      <xdr:colOff>63500</xdr:colOff>
      <xdr:row>42</xdr:row>
      <xdr:rowOff>4354</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3355340" y="6970667"/>
          <a:ext cx="73152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E00-00004C000000}"/>
            </a:ext>
          </a:extLst>
        </xdr:cNvPr>
        <xdr:cNvSpPr txBox="1"/>
      </xdr:nvSpPr>
      <xdr:spPr>
        <a:xfrm>
          <a:off x="3170564"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E00-00004D000000}"/>
            </a:ext>
          </a:extLst>
        </xdr:cNvPr>
        <xdr:cNvSpPr txBox="1"/>
      </xdr:nvSpPr>
      <xdr:spPr>
        <a:xfrm>
          <a:off x="23857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8" name="n_3aveValue【道路】&#10;有形固定資産減価償却率">
          <a:extLst>
            <a:ext uri="{FF2B5EF4-FFF2-40B4-BE49-F238E27FC236}">
              <a16:creationId xmlns:a16="http://schemas.microsoft.com/office/drawing/2014/main" id="{00000000-0008-0000-0E00-00004E000000}"/>
            </a:ext>
          </a:extLst>
        </xdr:cNvPr>
        <xdr:cNvSpPr txBox="1"/>
      </xdr:nvSpPr>
      <xdr:spPr>
        <a:xfrm>
          <a:off x="1611004"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46281</xdr:rowOff>
    </xdr:from>
    <xdr:ext cx="340478" cy="259045"/>
    <xdr:sp macro="" textlink="">
      <xdr:nvSpPr>
        <xdr:cNvPr id="79" name="n_1mainValue【道路】&#10;有形固定資産減価償却率">
          <a:extLst>
            <a:ext uri="{FF2B5EF4-FFF2-40B4-BE49-F238E27FC236}">
              <a16:creationId xmlns:a16="http://schemas.microsoft.com/office/drawing/2014/main" id="{00000000-0008-0000-0E00-00004F000000}"/>
            </a:ext>
          </a:extLst>
        </xdr:cNvPr>
        <xdr:cNvSpPr txBox="1"/>
      </xdr:nvSpPr>
      <xdr:spPr>
        <a:xfrm>
          <a:off x="3187641" y="7087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9219565" y="5481302"/>
          <a:ext cx="0" cy="158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9258300" y="706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9154160" y="7064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9258300" y="526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9154160" y="5481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9258300" y="673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9192260" y="687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8445500" y="690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7670800" y="68933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6873240" y="693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40690</xdr:rowOff>
    </xdr:from>
    <xdr:to>
      <xdr:col>55</xdr:col>
      <xdr:colOff>50800</xdr:colOff>
      <xdr:row>41</xdr:row>
      <xdr:rowOff>142290</xdr:rowOff>
    </xdr:to>
    <xdr:sp macro="" textlink="">
      <xdr:nvSpPr>
        <xdr:cNvPr id="118" name="楕円 117">
          <a:extLst>
            <a:ext uri="{FF2B5EF4-FFF2-40B4-BE49-F238E27FC236}">
              <a16:creationId xmlns:a16="http://schemas.microsoft.com/office/drawing/2014/main" id="{00000000-0008-0000-0E00-000076000000}"/>
            </a:ext>
          </a:extLst>
        </xdr:cNvPr>
        <xdr:cNvSpPr/>
      </xdr:nvSpPr>
      <xdr:spPr>
        <a:xfrm>
          <a:off x="9192260" y="6913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154921</xdr:rowOff>
    </xdr:from>
    <xdr:ext cx="534377" cy="259045"/>
    <xdr:sp macro="" textlink="">
      <xdr:nvSpPr>
        <xdr:cNvPr id="119" name="【道路】&#10;一人当たり延長該当値テキスト">
          <a:extLst>
            <a:ext uri="{FF2B5EF4-FFF2-40B4-BE49-F238E27FC236}">
              <a16:creationId xmlns:a16="http://schemas.microsoft.com/office/drawing/2014/main" id="{00000000-0008-0000-0E00-000077000000}"/>
            </a:ext>
          </a:extLst>
        </xdr:cNvPr>
        <xdr:cNvSpPr txBox="1"/>
      </xdr:nvSpPr>
      <xdr:spPr>
        <a:xfrm>
          <a:off x="9258300" y="68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42282</xdr:rowOff>
    </xdr:from>
    <xdr:to>
      <xdr:col>50</xdr:col>
      <xdr:colOff>165100</xdr:colOff>
      <xdr:row>41</xdr:row>
      <xdr:rowOff>143882</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8445500" y="691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91490</xdr:rowOff>
    </xdr:from>
    <xdr:to>
      <xdr:col>55</xdr:col>
      <xdr:colOff>0</xdr:colOff>
      <xdr:row>41</xdr:row>
      <xdr:rowOff>93082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8496300" y="6964730"/>
          <a:ext cx="7239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2" name="n_1aveValue【道路】&#10;一人当たり延長">
          <a:extLst>
            <a:ext uri="{FF2B5EF4-FFF2-40B4-BE49-F238E27FC236}">
              <a16:creationId xmlns:a16="http://schemas.microsoft.com/office/drawing/2014/main" id="{00000000-0008-0000-0E00-00007A000000}"/>
            </a:ext>
          </a:extLst>
        </xdr:cNvPr>
        <xdr:cNvSpPr txBox="1"/>
      </xdr:nvSpPr>
      <xdr:spPr>
        <a:xfrm>
          <a:off x="8239271" y="668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3" name="n_2aveValue【道路】&#10;一人当たり延長">
          <a:extLst>
            <a:ext uri="{FF2B5EF4-FFF2-40B4-BE49-F238E27FC236}">
              <a16:creationId xmlns:a16="http://schemas.microsoft.com/office/drawing/2014/main" id="{00000000-0008-0000-0E00-00007B000000}"/>
            </a:ext>
          </a:extLst>
        </xdr:cNvPr>
        <xdr:cNvSpPr txBox="1"/>
      </xdr:nvSpPr>
      <xdr:spPr>
        <a:xfrm>
          <a:off x="7477271" y="66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4" name="n_3aveValue【道路】&#10;一人当たり延長">
          <a:extLst>
            <a:ext uri="{FF2B5EF4-FFF2-40B4-BE49-F238E27FC236}">
              <a16:creationId xmlns:a16="http://schemas.microsoft.com/office/drawing/2014/main" id="{00000000-0008-0000-0E00-00007C000000}"/>
            </a:ext>
          </a:extLst>
        </xdr:cNvPr>
        <xdr:cNvSpPr txBox="1"/>
      </xdr:nvSpPr>
      <xdr:spPr>
        <a:xfrm>
          <a:off x="6702571" y="67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135009</xdr:rowOff>
    </xdr:from>
    <xdr:ext cx="534377" cy="259045"/>
    <xdr:sp macro="" textlink="">
      <xdr:nvSpPr>
        <xdr:cNvPr id="125" name="n_1mainValue【道路】&#10;一人当たり延長">
          <a:extLst>
            <a:ext uri="{FF2B5EF4-FFF2-40B4-BE49-F238E27FC236}">
              <a16:creationId xmlns:a16="http://schemas.microsoft.com/office/drawing/2014/main" id="{00000000-0008-0000-0E00-00007D000000}"/>
            </a:ext>
          </a:extLst>
        </xdr:cNvPr>
        <xdr:cNvSpPr txBox="1"/>
      </xdr:nvSpPr>
      <xdr:spPr>
        <a:xfrm>
          <a:off x="8239271" y="700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00000000-0008-0000-0E00-000096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4086225" y="9446623"/>
          <a:ext cx="0" cy="141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00000000-0008-0000-0E00-000098000000}"/>
            </a:ext>
          </a:extLst>
        </xdr:cNvPr>
        <xdr:cNvSpPr txBox="1"/>
      </xdr:nvSpPr>
      <xdr:spPr>
        <a:xfrm>
          <a:off x="4124960" y="108617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00000000-0008-0000-0E00-00009A000000}"/>
            </a:ext>
          </a:extLst>
        </xdr:cNvPr>
        <xdr:cNvSpPr txBox="1"/>
      </xdr:nvSpPr>
      <xdr:spPr>
        <a:xfrm>
          <a:off x="4124960" y="922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4020820" y="944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00000000-0008-0000-0E00-00009C000000}"/>
            </a:ext>
          </a:extLst>
        </xdr:cNvPr>
        <xdr:cNvSpPr txBox="1"/>
      </xdr:nvSpPr>
      <xdr:spPr>
        <a:xfrm>
          <a:off x="4124960" y="965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a:extLst>
            <a:ext uri="{FF2B5EF4-FFF2-40B4-BE49-F238E27FC236}">
              <a16:creationId xmlns:a16="http://schemas.microsoft.com/office/drawing/2014/main" id="{00000000-0008-0000-0E00-00009D000000}"/>
            </a:ext>
          </a:extLst>
        </xdr:cNvPr>
        <xdr:cNvSpPr/>
      </xdr:nvSpPr>
      <xdr:spPr>
        <a:xfrm>
          <a:off x="4036060" y="9794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a:extLst>
            <a:ext uri="{FF2B5EF4-FFF2-40B4-BE49-F238E27FC236}">
              <a16:creationId xmlns:a16="http://schemas.microsoft.com/office/drawing/2014/main" id="{00000000-0008-0000-0E00-00009E000000}"/>
            </a:ext>
          </a:extLst>
        </xdr:cNvPr>
        <xdr:cNvSpPr/>
      </xdr:nvSpPr>
      <xdr:spPr>
        <a:xfrm>
          <a:off x="3312160" y="9793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a:extLst>
            <a:ext uri="{FF2B5EF4-FFF2-40B4-BE49-F238E27FC236}">
              <a16:creationId xmlns:a16="http://schemas.microsoft.com/office/drawing/2014/main" id="{00000000-0008-0000-0E00-00009F000000}"/>
            </a:ext>
          </a:extLst>
        </xdr:cNvPr>
        <xdr:cNvSpPr/>
      </xdr:nvSpPr>
      <xdr:spPr>
        <a:xfrm>
          <a:off x="2514600" y="9833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173990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48804</xdr:rowOff>
    </xdr:from>
    <xdr:to>
      <xdr:col>24</xdr:col>
      <xdr:colOff>114300</xdr:colOff>
      <xdr:row>64</xdr:row>
      <xdr:rowOff>150404</xdr:rowOff>
    </xdr:to>
    <xdr:sp macro="" textlink="">
      <xdr:nvSpPr>
        <xdr:cNvPr id="166" name="楕円 165">
          <a:extLst>
            <a:ext uri="{FF2B5EF4-FFF2-40B4-BE49-F238E27FC236}">
              <a16:creationId xmlns:a16="http://schemas.microsoft.com/office/drawing/2014/main" id="{00000000-0008-0000-0E00-0000A6000000}"/>
            </a:ext>
          </a:extLst>
        </xdr:cNvPr>
        <xdr:cNvSpPr/>
      </xdr:nvSpPr>
      <xdr:spPr>
        <a:xfrm>
          <a:off x="4036060" y="107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135181</xdr:rowOff>
    </xdr:from>
    <xdr:ext cx="340478" cy="259045"/>
    <xdr:sp macro="" textlink="">
      <xdr:nvSpPr>
        <xdr:cNvPr id="167" name="【橋りょう・トンネル】&#10;有形固定資産減価償却率該当値テキスト">
          <a:extLst>
            <a:ext uri="{FF2B5EF4-FFF2-40B4-BE49-F238E27FC236}">
              <a16:creationId xmlns:a16="http://schemas.microsoft.com/office/drawing/2014/main" id="{00000000-0008-0000-0E00-0000A7000000}"/>
            </a:ext>
          </a:extLst>
        </xdr:cNvPr>
        <xdr:cNvSpPr txBox="1"/>
      </xdr:nvSpPr>
      <xdr:spPr>
        <a:xfrm>
          <a:off x="4124960" y="10696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68" name="楕円 167">
          <a:extLst>
            <a:ext uri="{FF2B5EF4-FFF2-40B4-BE49-F238E27FC236}">
              <a16:creationId xmlns:a16="http://schemas.microsoft.com/office/drawing/2014/main" id="{00000000-0008-0000-0E00-0000A8000000}"/>
            </a:ext>
          </a:extLst>
        </xdr:cNvPr>
        <xdr:cNvSpPr/>
      </xdr:nvSpPr>
      <xdr:spPr>
        <a:xfrm>
          <a:off x="3312160" y="9972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132262</xdr:rowOff>
    </xdr:from>
    <xdr:to>
      <xdr:col>24</xdr:col>
      <xdr:colOff>63500</xdr:colOff>
      <xdr:row>64</xdr:row>
      <xdr:rowOff>99604</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3355340" y="10023022"/>
          <a:ext cx="731520" cy="80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0" name="n_1aveValue【橋りょう・トンネル】&#10;有形固定資産減価償却率">
          <a:extLst>
            <a:ext uri="{FF2B5EF4-FFF2-40B4-BE49-F238E27FC236}">
              <a16:creationId xmlns:a16="http://schemas.microsoft.com/office/drawing/2014/main" id="{00000000-0008-0000-0E00-0000AA000000}"/>
            </a:ext>
          </a:extLst>
        </xdr:cNvPr>
        <xdr:cNvSpPr txBox="1"/>
      </xdr:nvSpPr>
      <xdr:spPr>
        <a:xfrm>
          <a:off x="3170564" y="957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1" name="n_2aveValue【橋りょう・トンネル】&#10;有形固定資産減価償却率">
          <a:extLst>
            <a:ext uri="{FF2B5EF4-FFF2-40B4-BE49-F238E27FC236}">
              <a16:creationId xmlns:a16="http://schemas.microsoft.com/office/drawing/2014/main" id="{00000000-0008-0000-0E00-0000AB000000}"/>
            </a:ext>
          </a:extLst>
        </xdr:cNvPr>
        <xdr:cNvSpPr txBox="1"/>
      </xdr:nvSpPr>
      <xdr:spPr>
        <a:xfrm>
          <a:off x="238570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2" name="n_3aveValue【橋りょう・トンネル】&#10;有形固定資産減価償却率">
          <a:extLst>
            <a:ext uri="{FF2B5EF4-FFF2-40B4-BE49-F238E27FC236}">
              <a16:creationId xmlns:a16="http://schemas.microsoft.com/office/drawing/2014/main" id="{00000000-0008-0000-0E00-0000AC000000}"/>
            </a:ext>
          </a:extLst>
        </xdr:cNvPr>
        <xdr:cNvSpPr txBox="1"/>
      </xdr:nvSpPr>
      <xdr:spPr>
        <a:xfrm>
          <a:off x="161100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2739</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00000000-0008-0000-0E00-0000AD000000}"/>
            </a:ext>
          </a:extLst>
        </xdr:cNvPr>
        <xdr:cNvSpPr txBox="1"/>
      </xdr:nvSpPr>
      <xdr:spPr>
        <a:xfrm>
          <a:off x="3170564"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a:extLst>
            <a:ext uri="{FF2B5EF4-FFF2-40B4-BE49-F238E27FC236}">
              <a16:creationId xmlns:a16="http://schemas.microsoft.com/office/drawing/2014/main" id="{00000000-0008-0000-0E00-0000C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9219565" y="9452812"/>
          <a:ext cx="0" cy="1352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a:extLst>
            <a:ext uri="{FF2B5EF4-FFF2-40B4-BE49-F238E27FC236}">
              <a16:creationId xmlns:a16="http://schemas.microsoft.com/office/drawing/2014/main" id="{00000000-0008-0000-0E00-0000C6000000}"/>
            </a:ext>
          </a:extLst>
        </xdr:cNvPr>
        <xdr:cNvSpPr txBox="1"/>
      </xdr:nvSpPr>
      <xdr:spPr>
        <a:xfrm>
          <a:off x="9258300" y="1080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9154160" y="10805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a:extLst>
            <a:ext uri="{FF2B5EF4-FFF2-40B4-BE49-F238E27FC236}">
              <a16:creationId xmlns:a16="http://schemas.microsoft.com/office/drawing/2014/main" id="{00000000-0008-0000-0E00-0000C8000000}"/>
            </a:ext>
          </a:extLst>
        </xdr:cNvPr>
        <xdr:cNvSpPr txBox="1"/>
      </xdr:nvSpPr>
      <xdr:spPr>
        <a:xfrm>
          <a:off x="9258300" y="9231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9154160" y="9452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02" name="【橋りょう・トンネル】&#10;一人当たり有形固定資産（償却資産）額平均値テキスト">
          <a:extLst>
            <a:ext uri="{FF2B5EF4-FFF2-40B4-BE49-F238E27FC236}">
              <a16:creationId xmlns:a16="http://schemas.microsoft.com/office/drawing/2014/main" id="{00000000-0008-0000-0E00-0000CA000000}"/>
            </a:ext>
          </a:extLst>
        </xdr:cNvPr>
        <xdr:cNvSpPr txBox="1"/>
      </xdr:nvSpPr>
      <xdr:spPr>
        <a:xfrm>
          <a:off x="9258300" y="104338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a:extLst>
            <a:ext uri="{FF2B5EF4-FFF2-40B4-BE49-F238E27FC236}">
              <a16:creationId xmlns:a16="http://schemas.microsoft.com/office/drawing/2014/main" id="{00000000-0008-0000-0E00-0000CB000000}"/>
            </a:ext>
          </a:extLst>
        </xdr:cNvPr>
        <xdr:cNvSpPr/>
      </xdr:nvSpPr>
      <xdr:spPr>
        <a:xfrm>
          <a:off x="9192260" y="105785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a:extLst>
            <a:ext uri="{FF2B5EF4-FFF2-40B4-BE49-F238E27FC236}">
              <a16:creationId xmlns:a16="http://schemas.microsoft.com/office/drawing/2014/main" id="{00000000-0008-0000-0E00-0000CC000000}"/>
            </a:ext>
          </a:extLst>
        </xdr:cNvPr>
        <xdr:cNvSpPr/>
      </xdr:nvSpPr>
      <xdr:spPr>
        <a:xfrm>
          <a:off x="844550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a:extLst>
            <a:ext uri="{FF2B5EF4-FFF2-40B4-BE49-F238E27FC236}">
              <a16:creationId xmlns:a16="http://schemas.microsoft.com/office/drawing/2014/main" id="{00000000-0008-0000-0E00-0000CD000000}"/>
            </a:ext>
          </a:extLst>
        </xdr:cNvPr>
        <xdr:cNvSpPr/>
      </xdr:nvSpPr>
      <xdr:spPr>
        <a:xfrm>
          <a:off x="7670800" y="10561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a:extLst>
            <a:ext uri="{FF2B5EF4-FFF2-40B4-BE49-F238E27FC236}">
              <a16:creationId xmlns:a16="http://schemas.microsoft.com/office/drawing/2014/main" id="{00000000-0008-0000-0E00-0000CE000000}"/>
            </a:ext>
          </a:extLst>
        </xdr:cNvPr>
        <xdr:cNvSpPr/>
      </xdr:nvSpPr>
      <xdr:spPr>
        <a:xfrm>
          <a:off x="6873240" y="105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25328</xdr:rowOff>
    </xdr:from>
    <xdr:to>
      <xdr:col>55</xdr:col>
      <xdr:colOff>50800</xdr:colOff>
      <xdr:row>64</xdr:row>
      <xdr:rowOff>126928</xdr:rowOff>
    </xdr:to>
    <xdr:sp macro="" textlink="">
      <xdr:nvSpPr>
        <xdr:cNvPr id="212" name="楕円 211">
          <a:extLst>
            <a:ext uri="{FF2B5EF4-FFF2-40B4-BE49-F238E27FC236}">
              <a16:creationId xmlns:a16="http://schemas.microsoft.com/office/drawing/2014/main" id="{00000000-0008-0000-0E00-0000D4000000}"/>
            </a:ext>
          </a:extLst>
        </xdr:cNvPr>
        <xdr:cNvSpPr/>
      </xdr:nvSpPr>
      <xdr:spPr>
        <a:xfrm>
          <a:off x="9192260" y="10754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111705</xdr:rowOff>
    </xdr:from>
    <xdr:ext cx="378565" cy="259045"/>
    <xdr:sp macro="" textlink="">
      <xdr:nvSpPr>
        <xdr:cNvPr id="213" name="【橋りょう・トンネル】&#10;一人当たり有形固定資産（償却資産）額該当値テキスト">
          <a:extLst>
            <a:ext uri="{FF2B5EF4-FFF2-40B4-BE49-F238E27FC236}">
              <a16:creationId xmlns:a16="http://schemas.microsoft.com/office/drawing/2014/main" id="{00000000-0008-0000-0E00-0000D5000000}"/>
            </a:ext>
          </a:extLst>
        </xdr:cNvPr>
        <xdr:cNvSpPr txBox="1"/>
      </xdr:nvSpPr>
      <xdr:spPr>
        <a:xfrm>
          <a:off x="9258300" y="10673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25398</xdr:rowOff>
    </xdr:from>
    <xdr:to>
      <xdr:col>50</xdr:col>
      <xdr:colOff>165100</xdr:colOff>
      <xdr:row>64</xdr:row>
      <xdr:rowOff>126998</xdr:rowOff>
    </xdr:to>
    <xdr:sp macro="" textlink="">
      <xdr:nvSpPr>
        <xdr:cNvPr id="214" name="楕円 213">
          <a:extLst>
            <a:ext uri="{FF2B5EF4-FFF2-40B4-BE49-F238E27FC236}">
              <a16:creationId xmlns:a16="http://schemas.microsoft.com/office/drawing/2014/main" id="{00000000-0008-0000-0E00-0000D6000000}"/>
            </a:ext>
          </a:extLst>
        </xdr:cNvPr>
        <xdr:cNvSpPr/>
      </xdr:nvSpPr>
      <xdr:spPr>
        <a:xfrm>
          <a:off x="8445500" y="107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76128</xdr:rowOff>
    </xdr:from>
    <xdr:to>
      <xdr:col>55</xdr:col>
      <xdr:colOff>0</xdr:colOff>
      <xdr:row>64</xdr:row>
      <xdr:rowOff>76198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flipV="1">
          <a:off x="8496300" y="10805088"/>
          <a:ext cx="7239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16" name="n_1aveValue【橋りょう・トンネル】&#10;一人当たり有形固定資産（償却資産）額">
          <a:extLst>
            <a:ext uri="{FF2B5EF4-FFF2-40B4-BE49-F238E27FC236}">
              <a16:creationId xmlns:a16="http://schemas.microsoft.com/office/drawing/2014/main" id="{00000000-0008-0000-0E00-0000D8000000}"/>
            </a:ext>
          </a:extLst>
        </xdr:cNvPr>
        <xdr:cNvSpPr txBox="1"/>
      </xdr:nvSpPr>
      <xdr:spPr>
        <a:xfrm>
          <a:off x="821457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17" name="n_2aveValue【橋りょう・トンネル】&#10;一人当たり有形固定資産（償却資産）額">
          <a:extLst>
            <a:ext uri="{FF2B5EF4-FFF2-40B4-BE49-F238E27FC236}">
              <a16:creationId xmlns:a16="http://schemas.microsoft.com/office/drawing/2014/main" id="{00000000-0008-0000-0E00-0000D9000000}"/>
            </a:ext>
          </a:extLst>
        </xdr:cNvPr>
        <xdr:cNvSpPr txBox="1"/>
      </xdr:nvSpPr>
      <xdr:spPr>
        <a:xfrm>
          <a:off x="7444955" y="103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8" name="n_3aveValue【橋りょう・トンネル】&#10;一人当たり有形固定資産（償却資産）額">
          <a:extLst>
            <a:ext uri="{FF2B5EF4-FFF2-40B4-BE49-F238E27FC236}">
              <a16:creationId xmlns:a16="http://schemas.microsoft.com/office/drawing/2014/main" id="{00000000-0008-0000-0E00-0000DA000000}"/>
            </a:ext>
          </a:extLst>
        </xdr:cNvPr>
        <xdr:cNvSpPr txBox="1"/>
      </xdr:nvSpPr>
      <xdr:spPr>
        <a:xfrm>
          <a:off x="6670255" y="1037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64</xdr:row>
      <xdr:rowOff>118125</xdr:rowOff>
    </xdr:from>
    <xdr:ext cx="249299" cy="259045"/>
    <xdr:sp macro="" textlink="">
      <xdr:nvSpPr>
        <xdr:cNvPr id="219" name="n_1mainValue【橋りょう・トンネル】&#10;一人当たり有形固定資産（償却資産）額">
          <a:extLst>
            <a:ext uri="{FF2B5EF4-FFF2-40B4-BE49-F238E27FC236}">
              <a16:creationId xmlns:a16="http://schemas.microsoft.com/office/drawing/2014/main" id="{00000000-0008-0000-0E00-0000DB000000}"/>
            </a:ext>
          </a:extLst>
        </xdr:cNvPr>
        <xdr:cNvSpPr txBox="1"/>
      </xdr:nvSpPr>
      <xdr:spPr>
        <a:xfrm>
          <a:off x="8381810" y="108470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a:extLst>
            <a:ext uri="{FF2B5EF4-FFF2-40B4-BE49-F238E27FC236}">
              <a16:creationId xmlns:a16="http://schemas.microsoft.com/office/drawing/2014/main" id="{00000000-0008-0000-0E00-0000F3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4086225" y="13041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5" name="【公営住宅】&#10;有形固定資産減価償却率最小値テキスト">
          <a:extLst>
            <a:ext uri="{FF2B5EF4-FFF2-40B4-BE49-F238E27FC236}">
              <a16:creationId xmlns:a16="http://schemas.microsoft.com/office/drawing/2014/main" id="{00000000-0008-0000-0E00-0000F5000000}"/>
            </a:ext>
          </a:extLst>
        </xdr:cNvPr>
        <xdr:cNvSpPr txBox="1"/>
      </xdr:nvSpPr>
      <xdr:spPr>
        <a:xfrm>
          <a:off x="41249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a:extLst>
            <a:ext uri="{FF2B5EF4-FFF2-40B4-BE49-F238E27FC236}">
              <a16:creationId xmlns:a16="http://schemas.microsoft.com/office/drawing/2014/main" id="{00000000-0008-0000-0E00-0000F7000000}"/>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49" name="【公営住宅】&#10;有形固定資産減価償却率平均値テキスト">
          <a:extLst>
            <a:ext uri="{FF2B5EF4-FFF2-40B4-BE49-F238E27FC236}">
              <a16:creationId xmlns:a16="http://schemas.microsoft.com/office/drawing/2014/main" id="{00000000-0008-0000-0E00-0000F9000000}"/>
            </a:ext>
          </a:extLst>
        </xdr:cNvPr>
        <xdr:cNvSpPr txBox="1"/>
      </xdr:nvSpPr>
      <xdr:spPr>
        <a:xfrm>
          <a:off x="4124960" y="1367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403606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331216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52" name="フローチャート: 判断 251">
          <a:extLst>
            <a:ext uri="{FF2B5EF4-FFF2-40B4-BE49-F238E27FC236}">
              <a16:creationId xmlns:a16="http://schemas.microsoft.com/office/drawing/2014/main" id="{00000000-0008-0000-0E00-0000FC000000}"/>
            </a:ext>
          </a:extLst>
        </xdr:cNvPr>
        <xdr:cNvSpPr/>
      </xdr:nvSpPr>
      <xdr:spPr>
        <a:xfrm>
          <a:off x="2514600" y="13714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53" name="フローチャート: 判断 252">
          <a:extLst>
            <a:ext uri="{FF2B5EF4-FFF2-40B4-BE49-F238E27FC236}">
              <a16:creationId xmlns:a16="http://schemas.microsoft.com/office/drawing/2014/main" id="{00000000-0008-0000-0E00-0000FD000000}"/>
            </a:ext>
          </a:extLst>
        </xdr:cNvPr>
        <xdr:cNvSpPr/>
      </xdr:nvSpPr>
      <xdr:spPr>
        <a:xfrm>
          <a:off x="173990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403606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260" name="【公営住宅】&#10;有形固定資産減価償却率該当値テキスト">
          <a:extLst>
            <a:ext uri="{FF2B5EF4-FFF2-40B4-BE49-F238E27FC236}">
              <a16:creationId xmlns:a16="http://schemas.microsoft.com/office/drawing/2014/main" id="{00000000-0008-0000-0E00-000004010000}"/>
            </a:ext>
          </a:extLst>
        </xdr:cNvPr>
        <xdr:cNvSpPr txBox="1"/>
      </xdr:nvSpPr>
      <xdr:spPr>
        <a:xfrm>
          <a:off x="412496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331216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123825</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3355340" y="13696951"/>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63" name="n_1aveValue【公営住宅】&#10;有形固定資産減価償却率">
          <a:extLst>
            <a:ext uri="{FF2B5EF4-FFF2-40B4-BE49-F238E27FC236}">
              <a16:creationId xmlns:a16="http://schemas.microsoft.com/office/drawing/2014/main" id="{00000000-0008-0000-0E00-000007010000}"/>
            </a:ext>
          </a:extLst>
        </xdr:cNvPr>
        <xdr:cNvSpPr txBox="1"/>
      </xdr:nvSpPr>
      <xdr:spPr>
        <a:xfrm>
          <a:off x="317056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64" name="n_2aveValue【公営住宅】&#10;有形固定資産減価償却率">
          <a:extLst>
            <a:ext uri="{FF2B5EF4-FFF2-40B4-BE49-F238E27FC236}">
              <a16:creationId xmlns:a16="http://schemas.microsoft.com/office/drawing/2014/main" id="{00000000-0008-0000-0E00-000008010000}"/>
            </a:ext>
          </a:extLst>
        </xdr:cNvPr>
        <xdr:cNvSpPr txBox="1"/>
      </xdr:nvSpPr>
      <xdr:spPr>
        <a:xfrm>
          <a:off x="238570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5" name="n_3aveValue【公営住宅】&#10;有形固定資産減価償却率">
          <a:extLst>
            <a:ext uri="{FF2B5EF4-FFF2-40B4-BE49-F238E27FC236}">
              <a16:creationId xmlns:a16="http://schemas.microsoft.com/office/drawing/2014/main" id="{00000000-0008-0000-0E00-000009010000}"/>
            </a:ext>
          </a:extLst>
        </xdr:cNvPr>
        <xdr:cNvSpPr txBox="1"/>
      </xdr:nvSpPr>
      <xdr:spPr>
        <a:xfrm>
          <a:off x="161100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266" name="n_1mainValue【公営住宅】&#10;有形固定資産減価償却率">
          <a:extLst>
            <a:ext uri="{FF2B5EF4-FFF2-40B4-BE49-F238E27FC236}">
              <a16:creationId xmlns:a16="http://schemas.microsoft.com/office/drawing/2014/main" id="{00000000-0008-0000-0E00-00000A010000}"/>
            </a:ext>
          </a:extLst>
        </xdr:cNvPr>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00000000-0008-0000-0E00-000021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9219565" y="13124497"/>
          <a:ext cx="0" cy="140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a:extLst>
            <a:ext uri="{FF2B5EF4-FFF2-40B4-BE49-F238E27FC236}">
              <a16:creationId xmlns:a16="http://schemas.microsoft.com/office/drawing/2014/main" id="{00000000-0008-0000-0E00-000023010000}"/>
            </a:ext>
          </a:extLst>
        </xdr:cNvPr>
        <xdr:cNvSpPr txBox="1"/>
      </xdr:nvSpPr>
      <xdr:spPr>
        <a:xfrm>
          <a:off x="92583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9154160" y="1452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93" name="【公営住宅】&#10;一人当たり面積最大値テキスト">
          <a:extLst>
            <a:ext uri="{FF2B5EF4-FFF2-40B4-BE49-F238E27FC236}">
              <a16:creationId xmlns:a16="http://schemas.microsoft.com/office/drawing/2014/main" id="{00000000-0008-0000-0E00-000025010000}"/>
            </a:ext>
          </a:extLst>
        </xdr:cNvPr>
        <xdr:cNvSpPr txBox="1"/>
      </xdr:nvSpPr>
      <xdr:spPr>
        <a:xfrm>
          <a:off x="9258300" y="129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9154160" y="13124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295" name="【公営住宅】&#10;一人当たり面積平均値テキスト">
          <a:extLst>
            <a:ext uri="{FF2B5EF4-FFF2-40B4-BE49-F238E27FC236}">
              <a16:creationId xmlns:a16="http://schemas.microsoft.com/office/drawing/2014/main" id="{00000000-0008-0000-0E00-000027010000}"/>
            </a:ext>
          </a:extLst>
        </xdr:cNvPr>
        <xdr:cNvSpPr txBox="1"/>
      </xdr:nvSpPr>
      <xdr:spPr>
        <a:xfrm>
          <a:off x="9258300" y="14123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192260" y="141454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844550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7670800" y="14184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68732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32638</xdr:rowOff>
    </xdr:from>
    <xdr:to>
      <xdr:col>55</xdr:col>
      <xdr:colOff>50800</xdr:colOff>
      <xdr:row>84</xdr:row>
      <xdr:rowOff>134238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192260" y="14114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55515</xdr:rowOff>
    </xdr:from>
    <xdr:ext cx="469744" cy="259045"/>
    <xdr:sp macro="" textlink="">
      <xdr:nvSpPr>
        <xdr:cNvPr id="306" name="【公営住宅】&#10;一人当たり面積該当値テキスト">
          <a:extLst>
            <a:ext uri="{FF2B5EF4-FFF2-40B4-BE49-F238E27FC236}">
              <a16:creationId xmlns:a16="http://schemas.microsoft.com/office/drawing/2014/main" id="{00000000-0008-0000-0E00-000032010000}"/>
            </a:ext>
          </a:extLst>
        </xdr:cNvPr>
        <xdr:cNvSpPr txBox="1"/>
      </xdr:nvSpPr>
      <xdr:spPr>
        <a:xfrm>
          <a:off x="9258300" y="139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37782</xdr:rowOff>
    </xdr:from>
    <xdr:to>
      <xdr:col>50</xdr:col>
      <xdr:colOff>165100</xdr:colOff>
      <xdr:row>84</xdr:row>
      <xdr:rowOff>139382</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8445500" y="1411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83438</xdr:rowOff>
    </xdr:from>
    <xdr:to>
      <xdr:col>55</xdr:col>
      <xdr:colOff>0</xdr:colOff>
      <xdr:row>84</xdr:row>
      <xdr:rowOff>88582</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8496300" y="14165198"/>
          <a:ext cx="7239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09" name="n_1aveValue【公営住宅】&#10;一人当たり面積">
          <a:extLst>
            <a:ext uri="{FF2B5EF4-FFF2-40B4-BE49-F238E27FC236}">
              <a16:creationId xmlns:a16="http://schemas.microsoft.com/office/drawing/2014/main" id="{00000000-0008-0000-0E00-000035010000}"/>
            </a:ext>
          </a:extLst>
        </xdr:cNvPr>
        <xdr:cNvSpPr txBox="1"/>
      </xdr:nvSpPr>
      <xdr:spPr>
        <a:xfrm>
          <a:off x="8271587" y="1424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10" name="n_2aveValue【公営住宅】&#10;一人当たり面積">
          <a:extLst>
            <a:ext uri="{FF2B5EF4-FFF2-40B4-BE49-F238E27FC236}">
              <a16:creationId xmlns:a16="http://schemas.microsoft.com/office/drawing/2014/main" id="{00000000-0008-0000-0E00-000036010000}"/>
            </a:ext>
          </a:extLst>
        </xdr:cNvPr>
        <xdr:cNvSpPr txBox="1"/>
      </xdr:nvSpPr>
      <xdr:spPr>
        <a:xfrm>
          <a:off x="7509587" y="139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11" name="n_3aveValue【公営住宅】&#10;一人当たり面積">
          <a:extLst>
            <a:ext uri="{FF2B5EF4-FFF2-40B4-BE49-F238E27FC236}">
              <a16:creationId xmlns:a16="http://schemas.microsoft.com/office/drawing/2014/main" id="{00000000-0008-0000-0E00-000037010000}"/>
            </a:ext>
          </a:extLst>
        </xdr:cNvPr>
        <xdr:cNvSpPr txBox="1"/>
      </xdr:nvSpPr>
      <xdr:spPr>
        <a:xfrm>
          <a:off x="671202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155909</xdr:rowOff>
    </xdr:from>
    <xdr:ext cx="469744" cy="259045"/>
    <xdr:sp macro="" textlink="">
      <xdr:nvSpPr>
        <xdr:cNvPr id="312" name="n_1mainValue【公営住宅】&#10;一人当たり面積">
          <a:extLst>
            <a:ext uri="{FF2B5EF4-FFF2-40B4-BE49-F238E27FC236}">
              <a16:creationId xmlns:a16="http://schemas.microsoft.com/office/drawing/2014/main" id="{00000000-0008-0000-0E00-000038010000}"/>
            </a:ext>
          </a:extLst>
        </xdr:cNvPr>
        <xdr:cNvSpPr txBox="1"/>
      </xdr:nvSpPr>
      <xdr:spPr>
        <a:xfrm>
          <a:off x="8271587" y="1390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a:extLst>
            <a:ext uri="{FF2B5EF4-FFF2-40B4-BE49-F238E27FC236}">
              <a16:creationId xmlns:a16="http://schemas.microsoft.com/office/drawing/2014/main" id="{00000000-0008-0000-0E00-00005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4086225" y="16887552"/>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39" name="【港湾・漁港】&#10;有形固定資産減価償却率最小値テキスト">
          <a:extLst>
            <a:ext uri="{FF2B5EF4-FFF2-40B4-BE49-F238E27FC236}">
              <a16:creationId xmlns:a16="http://schemas.microsoft.com/office/drawing/2014/main" id="{00000000-0008-0000-0E00-000053010000}"/>
            </a:ext>
          </a:extLst>
        </xdr:cNvPr>
        <xdr:cNvSpPr txBox="1"/>
      </xdr:nvSpPr>
      <xdr:spPr>
        <a:xfrm>
          <a:off x="4124960" y="18298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4020820" y="1829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41" name="【港湾・漁港】&#10;有形固定資産減価償却率最大値テキスト">
          <a:extLst>
            <a:ext uri="{FF2B5EF4-FFF2-40B4-BE49-F238E27FC236}">
              <a16:creationId xmlns:a16="http://schemas.microsoft.com/office/drawing/2014/main" id="{00000000-0008-0000-0E00-000055010000}"/>
            </a:ext>
          </a:extLst>
        </xdr:cNvPr>
        <xdr:cNvSpPr txBox="1"/>
      </xdr:nvSpPr>
      <xdr:spPr>
        <a:xfrm>
          <a:off x="4124960" y="166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4020820" y="1688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43" name="【港湾・漁港】&#10;有形固定資産減価償却率平均値テキスト">
          <a:extLst>
            <a:ext uri="{FF2B5EF4-FFF2-40B4-BE49-F238E27FC236}">
              <a16:creationId xmlns:a16="http://schemas.microsoft.com/office/drawing/2014/main" id="{00000000-0008-0000-0E00-000057010000}"/>
            </a:ext>
          </a:extLst>
        </xdr:cNvPr>
        <xdr:cNvSpPr txBox="1"/>
      </xdr:nvSpPr>
      <xdr:spPr>
        <a:xfrm>
          <a:off x="4124960" y="1781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4036060" y="1783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3312160" y="174049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25146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7399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403606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46645</xdr:rowOff>
    </xdr:from>
    <xdr:ext cx="405111" cy="259045"/>
    <xdr:sp macro="" textlink="">
      <xdr:nvSpPr>
        <xdr:cNvPr id="354" name="【港湾・漁港】&#10;有形固定資産減価償却率該当値テキスト">
          <a:extLst>
            <a:ext uri="{FF2B5EF4-FFF2-40B4-BE49-F238E27FC236}">
              <a16:creationId xmlns:a16="http://schemas.microsoft.com/office/drawing/2014/main" id="{00000000-0008-0000-0E00-000062010000}"/>
            </a:ext>
          </a:extLst>
        </xdr:cNvPr>
        <xdr:cNvSpPr txBox="1"/>
      </xdr:nvSpPr>
      <xdr:spPr>
        <a:xfrm>
          <a:off x="4124960" y="1748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95613</xdr:rowOff>
    </xdr:from>
    <xdr:to>
      <xdr:col>20</xdr:col>
      <xdr:colOff>38100</xdr:colOff>
      <xdr:row>107</xdr:row>
      <xdr:rowOff>25763</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3312160" y="1786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74568</xdr:rowOff>
    </xdr:from>
    <xdr:to>
      <xdr:col>24</xdr:col>
      <xdr:colOff>63500</xdr:colOff>
      <xdr:row>106</xdr:row>
      <xdr:rowOff>146413</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3355340" y="17676768"/>
          <a:ext cx="73152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57" name="n_1aveValue【港湾・漁港】&#10;有形固定資産減価償却率">
          <a:extLst>
            <a:ext uri="{FF2B5EF4-FFF2-40B4-BE49-F238E27FC236}">
              <a16:creationId xmlns:a16="http://schemas.microsoft.com/office/drawing/2014/main" id="{00000000-0008-0000-0E00-000065010000}"/>
            </a:ext>
          </a:extLst>
        </xdr:cNvPr>
        <xdr:cNvSpPr txBox="1"/>
      </xdr:nvSpPr>
      <xdr:spPr>
        <a:xfrm>
          <a:off x="317056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58" name="n_2aveValue【港湾・漁港】&#10;有形固定資産減価償却率">
          <a:extLst>
            <a:ext uri="{FF2B5EF4-FFF2-40B4-BE49-F238E27FC236}">
              <a16:creationId xmlns:a16="http://schemas.microsoft.com/office/drawing/2014/main" id="{00000000-0008-0000-0E00-000066010000}"/>
            </a:ext>
          </a:extLst>
        </xdr:cNvPr>
        <xdr:cNvSpPr txBox="1"/>
      </xdr:nvSpPr>
      <xdr:spPr>
        <a:xfrm>
          <a:off x="238570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59" name="n_3aveValue【港湾・漁港】&#10;有形固定資産減価償却率">
          <a:extLst>
            <a:ext uri="{FF2B5EF4-FFF2-40B4-BE49-F238E27FC236}">
              <a16:creationId xmlns:a16="http://schemas.microsoft.com/office/drawing/2014/main" id="{00000000-0008-0000-0E00-000067010000}"/>
            </a:ext>
          </a:extLst>
        </xdr:cNvPr>
        <xdr:cNvSpPr txBox="1"/>
      </xdr:nvSpPr>
      <xdr:spPr>
        <a:xfrm>
          <a:off x="161100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16890</xdr:rowOff>
    </xdr:from>
    <xdr:ext cx="405111" cy="259045"/>
    <xdr:sp macro="" textlink="">
      <xdr:nvSpPr>
        <xdr:cNvPr id="360" name="n_1mainValue【港湾・漁港】&#10;有形固定資産減価償却率">
          <a:extLst>
            <a:ext uri="{FF2B5EF4-FFF2-40B4-BE49-F238E27FC236}">
              <a16:creationId xmlns:a16="http://schemas.microsoft.com/office/drawing/2014/main" id="{00000000-0008-0000-0E00-000068010000}"/>
            </a:ext>
          </a:extLst>
        </xdr:cNvPr>
        <xdr:cNvSpPr txBox="1"/>
      </xdr:nvSpPr>
      <xdr:spPr>
        <a:xfrm>
          <a:off x="3170564" y="1795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5168508" y="1662558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5168508" y="1625601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a:extLst>
            <a:ext uri="{FF2B5EF4-FFF2-40B4-BE49-F238E27FC236}">
              <a16:creationId xmlns:a16="http://schemas.microsoft.com/office/drawing/2014/main" id="{00000000-0008-0000-0E00-00007F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9219565" y="16935016"/>
          <a:ext cx="0" cy="132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385" name="【港湾・漁港】&#10;一人当たり有形固定資産（償却資産）額最小値テキスト">
          <a:extLst>
            <a:ext uri="{FF2B5EF4-FFF2-40B4-BE49-F238E27FC236}">
              <a16:creationId xmlns:a16="http://schemas.microsoft.com/office/drawing/2014/main" id="{00000000-0008-0000-0E00-000081010000}"/>
            </a:ext>
          </a:extLst>
        </xdr:cNvPr>
        <xdr:cNvSpPr txBox="1"/>
      </xdr:nvSpPr>
      <xdr:spPr>
        <a:xfrm>
          <a:off x="9258300" y="1826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9154160" y="18257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387" name="【港湾・漁港】&#10;一人当たり有形固定資産（償却資産）額最大値テキスト">
          <a:extLst>
            <a:ext uri="{FF2B5EF4-FFF2-40B4-BE49-F238E27FC236}">
              <a16:creationId xmlns:a16="http://schemas.microsoft.com/office/drawing/2014/main" id="{00000000-0008-0000-0E00-000083010000}"/>
            </a:ext>
          </a:extLst>
        </xdr:cNvPr>
        <xdr:cNvSpPr txBox="1"/>
      </xdr:nvSpPr>
      <xdr:spPr>
        <a:xfrm>
          <a:off x="9258300" y="1671405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9154160" y="16935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36154</xdr:rowOff>
    </xdr:from>
    <xdr:ext cx="690189" cy="259045"/>
    <xdr:sp macro="" textlink="">
      <xdr:nvSpPr>
        <xdr:cNvPr id="389" name="【港湾・漁港】&#10;一人当たり有形固定資産（償却資産）額平均値テキスト">
          <a:extLst>
            <a:ext uri="{FF2B5EF4-FFF2-40B4-BE49-F238E27FC236}">
              <a16:creationId xmlns:a16="http://schemas.microsoft.com/office/drawing/2014/main" id="{00000000-0008-0000-0E00-000085010000}"/>
            </a:ext>
          </a:extLst>
        </xdr:cNvPr>
        <xdr:cNvSpPr txBox="1"/>
      </xdr:nvSpPr>
      <xdr:spPr>
        <a:xfrm>
          <a:off x="9258300" y="178059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9192260" y="179507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8445500" y="1811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7670800" y="18122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6873240" y="18107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101581</xdr:rowOff>
    </xdr:from>
    <xdr:to>
      <xdr:col>55</xdr:col>
      <xdr:colOff>50800</xdr:colOff>
      <xdr:row>109</xdr:row>
      <xdr:rowOff>31731</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9192260" y="18206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16508</xdr:rowOff>
    </xdr:from>
    <xdr:ext cx="378565" cy="259045"/>
    <xdr:sp macro="" textlink="">
      <xdr:nvSpPr>
        <xdr:cNvPr id="400" name="【港湾・漁港】&#10;一人当たり有形固定資産（償却資産）額該当値テキスト">
          <a:extLst>
            <a:ext uri="{FF2B5EF4-FFF2-40B4-BE49-F238E27FC236}">
              <a16:creationId xmlns:a16="http://schemas.microsoft.com/office/drawing/2014/main" id="{00000000-0008-0000-0E00-000090010000}"/>
            </a:ext>
          </a:extLst>
        </xdr:cNvPr>
        <xdr:cNvSpPr txBox="1"/>
      </xdr:nvSpPr>
      <xdr:spPr>
        <a:xfrm>
          <a:off x="9258300" y="18121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101583</xdr:rowOff>
    </xdr:from>
    <xdr:to>
      <xdr:col>50</xdr:col>
      <xdr:colOff>165100</xdr:colOff>
      <xdr:row>109</xdr:row>
      <xdr:rowOff>31733</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8445500" y="18206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152381</xdr:rowOff>
    </xdr:from>
    <xdr:to>
      <xdr:col>55</xdr:col>
      <xdr:colOff>0</xdr:colOff>
      <xdr:row>108</xdr:row>
      <xdr:rowOff>152383</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8496300" y="18257501"/>
          <a:ext cx="7239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123049</xdr:rowOff>
    </xdr:from>
    <xdr:ext cx="599010" cy="259045"/>
    <xdr:sp macro="" textlink="">
      <xdr:nvSpPr>
        <xdr:cNvPr id="403" name="n_1aveValue【港湾・漁港】&#10;一人当たり有形固定資産（償却資産）額">
          <a:extLst>
            <a:ext uri="{FF2B5EF4-FFF2-40B4-BE49-F238E27FC236}">
              <a16:creationId xmlns:a16="http://schemas.microsoft.com/office/drawing/2014/main" id="{00000000-0008-0000-0E00-000093010000}"/>
            </a:ext>
          </a:extLst>
        </xdr:cNvPr>
        <xdr:cNvSpPr txBox="1"/>
      </xdr:nvSpPr>
      <xdr:spPr>
        <a:xfrm>
          <a:off x="8214575" y="1789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404" name="n_2aveValue【港湾・漁港】&#10;一人当たり有形固定資産（償却資産）額">
          <a:extLst>
            <a:ext uri="{FF2B5EF4-FFF2-40B4-BE49-F238E27FC236}">
              <a16:creationId xmlns:a16="http://schemas.microsoft.com/office/drawing/2014/main" id="{00000000-0008-0000-0E00-000094010000}"/>
            </a:ext>
          </a:extLst>
        </xdr:cNvPr>
        <xdr:cNvSpPr txBox="1"/>
      </xdr:nvSpPr>
      <xdr:spPr>
        <a:xfrm>
          <a:off x="7444955" y="1790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405" name="n_3aveValue【港湾・漁港】&#10;一人当たり有形固定資産（償却資産）額">
          <a:extLst>
            <a:ext uri="{FF2B5EF4-FFF2-40B4-BE49-F238E27FC236}">
              <a16:creationId xmlns:a16="http://schemas.microsoft.com/office/drawing/2014/main" id="{00000000-0008-0000-0E00-000095010000}"/>
            </a:ext>
          </a:extLst>
        </xdr:cNvPr>
        <xdr:cNvSpPr txBox="1"/>
      </xdr:nvSpPr>
      <xdr:spPr>
        <a:xfrm>
          <a:off x="6670255" y="1788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22860</xdr:rowOff>
    </xdr:from>
    <xdr:ext cx="378565" cy="259045"/>
    <xdr:sp macro="" textlink="">
      <xdr:nvSpPr>
        <xdr:cNvPr id="406" name="n_1mainValue【港湾・漁港】&#10;一人当たり有形固定資産（償却資産）額">
          <a:extLst>
            <a:ext uri="{FF2B5EF4-FFF2-40B4-BE49-F238E27FC236}">
              <a16:creationId xmlns:a16="http://schemas.microsoft.com/office/drawing/2014/main" id="{00000000-0008-0000-0E00-000096010000}"/>
            </a:ext>
          </a:extLst>
        </xdr:cNvPr>
        <xdr:cNvSpPr txBox="1"/>
      </xdr:nvSpPr>
      <xdr:spPr>
        <a:xfrm>
          <a:off x="8317177" y="1829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1" name="【認定こども園・幼稚園・保育所】&#10;有形固定資産減価償却率グラフ枠">
          <a:extLst>
            <a:ext uri="{FF2B5EF4-FFF2-40B4-BE49-F238E27FC236}">
              <a16:creationId xmlns:a16="http://schemas.microsoft.com/office/drawing/2014/main" id="{00000000-0008-0000-0E00-0000A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14375764" y="553484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33" name="【認定こども園・幼稚園・保育所】&#10;有形固定資産減価償却率最小値テキスト">
          <a:extLst>
            <a:ext uri="{FF2B5EF4-FFF2-40B4-BE49-F238E27FC236}">
              <a16:creationId xmlns:a16="http://schemas.microsoft.com/office/drawing/2014/main" id="{00000000-0008-0000-0E00-0000B1010000}"/>
            </a:ext>
          </a:extLst>
        </xdr:cNvPr>
        <xdr:cNvSpPr txBox="1"/>
      </xdr:nvSpPr>
      <xdr:spPr>
        <a:xfrm>
          <a:off x="14414500" y="7008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4287500" y="700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5" name="【認定こども園・幼稚園・保育所】&#10;有形固定資産減価償却率最大値テキスト">
          <a:extLst>
            <a:ext uri="{FF2B5EF4-FFF2-40B4-BE49-F238E27FC236}">
              <a16:creationId xmlns:a16="http://schemas.microsoft.com/office/drawing/2014/main" id="{00000000-0008-0000-0E00-0000B3010000}"/>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437" name="【認定こども園・幼稚園・保育所】&#10;有形固定資産減価償却率平均値テキスト">
          <a:extLst>
            <a:ext uri="{FF2B5EF4-FFF2-40B4-BE49-F238E27FC236}">
              <a16:creationId xmlns:a16="http://schemas.microsoft.com/office/drawing/2014/main" id="{00000000-0008-0000-0E00-0000B5010000}"/>
            </a:ext>
          </a:extLst>
        </xdr:cNvPr>
        <xdr:cNvSpPr txBox="1"/>
      </xdr:nvSpPr>
      <xdr:spPr>
        <a:xfrm>
          <a:off x="14414500" y="6161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4325600" y="63064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35788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280414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2029440" y="6148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4325600" y="64594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67508</xdr:rowOff>
    </xdr:from>
    <xdr:ext cx="405111" cy="259045"/>
    <xdr:sp macro="" textlink="">
      <xdr:nvSpPr>
        <xdr:cNvPr id="448" name="【認定こども園・幼稚園・保育所】&#10;有形固定資産減価償却率該当値テキスト">
          <a:extLst>
            <a:ext uri="{FF2B5EF4-FFF2-40B4-BE49-F238E27FC236}">
              <a16:creationId xmlns:a16="http://schemas.microsoft.com/office/drawing/2014/main" id="{00000000-0008-0000-0E00-0000C0010000}"/>
            </a:ext>
          </a:extLst>
        </xdr:cNvPr>
        <xdr:cNvSpPr txBox="1"/>
      </xdr:nvSpPr>
      <xdr:spPr>
        <a:xfrm>
          <a:off x="14414500"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157662</xdr:rowOff>
    </xdr:from>
    <xdr:to>
      <xdr:col>81</xdr:col>
      <xdr:colOff>101600</xdr:colOff>
      <xdr:row>39</xdr:row>
      <xdr:rowOff>87812</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3578840" y="6527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139881</xdr:rowOff>
    </xdr:from>
    <xdr:to>
      <xdr:col>85</xdr:col>
      <xdr:colOff>127000</xdr:colOff>
      <xdr:row>39</xdr:row>
      <xdr:rowOff>37012</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13629640" y="6510201"/>
          <a:ext cx="74676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4372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7524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9005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78939</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34372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19509104" y="559917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1954784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44370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19547840" y="53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9443700" y="5599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19547840" y="6316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58940" y="6337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73504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79374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7162780" y="6351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164846</xdr:rowOff>
    </xdr:from>
    <xdr:to>
      <xdr:col>116</xdr:col>
      <xdr:colOff>114300</xdr:colOff>
      <xdr:row>34</xdr:row>
      <xdr:rowOff>94996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58940" y="569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16273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19547840" y="55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9398</xdr:rowOff>
    </xdr:from>
    <xdr:to>
      <xdr:col>112</xdr:col>
      <xdr:colOff>38100</xdr:colOff>
      <xdr:row>34</xdr:row>
      <xdr:rowOff>110998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735040" y="5709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44196</xdr:rowOff>
    </xdr:from>
    <xdr:to>
      <xdr:col>116</xdr:col>
      <xdr:colOff>63500</xdr:colOff>
      <xdr:row>34</xdr:row>
      <xdr:rowOff>60198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8778220" y="5743956"/>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127525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561127" y="549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00000000-0008-0000-0E00-00000B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flipV="1">
          <a:off x="14375764" y="9375322"/>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25" name="【学校施設】&#10;有形固定資産減価償却率最小値テキスト">
          <a:extLst>
            <a:ext uri="{FF2B5EF4-FFF2-40B4-BE49-F238E27FC236}">
              <a16:creationId xmlns:a16="http://schemas.microsoft.com/office/drawing/2014/main" id="{00000000-0008-0000-0E00-00000D020000}"/>
            </a:ext>
          </a:extLst>
        </xdr:cNvPr>
        <xdr:cNvSpPr txBox="1"/>
      </xdr:nvSpPr>
      <xdr:spPr>
        <a:xfrm>
          <a:off x="14414500" y="107523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428750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00000000-0008-0000-0E00-00000F020000}"/>
            </a:ext>
          </a:extLst>
        </xdr:cNvPr>
        <xdr:cNvSpPr txBox="1"/>
      </xdr:nvSpPr>
      <xdr:spPr>
        <a:xfrm>
          <a:off x="14414500" y="915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42875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3101</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00000000-0008-0000-0E00-000011020000}"/>
            </a:ext>
          </a:extLst>
        </xdr:cNvPr>
        <xdr:cNvSpPr txBox="1"/>
      </xdr:nvSpPr>
      <xdr:spPr>
        <a:xfrm>
          <a:off x="14414500" y="9726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4325600" y="98747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578840" y="9869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804140" y="9876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2029440" y="9936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325600" y="10234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4145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47172</xdr:rowOff>
    </xdr:from>
    <xdr:to>
      <xdr:col>81</xdr:col>
      <xdr:colOff>101600</xdr:colOff>
      <xdr:row>61</xdr:row>
      <xdr:rowOff>148772</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57884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97972</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3629640" y="10284823"/>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543" name="n_1aveValue【学校施設】&#10;有形固定資産減価償却率">
          <a:extLst>
            <a:ext uri="{FF2B5EF4-FFF2-40B4-BE49-F238E27FC236}">
              <a16:creationId xmlns:a16="http://schemas.microsoft.com/office/drawing/2014/main" id="{00000000-0008-0000-0E00-00001F020000}"/>
            </a:ext>
          </a:extLst>
        </xdr:cNvPr>
        <xdr:cNvSpPr txBox="1"/>
      </xdr:nvSpPr>
      <xdr:spPr>
        <a:xfrm>
          <a:off x="134372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544" name="n_2aveValue【学校施設】&#10;有形固定資産減価償却率">
          <a:extLst>
            <a:ext uri="{FF2B5EF4-FFF2-40B4-BE49-F238E27FC236}">
              <a16:creationId xmlns:a16="http://schemas.microsoft.com/office/drawing/2014/main" id="{00000000-0008-0000-0E00-000020020000}"/>
            </a:ext>
          </a:extLst>
        </xdr:cNvPr>
        <xdr:cNvSpPr txBox="1"/>
      </xdr:nvSpPr>
      <xdr:spPr>
        <a:xfrm>
          <a:off x="126752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45" name="n_3aveValue【学校施設】&#10;有形固定資産減価償却率">
          <a:extLst>
            <a:ext uri="{FF2B5EF4-FFF2-40B4-BE49-F238E27FC236}">
              <a16:creationId xmlns:a16="http://schemas.microsoft.com/office/drawing/2014/main" id="{00000000-0008-0000-0E00-000021020000}"/>
            </a:ext>
          </a:extLst>
        </xdr:cNvPr>
        <xdr:cNvSpPr txBox="1"/>
      </xdr:nvSpPr>
      <xdr:spPr>
        <a:xfrm>
          <a:off x="1190054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139899</xdr:rowOff>
    </xdr:from>
    <xdr:ext cx="405111" cy="259045"/>
    <xdr:sp macro="" textlink="">
      <xdr:nvSpPr>
        <xdr:cNvPr id="546" name="n_1mainValue【学校施設】&#10;有形固定資産減価償却率">
          <a:extLst>
            <a:ext uri="{FF2B5EF4-FFF2-40B4-BE49-F238E27FC236}">
              <a16:creationId xmlns:a16="http://schemas.microsoft.com/office/drawing/2014/main" id="{00000000-0008-0000-0E00-000022020000}"/>
            </a:ext>
          </a:extLst>
        </xdr:cNvPr>
        <xdr:cNvSpPr txBox="1"/>
      </xdr:nvSpPr>
      <xdr:spPr>
        <a:xfrm>
          <a:off x="13437244"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a:extLst>
            <a:ext uri="{FF2B5EF4-FFF2-40B4-BE49-F238E27FC236}">
              <a16:creationId xmlns:a16="http://schemas.microsoft.com/office/drawing/2014/main" id="{00000000-0008-0000-0E00-00003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flipV="1">
          <a:off x="19509104" y="9343753"/>
          <a:ext cx="0" cy="142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73" name="【学校施設】&#10;一人当たり面積最小値テキスト">
          <a:extLst>
            <a:ext uri="{FF2B5EF4-FFF2-40B4-BE49-F238E27FC236}">
              <a16:creationId xmlns:a16="http://schemas.microsoft.com/office/drawing/2014/main" id="{00000000-0008-0000-0E00-00003D020000}"/>
            </a:ext>
          </a:extLst>
        </xdr:cNvPr>
        <xdr:cNvSpPr txBox="1"/>
      </xdr:nvSpPr>
      <xdr:spPr>
        <a:xfrm>
          <a:off x="19547840" y="107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9443700" y="10767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75" name="【学校施設】&#10;一人当たり面積最大値テキスト">
          <a:extLst>
            <a:ext uri="{FF2B5EF4-FFF2-40B4-BE49-F238E27FC236}">
              <a16:creationId xmlns:a16="http://schemas.microsoft.com/office/drawing/2014/main" id="{00000000-0008-0000-0E00-00003F020000}"/>
            </a:ext>
          </a:extLst>
        </xdr:cNvPr>
        <xdr:cNvSpPr txBox="1"/>
      </xdr:nvSpPr>
      <xdr:spPr>
        <a:xfrm>
          <a:off x="19547840" y="912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9443700" y="934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77" name="【学校施設】&#10;一人当たり面積平均値テキスト">
          <a:extLst>
            <a:ext uri="{FF2B5EF4-FFF2-40B4-BE49-F238E27FC236}">
              <a16:creationId xmlns:a16="http://schemas.microsoft.com/office/drawing/2014/main" id="{00000000-0008-0000-0E00-000041020000}"/>
            </a:ext>
          </a:extLst>
        </xdr:cNvPr>
        <xdr:cNvSpPr txBox="1"/>
      </xdr:nvSpPr>
      <xdr:spPr>
        <a:xfrm>
          <a:off x="19547840" y="10394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58940" y="105391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735040" y="1056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7937480" y="10562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7162780" y="10558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169962</xdr:rowOff>
    </xdr:from>
    <xdr:to>
      <xdr:col>116</xdr:col>
      <xdr:colOff>114300</xdr:colOff>
      <xdr:row>63</xdr:row>
      <xdr:rowOff>100112</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9458940" y="10563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148389</xdr:rowOff>
    </xdr:from>
    <xdr:ext cx="469744" cy="259045"/>
    <xdr:sp macro="" textlink="">
      <xdr:nvSpPr>
        <xdr:cNvPr id="588" name="【学校施設】&#10;一人当たり面積該当値テキスト">
          <a:extLst>
            <a:ext uri="{FF2B5EF4-FFF2-40B4-BE49-F238E27FC236}">
              <a16:creationId xmlns:a16="http://schemas.microsoft.com/office/drawing/2014/main" id="{00000000-0008-0000-0E00-00004C020000}"/>
            </a:ext>
          </a:extLst>
        </xdr:cNvPr>
        <xdr:cNvSpPr txBox="1"/>
      </xdr:nvSpPr>
      <xdr:spPr>
        <a:xfrm>
          <a:off x="19547840" y="105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1887</xdr:rowOff>
    </xdr:from>
    <xdr:to>
      <xdr:col>112</xdr:col>
      <xdr:colOff>38100</xdr:colOff>
      <xdr:row>63</xdr:row>
      <xdr:rowOff>103487</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735040" y="10563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49312</xdr:rowOff>
    </xdr:from>
    <xdr:to>
      <xdr:col>116</xdr:col>
      <xdr:colOff>63500</xdr:colOff>
      <xdr:row>63</xdr:row>
      <xdr:rowOff>52687</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8778220" y="10610632"/>
          <a:ext cx="73152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91" name="n_1aveValue【学校施設】&#10;一人当たり面積">
          <a:extLst>
            <a:ext uri="{FF2B5EF4-FFF2-40B4-BE49-F238E27FC236}">
              <a16:creationId xmlns:a16="http://schemas.microsoft.com/office/drawing/2014/main" id="{00000000-0008-0000-0E00-00004F020000}"/>
            </a:ext>
          </a:extLst>
        </xdr:cNvPr>
        <xdr:cNvSpPr txBox="1"/>
      </xdr:nvSpPr>
      <xdr:spPr>
        <a:xfrm>
          <a:off x="18561127" y="103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92" name="n_2aveValue【学校施設】&#10;一人当たり面積">
          <a:extLst>
            <a:ext uri="{FF2B5EF4-FFF2-40B4-BE49-F238E27FC236}">
              <a16:creationId xmlns:a16="http://schemas.microsoft.com/office/drawing/2014/main" id="{00000000-0008-0000-0E00-000050020000}"/>
            </a:ext>
          </a:extLst>
        </xdr:cNvPr>
        <xdr:cNvSpPr txBox="1"/>
      </xdr:nvSpPr>
      <xdr:spPr>
        <a:xfrm>
          <a:off x="17776267"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93" name="n_3aveValue【学校施設】&#10;一人当たり面積">
          <a:extLst>
            <a:ext uri="{FF2B5EF4-FFF2-40B4-BE49-F238E27FC236}">
              <a16:creationId xmlns:a16="http://schemas.microsoft.com/office/drawing/2014/main" id="{00000000-0008-0000-0E00-000051020000}"/>
            </a:ext>
          </a:extLst>
        </xdr:cNvPr>
        <xdr:cNvSpPr txBox="1"/>
      </xdr:nvSpPr>
      <xdr:spPr>
        <a:xfrm>
          <a:off x="17001567" y="103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94614</xdr:rowOff>
    </xdr:from>
    <xdr:ext cx="469744" cy="259045"/>
    <xdr:sp macro="" textlink="">
      <xdr:nvSpPr>
        <xdr:cNvPr id="594" name="n_1mainValue【学校施設】&#10;一人当たり面積">
          <a:extLst>
            <a:ext uri="{FF2B5EF4-FFF2-40B4-BE49-F238E27FC236}">
              <a16:creationId xmlns:a16="http://schemas.microsoft.com/office/drawing/2014/main" id="{00000000-0008-0000-0E00-000052020000}"/>
            </a:ext>
          </a:extLst>
        </xdr:cNvPr>
        <xdr:cNvSpPr txBox="1"/>
      </xdr:nvSpPr>
      <xdr:spPr>
        <a:xfrm>
          <a:off x="18561127" y="1065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00000000-0008-0000-0E00-00006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4375764" y="1298720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21" name="【児童館】&#10;有形固定資産減価償却率最小値テキスト">
          <a:extLst>
            <a:ext uri="{FF2B5EF4-FFF2-40B4-BE49-F238E27FC236}">
              <a16:creationId xmlns:a16="http://schemas.microsoft.com/office/drawing/2014/main" id="{00000000-0008-0000-0E00-00006D020000}"/>
            </a:ext>
          </a:extLst>
        </xdr:cNvPr>
        <xdr:cNvSpPr txBox="1"/>
      </xdr:nvSpPr>
      <xdr:spPr>
        <a:xfrm>
          <a:off x="14414500" y="144393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4287500" y="14435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3" name="【児童館】&#10;有形固定資産減価償却率最大値テキスト">
          <a:extLst>
            <a:ext uri="{FF2B5EF4-FFF2-40B4-BE49-F238E27FC236}">
              <a16:creationId xmlns:a16="http://schemas.microsoft.com/office/drawing/2014/main" id="{00000000-0008-0000-0E00-00006F020000}"/>
            </a:ext>
          </a:extLst>
        </xdr:cNvPr>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25" name="【児童館】&#10;有形固定資産減価償却率平均値テキスト">
          <a:extLst>
            <a:ext uri="{FF2B5EF4-FFF2-40B4-BE49-F238E27FC236}">
              <a16:creationId xmlns:a16="http://schemas.microsoft.com/office/drawing/2014/main" id="{00000000-0008-0000-0E00-000071020000}"/>
            </a:ext>
          </a:extLst>
        </xdr:cNvPr>
        <xdr:cNvSpPr txBox="1"/>
      </xdr:nvSpPr>
      <xdr:spPr>
        <a:xfrm>
          <a:off x="14414500" y="13497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4325600" y="135193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357884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2804140" y="1327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2029440" y="13395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4325600" y="134474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59163</xdr:rowOff>
    </xdr:from>
    <xdr:ext cx="405111" cy="259045"/>
    <xdr:sp macro="" textlink="">
      <xdr:nvSpPr>
        <xdr:cNvPr id="636" name="【児童館】&#10;有形固定資産減価償却率該当値テキスト">
          <a:extLst>
            <a:ext uri="{FF2B5EF4-FFF2-40B4-BE49-F238E27FC236}">
              <a16:creationId xmlns:a16="http://schemas.microsoft.com/office/drawing/2014/main" id="{00000000-0008-0000-0E00-00007C020000}"/>
            </a:ext>
          </a:extLst>
        </xdr:cNvPr>
        <xdr:cNvSpPr txBox="1"/>
      </xdr:nvSpPr>
      <xdr:spPr>
        <a:xfrm>
          <a:off x="14414500" y="1330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68943</xdr:rowOff>
    </xdr:from>
    <xdr:to>
      <xdr:col>81</xdr:col>
      <xdr:colOff>101600</xdr:colOff>
      <xdr:row>80</xdr:row>
      <xdr:rowOff>170543</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357884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87086</xdr:rowOff>
    </xdr:from>
    <xdr:to>
      <xdr:col>85</xdr:col>
      <xdr:colOff>127000</xdr:colOff>
      <xdr:row>80</xdr:row>
      <xdr:rowOff>119743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3629640" y="1349828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39" name="n_1aveValue【児童館】&#10;有形固定資産減価償却率">
          <a:extLst>
            <a:ext uri="{FF2B5EF4-FFF2-40B4-BE49-F238E27FC236}">
              <a16:creationId xmlns:a16="http://schemas.microsoft.com/office/drawing/2014/main" id="{00000000-0008-0000-0E00-00007F020000}"/>
            </a:ext>
          </a:extLst>
        </xdr:cNvPr>
        <xdr:cNvSpPr txBox="1"/>
      </xdr:nvSpPr>
      <xdr:spPr>
        <a:xfrm>
          <a:off x="13437244" y="1363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640" name="n_2aveValue【児童館】&#10;有形固定資産減価償却率">
          <a:extLst>
            <a:ext uri="{FF2B5EF4-FFF2-40B4-BE49-F238E27FC236}">
              <a16:creationId xmlns:a16="http://schemas.microsoft.com/office/drawing/2014/main" id="{00000000-0008-0000-0E00-000080020000}"/>
            </a:ext>
          </a:extLst>
        </xdr:cNvPr>
        <xdr:cNvSpPr txBox="1"/>
      </xdr:nvSpPr>
      <xdr:spPr>
        <a:xfrm>
          <a:off x="12675244" y="1306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641" name="n_3aveValue【児童館】&#10;有形固定資産減価償却率">
          <a:extLst>
            <a:ext uri="{FF2B5EF4-FFF2-40B4-BE49-F238E27FC236}">
              <a16:creationId xmlns:a16="http://schemas.microsoft.com/office/drawing/2014/main" id="{00000000-0008-0000-0E00-000081020000}"/>
            </a:ext>
          </a:extLst>
        </xdr:cNvPr>
        <xdr:cNvSpPr txBox="1"/>
      </xdr:nvSpPr>
      <xdr:spPr>
        <a:xfrm>
          <a:off x="11900544"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15620</xdr:rowOff>
    </xdr:from>
    <xdr:ext cx="405111" cy="259045"/>
    <xdr:sp macro="" textlink="">
      <xdr:nvSpPr>
        <xdr:cNvPr id="642" name="n_1mainValue【児童館】&#10;有形固定資産減価償却率">
          <a:extLst>
            <a:ext uri="{FF2B5EF4-FFF2-40B4-BE49-F238E27FC236}">
              <a16:creationId xmlns:a16="http://schemas.microsoft.com/office/drawing/2014/main" id="{00000000-0008-0000-0E00-000082020000}"/>
            </a:ext>
          </a:extLst>
        </xdr:cNvPr>
        <xdr:cNvSpPr txBox="1"/>
      </xdr:nvSpPr>
      <xdr:spPr>
        <a:xfrm>
          <a:off x="1343724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a:extLst>
            <a:ext uri="{FF2B5EF4-FFF2-40B4-BE49-F238E27FC236}">
              <a16:creationId xmlns:a16="http://schemas.microsoft.com/office/drawing/2014/main" id="{00000000-0008-0000-0E00-00009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9509104" y="1314450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67" name="【児童館】&#10;一人当たり面積最小値テキスト">
          <a:extLst>
            <a:ext uri="{FF2B5EF4-FFF2-40B4-BE49-F238E27FC236}">
              <a16:creationId xmlns:a16="http://schemas.microsoft.com/office/drawing/2014/main" id="{00000000-0008-0000-0E00-00009B020000}"/>
            </a:ext>
          </a:extLst>
        </xdr:cNvPr>
        <xdr:cNvSpPr txBox="1"/>
      </xdr:nvSpPr>
      <xdr:spPr>
        <a:xfrm>
          <a:off x="19547840"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9443700" y="14375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69" name="【児童館】&#10;一人当たり面積最大値テキスト">
          <a:extLst>
            <a:ext uri="{FF2B5EF4-FFF2-40B4-BE49-F238E27FC236}">
              <a16:creationId xmlns:a16="http://schemas.microsoft.com/office/drawing/2014/main" id="{00000000-0008-0000-0E00-00009D020000}"/>
            </a:ext>
          </a:extLst>
        </xdr:cNvPr>
        <xdr:cNvSpPr txBox="1"/>
      </xdr:nvSpPr>
      <xdr:spPr>
        <a:xfrm>
          <a:off x="19547840" y="129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9443700" y="1314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71" name="【児童館】&#10;一人当たり面積平均値テキスト">
          <a:extLst>
            <a:ext uri="{FF2B5EF4-FFF2-40B4-BE49-F238E27FC236}">
              <a16:creationId xmlns:a16="http://schemas.microsoft.com/office/drawing/2014/main" id="{00000000-0008-0000-0E00-00009F02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7162780" y="14019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945894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161307</xdr:rowOff>
    </xdr:from>
    <xdr:ext cx="469744" cy="259045"/>
    <xdr:sp macro="" textlink="">
      <xdr:nvSpPr>
        <xdr:cNvPr id="682" name="【児童館】&#10;一人当たり面積該当値テキスト">
          <a:extLst>
            <a:ext uri="{FF2B5EF4-FFF2-40B4-BE49-F238E27FC236}">
              <a16:creationId xmlns:a16="http://schemas.microsoft.com/office/drawing/2014/main" id="{00000000-0008-0000-0E00-0000AA020000}"/>
            </a:ext>
          </a:extLst>
        </xdr:cNvPr>
        <xdr:cNvSpPr txBox="1"/>
      </xdr:nvSpPr>
      <xdr:spPr>
        <a:xfrm>
          <a:off x="19547840" y="142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18778220" y="143751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85" name="n_1aveValue【児童館】&#10;一人当たり面積">
          <a:extLst>
            <a:ext uri="{FF2B5EF4-FFF2-40B4-BE49-F238E27FC236}">
              <a16:creationId xmlns:a16="http://schemas.microsoft.com/office/drawing/2014/main" id="{00000000-0008-0000-0E00-0000AD020000}"/>
            </a:ext>
          </a:extLst>
        </xdr:cNvPr>
        <xdr:cNvSpPr txBox="1"/>
      </xdr:nvSpPr>
      <xdr:spPr>
        <a:xfrm>
          <a:off x="185611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86" name="n_2aveValue【児童館】&#10;一人当たり面積">
          <a:extLst>
            <a:ext uri="{FF2B5EF4-FFF2-40B4-BE49-F238E27FC236}">
              <a16:creationId xmlns:a16="http://schemas.microsoft.com/office/drawing/2014/main" id="{00000000-0008-0000-0E00-0000AE02000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87" name="n_3aveValue【児童館】&#10;一人当たり面積">
          <a:extLst>
            <a:ext uri="{FF2B5EF4-FFF2-40B4-BE49-F238E27FC236}">
              <a16:creationId xmlns:a16="http://schemas.microsoft.com/office/drawing/2014/main" id="{00000000-0008-0000-0E00-0000AF020000}"/>
            </a:ext>
          </a:extLst>
        </xdr:cNvPr>
        <xdr:cNvSpPr txBox="1"/>
      </xdr:nvSpPr>
      <xdr:spPr>
        <a:xfrm>
          <a:off x="17001567" y="13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88" name="n_1mainValue【児童館】&#10;一人当たり面積">
          <a:extLst>
            <a:ext uri="{FF2B5EF4-FFF2-40B4-BE49-F238E27FC236}">
              <a16:creationId xmlns:a16="http://schemas.microsoft.com/office/drawing/2014/main" id="{00000000-0008-0000-0E00-0000B0020000}"/>
            </a:ext>
          </a:extLst>
        </xdr:cNvPr>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公民館】&#10;有形固定資産減価償却率グラフ枠">
          <a:extLst>
            <a:ext uri="{FF2B5EF4-FFF2-40B4-BE49-F238E27FC236}">
              <a16:creationId xmlns:a16="http://schemas.microsoft.com/office/drawing/2014/main" id="{00000000-0008-0000-0E00-0000C8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4375764" y="1676400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14" name="【公民館】&#10;有形固定資産減価償却率最小値テキスト">
          <a:extLst>
            <a:ext uri="{FF2B5EF4-FFF2-40B4-BE49-F238E27FC236}">
              <a16:creationId xmlns:a16="http://schemas.microsoft.com/office/drawing/2014/main" id="{00000000-0008-0000-0E00-0000CA020000}"/>
            </a:ext>
          </a:extLst>
        </xdr:cNvPr>
        <xdr:cNvSpPr txBox="1"/>
      </xdr:nvSpPr>
      <xdr:spPr>
        <a:xfrm>
          <a:off x="1441450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428750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6" name="【公民館】&#10;有形固定資産減価償却率最大値テキスト">
          <a:extLst>
            <a:ext uri="{FF2B5EF4-FFF2-40B4-BE49-F238E27FC236}">
              <a16:creationId xmlns:a16="http://schemas.microsoft.com/office/drawing/2014/main" id="{00000000-0008-0000-0E00-0000CC020000}"/>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4463</xdr:rowOff>
    </xdr:from>
    <xdr:ext cx="405111" cy="259045"/>
    <xdr:sp macro="" textlink="">
      <xdr:nvSpPr>
        <xdr:cNvPr id="718" name="【公民館】&#10;有形固定資産減価償却率平均値テキスト">
          <a:extLst>
            <a:ext uri="{FF2B5EF4-FFF2-40B4-BE49-F238E27FC236}">
              <a16:creationId xmlns:a16="http://schemas.microsoft.com/office/drawing/2014/main" id="{00000000-0008-0000-0E00-0000CE020000}"/>
            </a:ext>
          </a:extLst>
        </xdr:cNvPr>
        <xdr:cNvSpPr txBox="1"/>
      </xdr:nvSpPr>
      <xdr:spPr>
        <a:xfrm>
          <a:off x="14414500" y="1710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4325600" y="172523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3578840" y="17231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2804140" y="17233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2029440" y="17364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xdr:rowOff>
    </xdr:from>
    <xdr:to>
      <xdr:col>85</xdr:col>
      <xdr:colOff>177800</xdr:colOff>
      <xdr:row>103</xdr:row>
      <xdr:rowOff>107950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4325600" y="17273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156227</xdr:rowOff>
    </xdr:from>
    <xdr:ext cx="405111" cy="259045"/>
    <xdr:sp macro="" textlink="">
      <xdr:nvSpPr>
        <xdr:cNvPr id="729" name="【公民館】&#10;有形固定資産減価償却率該当値テキスト">
          <a:extLst>
            <a:ext uri="{FF2B5EF4-FFF2-40B4-BE49-F238E27FC236}">
              <a16:creationId xmlns:a16="http://schemas.microsoft.com/office/drawing/2014/main" id="{00000000-0008-0000-0E00-0000D9020000}"/>
            </a:ext>
          </a:extLst>
        </xdr:cNvPr>
        <xdr:cNvSpPr txBox="1"/>
      </xdr:nvSpPr>
      <xdr:spPr>
        <a:xfrm>
          <a:off x="14414500" y="1725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46355</xdr:rowOff>
    </xdr:from>
    <xdr:to>
      <xdr:col>81</xdr:col>
      <xdr:colOff>101600</xdr:colOff>
      <xdr:row>103</xdr:row>
      <xdr:rowOff>147955</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357884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103</xdr:row>
      <xdr:rowOff>97155</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flipV="1">
          <a:off x="13629640" y="1732407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732" name="n_1aveValue【公民館】&#10;有形固定資産減価償却率">
          <a:extLst>
            <a:ext uri="{FF2B5EF4-FFF2-40B4-BE49-F238E27FC236}">
              <a16:creationId xmlns:a16="http://schemas.microsoft.com/office/drawing/2014/main" id="{00000000-0008-0000-0E00-0000DC020000}"/>
            </a:ext>
          </a:extLst>
        </xdr:cNvPr>
        <xdr:cNvSpPr txBox="1"/>
      </xdr:nvSpPr>
      <xdr:spPr>
        <a:xfrm>
          <a:off x="134372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733" name="n_2aveValue【公民館】&#10;有形固定資産減価償却率">
          <a:extLst>
            <a:ext uri="{FF2B5EF4-FFF2-40B4-BE49-F238E27FC236}">
              <a16:creationId xmlns:a16="http://schemas.microsoft.com/office/drawing/2014/main" id="{00000000-0008-0000-0E00-0000DD020000}"/>
            </a:ext>
          </a:extLst>
        </xdr:cNvPr>
        <xdr:cNvSpPr txBox="1"/>
      </xdr:nvSpPr>
      <xdr:spPr>
        <a:xfrm>
          <a:off x="12675244" y="17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734" name="n_3aveValue【公民館】&#10;有形固定資産減価償却率">
          <a:extLst>
            <a:ext uri="{FF2B5EF4-FFF2-40B4-BE49-F238E27FC236}">
              <a16:creationId xmlns:a16="http://schemas.microsoft.com/office/drawing/2014/main" id="{00000000-0008-0000-0E00-0000DE020000}"/>
            </a:ext>
          </a:extLst>
        </xdr:cNvPr>
        <xdr:cNvSpPr txBox="1"/>
      </xdr:nvSpPr>
      <xdr:spPr>
        <a:xfrm>
          <a:off x="11900544" y="1714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139082</xdr:rowOff>
    </xdr:from>
    <xdr:ext cx="405111" cy="259045"/>
    <xdr:sp macro="" textlink="">
      <xdr:nvSpPr>
        <xdr:cNvPr id="735" name="n_1mainValue【公民館】&#10;有形固定資産減価償却率">
          <a:extLst>
            <a:ext uri="{FF2B5EF4-FFF2-40B4-BE49-F238E27FC236}">
              <a16:creationId xmlns:a16="http://schemas.microsoft.com/office/drawing/2014/main" id="{00000000-0008-0000-0E00-0000DF020000}"/>
            </a:ext>
          </a:extLst>
        </xdr:cNvPr>
        <xdr:cNvSpPr txBox="1"/>
      </xdr:nvSpPr>
      <xdr:spPr>
        <a:xfrm>
          <a:off x="134372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00000000-0008-0000-0E00-0000F6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9509104" y="1673987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60" name="【公民館】&#10;一人当たり面積最小値テキスト">
          <a:extLst>
            <a:ext uri="{FF2B5EF4-FFF2-40B4-BE49-F238E27FC236}">
              <a16:creationId xmlns:a16="http://schemas.microsoft.com/office/drawing/2014/main" id="{00000000-0008-0000-0E00-0000F8020000}"/>
            </a:ext>
          </a:extLst>
        </xdr:cNvPr>
        <xdr:cNvSpPr txBox="1"/>
      </xdr:nvSpPr>
      <xdr:spPr>
        <a:xfrm>
          <a:off x="19547840" y="181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9443700" y="18176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62" name="【公民館】&#10;一人当たり面積最大値テキスト">
          <a:extLst>
            <a:ext uri="{FF2B5EF4-FFF2-40B4-BE49-F238E27FC236}">
              <a16:creationId xmlns:a16="http://schemas.microsoft.com/office/drawing/2014/main" id="{00000000-0008-0000-0E00-0000FA020000}"/>
            </a:ext>
          </a:extLst>
        </xdr:cNvPr>
        <xdr:cNvSpPr txBox="1"/>
      </xdr:nvSpPr>
      <xdr:spPr>
        <a:xfrm>
          <a:off x="19547840" y="165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9443700" y="16739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764" name="【公民館】&#10;一人当たり面積平均値テキスト">
          <a:extLst>
            <a:ext uri="{FF2B5EF4-FFF2-40B4-BE49-F238E27FC236}">
              <a16:creationId xmlns:a16="http://schemas.microsoft.com/office/drawing/2014/main" id="{00000000-0008-0000-0E00-0000FC020000}"/>
            </a:ext>
          </a:extLst>
        </xdr:cNvPr>
        <xdr:cNvSpPr txBox="1"/>
      </xdr:nvSpPr>
      <xdr:spPr>
        <a:xfrm>
          <a:off x="19547840" y="1766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7937480" y="1777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7162780" y="17758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48261</xdr:rowOff>
    </xdr:from>
    <xdr:to>
      <xdr:col>116</xdr:col>
      <xdr:colOff>114300</xdr:colOff>
      <xdr:row>100</xdr:row>
      <xdr:rowOff>149861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945894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71138</xdr:rowOff>
    </xdr:from>
    <xdr:ext cx="469744" cy="259045"/>
    <xdr:sp macro="" textlink="">
      <xdr:nvSpPr>
        <xdr:cNvPr id="775" name="【公民館】&#10;一人当たり面積該当値テキスト">
          <a:extLst>
            <a:ext uri="{FF2B5EF4-FFF2-40B4-BE49-F238E27FC236}">
              <a16:creationId xmlns:a16="http://schemas.microsoft.com/office/drawing/2014/main" id="{00000000-0008-0000-0E00-000007030000}"/>
            </a:ext>
          </a:extLst>
        </xdr:cNvPr>
        <xdr:cNvSpPr txBox="1"/>
      </xdr:nvSpPr>
      <xdr:spPr>
        <a:xfrm>
          <a:off x="19547840" y="1666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67311</xdr:rowOff>
    </xdr:from>
    <xdr:to>
      <xdr:col>112</xdr:col>
      <xdr:colOff>38100</xdr:colOff>
      <xdr:row>100</xdr:row>
      <xdr:rowOff>168911</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8735040" y="168313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99061</xdr:rowOff>
    </xdr:from>
    <xdr:to>
      <xdr:col>116</xdr:col>
      <xdr:colOff>63500</xdr:colOff>
      <xdr:row>100</xdr:row>
      <xdr:rowOff>118111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flipV="1">
          <a:off x="18778220" y="16863061"/>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78" name="n_1aveValue【公民館】&#10;一人当たり面積">
          <a:extLst>
            <a:ext uri="{FF2B5EF4-FFF2-40B4-BE49-F238E27FC236}">
              <a16:creationId xmlns:a16="http://schemas.microsoft.com/office/drawing/2014/main" id="{00000000-0008-0000-0E00-00000A030000}"/>
            </a:ext>
          </a:extLst>
        </xdr:cNvPr>
        <xdr:cNvSpPr txBox="1"/>
      </xdr:nvSpPr>
      <xdr:spPr>
        <a:xfrm>
          <a:off x="18561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79" name="n_2aveValue【公民館】&#10;一人当たり面積">
          <a:extLst>
            <a:ext uri="{FF2B5EF4-FFF2-40B4-BE49-F238E27FC236}">
              <a16:creationId xmlns:a16="http://schemas.microsoft.com/office/drawing/2014/main" id="{00000000-0008-0000-0E00-00000B030000}"/>
            </a:ext>
          </a:extLst>
        </xdr:cNvPr>
        <xdr:cNvSpPr txBox="1"/>
      </xdr:nvSpPr>
      <xdr:spPr>
        <a:xfrm>
          <a:off x="1777626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80" name="n_3aveValue【公民館】&#10;一人当たり面積">
          <a:extLst>
            <a:ext uri="{FF2B5EF4-FFF2-40B4-BE49-F238E27FC236}">
              <a16:creationId xmlns:a16="http://schemas.microsoft.com/office/drawing/2014/main" id="{00000000-0008-0000-0E00-00000C030000}"/>
            </a:ext>
          </a:extLst>
        </xdr:cNvPr>
        <xdr:cNvSpPr txBox="1"/>
      </xdr:nvSpPr>
      <xdr:spPr>
        <a:xfrm>
          <a:off x="17001567" y="1753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13988</xdr:rowOff>
    </xdr:from>
    <xdr:ext cx="469744" cy="259045"/>
    <xdr:sp macro="" textlink="">
      <xdr:nvSpPr>
        <xdr:cNvPr id="781" name="n_1mainValue【公民館】&#10;一人当たり面積">
          <a:extLst>
            <a:ext uri="{FF2B5EF4-FFF2-40B4-BE49-F238E27FC236}">
              <a16:creationId xmlns:a16="http://schemas.microsoft.com/office/drawing/2014/main" id="{00000000-0008-0000-0E00-00000D030000}"/>
            </a:ext>
          </a:extLst>
        </xdr:cNvPr>
        <xdr:cNvSpPr txBox="1"/>
      </xdr:nvSpPr>
      <xdr:spPr>
        <a:xfrm>
          <a:off x="18561127" y="1661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学校施設について、昭和に建築されたものが少なく、美浜中学校（平成２１年度建築、取得価額２９億円）など平成に入ってから建築されているため、有形固定資産減価償却率が低くなっている。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・道路の開始時における評価について、備忘価額１円で評価をしているため実態と乖離があるものがある。同評価は、現在見直し中である。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534842"/>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7010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95630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62983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49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03606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103612</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124960" y="680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49893</xdr:rowOff>
    </xdr:from>
    <xdr:to>
      <xdr:col>20</xdr:col>
      <xdr:colOff>38100</xdr:colOff>
      <xdr:row>41</xdr:row>
      <xdr:rowOff>151493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12160" y="6923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68035</xdr:rowOff>
    </xdr:from>
    <xdr:to>
      <xdr:col>24</xdr:col>
      <xdr:colOff>63500</xdr:colOff>
      <xdr:row>41</xdr:row>
      <xdr:rowOff>100693</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355340" y="6941275"/>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76" name="n_1aveValue【図書館】&#10;有形固定資産減価償却率">
          <a:extLst>
            <a:ext uri="{FF2B5EF4-FFF2-40B4-BE49-F238E27FC236}">
              <a16:creationId xmlns:a16="http://schemas.microsoft.com/office/drawing/2014/main" id="{00000000-0008-0000-0F00-00004C000000}"/>
            </a:ext>
          </a:extLst>
        </xdr:cNvPr>
        <xdr:cNvSpPr txBox="1"/>
      </xdr:nvSpPr>
      <xdr:spPr>
        <a:xfrm>
          <a:off x="317056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77" name="n_2aveValue【図書館】&#10;有形固定資産減価償却率">
          <a:extLst>
            <a:ext uri="{FF2B5EF4-FFF2-40B4-BE49-F238E27FC236}">
              <a16:creationId xmlns:a16="http://schemas.microsoft.com/office/drawing/2014/main" id="{00000000-0008-0000-0F00-00004D000000}"/>
            </a:ext>
          </a:extLst>
        </xdr:cNvPr>
        <xdr:cNvSpPr txBox="1"/>
      </xdr:nvSpPr>
      <xdr:spPr>
        <a:xfrm>
          <a:off x="238570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78" name="n_3aveValue【図書館】&#10;有形固定資産減価償却率">
          <a:extLst>
            <a:ext uri="{FF2B5EF4-FFF2-40B4-BE49-F238E27FC236}">
              <a16:creationId xmlns:a16="http://schemas.microsoft.com/office/drawing/2014/main" id="{00000000-0008-0000-0F00-00004E000000}"/>
            </a:ext>
          </a:extLst>
        </xdr:cNvPr>
        <xdr:cNvSpPr txBox="1"/>
      </xdr:nvSpPr>
      <xdr:spPr>
        <a:xfrm>
          <a:off x="161100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142620</xdr:rowOff>
    </xdr:from>
    <xdr:ext cx="405111" cy="259045"/>
    <xdr:sp macro="" textlink="">
      <xdr:nvSpPr>
        <xdr:cNvPr id="79" name="n_1mainValue【図書館】&#10;有形固定資産減価償却率">
          <a:extLst>
            <a:ext uri="{FF2B5EF4-FFF2-40B4-BE49-F238E27FC236}">
              <a16:creationId xmlns:a16="http://schemas.microsoft.com/office/drawing/2014/main" id="{00000000-0008-0000-0F00-00004F000000}"/>
            </a:ext>
          </a:extLst>
        </xdr:cNvPr>
        <xdr:cNvSpPr txBox="1"/>
      </xdr:nvSpPr>
      <xdr:spPr>
        <a:xfrm>
          <a:off x="3170564" y="701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00000000-0008-0000-0F00-000066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flipV="1">
          <a:off x="9219565" y="55359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4" name="【図書館】&#10;一人当たり面積最小値テキスト">
          <a:extLst>
            <a:ext uri="{FF2B5EF4-FFF2-40B4-BE49-F238E27FC236}">
              <a16:creationId xmlns:a16="http://schemas.microsoft.com/office/drawing/2014/main" id="{00000000-0008-0000-0F00-000068000000}"/>
            </a:ext>
          </a:extLst>
        </xdr:cNvPr>
        <xdr:cNvSpPr txBox="1"/>
      </xdr:nvSpPr>
      <xdr:spPr>
        <a:xfrm>
          <a:off x="92583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9154160" y="694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06" name="【図書館】&#10;一人当たり面積最大値テキスト">
          <a:extLst>
            <a:ext uri="{FF2B5EF4-FFF2-40B4-BE49-F238E27FC236}">
              <a16:creationId xmlns:a16="http://schemas.microsoft.com/office/drawing/2014/main" id="{00000000-0008-0000-0F00-00006A000000}"/>
            </a:ext>
          </a:extLst>
        </xdr:cNvPr>
        <xdr:cNvSpPr txBox="1"/>
      </xdr:nvSpPr>
      <xdr:spPr>
        <a:xfrm>
          <a:off x="9258300"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9154160" y="553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08" name="【図書館】&#10;一人当たり面積平均値テキスト">
          <a:extLst>
            <a:ext uri="{FF2B5EF4-FFF2-40B4-BE49-F238E27FC236}">
              <a16:creationId xmlns:a16="http://schemas.microsoft.com/office/drawing/2014/main" id="{00000000-0008-0000-0F00-00006C000000}"/>
            </a:ext>
          </a:extLst>
        </xdr:cNvPr>
        <xdr:cNvSpPr txBox="1"/>
      </xdr:nvSpPr>
      <xdr:spPr>
        <a:xfrm>
          <a:off x="92583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919226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44550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767080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124460</xdr:rowOff>
    </xdr:from>
    <xdr:to>
      <xdr:col>55</xdr:col>
      <xdr:colOff>50800</xdr:colOff>
      <xdr:row>33</xdr:row>
      <xdr:rowOff>54610</xdr:rowOff>
    </xdr:to>
    <xdr:sp macro="" textlink="">
      <xdr:nvSpPr>
        <xdr:cNvPr id="118" name="楕円 117">
          <a:extLst>
            <a:ext uri="{FF2B5EF4-FFF2-40B4-BE49-F238E27FC236}">
              <a16:creationId xmlns:a16="http://schemas.microsoft.com/office/drawing/2014/main" id="{00000000-0008-0000-0F00-000076000000}"/>
            </a:ext>
          </a:extLst>
        </xdr:cNvPr>
        <xdr:cNvSpPr/>
      </xdr:nvSpPr>
      <xdr:spPr>
        <a:xfrm>
          <a:off x="9192260" y="5488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77487</xdr:rowOff>
    </xdr:from>
    <xdr:ext cx="469744" cy="259045"/>
    <xdr:sp macro="" textlink="">
      <xdr:nvSpPr>
        <xdr:cNvPr id="119" name="【図書館】&#10;一人当たり面積該当値テキスト">
          <a:extLst>
            <a:ext uri="{FF2B5EF4-FFF2-40B4-BE49-F238E27FC236}">
              <a16:creationId xmlns:a16="http://schemas.microsoft.com/office/drawing/2014/main" id="{00000000-0008-0000-0F00-000077000000}"/>
            </a:ext>
          </a:extLst>
        </xdr:cNvPr>
        <xdr:cNvSpPr txBox="1"/>
      </xdr:nvSpPr>
      <xdr:spPr>
        <a:xfrm>
          <a:off x="9258300"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147320</xdr:rowOff>
    </xdr:from>
    <xdr:to>
      <xdr:col>50</xdr:col>
      <xdr:colOff>165100</xdr:colOff>
      <xdr:row>33</xdr:row>
      <xdr:rowOff>77470</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8445500" y="551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3810</xdr:rowOff>
    </xdr:from>
    <xdr:to>
      <xdr:col>55</xdr:col>
      <xdr:colOff>0</xdr:colOff>
      <xdr:row>33</xdr:row>
      <xdr:rowOff>26670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flipV="1">
          <a:off x="8496300" y="553593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26687</xdr:rowOff>
    </xdr:from>
    <xdr:ext cx="469744" cy="259045"/>
    <xdr:sp macro="" textlink="">
      <xdr:nvSpPr>
        <xdr:cNvPr id="122" name="n_1aveValue【図書館】&#10;一人当たり面積">
          <a:extLst>
            <a:ext uri="{FF2B5EF4-FFF2-40B4-BE49-F238E27FC236}">
              <a16:creationId xmlns:a16="http://schemas.microsoft.com/office/drawing/2014/main" id="{00000000-0008-0000-0F00-00007A000000}"/>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23" name="n_2aveValue【図書館】&#10;一人当たり面積">
          <a:extLst>
            <a:ext uri="{FF2B5EF4-FFF2-40B4-BE49-F238E27FC236}">
              <a16:creationId xmlns:a16="http://schemas.microsoft.com/office/drawing/2014/main" id="{00000000-0008-0000-0F00-00007B000000}"/>
            </a:ext>
          </a:extLst>
        </xdr:cNvPr>
        <xdr:cNvSpPr txBox="1"/>
      </xdr:nvSpPr>
      <xdr:spPr>
        <a:xfrm>
          <a:off x="7509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24" name="n_3aveValue【図書館】&#10;一人当たり面積">
          <a:extLst>
            <a:ext uri="{FF2B5EF4-FFF2-40B4-BE49-F238E27FC236}">
              <a16:creationId xmlns:a16="http://schemas.microsoft.com/office/drawing/2014/main" id="{00000000-0008-0000-0F00-00007C000000}"/>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93997</xdr:rowOff>
    </xdr:from>
    <xdr:ext cx="469744" cy="259045"/>
    <xdr:sp macro="" textlink="">
      <xdr:nvSpPr>
        <xdr:cNvPr id="125" name="n_1mainValue【図書館】&#10;一人当たり面積">
          <a:extLst>
            <a:ext uri="{FF2B5EF4-FFF2-40B4-BE49-F238E27FC236}">
              <a16:creationId xmlns:a16="http://schemas.microsoft.com/office/drawing/2014/main" id="{00000000-0008-0000-0F00-00007D000000}"/>
            </a:ext>
          </a:extLst>
        </xdr:cNvPr>
        <xdr:cNvSpPr txBox="1"/>
      </xdr:nvSpPr>
      <xdr:spPr>
        <a:xfrm>
          <a:off x="8271587" y="52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00000000-0008-0000-0F00-000095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4086225" y="931545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00000000-0008-0000-0F00-000097000000}"/>
            </a:ext>
          </a:extLst>
        </xdr:cNvPr>
        <xdr:cNvSpPr txBox="1"/>
      </xdr:nvSpPr>
      <xdr:spPr>
        <a:xfrm>
          <a:off x="412496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402082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a:extLst>
            <a:ext uri="{FF2B5EF4-FFF2-40B4-BE49-F238E27FC236}">
              <a16:creationId xmlns:a16="http://schemas.microsoft.com/office/drawing/2014/main" id="{00000000-0008-0000-0F00-000099000000}"/>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38752</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00000000-0008-0000-0F00-00009B000000}"/>
            </a:ext>
          </a:extLst>
        </xdr:cNvPr>
        <xdr:cNvSpPr txBox="1"/>
      </xdr:nvSpPr>
      <xdr:spPr>
        <a:xfrm>
          <a:off x="412496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403606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57" name="フローチャート: 判断 156">
          <a:extLst>
            <a:ext uri="{FF2B5EF4-FFF2-40B4-BE49-F238E27FC236}">
              <a16:creationId xmlns:a16="http://schemas.microsoft.com/office/drawing/2014/main" id="{00000000-0008-0000-0F00-00009D000000}"/>
            </a:ext>
          </a:extLst>
        </xdr:cNvPr>
        <xdr:cNvSpPr/>
      </xdr:nvSpPr>
      <xdr:spPr>
        <a:xfrm>
          <a:off x="3312160" y="9980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25146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173990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69215</xdr:rowOff>
    </xdr:from>
    <xdr:to>
      <xdr:col>24</xdr:col>
      <xdr:colOff>114300</xdr:colOff>
      <xdr:row>62</xdr:row>
      <xdr:rowOff>170815</xdr:rowOff>
    </xdr:to>
    <xdr:sp macro="" textlink="">
      <xdr:nvSpPr>
        <xdr:cNvPr id="165" name="楕円 164">
          <a:extLst>
            <a:ext uri="{FF2B5EF4-FFF2-40B4-BE49-F238E27FC236}">
              <a16:creationId xmlns:a16="http://schemas.microsoft.com/office/drawing/2014/main" id="{00000000-0008-0000-0F00-0000A5000000}"/>
            </a:ext>
          </a:extLst>
        </xdr:cNvPr>
        <xdr:cNvSpPr/>
      </xdr:nvSpPr>
      <xdr:spPr>
        <a:xfrm>
          <a:off x="403606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155592</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00000000-0008-0000-0F00-0000A6000000}"/>
            </a:ext>
          </a:extLst>
        </xdr:cNvPr>
        <xdr:cNvSpPr txBox="1"/>
      </xdr:nvSpPr>
      <xdr:spPr>
        <a:xfrm>
          <a:off x="4124960" y="1038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67" name="楕円 166">
          <a:extLst>
            <a:ext uri="{FF2B5EF4-FFF2-40B4-BE49-F238E27FC236}">
              <a16:creationId xmlns:a16="http://schemas.microsoft.com/office/drawing/2014/main" id="{00000000-0008-0000-0F00-0000A7000000}"/>
            </a:ext>
          </a:extLst>
        </xdr:cNvPr>
        <xdr:cNvSpPr/>
      </xdr:nvSpPr>
      <xdr:spPr>
        <a:xfrm>
          <a:off x="3312160" y="1050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120015</xdr:rowOff>
    </xdr:from>
    <xdr:to>
      <xdr:col>24</xdr:col>
      <xdr:colOff>63500</xdr:colOff>
      <xdr:row>62</xdr:row>
      <xdr:rowOff>163830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3355340" y="1051369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36847</xdr:rowOff>
    </xdr:from>
    <xdr:ext cx="405111" cy="259045"/>
    <xdr:sp macro="" textlink="">
      <xdr:nvSpPr>
        <xdr:cNvPr id="169" name="n_1aveValue【体育館・プール】&#10;有形固定資産減価償却率">
          <a:extLst>
            <a:ext uri="{FF2B5EF4-FFF2-40B4-BE49-F238E27FC236}">
              <a16:creationId xmlns:a16="http://schemas.microsoft.com/office/drawing/2014/main" id="{00000000-0008-0000-0F00-0000A9000000}"/>
            </a:ext>
          </a:extLst>
        </xdr:cNvPr>
        <xdr:cNvSpPr txBox="1"/>
      </xdr:nvSpPr>
      <xdr:spPr>
        <a:xfrm>
          <a:off x="317056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70" name="n_2aveValue【体育館・プール】&#10;有形固定資産減価償却率">
          <a:extLst>
            <a:ext uri="{FF2B5EF4-FFF2-40B4-BE49-F238E27FC236}">
              <a16:creationId xmlns:a16="http://schemas.microsoft.com/office/drawing/2014/main" id="{00000000-0008-0000-0F00-0000AA000000}"/>
            </a:ext>
          </a:extLst>
        </xdr:cNvPr>
        <xdr:cNvSpPr txBox="1"/>
      </xdr:nvSpPr>
      <xdr:spPr>
        <a:xfrm>
          <a:off x="238570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114952</xdr:rowOff>
    </xdr:from>
    <xdr:ext cx="405111" cy="259045"/>
    <xdr:sp macro="" textlink="">
      <xdr:nvSpPr>
        <xdr:cNvPr id="171" name="n_3ave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161100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172" name="n_1mainValue【体育館・プール】&#10;有形固定資産減価償却率">
          <a:extLst>
            <a:ext uri="{FF2B5EF4-FFF2-40B4-BE49-F238E27FC236}">
              <a16:creationId xmlns:a16="http://schemas.microsoft.com/office/drawing/2014/main" id="{00000000-0008-0000-0F00-0000AC000000}"/>
            </a:ext>
          </a:extLst>
        </xdr:cNvPr>
        <xdr:cNvSpPr txBox="1"/>
      </xdr:nvSpPr>
      <xdr:spPr>
        <a:xfrm>
          <a:off x="317056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536404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00000000-0008-0000-0F00-0000C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9219565" y="9468124"/>
          <a:ext cx="0" cy="12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95" name="【体育館・プール】&#10;一人当たり面積最小値テキスト">
          <a:extLst>
            <a:ext uri="{FF2B5EF4-FFF2-40B4-BE49-F238E27FC236}">
              <a16:creationId xmlns:a16="http://schemas.microsoft.com/office/drawing/2014/main" id="{00000000-0008-0000-0F00-0000C3000000}"/>
            </a:ext>
          </a:extLst>
        </xdr:cNvPr>
        <xdr:cNvSpPr txBox="1"/>
      </xdr:nvSpPr>
      <xdr:spPr>
        <a:xfrm>
          <a:off x="9258300" y="1073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9154160" y="10732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97" name="【体育館・プール】&#10;一人当たり面積最大値テキスト">
          <a:extLst>
            <a:ext uri="{FF2B5EF4-FFF2-40B4-BE49-F238E27FC236}">
              <a16:creationId xmlns:a16="http://schemas.microsoft.com/office/drawing/2014/main" id="{00000000-0008-0000-0F00-0000C5000000}"/>
            </a:ext>
          </a:extLst>
        </xdr:cNvPr>
        <xdr:cNvSpPr txBox="1"/>
      </xdr:nvSpPr>
      <xdr:spPr>
        <a:xfrm>
          <a:off x="9258300" y="92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9154160" y="946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99" name="【体育館・プール】&#10;一人当たり面積平均値テキスト">
          <a:extLst>
            <a:ext uri="{FF2B5EF4-FFF2-40B4-BE49-F238E27FC236}">
              <a16:creationId xmlns:a16="http://schemas.microsoft.com/office/drawing/2014/main" id="{00000000-0008-0000-0F00-0000C7000000}"/>
            </a:ext>
          </a:extLst>
        </xdr:cNvPr>
        <xdr:cNvSpPr txBox="1"/>
      </xdr:nvSpPr>
      <xdr:spPr>
        <a:xfrm>
          <a:off x="9258300" y="1048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9192260" y="1063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8445500" y="106648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202" name="フローチャート: 判断 201">
          <a:extLst>
            <a:ext uri="{FF2B5EF4-FFF2-40B4-BE49-F238E27FC236}">
              <a16:creationId xmlns:a16="http://schemas.microsoft.com/office/drawing/2014/main" id="{00000000-0008-0000-0F00-0000CA000000}"/>
            </a:ext>
          </a:extLst>
        </xdr:cNvPr>
        <xdr:cNvSpPr/>
      </xdr:nvSpPr>
      <xdr:spPr>
        <a:xfrm>
          <a:off x="7670800" y="106696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203" name="フローチャート: 判断 202">
          <a:extLst>
            <a:ext uri="{FF2B5EF4-FFF2-40B4-BE49-F238E27FC236}">
              <a16:creationId xmlns:a16="http://schemas.microsoft.com/office/drawing/2014/main" id="{00000000-0008-0000-0F00-0000CB000000}"/>
            </a:ext>
          </a:extLst>
        </xdr:cNvPr>
        <xdr:cNvSpPr/>
      </xdr:nvSpPr>
      <xdr:spPr>
        <a:xfrm>
          <a:off x="6873240" y="10671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82291</xdr:rowOff>
    </xdr:from>
    <xdr:to>
      <xdr:col>55</xdr:col>
      <xdr:colOff>50800</xdr:colOff>
      <xdr:row>64</xdr:row>
      <xdr:rowOff>12441</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9192260" y="10643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210" name="【体育館・プール】&#10;一人当たり面積該当値テキスト">
          <a:extLst>
            <a:ext uri="{FF2B5EF4-FFF2-40B4-BE49-F238E27FC236}">
              <a16:creationId xmlns:a16="http://schemas.microsoft.com/office/drawing/2014/main" id="{00000000-0008-0000-0F00-0000D2000000}"/>
            </a:ext>
          </a:extLst>
        </xdr:cNvPr>
        <xdr:cNvSpPr txBox="1"/>
      </xdr:nvSpPr>
      <xdr:spPr>
        <a:xfrm>
          <a:off x="9258300" y="106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82817</xdr:rowOff>
    </xdr:from>
    <xdr:to>
      <xdr:col>50</xdr:col>
      <xdr:colOff>165100</xdr:colOff>
      <xdr:row>64</xdr:row>
      <xdr:rowOff>12967</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8445500" y="10644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133091</xdr:rowOff>
    </xdr:from>
    <xdr:to>
      <xdr:col>55</xdr:col>
      <xdr:colOff>0</xdr:colOff>
      <xdr:row>63</xdr:row>
      <xdr:rowOff>133617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flipV="1">
          <a:off x="8496300" y="10694411"/>
          <a:ext cx="7239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24805</xdr:rowOff>
    </xdr:from>
    <xdr:ext cx="469744" cy="259045"/>
    <xdr:sp macro="" textlink="">
      <xdr:nvSpPr>
        <xdr:cNvPr id="213" name="n_1aveValue【体育館・プール】&#10;一人当たり面積">
          <a:extLst>
            <a:ext uri="{FF2B5EF4-FFF2-40B4-BE49-F238E27FC236}">
              <a16:creationId xmlns:a16="http://schemas.microsoft.com/office/drawing/2014/main" id="{00000000-0008-0000-0F00-0000D5000000}"/>
            </a:ext>
          </a:extLst>
        </xdr:cNvPr>
        <xdr:cNvSpPr txBox="1"/>
      </xdr:nvSpPr>
      <xdr:spPr>
        <a:xfrm>
          <a:off x="8271587" y="107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55051</xdr:rowOff>
    </xdr:from>
    <xdr:ext cx="469744" cy="259045"/>
    <xdr:sp macro="" textlink="">
      <xdr:nvSpPr>
        <xdr:cNvPr id="214" name="n_2aveValue【体育館・プール】&#10;一人当たり面積">
          <a:extLst>
            <a:ext uri="{FF2B5EF4-FFF2-40B4-BE49-F238E27FC236}">
              <a16:creationId xmlns:a16="http://schemas.microsoft.com/office/drawing/2014/main" id="{00000000-0008-0000-0F00-0000D6000000}"/>
            </a:ext>
          </a:extLst>
        </xdr:cNvPr>
        <xdr:cNvSpPr txBox="1"/>
      </xdr:nvSpPr>
      <xdr:spPr>
        <a:xfrm>
          <a:off x="7509587" y="104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56971</xdr:rowOff>
    </xdr:from>
    <xdr:ext cx="469744" cy="259045"/>
    <xdr:sp macro="" textlink="">
      <xdr:nvSpPr>
        <xdr:cNvPr id="215" name="n_3aveValue【体育館・プール】&#10;一人当たり面積">
          <a:extLst>
            <a:ext uri="{FF2B5EF4-FFF2-40B4-BE49-F238E27FC236}">
              <a16:creationId xmlns:a16="http://schemas.microsoft.com/office/drawing/2014/main" id="{00000000-0008-0000-0F00-0000D7000000}"/>
            </a:ext>
          </a:extLst>
        </xdr:cNvPr>
        <xdr:cNvSpPr txBox="1"/>
      </xdr:nvSpPr>
      <xdr:spPr>
        <a:xfrm>
          <a:off x="6712027" y="1045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29494</xdr:rowOff>
    </xdr:from>
    <xdr:ext cx="469744" cy="259045"/>
    <xdr:sp macro="" textlink="">
      <xdr:nvSpPr>
        <xdr:cNvPr id="216" name="n_1mainValue【体育館・プール】&#10;一人当たり面積">
          <a:extLst>
            <a:ext uri="{FF2B5EF4-FFF2-40B4-BE49-F238E27FC236}">
              <a16:creationId xmlns:a16="http://schemas.microsoft.com/office/drawing/2014/main" id="{00000000-0008-0000-0F00-0000D8000000}"/>
            </a:ext>
          </a:extLst>
        </xdr:cNvPr>
        <xdr:cNvSpPr txBox="1"/>
      </xdr:nvSpPr>
      <xdr:spPr>
        <a:xfrm>
          <a:off x="8271587" y="104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00000000-0008-0000-0F00-0000F1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4086225" y="1298720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43" name="【福祉施設】&#10;有形固定資産減価償却率最小値テキスト">
          <a:extLst>
            <a:ext uri="{FF2B5EF4-FFF2-40B4-BE49-F238E27FC236}">
              <a16:creationId xmlns:a16="http://schemas.microsoft.com/office/drawing/2014/main" id="{00000000-0008-0000-0F00-0000F3000000}"/>
            </a:ext>
          </a:extLst>
        </xdr:cNvPr>
        <xdr:cNvSpPr txBox="1"/>
      </xdr:nvSpPr>
      <xdr:spPr>
        <a:xfrm>
          <a:off x="4124960" y="1441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4020820" y="14406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福祉施設】&#10;有形固定資産減価償却率最大値テキスト">
          <a:extLst>
            <a:ext uri="{FF2B5EF4-FFF2-40B4-BE49-F238E27FC236}">
              <a16:creationId xmlns:a16="http://schemas.microsoft.com/office/drawing/2014/main" id="{00000000-0008-0000-0F00-0000F5000000}"/>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00000000-0008-0000-0F00-0000F7000000}"/>
            </a:ext>
          </a:extLst>
        </xdr:cNvPr>
        <xdr:cNvSpPr txBox="1"/>
      </xdr:nvSpPr>
      <xdr:spPr>
        <a:xfrm>
          <a:off x="4124960" y="13348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4036060" y="13493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3312160" y="13485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13426</xdr:rowOff>
    </xdr:from>
    <xdr:to>
      <xdr:col>15</xdr:col>
      <xdr:colOff>101600</xdr:colOff>
      <xdr:row>81</xdr:row>
      <xdr:rowOff>115026</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251460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50981</xdr:rowOff>
    </xdr:from>
    <xdr:to>
      <xdr:col>10</xdr:col>
      <xdr:colOff>165100</xdr:colOff>
      <xdr:row>81</xdr:row>
      <xdr:rowOff>152581</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7399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106499</xdr:rowOff>
    </xdr:from>
    <xdr:to>
      <xdr:col>24</xdr:col>
      <xdr:colOff>114300</xdr:colOff>
      <xdr:row>86</xdr:row>
      <xdr:rowOff>36649</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403606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21426</xdr:rowOff>
    </xdr:from>
    <xdr:ext cx="405111" cy="259045"/>
    <xdr:sp macro="" textlink="">
      <xdr:nvSpPr>
        <xdr:cNvPr id="258" name="【福祉施設】&#10;有形固定資産減価償却率該当値テキスト">
          <a:extLst>
            <a:ext uri="{FF2B5EF4-FFF2-40B4-BE49-F238E27FC236}">
              <a16:creationId xmlns:a16="http://schemas.microsoft.com/office/drawing/2014/main" id="{00000000-0008-0000-0F00-000002010000}"/>
            </a:ext>
          </a:extLst>
        </xdr:cNvPr>
        <xdr:cNvSpPr txBox="1"/>
      </xdr:nvSpPr>
      <xdr:spPr>
        <a:xfrm>
          <a:off x="4124960" y="1427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166914</xdr:rowOff>
    </xdr:from>
    <xdr:to>
      <xdr:col>20</xdr:col>
      <xdr:colOff>38100</xdr:colOff>
      <xdr:row>86</xdr:row>
      <xdr:rowOff>97064</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3312160" y="14416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157299</xdr:rowOff>
    </xdr:from>
    <xdr:to>
      <xdr:col>24</xdr:col>
      <xdr:colOff>63500</xdr:colOff>
      <xdr:row>86</xdr:row>
      <xdr:rowOff>46264</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3355340" y="14406699"/>
          <a:ext cx="73152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20519</xdr:rowOff>
    </xdr:from>
    <xdr:ext cx="405111" cy="259045"/>
    <xdr:sp macro="" textlink="">
      <xdr:nvSpPr>
        <xdr:cNvPr id="261" name="n_1aveValue【福祉施設】&#10;有形固定資産減価償却率">
          <a:extLst>
            <a:ext uri="{FF2B5EF4-FFF2-40B4-BE49-F238E27FC236}">
              <a16:creationId xmlns:a16="http://schemas.microsoft.com/office/drawing/2014/main" id="{00000000-0008-0000-0F00-000005010000}"/>
            </a:ext>
          </a:extLst>
        </xdr:cNvPr>
        <xdr:cNvSpPr txBox="1"/>
      </xdr:nvSpPr>
      <xdr:spPr>
        <a:xfrm>
          <a:off x="3170564" y="1326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131553</xdr:rowOff>
    </xdr:from>
    <xdr:ext cx="405111" cy="259045"/>
    <xdr:sp macro="" textlink="">
      <xdr:nvSpPr>
        <xdr:cNvPr id="262" name="n_2aveValue【福祉施設】&#10;有形固定資産減価償却率">
          <a:extLst>
            <a:ext uri="{FF2B5EF4-FFF2-40B4-BE49-F238E27FC236}">
              <a16:creationId xmlns:a16="http://schemas.microsoft.com/office/drawing/2014/main" id="{00000000-0008-0000-0F00-000006010000}"/>
            </a:ext>
          </a:extLst>
        </xdr:cNvPr>
        <xdr:cNvSpPr txBox="1"/>
      </xdr:nvSpPr>
      <xdr:spPr>
        <a:xfrm>
          <a:off x="238570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169108</xdr:rowOff>
    </xdr:from>
    <xdr:ext cx="405111" cy="259045"/>
    <xdr:sp macro="" textlink="">
      <xdr:nvSpPr>
        <xdr:cNvPr id="263" name="n_3aveValue【福祉施設】&#10;有形固定資産減価償却率">
          <a:extLst>
            <a:ext uri="{FF2B5EF4-FFF2-40B4-BE49-F238E27FC236}">
              <a16:creationId xmlns:a16="http://schemas.microsoft.com/office/drawing/2014/main" id="{00000000-0008-0000-0F00-000007010000}"/>
            </a:ext>
          </a:extLst>
        </xdr:cNvPr>
        <xdr:cNvSpPr txBox="1"/>
      </xdr:nvSpPr>
      <xdr:spPr>
        <a:xfrm>
          <a:off x="16110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86</xdr:row>
      <xdr:rowOff>88191</xdr:rowOff>
    </xdr:from>
    <xdr:ext cx="340478" cy="259045"/>
    <xdr:sp macro="" textlink="">
      <xdr:nvSpPr>
        <xdr:cNvPr id="264" name="n_1mainValue【福祉施設】&#10;有形固定資産減価償却率">
          <a:extLst>
            <a:ext uri="{FF2B5EF4-FFF2-40B4-BE49-F238E27FC236}">
              <a16:creationId xmlns:a16="http://schemas.microsoft.com/office/drawing/2014/main" id="{00000000-0008-0000-0F00-000008010000}"/>
            </a:ext>
          </a:extLst>
        </xdr:cNvPr>
        <xdr:cNvSpPr txBox="1"/>
      </xdr:nvSpPr>
      <xdr:spPr>
        <a:xfrm>
          <a:off x="3187641" y="145052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a:extLst>
            <a:ext uri="{FF2B5EF4-FFF2-40B4-BE49-F238E27FC236}">
              <a16:creationId xmlns:a16="http://schemas.microsoft.com/office/drawing/2014/main" id="{00000000-0008-0000-0F00-00001F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9219565" y="13812012"/>
          <a:ext cx="0" cy="691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89" name="【福祉施設】&#10;一人当たり面積最小値テキスト">
          <a:extLst>
            <a:ext uri="{FF2B5EF4-FFF2-40B4-BE49-F238E27FC236}">
              <a16:creationId xmlns:a16="http://schemas.microsoft.com/office/drawing/2014/main" id="{00000000-0008-0000-0F00-000021010000}"/>
            </a:ext>
          </a:extLst>
        </xdr:cNvPr>
        <xdr:cNvSpPr txBox="1"/>
      </xdr:nvSpPr>
      <xdr:spPr>
        <a:xfrm>
          <a:off x="9258300"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9154160" y="14503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91" name="【福祉施設】&#10;一人当たり面積最大値テキスト">
          <a:extLst>
            <a:ext uri="{FF2B5EF4-FFF2-40B4-BE49-F238E27FC236}">
              <a16:creationId xmlns:a16="http://schemas.microsoft.com/office/drawing/2014/main" id="{00000000-0008-0000-0F00-000023010000}"/>
            </a:ext>
          </a:extLst>
        </xdr:cNvPr>
        <xdr:cNvSpPr txBox="1"/>
      </xdr:nvSpPr>
      <xdr:spPr>
        <a:xfrm>
          <a:off x="9258300"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9154160" y="1381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93" name="【福祉施設】&#10;一人当たり面積平均値テキスト">
          <a:extLst>
            <a:ext uri="{FF2B5EF4-FFF2-40B4-BE49-F238E27FC236}">
              <a16:creationId xmlns:a16="http://schemas.microsoft.com/office/drawing/2014/main" id="{00000000-0008-0000-0F00-000025010000}"/>
            </a:ext>
          </a:extLst>
        </xdr:cNvPr>
        <xdr:cNvSpPr txBox="1"/>
      </xdr:nvSpPr>
      <xdr:spPr>
        <a:xfrm>
          <a:off x="9258300" y="1415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192260" y="143045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844550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767080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57404</xdr:rowOff>
    </xdr:from>
    <xdr:to>
      <xdr:col>41</xdr:col>
      <xdr:colOff>101600</xdr:colOff>
      <xdr:row>85</xdr:row>
      <xdr:rowOff>159004</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687324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9192260" y="1440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04" name="【福祉施設】&#10;一人当たり面積該当値テキスト">
          <a:extLst>
            <a:ext uri="{FF2B5EF4-FFF2-40B4-BE49-F238E27FC236}">
              <a16:creationId xmlns:a16="http://schemas.microsoft.com/office/drawing/2014/main" id="{00000000-0008-0000-0F00-000030010000}"/>
            </a:ext>
          </a:extLst>
        </xdr:cNvPr>
        <xdr:cNvSpPr txBox="1"/>
      </xdr:nvSpPr>
      <xdr:spPr>
        <a:xfrm>
          <a:off x="9258300"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152654</xdr:rowOff>
    </xdr:from>
    <xdr:to>
      <xdr:col>50</xdr:col>
      <xdr:colOff>165100</xdr:colOff>
      <xdr:row>86</xdr:row>
      <xdr:rowOff>82804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8445500" y="144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32004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8496300" y="14447520"/>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43705</xdr:rowOff>
    </xdr:from>
    <xdr:ext cx="469744" cy="259045"/>
    <xdr:sp macro="" textlink="">
      <xdr:nvSpPr>
        <xdr:cNvPr id="307" name="n_1aveValue【福祉施設】&#10;一人当たり面積">
          <a:extLst>
            <a:ext uri="{FF2B5EF4-FFF2-40B4-BE49-F238E27FC236}">
              <a16:creationId xmlns:a16="http://schemas.microsoft.com/office/drawing/2014/main" id="{00000000-0008-0000-0F00-000033010000}"/>
            </a:ext>
          </a:extLst>
        </xdr:cNvPr>
        <xdr:cNvSpPr txBox="1"/>
      </xdr:nvSpPr>
      <xdr:spPr>
        <a:xfrm>
          <a:off x="827158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08" name="n_2aveValue【福祉施設】&#10;一人当たり面積">
          <a:extLst>
            <a:ext uri="{FF2B5EF4-FFF2-40B4-BE49-F238E27FC236}">
              <a16:creationId xmlns:a16="http://schemas.microsoft.com/office/drawing/2014/main" id="{00000000-0008-0000-0F00-000034010000}"/>
            </a:ext>
          </a:extLst>
        </xdr:cNvPr>
        <xdr:cNvSpPr txBox="1"/>
      </xdr:nvSpPr>
      <xdr:spPr>
        <a:xfrm>
          <a:off x="750958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4081</xdr:rowOff>
    </xdr:from>
    <xdr:ext cx="469744" cy="259045"/>
    <xdr:sp macro="" textlink="">
      <xdr:nvSpPr>
        <xdr:cNvPr id="309" name="n_3aveValue【福祉施設】&#10;一人当たり面積">
          <a:extLst>
            <a:ext uri="{FF2B5EF4-FFF2-40B4-BE49-F238E27FC236}">
              <a16:creationId xmlns:a16="http://schemas.microsoft.com/office/drawing/2014/main" id="{00000000-0008-0000-0F00-000035010000}"/>
            </a:ext>
          </a:extLst>
        </xdr:cNvPr>
        <xdr:cNvSpPr txBox="1"/>
      </xdr:nvSpPr>
      <xdr:spPr>
        <a:xfrm>
          <a:off x="6712027" y="140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73931</xdr:rowOff>
    </xdr:from>
    <xdr:ext cx="469744" cy="259045"/>
    <xdr:sp macro="" textlink="">
      <xdr:nvSpPr>
        <xdr:cNvPr id="310" name="n_1mainValue【福祉施設】&#10;一人当たり面積">
          <a:extLst>
            <a:ext uri="{FF2B5EF4-FFF2-40B4-BE49-F238E27FC236}">
              <a16:creationId xmlns:a16="http://schemas.microsoft.com/office/drawing/2014/main" id="{00000000-0008-0000-0F00-000036010000}"/>
            </a:ext>
          </a:extLst>
        </xdr:cNvPr>
        <xdr:cNvSpPr txBox="1"/>
      </xdr:nvSpPr>
      <xdr:spPr>
        <a:xfrm>
          <a:off x="827158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a:extLst>
            <a:ext uri="{FF2B5EF4-FFF2-40B4-BE49-F238E27FC236}">
              <a16:creationId xmlns:a16="http://schemas.microsoft.com/office/drawing/2014/main" id="{00000000-0008-0000-0F00-00004F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4086225" y="16713381"/>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37" name="【市民会館】&#10;有形固定資産減価償却率最小値テキスト">
          <a:extLst>
            <a:ext uri="{FF2B5EF4-FFF2-40B4-BE49-F238E27FC236}">
              <a16:creationId xmlns:a16="http://schemas.microsoft.com/office/drawing/2014/main" id="{00000000-0008-0000-0F00-000051010000}"/>
            </a:ext>
          </a:extLst>
        </xdr:cNvPr>
        <xdr:cNvSpPr txBox="1"/>
      </xdr:nvSpPr>
      <xdr:spPr>
        <a:xfrm>
          <a:off x="4124960" y="1811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4020820" y="18111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39" name="【市民会館】&#10;有形固定資産減価償却率最大値テキスト">
          <a:extLst>
            <a:ext uri="{FF2B5EF4-FFF2-40B4-BE49-F238E27FC236}">
              <a16:creationId xmlns:a16="http://schemas.microsoft.com/office/drawing/2014/main" id="{00000000-0008-0000-0F00-000053010000}"/>
            </a:ext>
          </a:extLst>
        </xdr:cNvPr>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41" name="【市民会館】&#10;有形固定資産減価償却率平均値テキスト">
          <a:extLst>
            <a:ext uri="{FF2B5EF4-FFF2-40B4-BE49-F238E27FC236}">
              <a16:creationId xmlns:a16="http://schemas.microsoft.com/office/drawing/2014/main" id="{00000000-0008-0000-0F00-000055010000}"/>
            </a:ext>
          </a:extLst>
        </xdr:cNvPr>
        <xdr:cNvSpPr txBox="1"/>
      </xdr:nvSpPr>
      <xdr:spPr>
        <a:xfrm>
          <a:off x="4124960" y="1739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4036060" y="1742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3312160" y="17456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2514600" y="1743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134801</xdr:rowOff>
    </xdr:from>
    <xdr:to>
      <xdr:col>24</xdr:col>
      <xdr:colOff>114300</xdr:colOff>
      <xdr:row>104</xdr:row>
      <xdr:rowOff>64951</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4036060" y="17401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157678</xdr:rowOff>
    </xdr:from>
    <xdr:ext cx="405111" cy="259045"/>
    <xdr:sp macro="" textlink="">
      <xdr:nvSpPr>
        <xdr:cNvPr id="352" name="【市民会館】&#10;有形固定資産減価償却率該当値テキスト">
          <a:extLst>
            <a:ext uri="{FF2B5EF4-FFF2-40B4-BE49-F238E27FC236}">
              <a16:creationId xmlns:a16="http://schemas.microsoft.com/office/drawing/2014/main" id="{00000000-0008-0000-0F00-000060010000}"/>
            </a:ext>
          </a:extLst>
        </xdr:cNvPr>
        <xdr:cNvSpPr txBox="1"/>
      </xdr:nvSpPr>
      <xdr:spPr>
        <a:xfrm>
          <a:off x="4124960" y="1725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144599</xdr:rowOff>
    </xdr:from>
    <xdr:to>
      <xdr:col>20</xdr:col>
      <xdr:colOff>38100</xdr:colOff>
      <xdr:row>104</xdr:row>
      <xdr:rowOff>74749</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331216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23949</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3355340" y="17448711"/>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355" name="n_1aveValue【市民会館】&#10;有形固定資産減価償却率">
          <a:extLst>
            <a:ext uri="{FF2B5EF4-FFF2-40B4-BE49-F238E27FC236}">
              <a16:creationId xmlns:a16="http://schemas.microsoft.com/office/drawing/2014/main" id="{00000000-0008-0000-0F00-000063010000}"/>
            </a:ext>
          </a:extLst>
        </xdr:cNvPr>
        <xdr:cNvSpPr txBox="1"/>
      </xdr:nvSpPr>
      <xdr:spPr>
        <a:xfrm>
          <a:off x="3170564" y="1754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56" name="n_2aveValue【市民会館】&#10;有形固定資産減価償却率">
          <a:extLst>
            <a:ext uri="{FF2B5EF4-FFF2-40B4-BE49-F238E27FC236}">
              <a16:creationId xmlns:a16="http://schemas.microsoft.com/office/drawing/2014/main" id="{00000000-0008-0000-0F00-000064010000}"/>
            </a:ext>
          </a:extLst>
        </xdr:cNvPr>
        <xdr:cNvSpPr txBox="1"/>
      </xdr:nvSpPr>
      <xdr:spPr>
        <a:xfrm>
          <a:off x="238570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57" name="n_3aveValue【市民会館】&#10;有形固定資産減価償却率">
          <a:extLst>
            <a:ext uri="{FF2B5EF4-FFF2-40B4-BE49-F238E27FC236}">
              <a16:creationId xmlns:a16="http://schemas.microsoft.com/office/drawing/2014/main" id="{00000000-0008-0000-0F00-000065010000}"/>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91276</xdr:rowOff>
    </xdr:from>
    <xdr:ext cx="405111" cy="259045"/>
    <xdr:sp macro="" textlink="">
      <xdr:nvSpPr>
        <xdr:cNvPr id="358" name="n_1mainValue【市民会館】&#10;有形固定資産減価償却率">
          <a:extLst>
            <a:ext uri="{FF2B5EF4-FFF2-40B4-BE49-F238E27FC236}">
              <a16:creationId xmlns:a16="http://schemas.microsoft.com/office/drawing/2014/main" id="{00000000-0008-0000-0F00-000066010000}"/>
            </a:ext>
          </a:extLst>
        </xdr:cNvPr>
        <xdr:cNvSpPr txBox="1"/>
      </xdr:nvSpPr>
      <xdr:spPr>
        <a:xfrm>
          <a:off x="317056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a:extLst>
            <a:ext uri="{FF2B5EF4-FFF2-40B4-BE49-F238E27FC236}">
              <a16:creationId xmlns:a16="http://schemas.microsoft.com/office/drawing/2014/main" id="{00000000-0008-0000-0F00-00007D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9219565" y="16894302"/>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83" name="【市民会館】&#10;一人当たり面積最小値テキスト">
          <a:extLst>
            <a:ext uri="{FF2B5EF4-FFF2-40B4-BE49-F238E27FC236}">
              <a16:creationId xmlns:a16="http://schemas.microsoft.com/office/drawing/2014/main" id="{00000000-0008-0000-0F00-00007F010000}"/>
            </a:ext>
          </a:extLst>
        </xdr:cNvPr>
        <xdr:cNvSpPr txBox="1"/>
      </xdr:nvSpPr>
      <xdr:spPr>
        <a:xfrm>
          <a:off x="9258300" y="1822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9154160" y="18225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85" name="【市民会館】&#10;一人当たり面積最大値テキスト">
          <a:extLst>
            <a:ext uri="{FF2B5EF4-FFF2-40B4-BE49-F238E27FC236}">
              <a16:creationId xmlns:a16="http://schemas.microsoft.com/office/drawing/2014/main" id="{00000000-0008-0000-0F00-000081010000}"/>
            </a:ext>
          </a:extLst>
        </xdr:cNvPr>
        <xdr:cNvSpPr txBox="1"/>
      </xdr:nvSpPr>
      <xdr:spPr>
        <a:xfrm>
          <a:off x="9258300" y="1667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9154160" y="16894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87" name="【市民会館】&#10;一人当たり面積平均値テキスト">
          <a:extLst>
            <a:ext uri="{FF2B5EF4-FFF2-40B4-BE49-F238E27FC236}">
              <a16:creationId xmlns:a16="http://schemas.microsoft.com/office/drawing/2014/main" id="{00000000-0008-0000-0F00-000083010000}"/>
            </a:ext>
          </a:extLst>
        </xdr:cNvPr>
        <xdr:cNvSpPr txBox="1"/>
      </xdr:nvSpPr>
      <xdr:spPr>
        <a:xfrm>
          <a:off x="9258300" y="1779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9192260" y="179392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8445500" y="17879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7670800" y="17868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148082</xdr:rowOff>
    </xdr:from>
    <xdr:to>
      <xdr:col>41</xdr:col>
      <xdr:colOff>101600</xdr:colOff>
      <xdr:row>107</xdr:row>
      <xdr:rowOff>78232</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6873240" y="17917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40639</xdr:rowOff>
    </xdr:from>
    <xdr:to>
      <xdr:col>55</xdr:col>
      <xdr:colOff>50800</xdr:colOff>
      <xdr:row>108</xdr:row>
      <xdr:rowOff>142239</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9192260" y="18145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127016</xdr:rowOff>
    </xdr:from>
    <xdr:ext cx="469744" cy="259045"/>
    <xdr:sp macro="" textlink="">
      <xdr:nvSpPr>
        <xdr:cNvPr id="398" name="【市民会館】&#10;一人当たり面積該当値テキスト">
          <a:extLst>
            <a:ext uri="{FF2B5EF4-FFF2-40B4-BE49-F238E27FC236}">
              <a16:creationId xmlns:a16="http://schemas.microsoft.com/office/drawing/2014/main" id="{00000000-0008-0000-0F00-00008E010000}"/>
            </a:ext>
          </a:extLst>
        </xdr:cNvPr>
        <xdr:cNvSpPr txBox="1"/>
      </xdr:nvSpPr>
      <xdr:spPr>
        <a:xfrm>
          <a:off x="9258300" y="18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41402</xdr:rowOff>
    </xdr:from>
    <xdr:to>
      <xdr:col>50</xdr:col>
      <xdr:colOff>165100</xdr:colOff>
      <xdr:row>108</xdr:row>
      <xdr:rowOff>143002</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8445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91439</xdr:rowOff>
    </xdr:from>
    <xdr:to>
      <xdr:col>55</xdr:col>
      <xdr:colOff>0</xdr:colOff>
      <xdr:row>108</xdr:row>
      <xdr:rowOff>92202</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8496300" y="18196559"/>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56659</xdr:rowOff>
    </xdr:from>
    <xdr:ext cx="469744" cy="259045"/>
    <xdr:sp macro="" textlink="">
      <xdr:nvSpPr>
        <xdr:cNvPr id="401" name="n_1aveValue【市民会館】&#10;一人当たり面積">
          <a:extLst>
            <a:ext uri="{FF2B5EF4-FFF2-40B4-BE49-F238E27FC236}">
              <a16:creationId xmlns:a16="http://schemas.microsoft.com/office/drawing/2014/main" id="{00000000-0008-0000-0F00-000091010000}"/>
            </a:ext>
          </a:extLst>
        </xdr:cNvPr>
        <xdr:cNvSpPr txBox="1"/>
      </xdr:nvSpPr>
      <xdr:spPr>
        <a:xfrm>
          <a:off x="827158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45229</xdr:rowOff>
    </xdr:from>
    <xdr:ext cx="469744" cy="259045"/>
    <xdr:sp macro="" textlink="">
      <xdr:nvSpPr>
        <xdr:cNvPr id="402" name="n_2aveValue【市民会館】&#10;一人当たり面積">
          <a:extLst>
            <a:ext uri="{FF2B5EF4-FFF2-40B4-BE49-F238E27FC236}">
              <a16:creationId xmlns:a16="http://schemas.microsoft.com/office/drawing/2014/main" id="{00000000-0008-0000-0F00-000092010000}"/>
            </a:ext>
          </a:extLst>
        </xdr:cNvPr>
        <xdr:cNvSpPr txBox="1"/>
      </xdr:nvSpPr>
      <xdr:spPr>
        <a:xfrm>
          <a:off x="750958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94759</xdr:rowOff>
    </xdr:from>
    <xdr:ext cx="469744" cy="259045"/>
    <xdr:sp macro="" textlink="">
      <xdr:nvSpPr>
        <xdr:cNvPr id="403" name="n_3aveValue【市民会館】&#10;一人当たり面積">
          <a:extLst>
            <a:ext uri="{FF2B5EF4-FFF2-40B4-BE49-F238E27FC236}">
              <a16:creationId xmlns:a16="http://schemas.microsoft.com/office/drawing/2014/main" id="{00000000-0008-0000-0F00-000093010000}"/>
            </a:ext>
          </a:extLst>
        </xdr:cNvPr>
        <xdr:cNvSpPr txBox="1"/>
      </xdr:nvSpPr>
      <xdr:spPr>
        <a:xfrm>
          <a:off x="6712027" y="1769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134129</xdr:rowOff>
    </xdr:from>
    <xdr:ext cx="469744" cy="259045"/>
    <xdr:sp macro="" textlink="">
      <xdr:nvSpPr>
        <xdr:cNvPr id="404" name="n_1mainValue【市民会館】&#10;一人当たり面積">
          <a:extLst>
            <a:ext uri="{FF2B5EF4-FFF2-40B4-BE49-F238E27FC236}">
              <a16:creationId xmlns:a16="http://schemas.microsoft.com/office/drawing/2014/main" id="{00000000-0008-0000-0F00-000094010000}"/>
            </a:ext>
          </a:extLst>
        </xdr:cNvPr>
        <xdr:cNvSpPr txBox="1"/>
      </xdr:nvSpPr>
      <xdr:spPr>
        <a:xfrm>
          <a:off x="8271587" y="1823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a:extLst>
            <a:ext uri="{FF2B5EF4-FFF2-40B4-BE49-F238E27FC236}">
              <a16:creationId xmlns:a16="http://schemas.microsoft.com/office/drawing/2014/main" id="{00000000-0008-0000-0F00-0000A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4375764" y="5534842"/>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431" name="【一般廃棄物処理施設】&#10;有形固定資産減価償却率最小値テキスト">
          <a:extLst>
            <a:ext uri="{FF2B5EF4-FFF2-40B4-BE49-F238E27FC236}">
              <a16:creationId xmlns:a16="http://schemas.microsoft.com/office/drawing/2014/main" id="{00000000-0008-0000-0F00-0000AF010000}"/>
            </a:ext>
          </a:extLst>
        </xdr:cNvPr>
        <xdr:cNvSpPr txBox="1"/>
      </xdr:nvSpPr>
      <xdr:spPr>
        <a:xfrm>
          <a:off x="14414500" y="7062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4287500" y="7058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3" name="【一般廃棄物処理施設】&#10;有形固定資産減価償却率最大値テキスト">
          <a:extLst>
            <a:ext uri="{FF2B5EF4-FFF2-40B4-BE49-F238E27FC236}">
              <a16:creationId xmlns:a16="http://schemas.microsoft.com/office/drawing/2014/main" id="{00000000-0008-0000-0F00-0000B1010000}"/>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435" name="【一般廃棄物処理施設】&#10;有形固定資産減価償却率平均値テキスト">
          <a:extLst>
            <a:ext uri="{FF2B5EF4-FFF2-40B4-BE49-F238E27FC236}">
              <a16:creationId xmlns:a16="http://schemas.microsoft.com/office/drawing/2014/main" id="{00000000-0008-0000-0F00-0000B3010000}"/>
            </a:ext>
          </a:extLst>
        </xdr:cNvPr>
        <xdr:cNvSpPr txBox="1"/>
      </xdr:nvSpPr>
      <xdr:spPr>
        <a:xfrm>
          <a:off x="14414500" y="6167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4325600" y="61894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357884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2804140" y="619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xdr:rowOff>
    </xdr:from>
    <xdr:to>
      <xdr:col>72</xdr:col>
      <xdr:colOff>38100</xdr:colOff>
      <xdr:row>36</xdr:row>
      <xdr:rowOff>102507</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2029440" y="6035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4325600" y="54878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446" name="【一般廃棄物処理施設】&#10;有形固定資産減価償却率該当値テキスト">
          <a:extLst>
            <a:ext uri="{FF2B5EF4-FFF2-40B4-BE49-F238E27FC236}">
              <a16:creationId xmlns:a16="http://schemas.microsoft.com/office/drawing/2014/main" id="{00000000-0008-0000-0F00-0000BE010000}"/>
            </a:ext>
          </a:extLst>
        </xdr:cNvPr>
        <xdr:cNvSpPr txBox="1"/>
      </xdr:nvSpPr>
      <xdr:spPr>
        <a:xfrm>
          <a:off x="14414500" y="544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3578840" y="5487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3629640" y="5534842"/>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80571</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4372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7524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1900544"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452" name="n_1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41254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19509104" y="5669425"/>
          <a:ext cx="0" cy="13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19547840" y="700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9443700" y="7005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19547840" y="54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443700" y="566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19547840" y="6509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58940" y="665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735040" y="66540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162832</xdr:rowOff>
    </xdr:from>
    <xdr:to>
      <xdr:col>107</xdr:col>
      <xdr:colOff>101600</xdr:colOff>
      <xdr:row>40</xdr:row>
      <xdr:rowOff>92982</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7937480" y="6700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19443</xdr:rowOff>
    </xdr:from>
    <xdr:to>
      <xdr:col>102</xdr:col>
      <xdr:colOff>165100</xdr:colOff>
      <xdr:row>40</xdr:row>
      <xdr:rowOff>121043</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7162780" y="672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81400</xdr:rowOff>
    </xdr:from>
    <xdr:to>
      <xdr:col>116</xdr:col>
      <xdr:colOff>114300</xdr:colOff>
      <xdr:row>42</xdr:row>
      <xdr:rowOff>11550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9458940" y="695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167777</xdr:rowOff>
    </xdr:from>
    <xdr:ext cx="378565"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19547840" y="687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81416</xdr:rowOff>
    </xdr:from>
    <xdr:to>
      <xdr:col>112</xdr:col>
      <xdr:colOff>38100</xdr:colOff>
      <xdr:row>42</xdr:row>
      <xdr:rowOff>11566</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8735040" y="6954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132200</xdr:rowOff>
    </xdr:from>
    <xdr:to>
      <xdr:col>116</xdr:col>
      <xdr:colOff>63500</xdr:colOff>
      <xdr:row>41</xdr:row>
      <xdr:rowOff>132216</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8778220" y="7005440"/>
          <a:ext cx="73152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62809</xdr:rowOff>
    </xdr:from>
    <xdr:ext cx="599010" cy="259045"/>
    <xdr:sp macro="" textlink="">
      <xdr:nvSpPr>
        <xdr:cNvPr id="493" name="n_1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18496495" y="643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109509</xdr:rowOff>
    </xdr:from>
    <xdr:ext cx="599010" cy="259045"/>
    <xdr:sp macro="" textlink="">
      <xdr:nvSpPr>
        <xdr:cNvPr id="494" name="n_2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17734495" y="647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137570</xdr:rowOff>
    </xdr:from>
    <xdr:ext cx="599010" cy="259045"/>
    <xdr:sp macro="" textlink="">
      <xdr:nvSpPr>
        <xdr:cNvPr id="495" name="n_3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16936935" y="650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2693</xdr:rowOff>
    </xdr:from>
    <xdr:ext cx="378565" cy="259045"/>
    <xdr:sp macro="" textlink="">
      <xdr:nvSpPr>
        <xdr:cNvPr id="496" name="n_1main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18606717" y="7043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a:extLst>
            <a:ext uri="{FF2B5EF4-FFF2-40B4-BE49-F238E27FC236}">
              <a16:creationId xmlns:a16="http://schemas.microsoft.com/office/drawing/2014/main" id="{00000000-0008-0000-0F00-000007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4375764" y="924687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521" name="【保健センター・保健所】&#10;有形固定資産減価償却率最小値テキスト">
          <a:extLst>
            <a:ext uri="{FF2B5EF4-FFF2-40B4-BE49-F238E27FC236}">
              <a16:creationId xmlns:a16="http://schemas.microsoft.com/office/drawing/2014/main" id="{00000000-0008-0000-0F00-000009020000}"/>
            </a:ext>
          </a:extLst>
        </xdr:cNvPr>
        <xdr:cNvSpPr txBox="1"/>
      </xdr:nvSpPr>
      <xdr:spPr>
        <a:xfrm>
          <a:off x="14414500" y="10757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287500" y="10753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23" name="【保健センター・保健所】&#10;有形固定資産減価償却率最大値テキスト">
          <a:extLst>
            <a:ext uri="{FF2B5EF4-FFF2-40B4-BE49-F238E27FC236}">
              <a16:creationId xmlns:a16="http://schemas.microsoft.com/office/drawing/2014/main" id="{00000000-0008-0000-0F00-00000B020000}"/>
            </a:ext>
          </a:extLst>
        </xdr:cNvPr>
        <xdr:cNvSpPr txBox="1"/>
      </xdr:nvSpPr>
      <xdr:spPr>
        <a:xfrm>
          <a:off x="14414500" y="902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4287500" y="924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525" name="【保健センター・保健所】&#10;有形固定資産減価償却率平均値テキスト">
          <a:extLst>
            <a:ext uri="{FF2B5EF4-FFF2-40B4-BE49-F238E27FC236}">
              <a16:creationId xmlns:a16="http://schemas.microsoft.com/office/drawing/2014/main" id="{00000000-0008-0000-0F00-00000D020000}"/>
            </a:ext>
          </a:extLst>
        </xdr:cNvPr>
        <xdr:cNvSpPr txBox="1"/>
      </xdr:nvSpPr>
      <xdr:spPr>
        <a:xfrm>
          <a:off x="14414500" y="997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325600" y="99923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57884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80414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325600" y="99237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536" name="【保健センター・保健所】&#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4145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57884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59</xdr:row>
      <xdr:rowOff>127635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3629640" y="997458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00000000-0008-0000-0F00-00001B020000}"/>
            </a:ext>
          </a:extLst>
        </xdr:cNvPr>
        <xdr:cNvSpPr txBox="1"/>
      </xdr:nvSpPr>
      <xdr:spPr>
        <a:xfrm>
          <a:off x="134372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00000000-0008-0000-0F00-00001C020000}"/>
            </a:ext>
          </a:extLst>
        </xdr:cNvPr>
        <xdr:cNvSpPr txBox="1"/>
      </xdr:nvSpPr>
      <xdr:spPr>
        <a:xfrm>
          <a:off x="126752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41" name="n_3aveValue【保健センター・保健所】&#10;有形固定資産減価償却率">
          <a:extLst>
            <a:ext uri="{FF2B5EF4-FFF2-40B4-BE49-F238E27FC236}">
              <a16:creationId xmlns:a16="http://schemas.microsoft.com/office/drawing/2014/main" id="{00000000-0008-0000-0F00-00001D020000}"/>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542" name="n_1mainValue【保健センター・保健所】&#10;有形固定資産減価償却率">
          <a:extLst>
            <a:ext uri="{FF2B5EF4-FFF2-40B4-BE49-F238E27FC236}">
              <a16:creationId xmlns:a16="http://schemas.microsoft.com/office/drawing/2014/main" id="{00000000-0008-0000-0F00-00001E020000}"/>
            </a:ext>
          </a:extLst>
        </xdr:cNvPr>
        <xdr:cNvSpPr txBox="1"/>
      </xdr:nvSpPr>
      <xdr:spPr>
        <a:xfrm>
          <a:off x="134372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保健センター・保健所】&#10;一人当たり面積グラフ枠">
          <a:extLst>
            <a:ext uri="{FF2B5EF4-FFF2-40B4-BE49-F238E27FC236}">
              <a16:creationId xmlns:a16="http://schemas.microsoft.com/office/drawing/2014/main" id="{00000000-0008-0000-0F00-00003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9509104" y="932307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567" name="【保健センター・保健所】&#10;一人当たり面積最小値テキスト">
          <a:extLst>
            <a:ext uri="{FF2B5EF4-FFF2-40B4-BE49-F238E27FC236}">
              <a16:creationId xmlns:a16="http://schemas.microsoft.com/office/drawing/2014/main" id="{00000000-0008-0000-0F00-000037020000}"/>
            </a:ext>
          </a:extLst>
        </xdr:cNvPr>
        <xdr:cNvSpPr txBox="1"/>
      </xdr:nvSpPr>
      <xdr:spPr>
        <a:xfrm>
          <a:off x="1954784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69" name="【保健センター・保健所】&#10;一人当たり面積最大値テキスト">
          <a:extLst>
            <a:ext uri="{FF2B5EF4-FFF2-40B4-BE49-F238E27FC236}">
              <a16:creationId xmlns:a16="http://schemas.microsoft.com/office/drawing/2014/main" id="{00000000-0008-0000-0F00-000039020000}"/>
            </a:ext>
          </a:extLst>
        </xdr:cNvPr>
        <xdr:cNvSpPr txBox="1"/>
      </xdr:nvSpPr>
      <xdr:spPr>
        <a:xfrm>
          <a:off x="19547840" y="910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94437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571" name="【保健センター・保健所】&#10;一人当たり面積平均値テキスト">
          <a:extLst>
            <a:ext uri="{FF2B5EF4-FFF2-40B4-BE49-F238E27FC236}">
              <a16:creationId xmlns:a16="http://schemas.microsoft.com/office/drawing/2014/main" id="{00000000-0008-0000-0F00-00003B020000}"/>
            </a:ext>
          </a:extLst>
        </xdr:cNvPr>
        <xdr:cNvSpPr txBox="1"/>
      </xdr:nvSpPr>
      <xdr:spPr>
        <a:xfrm>
          <a:off x="1954784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945894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716278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126365</xdr:rowOff>
    </xdr:from>
    <xdr:to>
      <xdr:col>116</xdr:col>
      <xdr:colOff>114300</xdr:colOff>
      <xdr:row>60</xdr:row>
      <xdr:rowOff>56515</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19458940" y="1001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149242</xdr:rowOff>
    </xdr:from>
    <xdr:ext cx="469744" cy="259045"/>
    <xdr:sp macro="" textlink="">
      <xdr:nvSpPr>
        <xdr:cNvPr id="582" name="【保健センター・保健所】&#10;一人当たり面積該当値テキスト">
          <a:extLst>
            <a:ext uri="{FF2B5EF4-FFF2-40B4-BE49-F238E27FC236}">
              <a16:creationId xmlns:a16="http://schemas.microsoft.com/office/drawing/2014/main" id="{00000000-0008-0000-0F00-000046020000}"/>
            </a:ext>
          </a:extLst>
        </xdr:cNvPr>
        <xdr:cNvSpPr txBox="1"/>
      </xdr:nvSpPr>
      <xdr:spPr>
        <a:xfrm>
          <a:off x="19547840" y="987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135890</xdr:rowOff>
    </xdr:from>
    <xdr:to>
      <xdr:col>112</xdr:col>
      <xdr:colOff>38100</xdr:colOff>
      <xdr:row>60</xdr:row>
      <xdr:rowOff>66040</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873504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xdr:rowOff>
    </xdr:from>
    <xdr:to>
      <xdr:col>116</xdr:col>
      <xdr:colOff>63500</xdr:colOff>
      <xdr:row>60</xdr:row>
      <xdr:rowOff>15240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18778220" y="1006411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585" name="n_1aveValue【保健センター・保健所】&#10;一人当たり面積">
          <a:extLst>
            <a:ext uri="{FF2B5EF4-FFF2-40B4-BE49-F238E27FC236}">
              <a16:creationId xmlns:a16="http://schemas.microsoft.com/office/drawing/2014/main" id="{00000000-0008-0000-0F00-000049020000}"/>
            </a:ext>
          </a:extLst>
        </xdr:cNvPr>
        <xdr:cNvSpPr txBox="1"/>
      </xdr:nvSpPr>
      <xdr:spPr>
        <a:xfrm>
          <a:off x="185611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86" name="n_2aveValue【保健センター・保健所】&#10;一人当たり面積">
          <a:extLst>
            <a:ext uri="{FF2B5EF4-FFF2-40B4-BE49-F238E27FC236}">
              <a16:creationId xmlns:a16="http://schemas.microsoft.com/office/drawing/2014/main" id="{00000000-0008-0000-0F00-00004A020000}"/>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139717</xdr:rowOff>
    </xdr:from>
    <xdr:ext cx="469744" cy="259045"/>
    <xdr:sp macro="" textlink="">
      <xdr:nvSpPr>
        <xdr:cNvPr id="587" name="n_3aveValue【保健センター・保健所】&#10;一人当たり面積">
          <a:extLst>
            <a:ext uri="{FF2B5EF4-FFF2-40B4-BE49-F238E27FC236}">
              <a16:creationId xmlns:a16="http://schemas.microsoft.com/office/drawing/2014/main" id="{00000000-0008-0000-0F00-00004B020000}"/>
            </a:ext>
          </a:extLst>
        </xdr:cNvPr>
        <xdr:cNvSpPr txBox="1"/>
      </xdr:nvSpPr>
      <xdr:spPr>
        <a:xfrm>
          <a:off x="1700156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82567</xdr:rowOff>
    </xdr:from>
    <xdr:ext cx="469744" cy="259045"/>
    <xdr:sp macro="" textlink="">
      <xdr:nvSpPr>
        <xdr:cNvPr id="588" name="n_1mainValue【保健センター・保健所】&#10;一人当たり面積">
          <a:extLst>
            <a:ext uri="{FF2B5EF4-FFF2-40B4-BE49-F238E27FC236}">
              <a16:creationId xmlns:a16="http://schemas.microsoft.com/office/drawing/2014/main" id="{00000000-0008-0000-0F00-00004C020000}"/>
            </a:ext>
          </a:extLst>
        </xdr:cNvPr>
        <xdr:cNvSpPr txBox="1"/>
      </xdr:nvSpPr>
      <xdr:spPr>
        <a:xfrm>
          <a:off x="185611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00000000-0008-0000-0F00-00006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4375764" y="12987201"/>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615" name="【消防施設】&#10;有形固定資産減価償却率最小値テキスト">
          <a:extLst>
            <a:ext uri="{FF2B5EF4-FFF2-40B4-BE49-F238E27FC236}">
              <a16:creationId xmlns:a16="http://schemas.microsoft.com/office/drawing/2014/main" id="{00000000-0008-0000-0F00-000067020000}"/>
            </a:ext>
          </a:extLst>
        </xdr:cNvPr>
        <xdr:cNvSpPr txBox="1"/>
      </xdr:nvSpPr>
      <xdr:spPr>
        <a:xfrm>
          <a:off x="14414500" y="144785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428750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17" name="【消防施設】&#10;有形固定資産減価償却率最大値テキスト">
          <a:extLst>
            <a:ext uri="{FF2B5EF4-FFF2-40B4-BE49-F238E27FC236}">
              <a16:creationId xmlns:a16="http://schemas.microsoft.com/office/drawing/2014/main" id="{00000000-0008-0000-0F00-000069020000}"/>
            </a:ext>
          </a:extLst>
        </xdr:cNvPr>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00000000-0008-0000-0F00-00006B020000}"/>
            </a:ext>
          </a:extLst>
        </xdr:cNvPr>
        <xdr:cNvSpPr txBox="1"/>
      </xdr:nvSpPr>
      <xdr:spPr>
        <a:xfrm>
          <a:off x="14414500"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4325600" y="13600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3578840" y="136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1995</xdr:rowOff>
    </xdr:from>
    <xdr:to>
      <xdr:col>76</xdr:col>
      <xdr:colOff>165100</xdr:colOff>
      <xdr:row>81</xdr:row>
      <xdr:rowOff>103595</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2804140" y="1358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3629</xdr:rowOff>
    </xdr:from>
    <xdr:to>
      <xdr:col>72</xdr:col>
      <xdr:colOff>38100</xdr:colOff>
      <xdr:row>81</xdr:row>
      <xdr:rowOff>105229</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2029440" y="13582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4325600" y="143036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140625</xdr:rowOff>
    </xdr:from>
    <xdr:ext cx="405111" cy="259045"/>
    <xdr:sp macro="" textlink="">
      <xdr:nvSpPr>
        <xdr:cNvPr id="630" name="【消防施設】&#10;有形固定資産減価償却率該当値テキスト">
          <a:extLst>
            <a:ext uri="{FF2B5EF4-FFF2-40B4-BE49-F238E27FC236}">
              <a16:creationId xmlns:a16="http://schemas.microsoft.com/office/drawing/2014/main" id="{00000000-0008-0000-0F00-000076020000}"/>
            </a:ext>
          </a:extLst>
        </xdr:cNvPr>
        <xdr:cNvSpPr txBox="1"/>
      </xdr:nvSpPr>
      <xdr:spPr>
        <a:xfrm>
          <a:off x="14414500" y="1422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357884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150768</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3629640" y="14354448"/>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152779</xdr:rowOff>
    </xdr:from>
    <xdr:ext cx="405111" cy="259045"/>
    <xdr:sp macro="" textlink="">
      <xdr:nvSpPr>
        <xdr:cNvPr id="633" name="n_1aveValue【消防施設】&#10;有形固定資産減価償却率">
          <a:extLst>
            <a:ext uri="{FF2B5EF4-FFF2-40B4-BE49-F238E27FC236}">
              <a16:creationId xmlns:a16="http://schemas.microsoft.com/office/drawing/2014/main" id="{00000000-0008-0000-0F00-000079020000}"/>
            </a:ext>
          </a:extLst>
        </xdr:cNvPr>
        <xdr:cNvSpPr txBox="1"/>
      </xdr:nvSpPr>
      <xdr:spPr>
        <a:xfrm>
          <a:off x="1343724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634" name="n_2aveValue【消防施設】&#10;有形固定資産減価償却率">
          <a:extLst>
            <a:ext uri="{FF2B5EF4-FFF2-40B4-BE49-F238E27FC236}">
              <a16:creationId xmlns:a16="http://schemas.microsoft.com/office/drawing/2014/main" id="{00000000-0008-0000-0F00-00007A020000}"/>
            </a:ext>
          </a:extLst>
        </xdr:cNvPr>
        <xdr:cNvSpPr txBox="1"/>
      </xdr:nvSpPr>
      <xdr:spPr>
        <a:xfrm>
          <a:off x="12675244" y="133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635" name="n_3aveValue【消防施設】&#10;有形固定資産減価償却率">
          <a:extLst>
            <a:ext uri="{FF2B5EF4-FFF2-40B4-BE49-F238E27FC236}">
              <a16:creationId xmlns:a16="http://schemas.microsoft.com/office/drawing/2014/main" id="{00000000-0008-0000-0F00-00007B020000}"/>
            </a:ext>
          </a:extLst>
        </xdr:cNvPr>
        <xdr:cNvSpPr txBox="1"/>
      </xdr:nvSpPr>
      <xdr:spPr>
        <a:xfrm>
          <a:off x="11900544" y="133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636" name="n_1mainValue【消防施設】&#10;有形固定資産減価償却率">
          <a:extLst>
            <a:ext uri="{FF2B5EF4-FFF2-40B4-BE49-F238E27FC236}">
              <a16:creationId xmlns:a16="http://schemas.microsoft.com/office/drawing/2014/main" id="{00000000-0008-0000-0F00-00007C020000}"/>
            </a:ext>
          </a:extLst>
        </xdr:cNvPr>
        <xdr:cNvSpPr txBox="1"/>
      </xdr:nvSpPr>
      <xdr:spPr>
        <a:xfrm>
          <a:off x="13437244" y="144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a:extLst>
            <a:ext uri="{FF2B5EF4-FFF2-40B4-BE49-F238E27FC236}">
              <a16:creationId xmlns:a16="http://schemas.microsoft.com/office/drawing/2014/main" id="{00000000-0008-0000-0F00-00009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9509104" y="13163854"/>
          <a:ext cx="0" cy="128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659" name="【消防施設】&#10;一人当たり面積最小値テキスト">
          <a:extLst>
            <a:ext uri="{FF2B5EF4-FFF2-40B4-BE49-F238E27FC236}">
              <a16:creationId xmlns:a16="http://schemas.microsoft.com/office/drawing/2014/main" id="{00000000-0008-0000-0F00-000093020000}"/>
            </a:ext>
          </a:extLst>
        </xdr:cNvPr>
        <xdr:cNvSpPr txBox="1"/>
      </xdr:nvSpPr>
      <xdr:spPr>
        <a:xfrm>
          <a:off x="19547840" y="144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9443700" y="1445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661" name="【消防施設】&#10;一人当たり面積最大値テキスト">
          <a:extLst>
            <a:ext uri="{FF2B5EF4-FFF2-40B4-BE49-F238E27FC236}">
              <a16:creationId xmlns:a16="http://schemas.microsoft.com/office/drawing/2014/main" id="{00000000-0008-0000-0F00-000095020000}"/>
            </a:ext>
          </a:extLst>
        </xdr:cNvPr>
        <xdr:cNvSpPr txBox="1"/>
      </xdr:nvSpPr>
      <xdr:spPr>
        <a:xfrm>
          <a:off x="19547840" y="129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9443700" y="13163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663" name="【消防施設】&#10;一人当たり面積平均値テキスト">
          <a:extLst>
            <a:ext uri="{FF2B5EF4-FFF2-40B4-BE49-F238E27FC236}">
              <a16:creationId xmlns:a16="http://schemas.microsoft.com/office/drawing/2014/main" id="{00000000-0008-0000-0F00-000097020000}"/>
            </a:ext>
          </a:extLst>
        </xdr:cNvPr>
        <xdr:cNvSpPr txBox="1"/>
      </xdr:nvSpPr>
      <xdr:spPr>
        <a:xfrm>
          <a:off x="19547840" y="1416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9458940" y="14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8735040" y="14344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100228</xdr:rowOff>
    </xdr:from>
    <xdr:to>
      <xdr:col>107</xdr:col>
      <xdr:colOff>101600</xdr:colOff>
      <xdr:row>86</xdr:row>
      <xdr:rowOff>30378</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7937480" y="14349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716278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150064</xdr:rowOff>
    </xdr:from>
    <xdr:to>
      <xdr:col>116</xdr:col>
      <xdr:colOff>114300</xdr:colOff>
      <xdr:row>86</xdr:row>
      <xdr:rowOff>80214</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9458940" y="143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64991</xdr:rowOff>
    </xdr:from>
    <xdr:ext cx="469744" cy="259045"/>
    <xdr:sp macro="" textlink="">
      <xdr:nvSpPr>
        <xdr:cNvPr id="674" name="【消防施設】&#10;一人当たり面積該当値テキスト">
          <a:extLst>
            <a:ext uri="{FF2B5EF4-FFF2-40B4-BE49-F238E27FC236}">
              <a16:creationId xmlns:a16="http://schemas.microsoft.com/office/drawing/2014/main" id="{00000000-0008-0000-0F00-0000A2020000}"/>
            </a:ext>
          </a:extLst>
        </xdr:cNvPr>
        <xdr:cNvSpPr txBox="1"/>
      </xdr:nvSpPr>
      <xdr:spPr>
        <a:xfrm>
          <a:off x="19547840" y="143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150064</xdr:rowOff>
    </xdr:from>
    <xdr:to>
      <xdr:col>112</xdr:col>
      <xdr:colOff>38100</xdr:colOff>
      <xdr:row>86</xdr:row>
      <xdr:rowOff>80214</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8735040" y="143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29414</xdr:rowOff>
    </xdr:from>
    <xdr:to>
      <xdr:col>116</xdr:col>
      <xdr:colOff>63500</xdr:colOff>
      <xdr:row>86</xdr:row>
      <xdr:rowOff>29414</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778220" y="144464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41419</xdr:rowOff>
    </xdr:from>
    <xdr:ext cx="469744" cy="259045"/>
    <xdr:sp macro="" textlink="">
      <xdr:nvSpPr>
        <xdr:cNvPr id="677" name="n_1aveValue【消防施設】&#10;一人当たり面積">
          <a:extLst>
            <a:ext uri="{FF2B5EF4-FFF2-40B4-BE49-F238E27FC236}">
              <a16:creationId xmlns:a16="http://schemas.microsoft.com/office/drawing/2014/main" id="{00000000-0008-0000-0F00-0000A5020000}"/>
            </a:ext>
          </a:extLst>
        </xdr:cNvPr>
        <xdr:cNvSpPr txBox="1"/>
      </xdr:nvSpPr>
      <xdr:spPr>
        <a:xfrm>
          <a:off x="185611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46905</xdr:rowOff>
    </xdr:from>
    <xdr:ext cx="469744" cy="259045"/>
    <xdr:sp macro="" textlink="">
      <xdr:nvSpPr>
        <xdr:cNvPr id="678" name="n_2aveValue【消防施設】&#10;一人当たり面積">
          <a:extLst>
            <a:ext uri="{FF2B5EF4-FFF2-40B4-BE49-F238E27FC236}">
              <a16:creationId xmlns:a16="http://schemas.microsoft.com/office/drawing/2014/main" id="{00000000-0008-0000-0F00-0000A6020000}"/>
            </a:ext>
          </a:extLst>
        </xdr:cNvPr>
        <xdr:cNvSpPr txBox="1"/>
      </xdr:nvSpPr>
      <xdr:spPr>
        <a:xfrm>
          <a:off x="17776267" y="1412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79" name="n_3aveValue【消防施設】&#10;一人当たり面積">
          <a:extLst>
            <a:ext uri="{FF2B5EF4-FFF2-40B4-BE49-F238E27FC236}">
              <a16:creationId xmlns:a16="http://schemas.microsoft.com/office/drawing/2014/main" id="{00000000-0008-0000-0F00-0000A7020000}"/>
            </a:ext>
          </a:extLst>
        </xdr:cNvPr>
        <xdr:cNvSpPr txBox="1"/>
      </xdr:nvSpPr>
      <xdr:spPr>
        <a:xfrm>
          <a:off x="1700156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71341</xdr:rowOff>
    </xdr:from>
    <xdr:ext cx="469744" cy="259045"/>
    <xdr:sp macro="" textlink="">
      <xdr:nvSpPr>
        <xdr:cNvPr id="680" name="n_1mainValue【消防施設】&#10;一人当たり面積">
          <a:extLst>
            <a:ext uri="{FF2B5EF4-FFF2-40B4-BE49-F238E27FC236}">
              <a16:creationId xmlns:a16="http://schemas.microsoft.com/office/drawing/2014/main" id="{00000000-0008-0000-0F00-0000A8020000}"/>
            </a:ext>
          </a:extLst>
        </xdr:cNvPr>
        <xdr:cNvSpPr txBox="1"/>
      </xdr:nvSpPr>
      <xdr:spPr>
        <a:xfrm>
          <a:off x="18561127" y="1448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a:extLst>
            <a:ext uri="{FF2B5EF4-FFF2-40B4-BE49-F238E27FC236}">
              <a16:creationId xmlns:a16="http://schemas.microsoft.com/office/drawing/2014/main" id="{00000000-0008-0000-0F00-0000C0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4375764" y="16764000"/>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706" name="【庁舎】&#10;有形固定資産減価償却率最小値テキスト">
          <a:extLst>
            <a:ext uri="{FF2B5EF4-FFF2-40B4-BE49-F238E27FC236}">
              <a16:creationId xmlns:a16="http://schemas.microsoft.com/office/drawing/2014/main" id="{00000000-0008-0000-0F00-0000C2020000}"/>
            </a:ext>
          </a:extLst>
        </xdr:cNvPr>
        <xdr:cNvSpPr txBox="1"/>
      </xdr:nvSpPr>
      <xdr:spPr>
        <a:xfrm>
          <a:off x="14414500" y="1832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4287500" y="18326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8" name="【庁舎】&#10;有形固定資産減価償却率最大値テキスト">
          <a:extLst>
            <a:ext uri="{FF2B5EF4-FFF2-40B4-BE49-F238E27FC236}">
              <a16:creationId xmlns:a16="http://schemas.microsoft.com/office/drawing/2014/main" id="{00000000-0008-0000-0F00-0000C4020000}"/>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10" name="【庁舎】&#10;有形固定資産減価償却率平均値テキスト">
          <a:extLst>
            <a:ext uri="{FF2B5EF4-FFF2-40B4-BE49-F238E27FC236}">
              <a16:creationId xmlns:a16="http://schemas.microsoft.com/office/drawing/2014/main" id="{00000000-0008-0000-0F00-0000C6020000}"/>
            </a:ext>
          </a:extLst>
        </xdr:cNvPr>
        <xdr:cNvSpPr txBox="1"/>
      </xdr:nvSpPr>
      <xdr:spPr>
        <a:xfrm>
          <a:off x="14414500" y="17246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2029440" y="17559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4325600" y="175818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125747</xdr:rowOff>
    </xdr:from>
    <xdr:ext cx="405111" cy="259045"/>
    <xdr:sp macro="" textlink="">
      <xdr:nvSpPr>
        <xdr:cNvPr id="721" name="【庁舎】&#10;有形固定資産減価償却率該当値テキスト">
          <a:extLst>
            <a:ext uri="{FF2B5EF4-FFF2-40B4-BE49-F238E27FC236}">
              <a16:creationId xmlns:a16="http://schemas.microsoft.com/office/drawing/2014/main" id="{00000000-0008-0000-0F00-0000D1020000}"/>
            </a:ext>
          </a:extLst>
        </xdr:cNvPr>
        <xdr:cNvSpPr txBox="1"/>
      </xdr:nvSpPr>
      <xdr:spPr>
        <a:xfrm>
          <a:off x="14414500"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357884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105</xdr:row>
      <xdr:rowOff>70486</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3629640" y="17628870"/>
          <a:ext cx="7467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24" name="n_1aveValue【庁舎】&#10;有形固定資産減価償却率">
          <a:extLst>
            <a:ext uri="{FF2B5EF4-FFF2-40B4-BE49-F238E27FC236}">
              <a16:creationId xmlns:a16="http://schemas.microsoft.com/office/drawing/2014/main" id="{00000000-0008-0000-0F00-0000D4020000}"/>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725" name="n_2aveValue【庁舎】&#10;有形固定資産減価償却率">
          <a:extLst>
            <a:ext uri="{FF2B5EF4-FFF2-40B4-BE49-F238E27FC236}">
              <a16:creationId xmlns:a16="http://schemas.microsoft.com/office/drawing/2014/main" id="{00000000-0008-0000-0F00-0000D5020000}"/>
            </a:ext>
          </a:extLst>
        </xdr:cNvPr>
        <xdr:cNvSpPr txBox="1"/>
      </xdr:nvSpPr>
      <xdr:spPr>
        <a:xfrm>
          <a:off x="12675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726" name="n_3aveValue【庁舎】&#10;有形固定資産減価償却率">
          <a:extLst>
            <a:ext uri="{FF2B5EF4-FFF2-40B4-BE49-F238E27FC236}">
              <a16:creationId xmlns:a16="http://schemas.microsoft.com/office/drawing/2014/main" id="{00000000-0008-0000-0F00-0000D6020000}"/>
            </a:ext>
          </a:extLst>
        </xdr:cNvPr>
        <xdr:cNvSpPr txBox="1"/>
      </xdr:nvSpPr>
      <xdr:spPr>
        <a:xfrm>
          <a:off x="11900544" y="1733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727" name="n_1mainValue【庁舎】&#10;有形固定資産減価償却率">
          <a:extLst>
            <a:ext uri="{FF2B5EF4-FFF2-40B4-BE49-F238E27FC236}">
              <a16:creationId xmlns:a16="http://schemas.microsoft.com/office/drawing/2014/main" id="{00000000-0008-0000-0F00-0000D7020000}"/>
            </a:ext>
          </a:extLst>
        </xdr:cNvPr>
        <xdr:cNvSpPr txBox="1"/>
      </xdr:nvSpPr>
      <xdr:spPr>
        <a:xfrm>
          <a:off x="134372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558946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558946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558946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558946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庁舎】&#10;一人当たり面積グラフ枠">
          <a:extLst>
            <a:ext uri="{FF2B5EF4-FFF2-40B4-BE49-F238E27FC236}">
              <a16:creationId xmlns:a16="http://schemas.microsoft.com/office/drawing/2014/main" id="{00000000-0008-0000-0F00-0000EC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9509104" y="16830480"/>
          <a:ext cx="0" cy="1350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750" name="【庁舎】&#10;一人当たり面積最小値テキスト">
          <a:extLst>
            <a:ext uri="{FF2B5EF4-FFF2-40B4-BE49-F238E27FC236}">
              <a16:creationId xmlns:a16="http://schemas.microsoft.com/office/drawing/2014/main" id="{00000000-0008-0000-0F00-0000EE020000}"/>
            </a:ext>
          </a:extLst>
        </xdr:cNvPr>
        <xdr:cNvSpPr txBox="1"/>
      </xdr:nvSpPr>
      <xdr:spPr>
        <a:xfrm>
          <a:off x="19547840" y="1819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9443700" y="18180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52" name="【庁舎】&#10;一人当たり面積最大値テキスト">
          <a:extLst>
            <a:ext uri="{FF2B5EF4-FFF2-40B4-BE49-F238E27FC236}">
              <a16:creationId xmlns:a16="http://schemas.microsoft.com/office/drawing/2014/main" id="{00000000-0008-0000-0F00-0000F0020000}"/>
            </a:ext>
          </a:extLst>
        </xdr:cNvPr>
        <xdr:cNvSpPr txBox="1"/>
      </xdr:nvSpPr>
      <xdr:spPr>
        <a:xfrm>
          <a:off x="19547840" y="1660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9443700" y="16830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754" name="【庁舎】&#10;一人当たり面積平均値テキスト">
          <a:extLst>
            <a:ext uri="{FF2B5EF4-FFF2-40B4-BE49-F238E27FC236}">
              <a16:creationId xmlns:a16="http://schemas.microsoft.com/office/drawing/2014/main" id="{00000000-0008-0000-0F00-0000F2020000}"/>
            </a:ext>
          </a:extLst>
        </xdr:cNvPr>
        <xdr:cNvSpPr txBox="1"/>
      </xdr:nvSpPr>
      <xdr:spPr>
        <a:xfrm>
          <a:off x="19547840" y="17947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9458940" y="18096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8735040" y="181274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7937480" y="1812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7162780" y="181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9458940" y="181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137333</xdr:rowOff>
    </xdr:from>
    <xdr:ext cx="469744" cy="259045"/>
    <xdr:sp macro="" textlink="">
      <xdr:nvSpPr>
        <xdr:cNvPr id="765" name="【庁舎】&#10;一人当たり面積該当値テキスト">
          <a:extLst>
            <a:ext uri="{FF2B5EF4-FFF2-40B4-BE49-F238E27FC236}">
              <a16:creationId xmlns:a16="http://schemas.microsoft.com/office/drawing/2014/main" id="{00000000-0008-0000-0F00-0000FD020000}"/>
            </a:ext>
          </a:extLst>
        </xdr:cNvPr>
        <xdr:cNvSpPr txBox="1"/>
      </xdr:nvSpPr>
      <xdr:spPr>
        <a:xfrm>
          <a:off x="19547840" y="1807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21112</xdr:rowOff>
    </xdr:from>
    <xdr:to>
      <xdr:col>112</xdr:col>
      <xdr:colOff>38100</xdr:colOff>
      <xdr:row>108</xdr:row>
      <xdr:rowOff>122712</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8735040" y="18126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71856</xdr:rowOff>
    </xdr:from>
    <xdr:to>
      <xdr:col>116</xdr:col>
      <xdr:colOff>63500</xdr:colOff>
      <xdr:row>108</xdr:row>
      <xdr:rowOff>71912</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8778220" y="18176976"/>
          <a:ext cx="73152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115064</xdr:rowOff>
    </xdr:from>
    <xdr:ext cx="469744" cy="259045"/>
    <xdr:sp macro="" textlink="">
      <xdr:nvSpPr>
        <xdr:cNvPr id="768" name="n_1aveValue【庁舎】&#10;一人当たり面積">
          <a:extLst>
            <a:ext uri="{FF2B5EF4-FFF2-40B4-BE49-F238E27FC236}">
              <a16:creationId xmlns:a16="http://schemas.microsoft.com/office/drawing/2014/main" id="{00000000-0008-0000-0F00-000000030000}"/>
            </a:ext>
          </a:extLst>
        </xdr:cNvPr>
        <xdr:cNvSpPr txBox="1"/>
      </xdr:nvSpPr>
      <xdr:spPr>
        <a:xfrm>
          <a:off x="18561127" y="1822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141223</xdr:rowOff>
    </xdr:from>
    <xdr:ext cx="469744" cy="259045"/>
    <xdr:sp macro="" textlink="">
      <xdr:nvSpPr>
        <xdr:cNvPr id="769" name="n_2aveValue【庁舎】&#10;一人当たり面積">
          <a:extLst>
            <a:ext uri="{FF2B5EF4-FFF2-40B4-BE49-F238E27FC236}">
              <a16:creationId xmlns:a16="http://schemas.microsoft.com/office/drawing/2014/main" id="{00000000-0008-0000-0F00-000001030000}"/>
            </a:ext>
          </a:extLst>
        </xdr:cNvPr>
        <xdr:cNvSpPr txBox="1"/>
      </xdr:nvSpPr>
      <xdr:spPr>
        <a:xfrm>
          <a:off x="17776267" y="179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141301</xdr:rowOff>
    </xdr:from>
    <xdr:ext cx="469744" cy="259045"/>
    <xdr:sp macro="" textlink="">
      <xdr:nvSpPr>
        <xdr:cNvPr id="770" name="n_3aveValue【庁舎】&#10;一人当たり面積">
          <a:extLst>
            <a:ext uri="{FF2B5EF4-FFF2-40B4-BE49-F238E27FC236}">
              <a16:creationId xmlns:a16="http://schemas.microsoft.com/office/drawing/2014/main" id="{00000000-0008-0000-0F00-000002030000}"/>
            </a:ext>
          </a:extLst>
        </xdr:cNvPr>
        <xdr:cNvSpPr txBox="1"/>
      </xdr:nvSpPr>
      <xdr:spPr>
        <a:xfrm>
          <a:off x="17001567" y="179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139239</xdr:rowOff>
    </xdr:from>
    <xdr:ext cx="469744" cy="259045"/>
    <xdr:sp macro="" textlink="">
      <xdr:nvSpPr>
        <xdr:cNvPr id="771" name="n_1mainValue【庁舎】&#10;一人当たり面積">
          <a:extLst>
            <a:ext uri="{FF2B5EF4-FFF2-40B4-BE49-F238E27FC236}">
              <a16:creationId xmlns:a16="http://schemas.microsoft.com/office/drawing/2014/main" id="{00000000-0008-0000-0F00-000003030000}"/>
            </a:ext>
          </a:extLst>
        </xdr:cNvPr>
        <xdr:cNvSpPr txBox="1"/>
      </xdr:nvSpPr>
      <xdr:spPr>
        <a:xfrm>
          <a:off x="18561127" y="1790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・図書館、体育館、福祉施設、消防施設は平成に入ってから建築しており、有形固定資産減価償却率は著しく低くなっている。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％となっているが、一部事務組合にて事業を実施している。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ts val="15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原子力発電所の立地により固定資産税等の税収入が大きいため、類似団体平均値を上回っているが、電力事業者の業績や設備投資の状況により税収入が大きく変動するため安定した財政運営に苦慮している。今後も、町税等の滞納額の圧縮や更なる徴収業務の強化に取り組むとともに、地域産業の振興や</a:t>
          </a:r>
          <a:r>
            <a:rPr kumimoji="0" lang="ja-JP" altLang="en-US" sz="1100" b="0" i="0" u="none" strike="noStrike" kern="0" cap="none" spc="0" normalizeH="0" baseline="0" noProof="0">
              <a:ln>
                <a:noFill/>
              </a:ln>
              <a:solidFill>
                <a:prstClr val="black"/>
              </a:solidFill>
              <a:effectLst/>
              <a:uLnTx/>
              <a:uFillTx/>
              <a:latin typeface="+mn-lt"/>
              <a:ea typeface="+mn-ea"/>
              <a:cs typeface="+mn-cs"/>
            </a:rPr>
            <a:t>優良</a:t>
          </a:r>
          <a:r>
            <a:rPr kumimoji="0" lang="ja-JP" altLang="ja-JP" sz="1100" b="0" i="0" u="none" strike="noStrike" kern="0" cap="none" spc="0" normalizeH="0" baseline="0" noProof="0">
              <a:ln>
                <a:noFill/>
              </a:ln>
              <a:solidFill>
                <a:prstClr val="black"/>
              </a:solidFill>
              <a:effectLst/>
              <a:uLnTx/>
              <a:uFillTx/>
              <a:latin typeface="+mn-lt"/>
              <a:ea typeface="+mn-ea"/>
              <a:cs typeface="+mn-cs"/>
            </a:rPr>
            <a:t>企業の誘致による税源の確保等に努める。</a:t>
          </a:r>
          <a:endParaRPr kumimoji="0" lang="ja-JP" altLang="ja-JP" sz="1400" b="0" i="0" u="none" strike="noStrike" kern="0" cap="none" spc="0" normalizeH="0" baseline="0" noProof="0">
            <a:ln>
              <a:noFill/>
            </a:ln>
            <a:solidFill>
              <a:prstClr val="black"/>
            </a:solidFill>
            <a:effectLst/>
            <a:uLnTx/>
            <a:uFillTx/>
            <a:latin typeface="+mn-lt"/>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138491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8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138491</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40</xdr:row>
      <xdr:rowOff>161472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40</xdr:row>
      <xdr:rowOff>161472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7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87691</xdr:rowOff>
    </xdr:from>
    <xdr:to>
      <xdr:col>19</xdr:col>
      <xdr:colOff>184150</xdr:colOff>
      <xdr:row>41</xdr:row>
      <xdr:rowOff>17841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28018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64709</xdr:rowOff>
    </xdr:from>
    <xdr:to>
      <xdr:col>7</xdr:col>
      <xdr:colOff>31750</xdr:colOff>
      <xdr:row>40</xdr:row>
      <xdr:rowOff>166309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950">
              <a:latin typeface="ＭＳ Ｐゴシック" panose="020B0600070205080204" pitchFamily="50" charset="-128"/>
              <a:ea typeface="ＭＳ Ｐゴシック" panose="020B0600070205080204" pitchFamily="50" charset="-128"/>
            </a:rPr>
            <a:t>　</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26</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年度は物件費、補助費等の増加により、</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25</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年度に比べ</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3.7</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ポイント上回る</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93.0</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％ととなった。</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28</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年度は経常経費充当一般財源等が地方税等で増加したことから、前年度を</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1.2</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ポイント下回る</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88.8</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％となった。</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年度は、地方税の増収により経常一般財源等総額が増加したが、物件費、扶助費等の増額により経常経費充当一般財源等も増加した。全体としては、経常経費充当一般財源等の増加幅が上回ったため、前年より</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1.9</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ポイント下回る</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90.7%</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となった。</a:t>
          </a: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30</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年度は、経常一般財源等総額、</a:t>
          </a:r>
          <a:r>
            <a:rPr lang="ja-JP" altLang="ja-JP" sz="950" b="0" i="0" baseline="0">
              <a:solidFill>
                <a:schemeClr val="dk1"/>
              </a:solidFill>
              <a:effectLst/>
              <a:latin typeface="+mn-lt"/>
              <a:ea typeface="+mn-ea"/>
              <a:cs typeface="+mn-cs"/>
            </a:rPr>
            <a:t>経常経費充当一般財源</a:t>
          </a:r>
          <a:r>
            <a:rPr lang="ja-JP" altLang="en-US" sz="950" b="0" i="0" baseline="0">
              <a:solidFill>
                <a:schemeClr val="dk1"/>
              </a:solidFill>
              <a:effectLst/>
              <a:latin typeface="+mn-lt"/>
              <a:ea typeface="+mn-ea"/>
              <a:cs typeface="+mn-cs"/>
            </a:rPr>
            <a:t>等ともに減少となったが、経常一般財源等総額の減少は固定資産税の減収によるもので、経常経費充当一般財源等の減少は他会計繰出金の減によるものである。全体としては、経常一般財源等総額の減少幅が上回ったため、前年より</a:t>
          </a:r>
          <a:r>
            <a:rPr lang="en-US" altLang="ja-JP" sz="950" b="0" i="0" baseline="0">
              <a:solidFill>
                <a:schemeClr val="dk1"/>
              </a:solidFill>
              <a:effectLst/>
              <a:latin typeface="+mn-lt"/>
              <a:ea typeface="+mn-ea"/>
              <a:cs typeface="+mn-cs"/>
            </a:rPr>
            <a:t>1.7</a:t>
          </a:r>
          <a:r>
            <a:rPr lang="ja-JP" altLang="en-US" sz="950" b="0" i="0" baseline="0">
              <a:solidFill>
                <a:schemeClr val="dk1"/>
              </a:solidFill>
              <a:effectLst/>
              <a:latin typeface="+mn-lt"/>
              <a:ea typeface="+mn-ea"/>
              <a:cs typeface="+mn-cs"/>
            </a:rPr>
            <a:t>ポイント下回る</a:t>
          </a:r>
          <a:r>
            <a:rPr lang="en-US" altLang="ja-JP" sz="950" b="0" i="0" baseline="0">
              <a:solidFill>
                <a:schemeClr val="dk1"/>
              </a:solidFill>
              <a:effectLst/>
              <a:latin typeface="+mn-lt"/>
              <a:ea typeface="+mn-ea"/>
              <a:cs typeface="+mn-cs"/>
            </a:rPr>
            <a:t>92.4%</a:t>
          </a:r>
          <a:r>
            <a:rPr lang="ja-JP" altLang="en-US" sz="950" b="0" i="0" baseline="0">
              <a:solidFill>
                <a:schemeClr val="dk1"/>
              </a:solidFill>
              <a:effectLst/>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95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　類似団体平均値</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を下回る</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数値</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が続いているため</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en-US" sz="950" b="0" i="0" u="none" strike="noStrike" kern="0" cap="none" spc="0" normalizeH="0" baseline="0" noProof="0">
              <a:ln>
                <a:noFill/>
              </a:ln>
              <a:solidFill>
                <a:prstClr val="black"/>
              </a:solidFill>
              <a:effectLst/>
              <a:uLnTx/>
              <a:uFillTx/>
              <a:latin typeface="+mn-lt"/>
              <a:ea typeface="ＭＳ Ｐゴシック"/>
              <a:cs typeface="+mn-cs"/>
            </a:rPr>
            <a:t>引き続き</a:t>
          </a:r>
          <a:r>
            <a:rPr kumimoji="0" lang="ja-JP" altLang="ja-JP" sz="950" b="0" i="0" u="none" strike="noStrike" kern="0" cap="none" spc="0" normalizeH="0" baseline="0" noProof="0">
              <a:ln>
                <a:noFill/>
              </a:ln>
              <a:solidFill>
                <a:prstClr val="black"/>
              </a:solidFill>
              <a:effectLst/>
              <a:uLnTx/>
              <a:uFillTx/>
              <a:latin typeface="+mn-lt"/>
              <a:ea typeface="ＭＳ Ｐゴシック"/>
              <a:cs typeface="+mn-cs"/>
            </a:rPr>
            <a:t>定員管理の適正化計画に基づいた職員の削減をはじめ、行政評価システム等の地域経営手法を取り入れながら経常経費の歳出削減を図る。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150241</xdr:rowOff>
    </xdr:from>
    <xdr:to>
      <xdr:col>23</xdr:col>
      <xdr:colOff>133350</xdr:colOff>
      <xdr:row>66</xdr:row>
      <xdr:rowOff>19812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94491"/>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150241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4864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86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77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7747</xdr:rowOff>
    </xdr:from>
    <xdr:to>
      <xdr:col>7</xdr:col>
      <xdr:colOff>31750</xdr:colOff>
      <xdr:row>65</xdr:row>
      <xdr:rowOff>109347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119524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112539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99441</xdr:rowOff>
    </xdr:from>
    <xdr:to>
      <xdr:col>19</xdr:col>
      <xdr:colOff>184150</xdr:colOff>
      <xdr:row>66</xdr:row>
      <xdr:rowOff>29591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14368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大きく上回っているのは人件費（職員数）が主な要因となっており、今後は住民サービスが低下しないことに配慮しながら、民間でも実施可能な業務については指定管理者制度の導入などにより委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を</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進め、定員適正化計画に基づく職員の削減等によりコストの低減を図っていく。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59982</xdr:rowOff>
    </xdr:from>
    <xdr:to>
      <xdr:col>23</xdr:col>
      <xdr:colOff>133350</xdr:colOff>
      <xdr:row>85</xdr:row>
      <xdr:rowOff>84643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633232"/>
          <a:ext cx="838200" cy="2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135579</xdr:rowOff>
    </xdr:from>
    <xdr:to>
      <xdr:col>19</xdr:col>
      <xdr:colOff>133350</xdr:colOff>
      <xdr:row>85</xdr:row>
      <xdr:rowOff>59982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37379"/>
          <a:ext cx="889000" cy="9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23504</xdr:rowOff>
    </xdr:from>
    <xdr:to>
      <xdr:col>15</xdr:col>
      <xdr:colOff>82550</xdr:colOff>
      <xdr:row>84</xdr:row>
      <xdr:rowOff>135579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25304"/>
          <a:ext cx="889000" cy="1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145021</xdr:rowOff>
    </xdr:from>
    <xdr:to>
      <xdr:col>11</xdr:col>
      <xdr:colOff>31750</xdr:colOff>
      <xdr:row>84</xdr:row>
      <xdr:rowOff>23504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75371"/>
          <a:ext cx="889000" cy="4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33843</xdr:rowOff>
    </xdr:from>
    <xdr:to>
      <xdr:col>23</xdr:col>
      <xdr:colOff>184150</xdr:colOff>
      <xdr:row>85</xdr:row>
      <xdr:rowOff>135443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5920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7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9182</xdr:rowOff>
    </xdr:from>
    <xdr:to>
      <xdr:col>19</xdr:col>
      <xdr:colOff>184150</xdr:colOff>
      <xdr:row>85</xdr:row>
      <xdr:rowOff>110782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95559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6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84779</xdr:rowOff>
    </xdr:from>
    <xdr:to>
      <xdr:col>15</xdr:col>
      <xdr:colOff>133350</xdr:colOff>
      <xdr:row>85</xdr:row>
      <xdr:rowOff>14929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171156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7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144154</xdr:rowOff>
    </xdr:from>
    <xdr:to>
      <xdr:col>11</xdr:col>
      <xdr:colOff>82550</xdr:colOff>
      <xdr:row>84</xdr:row>
      <xdr:rowOff>74304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59081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94221</xdr:rowOff>
    </xdr:from>
    <xdr:to>
      <xdr:col>7</xdr:col>
      <xdr:colOff>31750</xdr:colOff>
      <xdr:row>84</xdr:row>
      <xdr:rowOff>24371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9148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1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類似団体平均値を下回っており、国や県等の給与制度に準拠しながら今後も引き続き適正水準の維持に努める。</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157238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3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556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111277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556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111277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211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原子力安全対策、地域改善対策等</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本町特有の行政需要により、類似団体平均値を大幅に上回っている。平成</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年のエネルギー環境教育体験館の開館</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、新規事務事業への対応も必要となっており、職員数の高止まりの状況はしばらく続くものと考えられる。</a:t>
          </a:r>
          <a:endParaRPr kumimoji="0" lang="en-US" altLang="ja-JP" sz="11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今後も第</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次美浜町行財政改革大綱に基づき定員の適正化を推進し、引き続き事務事業の縮減合理化と業務の民間委託等を積極的に推進する。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32476</xdr:rowOff>
    </xdr:from>
    <xdr:to>
      <xdr:col>81</xdr:col>
      <xdr:colOff>44450</xdr:colOff>
      <xdr:row>64</xdr:row>
      <xdr:rowOff>37072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05276"/>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147622</xdr:rowOff>
    </xdr:from>
    <xdr:to>
      <xdr:col>77</xdr:col>
      <xdr:colOff>44450</xdr:colOff>
      <xdr:row>64</xdr:row>
      <xdr:rowOff>32476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48972"/>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114300</xdr:rowOff>
    </xdr:from>
    <xdr:to>
      <xdr:col>72</xdr:col>
      <xdr:colOff>203200</xdr:colOff>
      <xdr:row>63</xdr:row>
      <xdr:rowOff>147622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1565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78680</xdr:rowOff>
    </xdr:from>
    <xdr:to>
      <xdr:col>68</xdr:col>
      <xdr:colOff>152400</xdr:colOff>
      <xdr:row>63</xdr:row>
      <xdr:rowOff>114300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8003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0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157722</xdr:rowOff>
    </xdr:from>
    <xdr:to>
      <xdr:col>81</xdr:col>
      <xdr:colOff>95250</xdr:colOff>
      <xdr:row>64</xdr:row>
      <xdr:rowOff>87872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129799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153126</xdr:rowOff>
    </xdr:from>
    <xdr:to>
      <xdr:col>77</xdr:col>
      <xdr:colOff>95250</xdr:colOff>
      <xdr:row>64</xdr:row>
      <xdr:rowOff>83276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68053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96822</xdr:rowOff>
    </xdr:from>
    <xdr:to>
      <xdr:col>73</xdr:col>
      <xdr:colOff>44450</xdr:colOff>
      <xdr:row>64</xdr:row>
      <xdr:rowOff>26972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11749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8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63500</xdr:rowOff>
    </xdr:from>
    <xdr:to>
      <xdr:col>68</xdr:col>
      <xdr:colOff>203200</xdr:colOff>
      <xdr:row>63</xdr:row>
      <xdr:rowOff>165100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27880</xdr:rowOff>
    </xdr:from>
    <xdr:to>
      <xdr:col>64</xdr:col>
      <xdr:colOff>152400</xdr:colOff>
      <xdr:row>63</xdr:row>
      <xdr:rowOff>129480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114257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共下水道の整備による公営企業債充当繰入金やごみ処理施設等の整備による一部事務組合の地方債充当補助金等の増加により、類似団体平均値を上回っているが、元利償還金のピークは過ぎているため、比率は</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毎年</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減少を続けている。</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後年度の負担を軽減するため、地方債への依存を抑制した財政運営に努めながら適正水準を確保していく。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70696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126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110913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19896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6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92287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4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147337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106273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6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将来負担比率については、 </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近年、</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下水道事業（公共下水・集落排水）などの公営企業債等繰入見込額</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小浜病院組合・敦賀美方消防組合などの組合等負担等見込額で</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増加</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や、</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臨時財政対策債、公共事業等債等の発行増</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により上昇が続いていたが、</a:t>
          </a:r>
          <a:r>
            <a:rPr kumimoji="1" lang="en-US" altLang="ja-JP" sz="1100" b="0" i="0" u="none" strike="noStrike" kern="0" cap="none" spc="0" normalizeH="0" baseline="0" noProof="0">
              <a:ln>
                <a:noFill/>
              </a:ln>
              <a:solidFill>
                <a:prstClr val="black"/>
              </a:solidFill>
              <a:effectLst/>
              <a:uLnTx/>
              <a:uFillTx/>
              <a:latin typeface="+mn-lt"/>
              <a:ea typeface="ＭＳ Ｐゴシック"/>
              <a:cs typeface="+mn-cs"/>
            </a:rPr>
            <a:t>29</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年度からは財政調整基金と特定目的金の積み立てによる充当可能基金の増により、指標は改善した。</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今後</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普通建設事業は国の補助制度を最大限</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活用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するとともに、事業の優先度、緊急性及び事業効果を</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検証</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し、事業の先送りや規模縮小を図り、地方債の発行を抑え、将来負担比率の減少に努めていく。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67056</xdr:rowOff>
    </xdr:from>
    <xdr:to>
      <xdr:col>81</xdr:col>
      <xdr:colOff>44450</xdr:colOff>
      <xdr:row>20</xdr:row>
      <xdr:rowOff>45212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24606"/>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45212</xdr:rowOff>
    </xdr:from>
    <xdr:to>
      <xdr:col>77</xdr:col>
      <xdr:colOff>44450</xdr:colOff>
      <xdr:row>20</xdr:row>
      <xdr:rowOff>155245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74212"/>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154889</xdr:rowOff>
    </xdr:from>
    <xdr:to>
      <xdr:col>72</xdr:col>
      <xdr:colOff>203200</xdr:colOff>
      <xdr:row>20</xdr:row>
      <xdr:rowOff>155245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412439"/>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15901</xdr:rowOff>
    </xdr:from>
    <xdr:to>
      <xdr:col>68</xdr:col>
      <xdr:colOff>152400</xdr:colOff>
      <xdr:row>19</xdr:row>
      <xdr:rowOff>154889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73451"/>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16256</xdr:rowOff>
    </xdr:from>
    <xdr:to>
      <xdr:col>81</xdr:col>
      <xdr:colOff>95250</xdr:colOff>
      <xdr:row>19</xdr:row>
      <xdr:rowOff>117856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159783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165862</xdr:rowOff>
    </xdr:from>
    <xdr:to>
      <xdr:col>77</xdr:col>
      <xdr:colOff>95250</xdr:colOff>
      <xdr:row>20</xdr:row>
      <xdr:rowOff>96012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80789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0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104445</xdr:rowOff>
    </xdr:from>
    <xdr:to>
      <xdr:col>73</xdr:col>
      <xdr:colOff>44450</xdr:colOff>
      <xdr:row>21</xdr:row>
      <xdr:rowOff>34595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19372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1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104089</xdr:rowOff>
    </xdr:from>
    <xdr:to>
      <xdr:col>68</xdr:col>
      <xdr:colOff>203200</xdr:colOff>
      <xdr:row>20</xdr:row>
      <xdr:rowOff>34239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19016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4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136550</xdr:rowOff>
    </xdr:from>
    <xdr:to>
      <xdr:col>64</xdr:col>
      <xdr:colOff>152400</xdr:colOff>
      <xdr:row>19</xdr:row>
      <xdr:rowOff>66701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51478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原子力安全対策、地域改善対策等</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本町特有の行政需要により職員数が多いため、類似団体平均値を大幅に上回っているが、今後も民間でも実施可能な業務については指定管理者制度の導入などにより委託化進め、定員適正化計画に基づく職員の削減等によりコストの低減を図っ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18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1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89916</xdr:rowOff>
    </xdr:from>
    <xdr:to>
      <xdr:col>24</xdr:col>
      <xdr:colOff>76200</xdr:colOff>
      <xdr:row>39</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89916</xdr:rowOff>
    </xdr:from>
    <xdr:to>
      <xdr:col>15</xdr:col>
      <xdr:colOff>149225</xdr:colOff>
      <xdr:row>39</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より給食センターの一部業務で民間委託を実施し、また生涯学習センターの完成に伴い維持管理経費が増加したことにより類似団体平均値を上回る</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状況が続いている。</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にはエネルギー環境教育体験館が開館し、今後も道の駅等の整備が予定されているため、新たな物件費の増加が見込まれる。引き続き、</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民間でも実施可能な業務については指定管理者制度の導入などにより</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外部</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委託を進めるなど、各施設でコストの削減に努める</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とともに、公共施設等総合管理計画に基づき、施設の統廃合を進める。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8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301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109855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3301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81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139065</xdr:rowOff>
    </xdr:from>
    <xdr:to>
      <xdr:col>82</xdr:col>
      <xdr:colOff>158750</xdr:colOff>
      <xdr:row>16</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111142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59055</xdr:rowOff>
    </xdr:from>
    <xdr:to>
      <xdr:col>69</xdr:col>
      <xdr:colOff>142875</xdr:colOff>
      <xdr:row>15</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145432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類似団体平均値より</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0.5</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a:cs typeface="+mn-cs"/>
            </a:rPr>
            <a:t>1.1</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ポイント下回る状況が続いているが、今後の少子高齢化の進展に伴い、社会保障経費の自然増や地域医療の施策等により増加する傾向にあるため、今後の数値に注意しながら必要に応じて事務事業等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169863</xdr:rowOff>
    </xdr:from>
    <xdr:to>
      <xdr:col>24</xdr:col>
      <xdr:colOff>25400</xdr:colOff>
      <xdr:row>56</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961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169863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567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141288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141288</xdr:rowOff>
    </xdr:from>
    <xdr:to>
      <xdr:col>11</xdr:col>
      <xdr:colOff>9525</xdr:colOff>
      <xdr:row>55</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10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5415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90488</xdr:rowOff>
    </xdr:from>
    <xdr:to>
      <xdr:col>11</xdr:col>
      <xdr:colOff>60325</xdr:colOff>
      <xdr:row>56</xdr:row>
      <xdr:rowOff>20638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30815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繰出金、維持補修費については、類似団体平均値とほぼ同じ数値で推移している状況である。下水道事業などの公営企業については維持管理費等の経費を節減するなど、今後も適正水準の維持に努める。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28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29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29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美浜・三方環境衛生組合による施設整備に伴う元利償還金の増加や</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公立小浜病院組合</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への</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加入に伴う負担金の増加により、類似団体平均値を大きく上回っている。今後も施設・設備の更新等に伴い負担金が増加する見込みであることから、各種団体等の補助金や負担金について、その目的や必要性、効果等を検証し、</a:t>
          </a: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所期</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の目的を達成しているものは廃止や見直しを行う。</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41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415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39</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421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7198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新規地方債の発行額の抑制や公的資金補償金免除繰上償還の実施等により、類似団体平均値より大きく下回っている。今後もこの状況を維持するために、地方債の新規発行を予定している普通建設事業については、実施時期や規模を精査し借入額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74</xdr:row>
      <xdr:rowOff>71483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74898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48623</xdr:rowOff>
    </xdr:from>
    <xdr:to>
      <xdr:col>19</xdr:col>
      <xdr:colOff>187325</xdr:colOff>
      <xdr:row>74</xdr:row>
      <xdr:rowOff>61685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7359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42091</xdr:rowOff>
    </xdr:from>
    <xdr:to>
      <xdr:col>15</xdr:col>
      <xdr:colOff>98425</xdr:colOff>
      <xdr:row>74</xdr:row>
      <xdr:rowOff>48623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7293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42091</xdr:rowOff>
    </xdr:from>
    <xdr:to>
      <xdr:col>11</xdr:col>
      <xdr:colOff>9525</xdr:colOff>
      <xdr:row>74</xdr:row>
      <xdr:rowOff>71483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293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74567</xdr:rowOff>
    </xdr:from>
    <xdr:to>
      <xdr:col>6</xdr:col>
      <xdr:colOff>171450</xdr:colOff>
      <xdr:row>76</xdr:row>
      <xdr:rowOff>4716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160945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20683</xdr:rowOff>
    </xdr:from>
    <xdr:to>
      <xdr:col>24</xdr:col>
      <xdr:colOff>76200</xdr:colOff>
      <xdr:row>74</xdr:row>
      <xdr:rowOff>122283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37210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55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169273</xdr:rowOff>
    </xdr:from>
    <xdr:to>
      <xdr:col>15</xdr:col>
      <xdr:colOff>149225</xdr:colOff>
      <xdr:row>74</xdr:row>
      <xdr:rowOff>99423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109600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162741</xdr:rowOff>
    </xdr:from>
    <xdr:to>
      <xdr:col>11</xdr:col>
      <xdr:colOff>60325</xdr:colOff>
      <xdr:row>74</xdr:row>
      <xdr:rowOff>92891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103068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20683</xdr:rowOff>
    </xdr:from>
    <xdr:to>
      <xdr:col>6</xdr:col>
      <xdr:colOff>171450</xdr:colOff>
      <xdr:row>74</xdr:row>
      <xdr:rowOff>122283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132460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47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a:cs typeface="+mn-cs"/>
            </a:rPr>
            <a:t>類似団体平均値を大きく上回っているのは人件費と補助費等が要因となっており、今後も定員適正化計画による職員数の削減や指定管理者制度の導入等によりコスト削減に努め、行政評価システム等の地域経営手法を取り入れながら経常経費の歳出削減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100874</xdr:rowOff>
    </xdr:from>
    <xdr:to>
      <xdr:col>82</xdr:col>
      <xdr:colOff>107950</xdr:colOff>
      <xdr:row>80</xdr:row>
      <xdr:rowOff>146594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8168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51888</xdr:rowOff>
    </xdr:from>
    <xdr:to>
      <xdr:col>78</xdr:col>
      <xdr:colOff>69850</xdr:colOff>
      <xdr:row>80</xdr:row>
      <xdr:rowOff>100874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7678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51888</xdr:rowOff>
    </xdr:from>
    <xdr:to>
      <xdr:col>73</xdr:col>
      <xdr:colOff>180975</xdr:colOff>
      <xdr:row>80</xdr:row>
      <xdr:rowOff>97608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767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97608</xdr:rowOff>
    </xdr:from>
    <xdr:to>
      <xdr:col>69</xdr:col>
      <xdr:colOff>92075</xdr:colOff>
      <xdr:row>80</xdr:row>
      <xdr:rowOff>166188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8136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95794</xdr:rowOff>
    </xdr:from>
    <xdr:to>
      <xdr:col>82</xdr:col>
      <xdr:colOff>158750</xdr:colOff>
      <xdr:row>81</xdr:row>
      <xdr:rowOff>25944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67871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50074</xdr:rowOff>
    </xdr:from>
    <xdr:to>
      <xdr:col>78</xdr:col>
      <xdr:colOff>120650</xdr:colOff>
      <xdr:row>80</xdr:row>
      <xdr:rowOff>151674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136451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52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1088</xdr:rowOff>
    </xdr:from>
    <xdr:to>
      <xdr:col>74</xdr:col>
      <xdr:colOff>31750</xdr:colOff>
      <xdr:row>80</xdr:row>
      <xdr:rowOff>102688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87465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46808</xdr:rowOff>
    </xdr:from>
    <xdr:to>
      <xdr:col>69</xdr:col>
      <xdr:colOff>142875</xdr:colOff>
      <xdr:row>80</xdr:row>
      <xdr:rowOff>148408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133185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115388</xdr:rowOff>
    </xdr:from>
    <xdr:to>
      <xdr:col>65</xdr:col>
      <xdr:colOff>53975</xdr:colOff>
      <xdr:row>81</xdr:row>
      <xdr:rowOff>45538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30315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9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141615</xdr:rowOff>
    </xdr:from>
    <xdr:to>
      <xdr:col>29</xdr:col>
      <xdr:colOff>127000</xdr:colOff>
      <xdr:row>16</xdr:row>
      <xdr:rowOff>6631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0990"/>
          <a:ext cx="647700" cy="3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6631</xdr:rowOff>
    </xdr:from>
    <xdr:to>
      <xdr:col>26</xdr:col>
      <xdr:colOff>50800</xdr:colOff>
      <xdr:row>16</xdr:row>
      <xdr:rowOff>45896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97456"/>
          <a:ext cx="698500" cy="39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45896</xdr:rowOff>
    </xdr:from>
    <xdr:to>
      <xdr:col>22</xdr:col>
      <xdr:colOff>114300</xdr:colOff>
      <xdr:row>16</xdr:row>
      <xdr:rowOff>93033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36721"/>
          <a:ext cx="698500" cy="47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93033</xdr:rowOff>
    </xdr:from>
    <xdr:to>
      <xdr:col>18</xdr:col>
      <xdr:colOff>177800</xdr:colOff>
      <xdr:row>16</xdr:row>
      <xdr:rowOff>114247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83858"/>
          <a:ext cx="698500" cy="2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126845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90815</xdr:rowOff>
    </xdr:from>
    <xdr:to>
      <xdr:col>29</xdr:col>
      <xdr:colOff>177800</xdr:colOff>
      <xdr:row>16</xdr:row>
      <xdr:rowOff>20965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107342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127281</xdr:rowOff>
    </xdr:from>
    <xdr:to>
      <xdr:col>26</xdr:col>
      <xdr:colOff>101600</xdr:colOff>
      <xdr:row>16</xdr:row>
      <xdr:rowOff>57431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6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67608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166546</xdr:rowOff>
    </xdr:from>
    <xdr:to>
      <xdr:col>22</xdr:col>
      <xdr:colOff>165100</xdr:colOff>
      <xdr:row>16</xdr:row>
      <xdr:rowOff>96696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85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106873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5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42233</xdr:rowOff>
    </xdr:from>
    <xdr:to>
      <xdr:col>19</xdr:col>
      <xdr:colOff>38100</xdr:colOff>
      <xdr:row>16</xdr:row>
      <xdr:rowOff>143833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3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154010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0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63447</xdr:rowOff>
    </xdr:from>
    <xdr:to>
      <xdr:col>15</xdr:col>
      <xdr:colOff>101600</xdr:colOff>
      <xdr:row>16</xdr:row>
      <xdr:rowOff>165047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5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332759</xdr:rowOff>
    </xdr:from>
    <xdr:to>
      <xdr:col>29</xdr:col>
      <xdr:colOff>127000</xdr:colOff>
      <xdr:row>36</xdr:row>
      <xdr:rowOff>31712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43109"/>
          <a:ext cx="6477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332759</xdr:rowOff>
    </xdr:from>
    <xdr:to>
      <xdr:col>26</xdr:col>
      <xdr:colOff>50800</xdr:colOff>
      <xdr:row>36</xdr:row>
      <xdr:rowOff>14472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43109"/>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8528</xdr:rowOff>
    </xdr:from>
    <xdr:to>
      <xdr:col>22</xdr:col>
      <xdr:colOff>114300</xdr:colOff>
      <xdr:row>36</xdr:row>
      <xdr:rowOff>14472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61778"/>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306794</xdr:rowOff>
    </xdr:from>
    <xdr:to>
      <xdr:col>18</xdr:col>
      <xdr:colOff>177800</xdr:colOff>
      <xdr:row>36</xdr:row>
      <xdr:rowOff>8528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17144"/>
          <a:ext cx="698500" cy="4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323812</xdr:rowOff>
    </xdr:from>
    <xdr:to>
      <xdr:col>29</xdr:col>
      <xdr:colOff>177800</xdr:colOff>
      <xdr:row>36</xdr:row>
      <xdr:rowOff>82512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4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295889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281959</xdr:rowOff>
    </xdr:from>
    <xdr:to>
      <xdr:col>26</xdr:col>
      <xdr:colOff>101600</xdr:colOff>
      <xdr:row>36</xdr:row>
      <xdr:rowOff>40659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9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50836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6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306572</xdr:rowOff>
    </xdr:from>
    <xdr:to>
      <xdr:col>22</xdr:col>
      <xdr:colOff>165100</xdr:colOff>
      <xdr:row>36</xdr:row>
      <xdr:rowOff>65272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1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75449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8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300628</xdr:rowOff>
    </xdr:from>
    <xdr:to>
      <xdr:col>19</xdr:col>
      <xdr:colOff>38100</xdr:colOff>
      <xdr:row>36</xdr:row>
      <xdr:rowOff>59328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69505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255994</xdr:rowOff>
    </xdr:from>
    <xdr:to>
      <xdr:col>15</xdr:col>
      <xdr:colOff>101600</xdr:colOff>
      <xdr:row>36</xdr:row>
      <xdr:rowOff>14694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10160</xdr:rowOff>
    </xdr:from>
    <xdr:to>
      <xdr:col>24</xdr:col>
      <xdr:colOff>63500</xdr:colOff>
      <xdr:row>35</xdr:row>
      <xdr:rowOff>18664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10910"/>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10160</xdr:rowOff>
    </xdr:from>
    <xdr:to>
      <xdr:col>19</xdr:col>
      <xdr:colOff>177800</xdr:colOff>
      <xdr:row>35</xdr:row>
      <xdr:rowOff>59583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0910"/>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59583</xdr:rowOff>
    </xdr:from>
    <xdr:to>
      <xdr:col>15</xdr:col>
      <xdr:colOff>50800</xdr:colOff>
      <xdr:row>35</xdr:row>
      <xdr:rowOff>88852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0333"/>
          <a:ext cx="889000" cy="2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88852</xdr:rowOff>
    </xdr:from>
    <xdr:to>
      <xdr:col>10</xdr:col>
      <xdr:colOff>114300</xdr:colOff>
      <xdr:row>35</xdr:row>
      <xdr:rowOff>119065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602"/>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139314</xdr:rowOff>
    </xdr:from>
    <xdr:to>
      <xdr:col>24</xdr:col>
      <xdr:colOff>114300</xdr:colOff>
      <xdr:row>35</xdr:row>
      <xdr:rowOff>69464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162191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130810</xdr:rowOff>
    </xdr:from>
    <xdr:to>
      <xdr:col>20</xdr:col>
      <xdr:colOff>38100</xdr:colOff>
      <xdr:row>35</xdr:row>
      <xdr:rowOff>60960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77487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8783</xdr:rowOff>
    </xdr:from>
    <xdr:to>
      <xdr:col>15</xdr:col>
      <xdr:colOff>101600</xdr:colOff>
      <xdr:row>35</xdr:row>
      <xdr:rowOff>110383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38052</xdr:rowOff>
    </xdr:from>
    <xdr:to>
      <xdr:col>10</xdr:col>
      <xdr:colOff>165100</xdr:colOff>
      <xdr:row>35</xdr:row>
      <xdr:rowOff>139652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156179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68265</xdr:rowOff>
    </xdr:from>
    <xdr:to>
      <xdr:col>6</xdr:col>
      <xdr:colOff>38100</xdr:colOff>
      <xdr:row>35</xdr:row>
      <xdr:rowOff>169865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14942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47067</xdr:rowOff>
    </xdr:from>
    <xdr:to>
      <xdr:col>24</xdr:col>
      <xdr:colOff>63500</xdr:colOff>
      <xdr:row>54</xdr:row>
      <xdr:rowOff>82541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305367"/>
          <a:ext cx="8382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82541</xdr:rowOff>
    </xdr:from>
    <xdr:to>
      <xdr:col>19</xdr:col>
      <xdr:colOff>177800</xdr:colOff>
      <xdr:row>54</xdr:row>
      <xdr:rowOff>163781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40841"/>
          <a:ext cx="889000" cy="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135953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163781</xdr:rowOff>
    </xdr:from>
    <xdr:to>
      <xdr:col>15</xdr:col>
      <xdr:colOff>50800</xdr:colOff>
      <xdr:row>55</xdr:row>
      <xdr:rowOff>76003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22081"/>
          <a:ext cx="889000" cy="8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161241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76003</xdr:rowOff>
    </xdr:from>
    <xdr:to>
      <xdr:col>10</xdr:col>
      <xdr:colOff>114300</xdr:colOff>
      <xdr:row>55</xdr:row>
      <xdr:rowOff>132865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05753"/>
          <a:ext cx="889000" cy="5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167717</xdr:rowOff>
    </xdr:from>
    <xdr:to>
      <xdr:col>24</xdr:col>
      <xdr:colOff>114300</xdr:colOff>
      <xdr:row>54</xdr:row>
      <xdr:rowOff>97867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25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19144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10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31741</xdr:rowOff>
    </xdr:from>
    <xdr:to>
      <xdr:col>20</xdr:col>
      <xdr:colOff>38100</xdr:colOff>
      <xdr:row>54</xdr:row>
      <xdr:rowOff>133341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2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149868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0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112981</xdr:rowOff>
    </xdr:from>
    <xdr:to>
      <xdr:col>15</xdr:col>
      <xdr:colOff>101600</xdr:colOff>
      <xdr:row>55</xdr:row>
      <xdr:rowOff>43131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3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59658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4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25203</xdr:rowOff>
    </xdr:from>
    <xdr:to>
      <xdr:col>10</xdr:col>
      <xdr:colOff>165100</xdr:colOff>
      <xdr:row>55</xdr:row>
      <xdr:rowOff>126803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143330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82065</xdr:rowOff>
    </xdr:from>
    <xdr:to>
      <xdr:col>6</xdr:col>
      <xdr:colOff>38100</xdr:colOff>
      <xdr:row>56</xdr:row>
      <xdr:rowOff>12215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28742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8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40717</xdr:rowOff>
    </xdr:from>
    <xdr:to>
      <xdr:col>24</xdr:col>
      <xdr:colOff>63500</xdr:colOff>
      <xdr:row>77</xdr:row>
      <xdr:rowOff>106462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242367"/>
          <a:ext cx="8382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40717</xdr:rowOff>
    </xdr:from>
    <xdr:to>
      <xdr:col>19</xdr:col>
      <xdr:colOff>177800</xdr:colOff>
      <xdr:row>77</xdr:row>
      <xdr:rowOff>89613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42367"/>
          <a:ext cx="88900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89613</xdr:rowOff>
    </xdr:from>
    <xdr:to>
      <xdr:col>15</xdr:col>
      <xdr:colOff>50800</xdr:colOff>
      <xdr:row>78</xdr:row>
      <xdr:rowOff>15593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91263"/>
          <a:ext cx="8890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116909</xdr:rowOff>
    </xdr:from>
    <xdr:to>
      <xdr:col>10</xdr:col>
      <xdr:colOff>114300</xdr:colOff>
      <xdr:row>78</xdr:row>
      <xdr:rowOff>15593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18559"/>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55662</xdr:rowOff>
    </xdr:from>
    <xdr:to>
      <xdr:col>24</xdr:col>
      <xdr:colOff>114300</xdr:colOff>
      <xdr:row>77</xdr:row>
      <xdr:rowOff>157262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34089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161367</xdr:rowOff>
    </xdr:from>
    <xdr:to>
      <xdr:col>20</xdr:col>
      <xdr:colOff>38100</xdr:colOff>
      <xdr:row>77</xdr:row>
      <xdr:rowOff>91517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108043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38813</xdr:rowOff>
    </xdr:from>
    <xdr:to>
      <xdr:col>15</xdr:col>
      <xdr:colOff>101600</xdr:colOff>
      <xdr:row>77</xdr:row>
      <xdr:rowOff>140413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156940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01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136243</xdr:rowOff>
    </xdr:from>
    <xdr:to>
      <xdr:col>10</xdr:col>
      <xdr:colOff>165100</xdr:colOff>
      <xdr:row>78</xdr:row>
      <xdr:rowOff>66393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57520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66109</xdr:rowOff>
    </xdr:from>
    <xdr:to>
      <xdr:col>6</xdr:col>
      <xdr:colOff>38100</xdr:colOff>
      <xdr:row>77</xdr:row>
      <xdr:rowOff>167709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4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9251</xdr:rowOff>
    </xdr:from>
    <xdr:to>
      <xdr:col>24</xdr:col>
      <xdr:colOff>63500</xdr:colOff>
      <xdr:row>97</xdr:row>
      <xdr:rowOff>16125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39901"/>
          <a:ext cx="8382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16125</xdr:rowOff>
    </xdr:from>
    <xdr:to>
      <xdr:col>19</xdr:col>
      <xdr:colOff>177800</xdr:colOff>
      <xdr:row>97</xdr:row>
      <xdr:rowOff>23195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46775"/>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23195</xdr:rowOff>
    </xdr:from>
    <xdr:to>
      <xdr:col>15</xdr:col>
      <xdr:colOff>50800</xdr:colOff>
      <xdr:row>97</xdr:row>
      <xdr:rowOff>97082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53845"/>
          <a:ext cx="889000" cy="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84444</xdr:rowOff>
    </xdr:from>
    <xdr:to>
      <xdr:col>10</xdr:col>
      <xdr:colOff>114300</xdr:colOff>
      <xdr:row>97</xdr:row>
      <xdr:rowOff>97082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15094"/>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55411</xdr:rowOff>
    </xdr:from>
    <xdr:to>
      <xdr:col>6</xdr:col>
      <xdr:colOff>38100</xdr:colOff>
      <xdr:row>97</xdr:row>
      <xdr:rowOff>157011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8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148138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129901</xdr:rowOff>
    </xdr:from>
    <xdr:to>
      <xdr:col>24</xdr:col>
      <xdr:colOff>114300</xdr:colOff>
      <xdr:row>97</xdr:row>
      <xdr:rowOff>60051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8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108328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6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136775</xdr:rowOff>
    </xdr:from>
    <xdr:to>
      <xdr:col>20</xdr:col>
      <xdr:colOff>38100</xdr:colOff>
      <xdr:row>97</xdr:row>
      <xdr:rowOff>66925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58052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143845</xdr:rowOff>
    </xdr:from>
    <xdr:to>
      <xdr:col>15</xdr:col>
      <xdr:colOff>101600</xdr:colOff>
      <xdr:row>97</xdr:row>
      <xdr:rowOff>73995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65122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46282</xdr:rowOff>
    </xdr:from>
    <xdr:to>
      <xdr:col>10</xdr:col>
      <xdr:colOff>165100</xdr:colOff>
      <xdr:row>97</xdr:row>
      <xdr:rowOff>147882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164409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33644</xdr:rowOff>
    </xdr:from>
    <xdr:to>
      <xdr:col>6</xdr:col>
      <xdr:colOff>38100</xdr:colOff>
      <xdr:row>97</xdr:row>
      <xdr:rowOff>135244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6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151771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3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67779</xdr:rowOff>
    </xdr:from>
    <xdr:to>
      <xdr:col>55</xdr:col>
      <xdr:colOff>0</xdr:colOff>
      <xdr:row>36</xdr:row>
      <xdr:rowOff>80135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39979"/>
          <a:ext cx="8382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63267</xdr:rowOff>
    </xdr:from>
    <xdr:to>
      <xdr:col>50</xdr:col>
      <xdr:colOff>114300</xdr:colOff>
      <xdr:row>36</xdr:row>
      <xdr:rowOff>80135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35467"/>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157784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63267</xdr:rowOff>
    </xdr:from>
    <xdr:to>
      <xdr:col>45</xdr:col>
      <xdr:colOff>177800</xdr:colOff>
      <xdr:row>36</xdr:row>
      <xdr:rowOff>70865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35467"/>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70865</xdr:rowOff>
    </xdr:from>
    <xdr:to>
      <xdr:col>41</xdr:col>
      <xdr:colOff>50800</xdr:colOff>
      <xdr:row>36</xdr:row>
      <xdr:rowOff>109422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43065"/>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158386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16979</xdr:rowOff>
    </xdr:from>
    <xdr:to>
      <xdr:col>55</xdr:col>
      <xdr:colOff>50800</xdr:colOff>
      <xdr:row>36</xdr:row>
      <xdr:rowOff>118579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39856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4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29335</xdr:rowOff>
    </xdr:from>
    <xdr:to>
      <xdr:col>50</xdr:col>
      <xdr:colOff>165100</xdr:colOff>
      <xdr:row>36</xdr:row>
      <xdr:rowOff>130935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147462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7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12467</xdr:rowOff>
    </xdr:from>
    <xdr:to>
      <xdr:col>46</xdr:col>
      <xdr:colOff>38100</xdr:colOff>
      <xdr:row>36</xdr:row>
      <xdr:rowOff>114067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130594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5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20065</xdr:rowOff>
    </xdr:from>
    <xdr:to>
      <xdr:col>41</xdr:col>
      <xdr:colOff>101600</xdr:colOff>
      <xdr:row>36</xdr:row>
      <xdr:rowOff>121665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138192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6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58622</xdr:rowOff>
    </xdr:from>
    <xdr:to>
      <xdr:col>36</xdr:col>
      <xdr:colOff>165100</xdr:colOff>
      <xdr:row>36</xdr:row>
      <xdr:rowOff>160222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5299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0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93204</xdr:rowOff>
    </xdr:from>
    <xdr:to>
      <xdr:col>55</xdr:col>
      <xdr:colOff>0</xdr:colOff>
      <xdr:row>58</xdr:row>
      <xdr:rowOff>5331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65854"/>
          <a:ext cx="838200" cy="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81919</xdr:rowOff>
    </xdr:from>
    <xdr:to>
      <xdr:col>50</xdr:col>
      <xdr:colOff>114300</xdr:colOff>
      <xdr:row>57</xdr:row>
      <xdr:rowOff>93204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83119"/>
          <a:ext cx="889000" cy="18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81919</xdr:rowOff>
    </xdr:from>
    <xdr:to>
      <xdr:col>45</xdr:col>
      <xdr:colOff>177800</xdr:colOff>
      <xdr:row>57</xdr:row>
      <xdr:rowOff>47024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83119"/>
          <a:ext cx="889000" cy="1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47024</xdr:rowOff>
    </xdr:from>
    <xdr:to>
      <xdr:col>41</xdr:col>
      <xdr:colOff>50800</xdr:colOff>
      <xdr:row>58</xdr:row>
      <xdr:rowOff>62014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19674"/>
          <a:ext cx="889000" cy="18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48467</xdr:rowOff>
    </xdr:from>
    <xdr:to>
      <xdr:col>36</xdr:col>
      <xdr:colOff>165100</xdr:colOff>
      <xdr:row>58</xdr:row>
      <xdr:rowOff>150067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9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141194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8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125981</xdr:rowOff>
    </xdr:from>
    <xdr:to>
      <xdr:col>55</xdr:col>
      <xdr:colOff>50800</xdr:colOff>
      <xdr:row>58</xdr:row>
      <xdr:rowOff>56131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148858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42404</xdr:rowOff>
    </xdr:from>
    <xdr:to>
      <xdr:col>50</xdr:col>
      <xdr:colOff>165100</xdr:colOff>
      <xdr:row>57</xdr:row>
      <xdr:rowOff>144004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160531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9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31119</xdr:rowOff>
    </xdr:from>
    <xdr:to>
      <xdr:col>46</xdr:col>
      <xdr:colOff>38100</xdr:colOff>
      <xdr:row>56</xdr:row>
      <xdr:rowOff>132719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149246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0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167674</xdr:rowOff>
    </xdr:from>
    <xdr:to>
      <xdr:col>41</xdr:col>
      <xdr:colOff>101600</xdr:colOff>
      <xdr:row>57</xdr:row>
      <xdr:rowOff>97824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114351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4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11214</xdr:rowOff>
    </xdr:from>
    <xdr:to>
      <xdr:col>36</xdr:col>
      <xdr:colOff>165100</xdr:colOff>
      <xdr:row>58</xdr:row>
      <xdr:rowOff>112814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129341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71927</xdr:rowOff>
    </xdr:from>
    <xdr:to>
      <xdr:col>55</xdr:col>
      <xdr:colOff>0</xdr:colOff>
      <xdr:row>78</xdr:row>
      <xdr:rowOff>79656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5027"/>
          <a:ext cx="8382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164502</xdr:rowOff>
    </xdr:from>
    <xdr:to>
      <xdr:col>50</xdr:col>
      <xdr:colOff>114300</xdr:colOff>
      <xdr:row>78</xdr:row>
      <xdr:rowOff>71927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194702"/>
          <a:ext cx="889000" cy="2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164502</xdr:rowOff>
    </xdr:from>
    <xdr:to>
      <xdr:col>45</xdr:col>
      <xdr:colOff>177800</xdr:colOff>
      <xdr:row>76</xdr:row>
      <xdr:rowOff>168813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19470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168813</xdr:rowOff>
    </xdr:from>
    <xdr:to>
      <xdr:col>41</xdr:col>
      <xdr:colOff>50800</xdr:colOff>
      <xdr:row>78</xdr:row>
      <xdr:rowOff>27104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99013"/>
          <a:ext cx="889000" cy="20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xdr:rowOff>
    </xdr:from>
    <xdr:to>
      <xdr:col>36</xdr:col>
      <xdr:colOff>165100</xdr:colOff>
      <xdr:row>78</xdr:row>
      <xdr:rowOff>103088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94215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28856</xdr:rowOff>
    </xdr:from>
    <xdr:to>
      <xdr:col>55</xdr:col>
      <xdr:colOff>50800</xdr:colOff>
      <xdr:row>78</xdr:row>
      <xdr:rowOff>130456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21127</xdr:rowOff>
    </xdr:from>
    <xdr:to>
      <xdr:col>50</xdr:col>
      <xdr:colOff>165100</xdr:colOff>
      <xdr:row>78</xdr:row>
      <xdr:rowOff>122727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113854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113702</xdr:rowOff>
    </xdr:from>
    <xdr:to>
      <xdr:col>46</xdr:col>
      <xdr:colOff>38100</xdr:colOff>
      <xdr:row>77</xdr:row>
      <xdr:rowOff>43852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60378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91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118013</xdr:rowOff>
    </xdr:from>
    <xdr:to>
      <xdr:col>41</xdr:col>
      <xdr:colOff>101600</xdr:colOff>
      <xdr:row>77</xdr:row>
      <xdr:rowOff>48163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64689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92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147754</xdr:rowOff>
    </xdr:from>
    <xdr:to>
      <xdr:col>36</xdr:col>
      <xdr:colOff>165100</xdr:colOff>
      <xdr:row>78</xdr:row>
      <xdr:rowOff>77904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94431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162971</xdr:rowOff>
    </xdr:from>
    <xdr:to>
      <xdr:col>55</xdr:col>
      <xdr:colOff>0</xdr:colOff>
      <xdr:row>97</xdr:row>
      <xdr:rowOff>83289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22171"/>
          <a:ext cx="838200" cy="9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97706</xdr:rowOff>
    </xdr:from>
    <xdr:to>
      <xdr:col>50</xdr:col>
      <xdr:colOff>114300</xdr:colOff>
      <xdr:row>96</xdr:row>
      <xdr:rowOff>162971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6906"/>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97706</xdr:rowOff>
    </xdr:from>
    <xdr:to>
      <xdr:col>45</xdr:col>
      <xdr:colOff>177800</xdr:colOff>
      <xdr:row>97</xdr:row>
      <xdr:rowOff>136027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56906"/>
          <a:ext cx="889000" cy="20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136027</xdr:rowOff>
    </xdr:from>
    <xdr:to>
      <xdr:col>41</xdr:col>
      <xdr:colOff>50800</xdr:colOff>
      <xdr:row>98</xdr:row>
      <xdr:rowOff>36057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66677"/>
          <a:ext cx="889000" cy="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10505</xdr:rowOff>
    </xdr:from>
    <xdr:to>
      <xdr:col>36</xdr:col>
      <xdr:colOff>165100</xdr:colOff>
      <xdr:row>98</xdr:row>
      <xdr:rowOff>112105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103232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9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32489</xdr:rowOff>
    </xdr:from>
    <xdr:to>
      <xdr:col>55</xdr:col>
      <xdr:colOff>50800</xdr:colOff>
      <xdr:row>97</xdr:row>
      <xdr:rowOff>134089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55366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112171</xdr:rowOff>
    </xdr:from>
    <xdr:to>
      <xdr:col>50</xdr:col>
      <xdr:colOff>165100</xdr:colOff>
      <xdr:row>97</xdr:row>
      <xdr:rowOff>42321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58848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46906</xdr:rowOff>
    </xdr:from>
    <xdr:to>
      <xdr:col>46</xdr:col>
      <xdr:colOff>38100</xdr:colOff>
      <xdr:row>96</xdr:row>
      <xdr:rowOff>148506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165033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28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85227</xdr:rowOff>
    </xdr:from>
    <xdr:to>
      <xdr:col>41</xdr:col>
      <xdr:colOff>101600</xdr:colOff>
      <xdr:row>98</xdr:row>
      <xdr:rowOff>15377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31904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156707</xdr:rowOff>
    </xdr:from>
    <xdr:to>
      <xdr:col>36</xdr:col>
      <xdr:colOff>165100</xdr:colOff>
      <xdr:row>98</xdr:row>
      <xdr:rowOff>86857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103384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6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71368</xdr:rowOff>
    </xdr:from>
    <xdr:to>
      <xdr:col>85</xdr:col>
      <xdr:colOff>127000</xdr:colOff>
      <xdr:row>38</xdr:row>
      <xdr:rowOff>144576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86468"/>
          <a:ext cx="838200" cy="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144576</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9676"/>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31077</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6177"/>
          <a:ext cx="88900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20568</xdr:rowOff>
    </xdr:from>
    <xdr:to>
      <xdr:col>85</xdr:col>
      <xdr:colOff>177800</xdr:colOff>
      <xdr:row>38</xdr:row>
      <xdr:rowOff>122168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170445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93776</xdr:rowOff>
    </xdr:from>
    <xdr:to>
      <xdr:col>81</xdr:col>
      <xdr:colOff>101600</xdr:colOff>
      <xdr:row>39</xdr:row>
      <xdr:rowOff>23926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15053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151727</xdr:rowOff>
    </xdr:from>
    <xdr:to>
      <xdr:col>67</xdr:col>
      <xdr:colOff>101600</xdr:colOff>
      <xdr:row>38</xdr:row>
      <xdr:rowOff>81877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98404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12694</xdr:rowOff>
    </xdr:from>
    <xdr:to>
      <xdr:col>85</xdr:col>
      <xdr:colOff>127000</xdr:colOff>
      <xdr:row>77</xdr:row>
      <xdr:rowOff>43588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4344"/>
          <a:ext cx="8382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43588</xdr:rowOff>
    </xdr:from>
    <xdr:to>
      <xdr:col>81</xdr:col>
      <xdr:colOff>50800</xdr:colOff>
      <xdr:row>77</xdr:row>
      <xdr:rowOff>116342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5238"/>
          <a:ext cx="8890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116342</xdr:rowOff>
    </xdr:from>
    <xdr:to>
      <xdr:col>76</xdr:col>
      <xdr:colOff>114300</xdr:colOff>
      <xdr:row>77</xdr:row>
      <xdr:rowOff>151994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17992"/>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144166</xdr:rowOff>
    </xdr:from>
    <xdr:to>
      <xdr:col>71</xdr:col>
      <xdr:colOff>177800</xdr:colOff>
      <xdr:row>77</xdr:row>
      <xdr:rowOff>151994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45816"/>
          <a:ext cx="889000" cy="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100303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133344</xdr:rowOff>
    </xdr:from>
    <xdr:to>
      <xdr:col>85</xdr:col>
      <xdr:colOff>177800</xdr:colOff>
      <xdr:row>77</xdr:row>
      <xdr:rowOff>63494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111771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164238</xdr:rowOff>
    </xdr:from>
    <xdr:to>
      <xdr:col>81</xdr:col>
      <xdr:colOff>101600</xdr:colOff>
      <xdr:row>77</xdr:row>
      <xdr:rowOff>94388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85515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65542</xdr:rowOff>
    </xdr:from>
    <xdr:to>
      <xdr:col>76</xdr:col>
      <xdr:colOff>165100</xdr:colOff>
      <xdr:row>77</xdr:row>
      <xdr:rowOff>167142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158269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101194</xdr:rowOff>
    </xdr:from>
    <xdr:to>
      <xdr:col>72</xdr:col>
      <xdr:colOff>38100</xdr:colOff>
      <xdr:row>78</xdr:row>
      <xdr:rowOff>31344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22471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93366</xdr:rowOff>
    </xdr:from>
    <xdr:to>
      <xdr:col>67</xdr:col>
      <xdr:colOff>101600</xdr:colOff>
      <xdr:row>78</xdr:row>
      <xdr:rowOff>23516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108169</xdr:rowOff>
    </xdr:from>
    <xdr:to>
      <xdr:col>85</xdr:col>
      <xdr:colOff>127000</xdr:colOff>
      <xdr:row>97</xdr:row>
      <xdr:rowOff>152412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38819"/>
          <a:ext cx="838200" cy="4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126866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5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152412</xdr:rowOff>
    </xdr:from>
    <xdr:to>
      <xdr:col>81</xdr:col>
      <xdr:colOff>50800</xdr:colOff>
      <xdr:row>98</xdr:row>
      <xdr:rowOff>18864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83062"/>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57173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18864</xdr:rowOff>
    </xdr:from>
    <xdr:to>
      <xdr:col>76</xdr:col>
      <xdr:colOff>114300</xdr:colOff>
      <xdr:row>98</xdr:row>
      <xdr:rowOff>75870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20964"/>
          <a:ext cx="889000" cy="5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168050</xdr:rowOff>
    </xdr:from>
    <xdr:to>
      <xdr:col>71</xdr:col>
      <xdr:colOff>177800</xdr:colOff>
      <xdr:row>98</xdr:row>
      <xdr:rowOff>75870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98700"/>
          <a:ext cx="889000" cy="7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70430</xdr:rowOff>
    </xdr:from>
    <xdr:to>
      <xdr:col>67</xdr:col>
      <xdr:colOff>101600</xdr:colOff>
      <xdr:row>98</xdr:row>
      <xdr:rowOff>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57369</xdr:rowOff>
    </xdr:from>
    <xdr:to>
      <xdr:col>85</xdr:col>
      <xdr:colOff>177800</xdr:colOff>
      <xdr:row>97</xdr:row>
      <xdr:rowOff>158969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80246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101612</xdr:rowOff>
    </xdr:from>
    <xdr:to>
      <xdr:col>81</xdr:col>
      <xdr:colOff>101600</xdr:colOff>
      <xdr:row>98</xdr:row>
      <xdr:rowOff>31762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48289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139514</xdr:rowOff>
    </xdr:from>
    <xdr:to>
      <xdr:col>76</xdr:col>
      <xdr:colOff>165100</xdr:colOff>
      <xdr:row>98</xdr:row>
      <xdr:rowOff>69664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86191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25070</xdr:rowOff>
    </xdr:from>
    <xdr:to>
      <xdr:col>72</xdr:col>
      <xdr:colOff>38100</xdr:colOff>
      <xdr:row>98</xdr:row>
      <xdr:rowOff>126670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117250</xdr:rowOff>
    </xdr:from>
    <xdr:to>
      <xdr:col>67</xdr:col>
      <xdr:colOff>101600</xdr:colOff>
      <xdr:row>98</xdr:row>
      <xdr:rowOff>47400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38527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4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33396</xdr:rowOff>
    </xdr:from>
    <xdr:to>
      <xdr:col>98</xdr:col>
      <xdr:colOff>38100</xdr:colOff>
      <xdr:row>38</xdr:row>
      <xdr:rowOff>134996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151523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37744</xdr:rowOff>
    </xdr:from>
    <xdr:to>
      <xdr:col>116</xdr:col>
      <xdr:colOff>63500</xdr:colOff>
      <xdr:row>56</xdr:row>
      <xdr:rowOff>44755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638944"/>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12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44755</xdr:rowOff>
    </xdr:from>
    <xdr:to>
      <xdr:col>111</xdr:col>
      <xdr:colOff>177800</xdr:colOff>
      <xdr:row>56</xdr:row>
      <xdr:rowOff>52984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64595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81577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128346</xdr:rowOff>
    </xdr:from>
    <xdr:to>
      <xdr:col>107</xdr:col>
      <xdr:colOff>50800</xdr:colOff>
      <xdr:row>56</xdr:row>
      <xdr:rowOff>52984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558096"/>
          <a:ext cx="889000" cy="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61383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128346</xdr:rowOff>
    </xdr:from>
    <xdr:to>
      <xdr:col>102</xdr:col>
      <xdr:colOff>114300</xdr:colOff>
      <xdr:row>55</xdr:row>
      <xdr:rowOff>129032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55809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84472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75870</xdr:rowOff>
    </xdr:from>
    <xdr:to>
      <xdr:col>98</xdr:col>
      <xdr:colOff>38100</xdr:colOff>
      <xdr:row>58</xdr:row>
      <xdr:rowOff>6020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168597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9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158394</xdr:rowOff>
    </xdr:from>
    <xdr:to>
      <xdr:col>116</xdr:col>
      <xdr:colOff>114300</xdr:colOff>
      <xdr:row>56</xdr:row>
      <xdr:rowOff>88544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5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9821</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43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165405</xdr:rowOff>
    </xdr:from>
    <xdr:to>
      <xdr:col>112</xdr:col>
      <xdr:colOff>38100</xdr:colOff>
      <xdr:row>56</xdr:row>
      <xdr:rowOff>95555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5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112082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37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2184</xdr:rowOff>
    </xdr:from>
    <xdr:to>
      <xdr:col>107</xdr:col>
      <xdr:colOff>101600</xdr:colOff>
      <xdr:row>56</xdr:row>
      <xdr:rowOff>103784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6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120311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3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77546</xdr:rowOff>
    </xdr:from>
    <xdr:to>
      <xdr:col>102</xdr:col>
      <xdr:colOff>165100</xdr:colOff>
      <xdr:row>56</xdr:row>
      <xdr:rowOff>7696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5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24223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78232</xdr:rowOff>
    </xdr:from>
    <xdr:to>
      <xdr:col>98</xdr:col>
      <xdr:colOff>38100</xdr:colOff>
      <xdr:row>56</xdr:row>
      <xdr:rowOff>8382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24909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28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103516</xdr:rowOff>
    </xdr:from>
    <xdr:to>
      <xdr:col>116</xdr:col>
      <xdr:colOff>63500</xdr:colOff>
      <xdr:row>75</xdr:row>
      <xdr:rowOff>135999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62266"/>
          <a:ext cx="8382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170790</xdr:rowOff>
    </xdr:from>
    <xdr:to>
      <xdr:col>111</xdr:col>
      <xdr:colOff>177800</xdr:colOff>
      <xdr:row>75</xdr:row>
      <xdr:rowOff>103516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515190"/>
          <a:ext cx="889000" cy="4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117493</xdr:rowOff>
    </xdr:from>
    <xdr:to>
      <xdr:col>107</xdr:col>
      <xdr:colOff>50800</xdr:colOff>
      <xdr:row>72</xdr:row>
      <xdr:rowOff>170790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461893"/>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117493</xdr:rowOff>
    </xdr:from>
    <xdr:to>
      <xdr:col>102</xdr:col>
      <xdr:colOff>114300</xdr:colOff>
      <xdr:row>75</xdr:row>
      <xdr:rowOff>135683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461893"/>
          <a:ext cx="889000" cy="53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50887</xdr:rowOff>
    </xdr:from>
    <xdr:to>
      <xdr:col>98</xdr:col>
      <xdr:colOff>38100</xdr:colOff>
      <xdr:row>77</xdr:row>
      <xdr:rowOff>152487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143614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85199</xdr:rowOff>
    </xdr:from>
    <xdr:to>
      <xdr:col>116</xdr:col>
      <xdr:colOff>114300</xdr:colOff>
      <xdr:row>76</xdr:row>
      <xdr:rowOff>15348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439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108076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52716</xdr:rowOff>
    </xdr:from>
    <xdr:to>
      <xdr:col>112</xdr:col>
      <xdr:colOff>38100</xdr:colOff>
      <xdr:row>75</xdr:row>
      <xdr:rowOff>154316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170843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8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119990</xdr:rowOff>
    </xdr:from>
    <xdr:to>
      <xdr:col>107</xdr:col>
      <xdr:colOff>101600</xdr:colOff>
      <xdr:row>73</xdr:row>
      <xdr:rowOff>50140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4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66667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23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66693</xdr:rowOff>
    </xdr:from>
    <xdr:to>
      <xdr:col>102</xdr:col>
      <xdr:colOff>165100</xdr:colOff>
      <xdr:row>72</xdr:row>
      <xdr:rowOff>168293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4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13370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1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84883</xdr:rowOff>
    </xdr:from>
    <xdr:to>
      <xdr:col>98</xdr:col>
      <xdr:colOff>38100</xdr:colOff>
      <xdr:row>76</xdr:row>
      <xdr:rowOff>15033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31560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1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・歳出決算総額は、住民一人当たり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９４１，８５４</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円となっている。主な構成項目の中では、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物件</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費が住民一人当たり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１７０</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２６１</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近年増加が続いている。平成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年度は前年度比４．８％増であり、これは国民体育大会の開催や、再生可能エネルギーを活用したまちづくりに向けた可能性調査等を実施したためである。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１６５</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８０２</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２年連続で減少しているが、公共施設等の更新工事を実施しているため、</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類似団体平均と比べて</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依然</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高い</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数値が続いている</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今後は</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公共施設等総合管理計画に</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基づく施設の統廃合や、</a:t>
          </a:r>
          <a:r>
            <a:rPr kumimoji="0" lang="ja-JP" altLang="ja-JP" sz="1100" b="0" i="0" u="none" strike="noStrike" kern="0" cap="none" spc="0" normalizeH="0" baseline="0" noProof="0">
              <a:ln>
                <a:noFill/>
              </a:ln>
              <a:solidFill>
                <a:prstClr val="black"/>
              </a:solidFill>
              <a:effectLst/>
              <a:uLnTx/>
              <a:uFillTx/>
              <a:latin typeface="+mn-lt"/>
              <a:ea typeface="+mn-ea"/>
              <a:cs typeface="+mn-cs"/>
            </a:rPr>
            <a:t>指定管理者制度の導入</a:t>
          </a:r>
          <a:r>
            <a:rPr kumimoji="0" lang="ja-JP" altLang="en-US" sz="1100" b="0" i="0" u="none" strike="noStrike" kern="0" cap="none" spc="0" normalizeH="0" baseline="0" noProof="0">
              <a:ln>
                <a:noFill/>
              </a:ln>
              <a:solidFill>
                <a:prstClr val="black"/>
              </a:solidFill>
              <a:effectLst/>
              <a:uLnTx/>
              <a:uFillTx/>
              <a:latin typeface="+mn-lt"/>
              <a:ea typeface="+mn-ea"/>
              <a:cs typeface="+mn-cs"/>
            </a:rPr>
            <a:t>等によるコスト削減に努めるとともに、</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事業の取捨選択を徹底していくことで、事業費</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等</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縮減</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を</a:t>
          </a:r>
          <a:r>
            <a:rPr kumimoji="1" lang="ja-JP" altLang="en-US" sz="1100" b="0" i="0" u="none" strike="noStrike" kern="0" cap="none" spc="0" normalizeH="0" baseline="0" noProof="0">
              <a:ln>
                <a:noFill/>
              </a:ln>
              <a:solidFill>
                <a:prstClr val="black"/>
              </a:solidFill>
              <a:effectLst/>
              <a:uLnTx/>
              <a:uFillTx/>
              <a:latin typeface="+mn-lt"/>
              <a:ea typeface="ＭＳ Ｐゴシック"/>
              <a:cs typeface="+mn-cs"/>
            </a:rPr>
            <a:t>図る</a:t>
          </a:r>
          <a:r>
            <a:rPr kumimoji="1" lang="ja-JP" altLang="ja-JP" sz="1100" b="0" i="0" u="none" strike="noStrike" kern="0" cap="none" spc="0" normalizeH="0" baseline="0" noProof="0">
              <a:ln>
                <a:noFill/>
              </a:ln>
              <a:solidFill>
                <a:prstClr val="black"/>
              </a:solidFill>
              <a:effectLst/>
              <a:uLnTx/>
              <a:uFillTx/>
              <a:latin typeface="+mn-lt"/>
              <a:ea typeface="ＭＳ Ｐゴシック"/>
              <a:cs typeface="+mn-cs"/>
            </a:rPr>
            <a:t>。</a:t>
          </a:r>
          <a:endParaRPr kumimoji="0" lang="ja-JP" altLang="ja-JP" sz="1400" b="0" i="0" u="none" strike="noStrike" kern="0" cap="none" spc="0" normalizeH="0" baseline="0" noProof="0">
            <a:ln>
              <a:noFill/>
            </a:ln>
            <a:solidFill>
              <a:prstClr val="black"/>
            </a:solidFill>
            <a:effectLst/>
            <a:uLnTx/>
            <a:uFillTx/>
            <a:latin typeface="+mn-lt"/>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9,579
9,523
152.35
9,636,187
9,022,016
522,272
3,838,301
5,502,654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44069</xdr:rowOff>
    </xdr:from>
    <xdr:to>
      <xdr:col>24</xdr:col>
      <xdr:colOff>63500</xdr:colOff>
      <xdr:row>36</xdr:row>
      <xdr:rowOff>124714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6269"/>
          <a:ext cx="8382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103378</xdr:rowOff>
    </xdr:from>
    <xdr:to>
      <xdr:col>19</xdr:col>
      <xdr:colOff>177800</xdr:colOff>
      <xdr:row>36</xdr:row>
      <xdr:rowOff>124714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557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117475</xdr:rowOff>
    </xdr:from>
    <xdr:to>
      <xdr:col>15</xdr:col>
      <xdr:colOff>50800</xdr:colOff>
      <xdr:row>36</xdr:row>
      <xdr:rowOff>103378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8225"/>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117475</xdr:rowOff>
    </xdr:from>
    <xdr:to>
      <xdr:col>10</xdr:col>
      <xdr:colOff>114300</xdr:colOff>
      <xdr:row>36</xdr:row>
      <xdr:rowOff>49530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8225"/>
          <a:ext cx="8890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7874</xdr:rowOff>
    </xdr:from>
    <xdr:to>
      <xdr:col>6</xdr:col>
      <xdr:colOff>38100</xdr:colOff>
      <xdr:row>38</xdr:row>
      <xdr:rowOff>109474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100601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164719</xdr:rowOff>
    </xdr:from>
    <xdr:to>
      <xdr:col>24</xdr:col>
      <xdr:colOff>114300</xdr:colOff>
      <xdr:row>36</xdr:row>
      <xdr:rowOff>94869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16146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73914</xdr:rowOff>
    </xdr:from>
    <xdr:to>
      <xdr:col>20</xdr:col>
      <xdr:colOff>38100</xdr:colOff>
      <xdr:row>37</xdr:row>
      <xdr:rowOff>4064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166641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52578</xdr:rowOff>
    </xdr:from>
    <xdr:to>
      <xdr:col>15</xdr:col>
      <xdr:colOff>101600</xdr:colOff>
      <xdr:row>36</xdr:row>
      <xdr:rowOff>154178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170705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66675</xdr:rowOff>
    </xdr:from>
    <xdr:to>
      <xdr:col>10</xdr:col>
      <xdr:colOff>165100</xdr:colOff>
      <xdr:row>35</xdr:row>
      <xdr:rowOff>168275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13352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170180</xdr:rowOff>
    </xdr:from>
    <xdr:to>
      <xdr:col>6</xdr:col>
      <xdr:colOff>38100</xdr:colOff>
      <xdr:row>36</xdr:row>
      <xdr:rowOff>100330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116857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4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126817</xdr:rowOff>
    </xdr:from>
    <xdr:to>
      <xdr:col>24</xdr:col>
      <xdr:colOff>63500</xdr:colOff>
      <xdr:row>57</xdr:row>
      <xdr:rowOff>136084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9467"/>
          <a:ext cx="8382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106205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89507</xdr:rowOff>
    </xdr:from>
    <xdr:to>
      <xdr:col>19</xdr:col>
      <xdr:colOff>177800</xdr:colOff>
      <xdr:row>57</xdr:row>
      <xdr:rowOff>126817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2157"/>
          <a:ext cx="8890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35248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89507</xdr:rowOff>
    </xdr:from>
    <xdr:to>
      <xdr:col>15</xdr:col>
      <xdr:colOff>50800</xdr:colOff>
      <xdr:row>58</xdr:row>
      <xdr:rowOff>53207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2157"/>
          <a:ext cx="889000" cy="1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53207</xdr:rowOff>
    </xdr:from>
    <xdr:to>
      <xdr:col>10</xdr:col>
      <xdr:colOff>114300</xdr:colOff>
      <xdr:row>58</xdr:row>
      <xdr:rowOff>63918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9730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85284</xdr:rowOff>
    </xdr:from>
    <xdr:to>
      <xdr:col>24</xdr:col>
      <xdr:colOff>114300</xdr:colOff>
      <xdr:row>58</xdr:row>
      <xdr:rowOff>15434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76017</xdr:rowOff>
    </xdr:from>
    <xdr:to>
      <xdr:col>20</xdr:col>
      <xdr:colOff>38100</xdr:colOff>
      <xdr:row>58</xdr:row>
      <xdr:rowOff>6167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22694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38707</xdr:rowOff>
    </xdr:from>
    <xdr:to>
      <xdr:col>15</xdr:col>
      <xdr:colOff>101600</xdr:colOff>
      <xdr:row>57</xdr:row>
      <xdr:rowOff>140307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156834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2407</xdr:rowOff>
    </xdr:from>
    <xdr:to>
      <xdr:col>10</xdr:col>
      <xdr:colOff>165100</xdr:colOff>
      <xdr:row>58</xdr:row>
      <xdr:rowOff>104007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95134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13118</xdr:rowOff>
    </xdr:from>
    <xdr:to>
      <xdr:col>6</xdr:col>
      <xdr:colOff>38100</xdr:colOff>
      <xdr:row>58</xdr:row>
      <xdr:rowOff>114718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4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69509</xdr:rowOff>
    </xdr:from>
    <xdr:to>
      <xdr:col>24</xdr:col>
      <xdr:colOff>63500</xdr:colOff>
      <xdr:row>75</xdr:row>
      <xdr:rowOff>51558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85359"/>
          <a:ext cx="838200" cy="3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51558</xdr:rowOff>
    </xdr:from>
    <xdr:to>
      <xdr:col>19</xdr:col>
      <xdr:colOff>177800</xdr:colOff>
      <xdr:row>75</xdr:row>
      <xdr:rowOff>88167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0308"/>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26108</xdr:rowOff>
    </xdr:from>
    <xdr:to>
      <xdr:col>15</xdr:col>
      <xdr:colOff>50800</xdr:colOff>
      <xdr:row>75</xdr:row>
      <xdr:rowOff>88167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84858"/>
          <a:ext cx="889000" cy="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23190</xdr:rowOff>
    </xdr:from>
    <xdr:to>
      <xdr:col>10</xdr:col>
      <xdr:colOff>114300</xdr:colOff>
      <xdr:row>75</xdr:row>
      <xdr:rowOff>26108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8194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20016</xdr:rowOff>
    </xdr:from>
    <xdr:to>
      <xdr:col>6</xdr:col>
      <xdr:colOff>38100</xdr:colOff>
      <xdr:row>76</xdr:row>
      <xdr:rowOff>121616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112743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18709</xdr:rowOff>
    </xdr:from>
    <xdr:to>
      <xdr:col>24</xdr:col>
      <xdr:colOff>114300</xdr:colOff>
      <xdr:row>73</xdr:row>
      <xdr:rowOff>120309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41586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8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758</xdr:rowOff>
    </xdr:from>
    <xdr:to>
      <xdr:col>20</xdr:col>
      <xdr:colOff>38100</xdr:colOff>
      <xdr:row>75</xdr:row>
      <xdr:rowOff>102358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93485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37367</xdr:rowOff>
    </xdr:from>
    <xdr:to>
      <xdr:col>15</xdr:col>
      <xdr:colOff>101600</xdr:colOff>
      <xdr:row>75</xdr:row>
      <xdr:rowOff>138967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130094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146758</xdr:rowOff>
    </xdr:from>
    <xdr:to>
      <xdr:col>10</xdr:col>
      <xdr:colOff>165100</xdr:colOff>
      <xdr:row>75</xdr:row>
      <xdr:rowOff>76908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93435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143840</xdr:rowOff>
    </xdr:from>
    <xdr:to>
      <xdr:col>6</xdr:col>
      <xdr:colOff>38100</xdr:colOff>
      <xdr:row>75</xdr:row>
      <xdr:rowOff>73990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90517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0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46695</xdr:rowOff>
    </xdr:from>
    <xdr:to>
      <xdr:col>24</xdr:col>
      <xdr:colOff>63500</xdr:colOff>
      <xdr:row>98</xdr:row>
      <xdr:rowOff>59897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48795"/>
          <a:ext cx="8382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42025</xdr:rowOff>
    </xdr:from>
    <xdr:to>
      <xdr:col>19</xdr:col>
      <xdr:colOff>177800</xdr:colOff>
      <xdr:row>98</xdr:row>
      <xdr:rowOff>46695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4125"/>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38630</xdr:rowOff>
    </xdr:from>
    <xdr:to>
      <xdr:col>15</xdr:col>
      <xdr:colOff>50800</xdr:colOff>
      <xdr:row>98</xdr:row>
      <xdr:rowOff>42025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0730"/>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13836</xdr:rowOff>
    </xdr:from>
    <xdr:to>
      <xdr:col>10</xdr:col>
      <xdr:colOff>114300</xdr:colOff>
      <xdr:row>98</xdr:row>
      <xdr:rowOff>38630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15936"/>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157337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9097</xdr:rowOff>
    </xdr:from>
    <xdr:to>
      <xdr:col>24</xdr:col>
      <xdr:colOff>114300</xdr:colOff>
      <xdr:row>98</xdr:row>
      <xdr:rowOff>110697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139924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167345</xdr:rowOff>
    </xdr:from>
    <xdr:to>
      <xdr:col>20</xdr:col>
      <xdr:colOff>38100</xdr:colOff>
      <xdr:row>98</xdr:row>
      <xdr:rowOff>97495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114022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162675</xdr:rowOff>
    </xdr:from>
    <xdr:to>
      <xdr:col>15</xdr:col>
      <xdr:colOff>101600</xdr:colOff>
      <xdr:row>98</xdr:row>
      <xdr:rowOff>92825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109352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159280</xdr:rowOff>
    </xdr:from>
    <xdr:to>
      <xdr:col>10</xdr:col>
      <xdr:colOff>165100</xdr:colOff>
      <xdr:row>98</xdr:row>
      <xdr:rowOff>89430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105957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134486</xdr:rowOff>
    </xdr:from>
    <xdr:to>
      <xdr:col>6</xdr:col>
      <xdr:colOff>38100</xdr:colOff>
      <xdr:row>98</xdr:row>
      <xdr:rowOff>64636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81163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4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81559</xdr:rowOff>
    </xdr:from>
    <xdr:to>
      <xdr:col>55</xdr:col>
      <xdr:colOff>0</xdr:colOff>
      <xdr:row>37</xdr:row>
      <xdr:rowOff>85903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2520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50182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85903</xdr:rowOff>
    </xdr:from>
    <xdr:to>
      <xdr:col>50</xdr:col>
      <xdr:colOff>114300</xdr:colOff>
      <xdr:row>37</xdr:row>
      <xdr:rowOff>90627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29553"/>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166464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90627</xdr:rowOff>
    </xdr:from>
    <xdr:to>
      <xdr:col>45</xdr:col>
      <xdr:colOff>177800</xdr:colOff>
      <xdr:row>37</xdr:row>
      <xdr:rowOff>95657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3427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159681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95657</xdr:rowOff>
    </xdr:from>
    <xdr:to>
      <xdr:col>41</xdr:col>
      <xdr:colOff>50800</xdr:colOff>
      <xdr:row>37</xdr:row>
      <xdr:rowOff>102057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930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148099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100102</xdr:rowOff>
    </xdr:from>
    <xdr:to>
      <xdr:col>36</xdr:col>
      <xdr:colOff>165100</xdr:colOff>
      <xdr:row>39</xdr:row>
      <xdr:rowOff>30252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21379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30759</xdr:rowOff>
    </xdr:from>
    <xdr:to>
      <xdr:col>55</xdr:col>
      <xdr:colOff>50800</xdr:colOff>
      <xdr:row>37</xdr:row>
      <xdr:rowOff>132359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53636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35103</xdr:rowOff>
    </xdr:from>
    <xdr:to>
      <xdr:col>50</xdr:col>
      <xdr:colOff>165100</xdr:colOff>
      <xdr:row>37</xdr:row>
      <xdr:rowOff>136703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153230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5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39827</xdr:rowOff>
    </xdr:from>
    <xdr:to>
      <xdr:col>46</xdr:col>
      <xdr:colOff>38100</xdr:colOff>
      <xdr:row>37</xdr:row>
      <xdr:rowOff>141427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157954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5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44857</xdr:rowOff>
    </xdr:from>
    <xdr:to>
      <xdr:col>41</xdr:col>
      <xdr:colOff>101600</xdr:colOff>
      <xdr:row>37</xdr:row>
      <xdr:rowOff>146457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162984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51257</xdr:rowOff>
    </xdr:from>
    <xdr:to>
      <xdr:col>36</xdr:col>
      <xdr:colOff>165100</xdr:colOff>
      <xdr:row>37</xdr:row>
      <xdr:rowOff>152857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169384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7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165378</xdr:rowOff>
    </xdr:from>
    <xdr:to>
      <xdr:col>55</xdr:col>
      <xdr:colOff>0</xdr:colOff>
      <xdr:row>54</xdr:row>
      <xdr:rowOff>166767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23678"/>
          <a:ext cx="8382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166767</xdr:rowOff>
    </xdr:from>
    <xdr:to>
      <xdr:col>50</xdr:col>
      <xdr:colOff>114300</xdr:colOff>
      <xdr:row>55</xdr:row>
      <xdr:rowOff>57159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25067"/>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57159</xdr:rowOff>
    </xdr:from>
    <xdr:to>
      <xdr:col>45</xdr:col>
      <xdr:colOff>177800</xdr:colOff>
      <xdr:row>55</xdr:row>
      <xdr:rowOff>149107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86909"/>
          <a:ext cx="889000" cy="9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149107</xdr:rowOff>
    </xdr:from>
    <xdr:to>
      <xdr:col>41</xdr:col>
      <xdr:colOff>50800</xdr:colOff>
      <xdr:row>56</xdr:row>
      <xdr:rowOff>14193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78857"/>
          <a:ext cx="889000" cy="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114578</xdr:rowOff>
    </xdr:from>
    <xdr:to>
      <xdr:col>55</xdr:col>
      <xdr:colOff>50800</xdr:colOff>
      <xdr:row>55</xdr:row>
      <xdr:rowOff>44728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137455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115967</xdr:rowOff>
    </xdr:from>
    <xdr:to>
      <xdr:col>50</xdr:col>
      <xdr:colOff>165100</xdr:colOff>
      <xdr:row>55</xdr:row>
      <xdr:rowOff>46117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62644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6359</xdr:rowOff>
    </xdr:from>
    <xdr:to>
      <xdr:col>46</xdr:col>
      <xdr:colOff>38100</xdr:colOff>
      <xdr:row>55</xdr:row>
      <xdr:rowOff>107959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124486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1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98307</xdr:rowOff>
    </xdr:from>
    <xdr:to>
      <xdr:col>41</xdr:col>
      <xdr:colOff>101600</xdr:colOff>
      <xdr:row>56</xdr:row>
      <xdr:rowOff>28457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44984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0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134843</xdr:rowOff>
    </xdr:from>
    <xdr:to>
      <xdr:col>36</xdr:col>
      <xdr:colOff>165100</xdr:colOff>
      <xdr:row>56</xdr:row>
      <xdr:rowOff>64993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81520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26908</xdr:rowOff>
    </xdr:from>
    <xdr:to>
      <xdr:col>55</xdr:col>
      <xdr:colOff>0</xdr:colOff>
      <xdr:row>76</xdr:row>
      <xdr:rowOff>80607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57108"/>
          <a:ext cx="8382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141157</xdr:rowOff>
    </xdr:from>
    <xdr:to>
      <xdr:col>50</xdr:col>
      <xdr:colOff>114300</xdr:colOff>
      <xdr:row>76</xdr:row>
      <xdr:rowOff>26908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999907"/>
          <a:ext cx="889000" cy="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77734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141157</xdr:rowOff>
    </xdr:from>
    <xdr:to>
      <xdr:col>45</xdr:col>
      <xdr:colOff>177800</xdr:colOff>
      <xdr:row>76</xdr:row>
      <xdr:rowOff>89013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999907"/>
          <a:ext cx="889000" cy="11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89013</xdr:rowOff>
    </xdr:from>
    <xdr:to>
      <xdr:col>41</xdr:col>
      <xdr:colOff>50800</xdr:colOff>
      <xdr:row>77</xdr:row>
      <xdr:rowOff>93631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19213"/>
          <a:ext cx="889000" cy="1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75355</xdr:rowOff>
    </xdr:from>
    <xdr:to>
      <xdr:col>36</xdr:col>
      <xdr:colOff>165100</xdr:colOff>
      <xdr:row>78</xdr:row>
      <xdr:rowOff>5505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168082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3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29807</xdr:rowOff>
    </xdr:from>
    <xdr:to>
      <xdr:col>55</xdr:col>
      <xdr:colOff>50800</xdr:colOff>
      <xdr:row>76</xdr:row>
      <xdr:rowOff>131407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52684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147558</xdr:rowOff>
    </xdr:from>
    <xdr:to>
      <xdr:col>50</xdr:col>
      <xdr:colOff>165100</xdr:colOff>
      <xdr:row>76</xdr:row>
      <xdr:rowOff>77708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0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94235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78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90357</xdr:rowOff>
    </xdr:from>
    <xdr:to>
      <xdr:col>46</xdr:col>
      <xdr:colOff>38100</xdr:colOff>
      <xdr:row>76</xdr:row>
      <xdr:rowOff>20507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9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37034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38213</xdr:rowOff>
    </xdr:from>
    <xdr:to>
      <xdr:col>41</xdr:col>
      <xdr:colOff>101600</xdr:colOff>
      <xdr:row>76</xdr:row>
      <xdr:rowOff>139813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156341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8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42831</xdr:rowOff>
    </xdr:from>
    <xdr:to>
      <xdr:col>36</xdr:col>
      <xdr:colOff>165100</xdr:colOff>
      <xdr:row>77</xdr:row>
      <xdr:rowOff>144431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160958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116635</xdr:rowOff>
    </xdr:from>
    <xdr:to>
      <xdr:col>55</xdr:col>
      <xdr:colOff>0</xdr:colOff>
      <xdr:row>95</xdr:row>
      <xdr:rowOff>124019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232935"/>
          <a:ext cx="838200" cy="1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88731</xdr:rowOff>
    </xdr:from>
    <xdr:to>
      <xdr:col>50</xdr:col>
      <xdr:colOff>114300</xdr:colOff>
      <xdr:row>94</xdr:row>
      <xdr:rowOff>116635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033581"/>
          <a:ext cx="889000" cy="19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88731</xdr:rowOff>
    </xdr:from>
    <xdr:to>
      <xdr:col>45</xdr:col>
      <xdr:colOff>177800</xdr:colOff>
      <xdr:row>94</xdr:row>
      <xdr:rowOff>71720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033581"/>
          <a:ext cx="889000" cy="1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71720</xdr:rowOff>
    </xdr:from>
    <xdr:to>
      <xdr:col>41</xdr:col>
      <xdr:colOff>50800</xdr:colOff>
      <xdr:row>96</xdr:row>
      <xdr:rowOff>10376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188020"/>
          <a:ext cx="889000" cy="2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14802</xdr:rowOff>
    </xdr:from>
    <xdr:to>
      <xdr:col>36</xdr:col>
      <xdr:colOff>165100</xdr:colOff>
      <xdr:row>97</xdr:row>
      <xdr:rowOff>116402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107529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73219</xdr:rowOff>
    </xdr:from>
    <xdr:to>
      <xdr:col>55</xdr:col>
      <xdr:colOff>50800</xdr:colOff>
      <xdr:row>96</xdr:row>
      <xdr:rowOff>3369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3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96096</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21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65835</xdr:rowOff>
    </xdr:from>
    <xdr:to>
      <xdr:col>50</xdr:col>
      <xdr:colOff>165100</xdr:colOff>
      <xdr:row>94</xdr:row>
      <xdr:rowOff>167435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1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12512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9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37931</xdr:rowOff>
    </xdr:from>
    <xdr:to>
      <xdr:col>46</xdr:col>
      <xdr:colOff>38100</xdr:colOff>
      <xdr:row>93</xdr:row>
      <xdr:rowOff>139531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59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156058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57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20920</xdr:rowOff>
    </xdr:from>
    <xdr:to>
      <xdr:col>41</xdr:col>
      <xdr:colOff>101600</xdr:colOff>
      <xdr:row>94</xdr:row>
      <xdr:rowOff>122520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1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139047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91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131026</xdr:rowOff>
    </xdr:from>
    <xdr:to>
      <xdr:col>36</xdr:col>
      <xdr:colOff>165100</xdr:colOff>
      <xdr:row>96</xdr:row>
      <xdr:rowOff>61176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77703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61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33332</xdr:rowOff>
    </xdr:from>
    <xdr:to>
      <xdr:col>85</xdr:col>
      <xdr:colOff>127000</xdr:colOff>
      <xdr:row>37</xdr:row>
      <xdr:rowOff>81636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376982"/>
          <a:ext cx="838200" cy="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86894</xdr:rowOff>
    </xdr:from>
    <xdr:to>
      <xdr:col>81</xdr:col>
      <xdr:colOff>50800</xdr:colOff>
      <xdr:row>37</xdr:row>
      <xdr:rowOff>81636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5401844"/>
          <a:ext cx="889000" cy="10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86894</xdr:rowOff>
    </xdr:from>
    <xdr:to>
      <xdr:col>76</xdr:col>
      <xdr:colOff>114300</xdr:colOff>
      <xdr:row>35</xdr:row>
      <xdr:rowOff>92928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5401844"/>
          <a:ext cx="889000" cy="6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92928</xdr:rowOff>
    </xdr:from>
    <xdr:to>
      <xdr:col>71</xdr:col>
      <xdr:colOff>177800</xdr:colOff>
      <xdr:row>37</xdr:row>
      <xdr:rowOff>66982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093678"/>
          <a:ext cx="889000" cy="3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160138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153982</xdr:rowOff>
    </xdr:from>
    <xdr:to>
      <xdr:col>85</xdr:col>
      <xdr:colOff>177800</xdr:colOff>
      <xdr:row>37</xdr:row>
      <xdr:rowOff>84132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132409</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30836</xdr:rowOff>
    </xdr:from>
    <xdr:to>
      <xdr:col>81</xdr:col>
      <xdr:colOff>101600</xdr:colOff>
      <xdr:row>37</xdr:row>
      <xdr:rowOff>132436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36094</xdr:rowOff>
    </xdr:from>
    <xdr:to>
      <xdr:col>76</xdr:col>
      <xdr:colOff>165100</xdr:colOff>
      <xdr:row>31</xdr:row>
      <xdr:rowOff>137694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53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154221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12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42128</xdr:rowOff>
    </xdr:from>
    <xdr:to>
      <xdr:col>72</xdr:col>
      <xdr:colOff>38100</xdr:colOff>
      <xdr:row>35</xdr:row>
      <xdr:rowOff>143728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0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160255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8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16182</xdr:rowOff>
    </xdr:from>
    <xdr:to>
      <xdr:col>67</xdr:col>
      <xdr:colOff>101600</xdr:colOff>
      <xdr:row>37</xdr:row>
      <xdr:rowOff>117782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3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134309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168824</xdr:rowOff>
    </xdr:from>
    <xdr:to>
      <xdr:col>85</xdr:col>
      <xdr:colOff>127000</xdr:colOff>
      <xdr:row>56</xdr:row>
      <xdr:rowOff>52576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598574"/>
          <a:ext cx="8382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68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32876</xdr:rowOff>
    </xdr:from>
    <xdr:to>
      <xdr:col>81</xdr:col>
      <xdr:colOff>50800</xdr:colOff>
      <xdr:row>55</xdr:row>
      <xdr:rowOff>168824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462626"/>
          <a:ext cx="889000" cy="13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23535</xdr:rowOff>
    </xdr:from>
    <xdr:to>
      <xdr:col>76</xdr:col>
      <xdr:colOff>114300</xdr:colOff>
      <xdr:row>55</xdr:row>
      <xdr:rowOff>32876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281835"/>
          <a:ext cx="889000" cy="1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23535</xdr:rowOff>
    </xdr:from>
    <xdr:to>
      <xdr:col>71</xdr:col>
      <xdr:colOff>177800</xdr:colOff>
      <xdr:row>56</xdr:row>
      <xdr:rowOff>23704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281835"/>
          <a:ext cx="889000" cy="3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1776</xdr:rowOff>
    </xdr:from>
    <xdr:to>
      <xdr:col>85</xdr:col>
      <xdr:colOff>177800</xdr:colOff>
      <xdr:row>56</xdr:row>
      <xdr:rowOff>103376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24653</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4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118024</xdr:rowOff>
    </xdr:from>
    <xdr:to>
      <xdr:col>81</xdr:col>
      <xdr:colOff>101600</xdr:colOff>
      <xdr:row>56</xdr:row>
      <xdr:rowOff>48174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54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64701</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32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153526</xdr:rowOff>
    </xdr:from>
    <xdr:to>
      <xdr:col>76</xdr:col>
      <xdr:colOff>165100</xdr:colOff>
      <xdr:row>55</xdr:row>
      <xdr:rowOff>83676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4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100203</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18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144185</xdr:rowOff>
    </xdr:from>
    <xdr:to>
      <xdr:col>72</xdr:col>
      <xdr:colOff>38100</xdr:colOff>
      <xdr:row>54</xdr:row>
      <xdr:rowOff>74335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2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90862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00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144354</xdr:rowOff>
    </xdr:from>
    <xdr:to>
      <xdr:col>67</xdr:col>
      <xdr:colOff>101600</xdr:colOff>
      <xdr:row>56</xdr:row>
      <xdr:rowOff>74504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5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91031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34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71368</xdr:rowOff>
    </xdr:from>
    <xdr:to>
      <xdr:col>85</xdr:col>
      <xdr:colOff>127000</xdr:colOff>
      <xdr:row>78</xdr:row>
      <xdr:rowOff>144577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444468"/>
          <a:ext cx="838200" cy="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144577</xdr:rowOff>
    </xdr:from>
    <xdr:to>
      <xdr:col>81</xdr:col>
      <xdr:colOff>50800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51767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31077</xdr:rowOff>
    </xdr:from>
    <xdr:to>
      <xdr:col>71</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404177"/>
          <a:ext cx="88900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20568</xdr:rowOff>
    </xdr:from>
    <xdr:to>
      <xdr:col>85</xdr:col>
      <xdr:colOff>177800</xdr:colOff>
      <xdr:row>78</xdr:row>
      <xdr:rowOff>122168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170445</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93777</xdr:rowOff>
    </xdr:from>
    <xdr:to>
      <xdr:col>81</xdr:col>
      <xdr:colOff>101600</xdr:colOff>
      <xdr:row>79</xdr:row>
      <xdr:rowOff>23927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15054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151727</xdr:rowOff>
    </xdr:from>
    <xdr:to>
      <xdr:col>67</xdr:col>
      <xdr:colOff>101600</xdr:colOff>
      <xdr:row>78</xdr:row>
      <xdr:rowOff>81877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98404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12694</xdr:rowOff>
    </xdr:from>
    <xdr:to>
      <xdr:col>85</xdr:col>
      <xdr:colOff>127000</xdr:colOff>
      <xdr:row>97</xdr:row>
      <xdr:rowOff>43588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43344"/>
          <a:ext cx="8382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43588</xdr:rowOff>
    </xdr:from>
    <xdr:to>
      <xdr:col>81</xdr:col>
      <xdr:colOff>50800</xdr:colOff>
      <xdr:row>97</xdr:row>
      <xdr:rowOff>116342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74238"/>
          <a:ext cx="8890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116342</xdr:rowOff>
    </xdr:from>
    <xdr:to>
      <xdr:col>76</xdr:col>
      <xdr:colOff>114300</xdr:colOff>
      <xdr:row>97</xdr:row>
      <xdr:rowOff>151994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746992"/>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144166</xdr:rowOff>
    </xdr:from>
    <xdr:to>
      <xdr:col>71</xdr:col>
      <xdr:colOff>177800</xdr:colOff>
      <xdr:row>97</xdr:row>
      <xdr:rowOff>151994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774816"/>
          <a:ext cx="889000" cy="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100299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133344</xdr:rowOff>
    </xdr:from>
    <xdr:to>
      <xdr:col>85</xdr:col>
      <xdr:colOff>177800</xdr:colOff>
      <xdr:row>97</xdr:row>
      <xdr:rowOff>63494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111771</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164238</xdr:rowOff>
    </xdr:from>
    <xdr:to>
      <xdr:col>81</xdr:col>
      <xdr:colOff>101600</xdr:colOff>
      <xdr:row>97</xdr:row>
      <xdr:rowOff>94388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85515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65542</xdr:rowOff>
    </xdr:from>
    <xdr:to>
      <xdr:col>76</xdr:col>
      <xdr:colOff>165100</xdr:colOff>
      <xdr:row>97</xdr:row>
      <xdr:rowOff>167142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158269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101194</xdr:rowOff>
    </xdr:from>
    <xdr:to>
      <xdr:col>72</xdr:col>
      <xdr:colOff>38100</xdr:colOff>
      <xdr:row>98</xdr:row>
      <xdr:rowOff>31344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7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22471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8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93366</xdr:rowOff>
    </xdr:from>
    <xdr:to>
      <xdr:col>67</xdr:col>
      <xdr:colOff>101600</xdr:colOff>
      <xdr:row>98</xdr:row>
      <xdr:rowOff>23516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7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14643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8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のコストで最も大きな金額となった総務費は、住民一人当たり１９７，８４７円となっている。平成２９年度から減となったが、これは、ふるさと創造プロジェクト事業（新庄地区のまちづくり事業）や園芸拠点施設整備に係る用地購入の完了等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・民生費では、保健福祉センターの大規模改修工事に係る基金造成や隣保館の改修工事を実施したため、前年度から１９．０％増の１８７，１９８円となった。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・商工費においては、平成２７年度以降高い水準が続いているが、これは新たな雇用創出や人口増加、若者定住化の促進に向け、企業誘致等の施策に積極的に取り組んでいるためである。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・教育費は、総合運動公園や東小学校の改修工事の完了により減となったが、類似団体平均よりも高い数値にある。今後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公共施設等総合管理計画に基づく施設の統廃合や、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指定管理者制度の導入等によるコスト削減に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・財政調整基金については、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H24</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200,000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千円を</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取り崩したが</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H22</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400,000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と</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H26</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にそれぞれ</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50,000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H28</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198,883</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H29</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200,700</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H30</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に</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233,000</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千円</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の積立を行っている。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・実質収支額については、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341,000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千円から</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527,000</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千円の黒字で推移している。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・実質単年度収支については、</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H25</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年度以降は</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黒字で推移している。</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全</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ての</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会計において黒字</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となっており、赤字額はない。</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・近年は標準財政規模に対してほぼ同じ水準の黒字幅で堅調に推移している。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en-US" altLang="ja-JP" sz="1200" b="0" i="0" u="none" strike="noStrike" kern="0" cap="none" spc="0" normalizeH="0" baseline="0" noProof="0">
              <a:ln>
                <a:noFill/>
              </a:ln>
              <a:solidFill>
                <a:prstClr val="black"/>
              </a:solidFill>
              <a:effectLst/>
              <a:uLnTx/>
              <a:uFillTx/>
              <a:latin typeface="+mn-lt"/>
              <a:ea typeface="ＭＳ Ｐゴシック"/>
              <a:cs typeface="+mn-cs"/>
            </a:rPr>
            <a:t>H27</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年度からスタートした住宅団地特別事業会計が合計値を押し上げているが、住宅分譲地の資産増によるもので、分譲がすべて完了すれば本特会自体廃止される予定である。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・一般会計からの繰出等の状況については今後も注視する必要がある。</a:t>
          </a:r>
          <a:endParaRPr kumimoji="0"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今後も財源の確保と適正な予算執行に努め</a:t>
          </a:r>
          <a:r>
            <a:rPr kumimoji="0" lang="ja-JP" altLang="en-US" sz="1200" b="0" i="0" u="none" strike="noStrike" kern="0" cap="none" spc="0" normalizeH="0" baseline="0" noProof="0">
              <a:ln>
                <a:noFill/>
              </a:ln>
              <a:solidFill>
                <a:prstClr val="black"/>
              </a:solidFill>
              <a:effectLst/>
              <a:uLnTx/>
              <a:uFillTx/>
              <a:latin typeface="+mn-lt"/>
              <a:ea typeface="ＭＳ Ｐゴシック"/>
              <a:cs typeface="+mn-cs"/>
            </a:rPr>
            <a:t>ていく</a:t>
          </a:r>
          <a:r>
            <a:rPr kumimoji="0" lang="ja-JP" altLang="ja-JP" sz="1200" b="0" i="0" u="none" strike="noStrike" kern="0" cap="none" spc="0" normalizeH="0" baseline="0" noProof="0">
              <a:ln>
                <a:noFill/>
              </a:ln>
              <a:solidFill>
                <a:prstClr val="black"/>
              </a:solidFill>
              <a:effectLst/>
              <a:uLnTx/>
              <a:uFillTx/>
              <a:latin typeface="+mn-lt"/>
              <a:ea typeface="ＭＳ Ｐゴシック"/>
              <a:cs typeface="+mn-cs"/>
            </a:rPr>
            <a:t>。</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115" zoomScaleNormal="115"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9636187</v>
      </c>
      <c r="BO4" s="461"/>
      <c r="BP4" s="461"/>
      <c r="BQ4" s="461"/>
      <c r="BR4" s="461"/>
      <c r="BS4" s="461"/>
      <c r="BT4" s="461"/>
      <c r="BU4" s="462"/>
      <c r="BV4" s="460">
        <v>10044456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13.6</v>
      </c>
      <c r="CU4" s="642"/>
      <c r="CV4" s="642"/>
      <c r="CW4" s="642"/>
      <c r="CX4" s="642"/>
      <c r="CY4" s="642"/>
      <c r="CZ4" s="642"/>
      <c r="DA4" s="643"/>
      <c r="DB4" s="641">
        <v>13.6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9022016</v>
      </c>
      <c r="BO5" s="466"/>
      <c r="BP5" s="466"/>
      <c r="BQ5" s="466"/>
      <c r="BR5" s="466"/>
      <c r="BS5" s="466"/>
      <c r="BT5" s="466"/>
      <c r="BU5" s="467"/>
      <c r="BV5" s="465">
        <v>9449463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92.4</v>
      </c>
      <c r="CU5" s="436"/>
      <c r="CV5" s="436"/>
      <c r="CW5" s="436"/>
      <c r="CX5" s="436"/>
      <c r="CY5" s="436"/>
      <c r="CZ5" s="436"/>
      <c r="DA5" s="437"/>
      <c r="DB5" s="435">
        <v>90.7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614171</v>
      </c>
      <c r="BO6" s="466"/>
      <c r="BP6" s="466"/>
      <c r="BQ6" s="466"/>
      <c r="BR6" s="466"/>
      <c r="BS6" s="466"/>
      <c r="BT6" s="466"/>
      <c r="BU6" s="467"/>
      <c r="BV6" s="465">
        <v>594993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98.4</v>
      </c>
      <c r="CU6" s="616"/>
      <c r="CV6" s="616"/>
      <c r="CW6" s="616"/>
      <c r="CX6" s="616"/>
      <c r="CY6" s="616"/>
      <c r="CZ6" s="616"/>
      <c r="DA6" s="617"/>
      <c r="DB6" s="615">
        <v>97.1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91899</v>
      </c>
      <c r="BO7" s="466"/>
      <c r="BP7" s="466"/>
      <c r="BQ7" s="466"/>
      <c r="BR7" s="466"/>
      <c r="BS7" s="466"/>
      <c r="BT7" s="466"/>
      <c r="BU7" s="467"/>
      <c r="BV7" s="465">
        <v>68026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3838301</v>
      </c>
      <c r="CU7" s="466"/>
      <c r="CV7" s="466"/>
      <c r="CW7" s="466"/>
      <c r="CX7" s="466"/>
      <c r="CY7" s="466"/>
      <c r="CZ7" s="466"/>
      <c r="DA7" s="467"/>
      <c r="DB7" s="465">
        <v>3882990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522272</v>
      </c>
      <c r="BO8" s="466"/>
      <c r="BP8" s="466"/>
      <c r="BQ8" s="466"/>
      <c r="BR8" s="466"/>
      <c r="BS8" s="466"/>
      <c r="BT8" s="466"/>
      <c r="BU8" s="467"/>
      <c r="BV8" s="465">
        <v>526967</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0.75</v>
      </c>
      <c r="CU8" s="579"/>
      <c r="CV8" s="579"/>
      <c r="CW8" s="579"/>
      <c r="CX8" s="579"/>
      <c r="CY8" s="579"/>
      <c r="CZ8" s="579"/>
      <c r="DA8" s="580"/>
      <c r="DB8" s="578">
        <v>0.74</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9914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-4695</v>
      </c>
      <c r="BO9" s="466"/>
      <c r="BP9" s="466"/>
      <c r="BQ9" s="466"/>
      <c r="BR9" s="466"/>
      <c r="BS9" s="466"/>
      <c r="BT9" s="466"/>
      <c r="BU9" s="467"/>
      <c r="BV9" s="465">
        <v>125564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5.4</v>
      </c>
      <c r="CU9" s="436"/>
      <c r="CV9" s="436"/>
      <c r="CW9" s="436"/>
      <c r="CX9" s="436"/>
      <c r="CY9" s="436"/>
      <c r="CZ9" s="436"/>
      <c r="DA9" s="437"/>
      <c r="DB9" s="435">
        <v>5.3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10563</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233000</v>
      </c>
      <c r="BO10" s="466"/>
      <c r="BP10" s="466"/>
      <c r="BQ10" s="466"/>
      <c r="BR10" s="466"/>
      <c r="BS10" s="466"/>
      <c r="BT10" s="466"/>
      <c r="BU10" s="467"/>
      <c r="BV10" s="465">
        <v>200700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109</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9579</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9523</v>
      </c>
      <c r="S13" s="569"/>
      <c r="T13" s="569"/>
      <c r="U13" s="569"/>
      <c r="V13" s="570"/>
      <c r="W13" s="556" t="s">
        <v>140</v>
      </c>
      <c r="X13" s="478"/>
      <c r="Y13" s="478"/>
      <c r="Z13" s="478"/>
      <c r="AA13" s="478"/>
      <c r="AB13" s="479"/>
      <c r="AC13" s="441">
        <v>370</v>
      </c>
      <c r="AD13" s="442"/>
      <c r="AE13" s="442"/>
      <c r="AF13" s="442"/>
      <c r="AG13" s="443"/>
      <c r="AH13" s="441">
        <v>465</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228305</v>
      </c>
      <c r="BO13" s="466"/>
      <c r="BP13" s="466"/>
      <c r="BQ13" s="466"/>
      <c r="BR13" s="466"/>
      <c r="BS13" s="466"/>
      <c r="BT13" s="466"/>
      <c r="BU13" s="467"/>
      <c r="BV13" s="465">
        <v>326264</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9.1</v>
      </c>
      <c r="CU13" s="436"/>
      <c r="CV13" s="436"/>
      <c r="CW13" s="436"/>
      <c r="CX13" s="436"/>
      <c r="CY13" s="436"/>
      <c r="CZ13" s="436"/>
      <c r="DA13" s="437"/>
      <c r="DB13" s="435">
        <v>9.3000000000000007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9710</v>
      </c>
      <c r="S14" s="569"/>
      <c r="T14" s="569"/>
      <c r="U14" s="569"/>
      <c r="V14" s="570"/>
      <c r="W14" s="571"/>
      <c r="X14" s="481"/>
      <c r="Y14" s="481"/>
      <c r="Z14" s="481"/>
      <c r="AA14" s="481"/>
      <c r="AB14" s="482"/>
      <c r="AC14" s="561">
        <v>7</v>
      </c>
      <c r="AD14" s="562"/>
      <c r="AE14" s="562"/>
      <c r="AF14" s="562"/>
      <c r="AG14" s="563"/>
      <c r="AH14" s="561">
        <v>8.5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90.5</v>
      </c>
      <c r="CU14" s="573"/>
      <c r="CV14" s="573"/>
      <c r="CW14" s="573"/>
      <c r="CX14" s="573"/>
      <c r="CY14" s="573"/>
      <c r="CZ14" s="573"/>
      <c r="DA14" s="574"/>
      <c r="DB14" s="572">
        <v>106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9656</v>
      </c>
      <c r="S15" s="569"/>
      <c r="T15" s="569"/>
      <c r="U15" s="569"/>
      <c r="V15" s="570"/>
      <c r="W15" s="556" t="s">
        <v>148</v>
      </c>
      <c r="X15" s="478"/>
      <c r="Y15" s="478"/>
      <c r="Z15" s="478"/>
      <c r="AA15" s="478"/>
      <c r="AB15" s="479"/>
      <c r="AC15" s="441">
        <v>1161</v>
      </c>
      <c r="AD15" s="442"/>
      <c r="AE15" s="442"/>
      <c r="AF15" s="442"/>
      <c r="AG15" s="443"/>
      <c r="AH15" s="441">
        <v>1247</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2218244</v>
      </c>
      <c r="BO15" s="461"/>
      <c r="BP15" s="461"/>
      <c r="BQ15" s="461"/>
      <c r="BR15" s="461"/>
      <c r="BS15" s="461"/>
      <c r="BT15" s="461"/>
      <c r="BU15" s="462"/>
      <c r="BV15" s="460">
        <v>2243445</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22</v>
      </c>
      <c r="AD16" s="562"/>
      <c r="AE16" s="562"/>
      <c r="AF16" s="562"/>
      <c r="AG16" s="563"/>
      <c r="AH16" s="561">
        <v>22.9</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2921650</v>
      </c>
      <c r="BO16" s="466"/>
      <c r="BP16" s="466"/>
      <c r="BQ16" s="466"/>
      <c r="BR16" s="466"/>
      <c r="BS16" s="466"/>
      <c r="BT16" s="466"/>
      <c r="BU16" s="467"/>
      <c r="BV16" s="465">
        <v>2929128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3750</v>
      </c>
      <c r="AD17" s="442"/>
      <c r="AE17" s="442"/>
      <c r="AF17" s="442"/>
      <c r="AG17" s="443"/>
      <c r="AH17" s="441">
        <v>3729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2886276</v>
      </c>
      <c r="BO17" s="466"/>
      <c r="BP17" s="466"/>
      <c r="BQ17" s="466"/>
      <c r="BR17" s="466"/>
      <c r="BS17" s="466"/>
      <c r="BT17" s="466"/>
      <c r="BU17" s="467"/>
      <c r="BV17" s="465">
        <v>2922636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152.35</v>
      </c>
      <c r="M18" s="530"/>
      <c r="N18" s="530"/>
      <c r="O18" s="530"/>
      <c r="P18" s="530"/>
      <c r="Q18" s="530"/>
      <c r="R18" s="531"/>
      <c r="S18" s="531"/>
      <c r="T18" s="531"/>
      <c r="U18" s="531"/>
      <c r="V18" s="532"/>
      <c r="W18" s="546"/>
      <c r="X18" s="547"/>
      <c r="Y18" s="547"/>
      <c r="Z18" s="547"/>
      <c r="AA18" s="547"/>
      <c r="AB18" s="557"/>
      <c r="AC18" s="429">
        <v>71</v>
      </c>
      <c r="AD18" s="430"/>
      <c r="AE18" s="430"/>
      <c r="AF18" s="430"/>
      <c r="AG18" s="533"/>
      <c r="AH18" s="429">
        <v>68.5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3744433</v>
      </c>
      <c r="BO18" s="466"/>
      <c r="BP18" s="466"/>
      <c r="BQ18" s="466"/>
      <c r="BR18" s="466"/>
      <c r="BS18" s="466"/>
      <c r="BT18" s="466"/>
      <c r="BU18" s="467"/>
      <c r="BV18" s="465">
        <v>3771078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65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6909616</v>
      </c>
      <c r="BO19" s="466"/>
      <c r="BP19" s="466"/>
      <c r="BQ19" s="466"/>
      <c r="BR19" s="466"/>
      <c r="BS19" s="466"/>
      <c r="BT19" s="466"/>
      <c r="BU19" s="467"/>
      <c r="BV19" s="465">
        <v>7091675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3899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5502654</v>
      </c>
      <c r="BO23" s="466"/>
      <c r="BP23" s="466"/>
      <c r="BQ23" s="466"/>
      <c r="BR23" s="466"/>
      <c r="BS23" s="466"/>
      <c r="BT23" s="466"/>
      <c r="BU23" s="467"/>
      <c r="BV23" s="465">
        <v>5585676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8500</v>
      </c>
      <c r="R24" s="442"/>
      <c r="S24" s="442"/>
      <c r="T24" s="442"/>
      <c r="U24" s="442"/>
      <c r="V24" s="443"/>
      <c r="W24" s="507"/>
      <c r="X24" s="498"/>
      <c r="Y24" s="499"/>
      <c r="Z24" s="438" t="s">
        <v>172</v>
      </c>
      <c r="AA24" s="439"/>
      <c r="AB24" s="439"/>
      <c r="AC24" s="439"/>
      <c r="AD24" s="439"/>
      <c r="AE24" s="439"/>
      <c r="AF24" s="439"/>
      <c r="AG24" s="440"/>
      <c r="AH24" s="441">
        <v>176</v>
      </c>
      <c r="AI24" s="442"/>
      <c r="AJ24" s="442"/>
      <c r="AK24" s="442"/>
      <c r="AL24" s="443"/>
      <c r="AM24" s="441">
        <v>516032</v>
      </c>
      <c r="AN24" s="442"/>
      <c r="AO24" s="442"/>
      <c r="AP24" s="442"/>
      <c r="AQ24" s="442"/>
      <c r="AR24" s="443"/>
      <c r="AS24" s="441">
        <v>2932</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4116114</v>
      </c>
      <c r="BO24" s="466"/>
      <c r="BP24" s="466"/>
      <c r="BQ24" s="466"/>
      <c r="BR24" s="466"/>
      <c r="BS24" s="466"/>
      <c r="BT24" s="466"/>
      <c r="BU24" s="467"/>
      <c r="BV24" s="465">
        <v>3964911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6700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176</v>
      </c>
      <c r="AN25" s="442"/>
      <c r="AO25" s="442"/>
      <c r="AP25" s="442"/>
      <c r="AQ25" s="442"/>
      <c r="AR25" s="443"/>
      <c r="AS25" s="441" t="s">
        <v>129</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279444</v>
      </c>
      <c r="BO25" s="461"/>
      <c r="BP25" s="461"/>
      <c r="BQ25" s="461"/>
      <c r="BR25" s="461"/>
      <c r="BS25" s="461"/>
      <c r="BT25" s="461"/>
      <c r="BU25" s="462"/>
      <c r="BV25" s="460">
        <v>282026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5600</v>
      </c>
      <c r="R26" s="442"/>
      <c r="S26" s="442"/>
      <c r="T26" s="442"/>
      <c r="U26" s="442"/>
      <c r="V26" s="443"/>
      <c r="W26" s="507"/>
      <c r="X26" s="498"/>
      <c r="Y26" s="499"/>
      <c r="Z26" s="438" t="s">
        <v>179</v>
      </c>
      <c r="AA26" s="520"/>
      <c r="AB26" s="520"/>
      <c r="AC26" s="520"/>
      <c r="AD26" s="520"/>
      <c r="AE26" s="520"/>
      <c r="AF26" s="520"/>
      <c r="AG26" s="521"/>
      <c r="AH26" s="441">
        <v>8</v>
      </c>
      <c r="AI26" s="442"/>
      <c r="AJ26" s="442"/>
      <c r="AK26" s="442"/>
      <c r="AL26" s="443"/>
      <c r="AM26" s="441">
        <v>21248</v>
      </c>
      <c r="AN26" s="442"/>
      <c r="AO26" s="442"/>
      <c r="AP26" s="442"/>
      <c r="AQ26" s="442"/>
      <c r="AR26" s="443"/>
      <c r="AS26" s="441">
        <v>2656</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176</v>
      </c>
      <c r="BO26" s="466"/>
      <c r="BP26" s="466"/>
      <c r="BQ26" s="466"/>
      <c r="BR26" s="466"/>
      <c r="BS26" s="466"/>
      <c r="BT26" s="466"/>
      <c r="BU26" s="467"/>
      <c r="BV26" s="465" t="s">
        <v>176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3000</v>
      </c>
      <c r="R27" s="442"/>
      <c r="S27" s="442"/>
      <c r="T27" s="442"/>
      <c r="U27" s="442"/>
      <c r="V27" s="443"/>
      <c r="W27" s="507"/>
      <c r="X27" s="498"/>
      <c r="Y27" s="499"/>
      <c r="Z27" s="438" t="s">
        <v>182</v>
      </c>
      <c r="AA27" s="439"/>
      <c r="AB27" s="439"/>
      <c r="AC27" s="439"/>
      <c r="AD27" s="439"/>
      <c r="AE27" s="439"/>
      <c r="AF27" s="439"/>
      <c r="AG27" s="440"/>
      <c r="AH27" s="441" t="s">
        <v>129</v>
      </c>
      <c r="AI27" s="442"/>
      <c r="AJ27" s="442"/>
      <c r="AK27" s="442"/>
      <c r="AL27" s="443"/>
      <c r="AM27" s="441" t="s">
        <v>176</v>
      </c>
      <c r="AN27" s="442"/>
      <c r="AO27" s="442"/>
      <c r="AP27" s="442"/>
      <c r="AQ27" s="442"/>
      <c r="AR27" s="443"/>
      <c r="AS27" s="441" t="s">
        <v>183</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126400</v>
      </c>
      <c r="BO27" s="469"/>
      <c r="BP27" s="469"/>
      <c r="BQ27" s="469"/>
      <c r="BR27" s="469"/>
      <c r="BS27" s="469"/>
      <c r="BT27" s="469"/>
      <c r="BU27" s="470"/>
      <c r="BV27" s="468">
        <v>98616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2450</v>
      </c>
      <c r="R28" s="442"/>
      <c r="S28" s="442"/>
      <c r="T28" s="442"/>
      <c r="U28" s="442"/>
      <c r="V28" s="443"/>
      <c r="W28" s="507"/>
      <c r="X28" s="498"/>
      <c r="Y28" s="499"/>
      <c r="Z28" s="438" t="s">
        <v>186</v>
      </c>
      <c r="AA28" s="439"/>
      <c r="AB28" s="439"/>
      <c r="AC28" s="439"/>
      <c r="AD28" s="439"/>
      <c r="AE28" s="439"/>
      <c r="AF28" s="439"/>
      <c r="AG28" s="440"/>
      <c r="AH28" s="441" t="s">
        <v>176</v>
      </c>
      <c r="AI28" s="442"/>
      <c r="AJ28" s="442"/>
      <c r="AK28" s="442"/>
      <c r="AL28" s="443"/>
      <c r="AM28" s="441" t="s">
        <v>138</v>
      </c>
      <c r="AN28" s="442"/>
      <c r="AO28" s="442"/>
      <c r="AP28" s="442"/>
      <c r="AQ28" s="442"/>
      <c r="AR28" s="443"/>
      <c r="AS28" s="441" t="s">
        <v>176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1160152</v>
      </c>
      <c r="BO28" s="461"/>
      <c r="BP28" s="461"/>
      <c r="BQ28" s="461"/>
      <c r="BR28" s="461"/>
      <c r="BS28" s="461"/>
      <c r="BT28" s="461"/>
      <c r="BU28" s="462"/>
      <c r="BV28" s="460">
        <v>927152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12</v>
      </c>
      <c r="M29" s="442"/>
      <c r="N29" s="442"/>
      <c r="O29" s="442"/>
      <c r="P29" s="443"/>
      <c r="Q29" s="441">
        <v>2350</v>
      </c>
      <c r="R29" s="442"/>
      <c r="S29" s="442"/>
      <c r="T29" s="442"/>
      <c r="U29" s="442"/>
      <c r="V29" s="443"/>
      <c r="W29" s="508"/>
      <c r="X29" s="509"/>
      <c r="Y29" s="510"/>
      <c r="Z29" s="438" t="s">
        <v>189</v>
      </c>
      <c r="AA29" s="439"/>
      <c r="AB29" s="439"/>
      <c r="AC29" s="439"/>
      <c r="AD29" s="439"/>
      <c r="AE29" s="439"/>
      <c r="AF29" s="439"/>
      <c r="AG29" s="440"/>
      <c r="AH29" s="441">
        <v>176</v>
      </c>
      <c r="AI29" s="442"/>
      <c r="AJ29" s="442"/>
      <c r="AK29" s="442"/>
      <c r="AL29" s="443"/>
      <c r="AM29" s="441">
        <v>516032</v>
      </c>
      <c r="AN29" s="442"/>
      <c r="AO29" s="442"/>
      <c r="AP29" s="442"/>
      <c r="AQ29" s="442"/>
      <c r="AR29" s="443"/>
      <c r="AS29" s="441">
        <v>2932</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54412</v>
      </c>
      <c r="BO29" s="466"/>
      <c r="BP29" s="466"/>
      <c r="BQ29" s="466"/>
      <c r="BR29" s="466"/>
      <c r="BS29" s="466"/>
      <c r="BT29" s="466"/>
      <c r="BU29" s="467"/>
      <c r="BV29" s="465">
        <v>54402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94.1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2622653</v>
      </c>
      <c r="BO30" s="469"/>
      <c r="BP30" s="469"/>
      <c r="BQ30" s="469"/>
      <c r="BR30" s="469"/>
      <c r="BS30" s="469"/>
      <c r="BT30" s="469"/>
      <c r="BU30" s="470"/>
      <c r="BV30" s="468">
        <v>2379355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199</v>
      </c>
      <c r="X33" s="427"/>
      <c r="Y33" s="427"/>
      <c r="Z33" s="427"/>
      <c r="AA33" s="427"/>
      <c r="AB33" s="427"/>
      <c r="AC33" s="427"/>
      <c r="AD33" s="427"/>
      <c r="AE33" s="427"/>
      <c r="AF33" s="427"/>
      <c r="AG33" s="427"/>
      <c r="AH33" s="427"/>
      <c r="AI33" s="427"/>
      <c r="AJ33" s="427"/>
      <c r="AK33" s="427"/>
      <c r="AL33" s="215"/>
      <c r="AM33" s="428" t="s">
        <v>201</v>
      </c>
      <c r="AN33" s="428"/>
      <c r="AO33" s="427" t="s">
        <v>202</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198</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上水道事業会計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IF('各会計、関係団体の財政状況及び健全化判断比率'!B33="","",'各会計、関係団体の財政状況及び健全化判断比率'!B33)</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14</v>
      </c>
      <c r="BX34" s="424"/>
      <c r="BY34" s="423" t="str">
        <f>IF('各会計、関係団体の財政状況及び健全化判断比率'!B68="","",'各会計、関係団体の財政状況及び健全化判断比率'!B68)</f>
        <v>公立小浜病院組合</v>
      </c>
      <c r="BZ34" s="423"/>
      <c r="CA34" s="423"/>
      <c r="CB34" s="423"/>
      <c r="CC34" s="423"/>
      <c r="CD34" s="423"/>
      <c r="CE34" s="423"/>
      <c r="CF34" s="423"/>
      <c r="CG34" s="423"/>
      <c r="CH34" s="423"/>
      <c r="CI34" s="423"/>
      <c r="CJ34" s="423"/>
      <c r="CK34" s="423"/>
      <c r="CL34" s="423"/>
      <c r="CM34" s="423"/>
      <c r="CN34" s="213"/>
      <c r="CO34" s="424">
        <f>IF(CQ34="","",MAX(C34:D43,U34:V43,AM34:AN43,BE34:BF43,BW34:BX43)+1)</f>
        <v>23</v>
      </c>
      <c r="CP34" s="424"/>
      <c r="CQ34" s="423" t="str">
        <f>IF('各会計、関係団体の財政状況及び健全化判断比率'!BS7="","",'各会計、関係団体の財政状況及び健全化判断比率'!BS7)</f>
        <v>(株)レインボーライン</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診療所事業特別会計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IF('各会計、関係団体の財政状況及び健全化判断比率'!B34="","",'各会計、関係団体の財政状況及び健全化判断比率'!B34)</f>
        <v>集落排水処理事業特別会計</v>
      </c>
      <c r="BH35" s="423"/>
      <c r="BI35" s="423"/>
      <c r="BJ35" s="423"/>
      <c r="BK35" s="423"/>
      <c r="BL35" s="423"/>
      <c r="BM35" s="423"/>
      <c r="BN35" s="423"/>
      <c r="BO35" s="423"/>
      <c r="BP35" s="423"/>
      <c r="BQ35" s="423"/>
      <c r="BR35" s="423"/>
      <c r="BS35" s="423"/>
      <c r="BT35" s="423"/>
      <c r="BU35" s="423"/>
      <c r="BV35" s="213"/>
      <c r="BW35" s="424">
        <f t="shared" ref="BW35:BW43" si="2">IF(BY35="","",BW34+1)</f>
        <v>15</v>
      </c>
      <c r="BX35" s="424"/>
      <c r="BY35" s="423" t="str">
        <f>IF('各会計、関係団体の財政状況及び健全化判断比率'!B69="","",'各会計、関係団体の財政状況及び健全化判断比率'!B69)</f>
        <v>敦賀美方消防組合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道路用地取得事業特別会計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介護保険事業特別会計（介護保険事業勘定）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IF('各会計、関係団体の財政状況及び健全化判断比率'!B35="","",'各会計、関係団体の財政状況及び健全化判断比率'!B35)</f>
        <v>公共下水道事業特別会計</v>
      </c>
      <c r="BH36" s="423"/>
      <c r="BI36" s="423"/>
      <c r="BJ36" s="423"/>
      <c r="BK36" s="423"/>
      <c r="BL36" s="423"/>
      <c r="BM36" s="423"/>
      <c r="BN36" s="423"/>
      <c r="BO36" s="423"/>
      <c r="BP36" s="423"/>
      <c r="BQ36" s="423"/>
      <c r="BR36" s="423"/>
      <c r="BS36" s="423"/>
      <c r="BT36" s="423"/>
      <c r="BU36" s="423"/>
      <c r="BV36" s="213"/>
      <c r="BW36" s="424">
        <f t="shared" si="2"/>
        <v>16</v>
      </c>
      <c r="BX36" s="424"/>
      <c r="BY36" s="423" t="str">
        <f>IF('各会計、関係団体の財政状況及び健全化判断比率'!B70="","",'各会計、関係団体の財政状況及び健全化判断比率'!B70)</f>
        <v>美浜・三方環境衛生組合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介護保険事業特別会計（介護サービス事業勘定）</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12</v>
      </c>
      <c r="BF37" s="424"/>
      <c r="BG37" s="423" t="str">
        <f>IF('各会計、関係団体の財政状況及び健全化判断比率'!B36="","",'各会計、関係団体の財政状況及び健全化判断比率'!B36)</f>
        <v>産業団地事業特別会計</v>
      </c>
      <c r="BH37" s="423"/>
      <c r="BI37" s="423"/>
      <c r="BJ37" s="423"/>
      <c r="BK37" s="423"/>
      <c r="BL37" s="423"/>
      <c r="BM37" s="423"/>
      <c r="BN37" s="423"/>
      <c r="BO37" s="423"/>
      <c r="BP37" s="423"/>
      <c r="BQ37" s="423"/>
      <c r="BR37" s="423"/>
      <c r="BS37" s="423"/>
      <c r="BT37" s="423"/>
      <c r="BU37" s="423"/>
      <c r="BV37" s="213"/>
      <c r="BW37" s="424">
        <f t="shared" si="2"/>
        <v>17</v>
      </c>
      <c r="BX37" s="424"/>
      <c r="BY37" s="423" t="str">
        <f>IF('各会計、関係団体の財政状況及び健全化判断比率'!B71="","",'各会計、関係団体の財政状況及び健全化判断比率'!B71)</f>
        <v>嶺南広域行政組合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13</v>
      </c>
      <c r="BF38" s="424"/>
      <c r="BG38" s="423" t="str">
        <f>IF('各会計、関係団体の財政状況及び健全化判断比率'!B37="","",'各会計、関係団体の財政状況及び健全化判断比率'!B37)</f>
        <v>住宅団地事業特別会計</v>
      </c>
      <c r="BH38" s="423"/>
      <c r="BI38" s="423"/>
      <c r="BJ38" s="423"/>
      <c r="BK38" s="423"/>
      <c r="BL38" s="423"/>
      <c r="BM38" s="423"/>
      <c r="BN38" s="423"/>
      <c r="BO38" s="423"/>
      <c r="BP38" s="423"/>
      <c r="BQ38" s="423"/>
      <c r="BR38" s="423"/>
      <c r="BS38" s="423"/>
      <c r="BT38" s="423"/>
      <c r="BU38" s="423"/>
      <c r="BV38" s="213"/>
      <c r="BW38" s="424">
        <f t="shared" si="2"/>
        <v>18</v>
      </c>
      <c r="BX38" s="424"/>
      <c r="BY38" s="423" t="str">
        <f>IF('各会計、関係団体の財政状況及び健全化判断比率'!B72="","",'各会計、関係団体の財政状況及び健全化判断比率'!B72)</f>
        <v>福井県後期高齢者医療広域連合（一般会計）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19</v>
      </c>
      <c r="BX39" s="424"/>
      <c r="BY39" s="423" t="str">
        <f>IF('各会計、関係団体の財政状況及び健全化判断比率'!B73="","",'各会計、関係団体の財政状況及び健全化判断比率'!B73)</f>
        <v>福井県後期高齢者医療広域連合（特別会計）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20</v>
      </c>
      <c r="BX40" s="424"/>
      <c r="BY40" s="423" t="str">
        <f>IF('各会計、関係団体の財政状況及び健全化判断比率'!B74="","",'各会計、関係団体の財政状況及び健全化判断比率'!B74)</f>
        <v>福井県市町総合事務組合（一般会計）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21</v>
      </c>
      <c r="BX41" s="424"/>
      <c r="BY41" s="423" t="str">
        <f>IF('各会計、関係団体の財政状況及び健全化判断比率'!B75="","",'各会計、関係団体の財政状況及び健全化判断比率'!B75)</f>
        <v>福井県市町総合事務組合（特別会計）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22</v>
      </c>
      <c r="BX42" s="424"/>
      <c r="BY42" s="423" t="str">
        <f>IF('各会計、関係団体の財政状況及び健全化判断比率'!B76="","",'各会計、関係団体の財政状況及び健全化判断比率'!B76)</f>
        <v>福井県自治会館組合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qVT8Ur9wbZ4yIHZhLy8l7sXJFR3UfvP9PP5jCXFJCKbPpfex/tw4yHD5lm0zifMe4s/JeE0TrsdajAmuPla6w==" saltValue="57VN+gWdqkBycVTlskgQ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4" t="s">
        <v>573</v>
      </c>
      <c r="D34" s="1244"/>
      <c r="E34" s="1245"/>
      <c r="F34" s="32">
        <v>9.18</v>
      </c>
      <c r="G34" s="33">
        <v>10.38</v>
      </c>
      <c r="H34" s="33">
        <v>10.38</v>
      </c>
      <c r="I34" s="33">
        <v>11.98</v>
      </c>
      <c r="J34" s="34">
        <v>12.03</v>
      </c>
      <c r="K34" s="22"/>
      <c r="L34" s="22"/>
      <c r="M34" s="22"/>
      <c r="N34" s="22"/>
      <c r="O34" s="22"/>
      <c r="P34" s="22"/>
    </row>
    <row r="35" spans="1:16" ht="39" customHeight="1" x14ac:dyDescent="0.15">
      <c r="A35" s="22"/>
      <c r="B35" s="35"/>
      <c r="C35" s="1238" t="s">
        <v>574</v>
      </c>
      <c r="D35" s="1239"/>
      <c r="E35" s="1240"/>
      <c r="F35" s="36">
        <v>10.89</v>
      </c>
      <c r="G35" s="37">
        <v>10.82</v>
      </c>
      <c r="H35" s="37">
        <v>11.15</v>
      </c>
      <c r="I35" s="37">
        <v>11.39</v>
      </c>
      <c r="J35" s="38">
        <v>11.92</v>
      </c>
      <c r="K35" s="22"/>
      <c r="L35" s="22"/>
      <c r="M35" s="22"/>
      <c r="N35" s="22"/>
      <c r="O35" s="22"/>
      <c r="P35" s="22"/>
    </row>
    <row r="36" spans="1:16" ht="39" customHeight="1" x14ac:dyDescent="0.15">
      <c r="A36" s="22"/>
      <c r="B36" s="35"/>
      <c r="C36" s="1238" t="s">
        <v>575</v>
      </c>
      <c r="D36" s="1239"/>
      <c r="E36" s="1240"/>
      <c r="F36" s="36" t="s">
        <v>527</v>
      </c>
      <c r="G36" s="37">
        <v>11.9</v>
      </c>
      <c r="H36" s="37">
        <v>7.15</v>
      </c>
      <c r="I36" s="37">
        <v>5.51</v>
      </c>
      <c r="J36" s="38">
        <v>4.32</v>
      </c>
      <c r="K36" s="22"/>
      <c r="L36" s="22"/>
      <c r="M36" s="22"/>
      <c r="N36" s="22"/>
      <c r="O36" s="22"/>
      <c r="P36" s="22"/>
    </row>
    <row r="37" spans="1:16" ht="39" customHeight="1" x14ac:dyDescent="0.15">
      <c r="A37" s="22"/>
      <c r="B37" s="35"/>
      <c r="C37" s="1238" t="s">
        <v>576</v>
      </c>
      <c r="D37" s="1239"/>
      <c r="E37" s="1240"/>
      <c r="F37" s="36">
        <v>1.47</v>
      </c>
      <c r="G37" s="37">
        <v>1.69</v>
      </c>
      <c r="H37" s="37">
        <v>1.81</v>
      </c>
      <c r="I37" s="37">
        <v>2.29</v>
      </c>
      <c r="J37" s="38">
        <v>2.92</v>
      </c>
      <c r="K37" s="22"/>
      <c r="L37" s="22"/>
      <c r="M37" s="22"/>
      <c r="N37" s="22"/>
      <c r="O37" s="22"/>
      <c r="P37" s="22"/>
    </row>
    <row r="38" spans="1:16" ht="39" customHeight="1" x14ac:dyDescent="0.15">
      <c r="A38" s="22"/>
      <c r="B38" s="35"/>
      <c r="C38" s="1238" t="s">
        <v>577</v>
      </c>
      <c r="D38" s="1239"/>
      <c r="E38" s="1240"/>
      <c r="F38" s="36" t="s">
        <v>527</v>
      </c>
      <c r="G38" s="37" t="s">
        <v>527</v>
      </c>
      <c r="H38" s="37">
        <v>1.1399999999999999</v>
      </c>
      <c r="I38" s="37">
        <v>1.65</v>
      </c>
      <c r="J38" s="38">
        <v>2.0499999999999998</v>
      </c>
      <c r="K38" s="22"/>
      <c r="L38" s="22"/>
      <c r="M38" s="22"/>
      <c r="N38" s="22"/>
      <c r="O38" s="22"/>
      <c r="P38" s="22"/>
    </row>
    <row r="39" spans="1:16" ht="39" customHeight="1" x14ac:dyDescent="0.15">
      <c r="A39" s="22"/>
      <c r="B39" s="35"/>
      <c r="C39" s="1238" t="s">
        <v>578</v>
      </c>
      <c r="D39" s="1239"/>
      <c r="E39" s="1240"/>
      <c r="F39" s="36" t="s">
        <v>527</v>
      </c>
      <c r="G39" s="37">
        <v>6.39</v>
      </c>
      <c r="H39" s="37">
        <v>0</v>
      </c>
      <c r="I39" s="37">
        <v>2.09</v>
      </c>
      <c r="J39" s="38">
        <v>2.04</v>
      </c>
      <c r="K39" s="22"/>
      <c r="L39" s="22"/>
      <c r="M39" s="22"/>
      <c r="N39" s="22"/>
      <c r="O39" s="22"/>
      <c r="P39" s="22"/>
    </row>
    <row r="40" spans="1:16" ht="39" customHeight="1" x14ac:dyDescent="0.15">
      <c r="A40" s="22"/>
      <c r="B40" s="35"/>
      <c r="C40" s="1238" t="s">
        <v>579</v>
      </c>
      <c r="D40" s="1239"/>
      <c r="E40" s="1240"/>
      <c r="F40" s="36" t="s">
        <v>527</v>
      </c>
      <c r="G40" s="37">
        <v>0</v>
      </c>
      <c r="H40" s="37">
        <v>0</v>
      </c>
      <c r="I40" s="37">
        <v>1.53</v>
      </c>
      <c r="J40" s="38">
        <v>1.57</v>
      </c>
      <c r="K40" s="22"/>
      <c r="L40" s="22"/>
      <c r="M40" s="22"/>
      <c r="N40" s="22"/>
      <c r="O40" s="22"/>
      <c r="P40" s="22"/>
    </row>
    <row r="41" spans="1:16" ht="39" customHeight="1" x14ac:dyDescent="0.15">
      <c r="A41" s="22"/>
      <c r="B41" s="35"/>
      <c r="C41" s="1238" t="s">
        <v>580</v>
      </c>
      <c r="D41" s="1239"/>
      <c r="E41" s="1240"/>
      <c r="F41" s="36">
        <v>0.24</v>
      </c>
      <c r="G41" s="37">
        <v>0.36</v>
      </c>
      <c r="H41" s="37">
        <v>0.26</v>
      </c>
      <c r="I41" s="37">
        <v>0.47</v>
      </c>
      <c r="J41" s="38">
        <v>0.4</v>
      </c>
      <c r="K41" s="22"/>
      <c r="L41" s="22"/>
      <c r="M41" s="22"/>
      <c r="N41" s="22"/>
      <c r="O41" s="22"/>
      <c r="P41" s="22"/>
    </row>
    <row r="42" spans="1:16" ht="39" customHeight="1" x14ac:dyDescent="0.15">
      <c r="A42" s="22"/>
      <c r="B42" s="39"/>
      <c r="C42" s="1238" t="s">
        <v>581</v>
      </c>
      <c r="D42" s="1239"/>
      <c r="E42" s="1240"/>
      <c r="F42" s="36" t="s">
        <v>527</v>
      </c>
      <c r="G42" s="37" t="s">
        <v>527</v>
      </c>
      <c r="H42" s="37" t="s">
        <v>527</v>
      </c>
      <c r="I42" s="37" t="s">
        <v>527</v>
      </c>
      <c r="J42" s="38" t="s">
        <v>527</v>
      </c>
      <c r="K42" s="22"/>
      <c r="L42" s="22"/>
      <c r="M42" s="22"/>
      <c r="N42" s="22"/>
      <c r="O42" s="22"/>
      <c r="P42" s="22"/>
    </row>
    <row r="43" spans="1:16" ht="39" customHeight="1" thickBot="1" x14ac:dyDescent="0.2">
      <c r="A43" s="22"/>
      <c r="B43" s="40"/>
      <c r="C43" s="1241" t="s">
        <v>582</v>
      </c>
      <c r="D43" s="1242"/>
      <c r="E43" s="1243"/>
      <c r="F43" s="41">
        <v>0.33</v>
      </c>
      <c r="G43" s="42">
        <v>0.54</v>
      </c>
      <c r="H43" s="42">
        <v>0.05</v>
      </c>
      <c r="I43" s="42">
        <v>7.0000000000000007E-2</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06KjCacLmFieo4FZhUzkKvvxHQVBVEXvPwD0Js4LXPhtVJ+TfYPCGocnrr55A4Uo0ywIs5pGTR11/8OWRzcYw==" saltValue="dxpFsFCN0UFFTVzMqmpr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367</v>
      </c>
      <c r="L45" s="60">
        <v>348</v>
      </c>
      <c r="M45" s="60">
        <v>419</v>
      </c>
      <c r="N45" s="60">
        <v>568</v>
      </c>
      <c r="O45" s="61">
        <v>625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527</v>
      </c>
      <c r="L46" s="64" t="s">
        <v>527</v>
      </c>
      <c r="M46" s="64" t="s">
        <v>527</v>
      </c>
      <c r="N46" s="64" t="s">
        <v>527</v>
      </c>
      <c r="O46" s="65" t="s">
        <v>527</v>
      </c>
      <c r="P46" s="48"/>
      <c r="Q46" s="48"/>
      <c r="R46" s="48"/>
      <c r="S46" s="48"/>
      <c r="T46" s="48"/>
      <c r="U46" s="48"/>
    </row>
    <row r="47" spans="1:21" ht="30.75" customHeight="1" x14ac:dyDescent="0.15">
      <c r="A47" s="48"/>
      <c r="B47" s="1266"/>
      <c r="C47" s="1267"/>
      <c r="D47" s="62"/>
      <c r="E47" s="1248" t="s">
        <v>14</v>
      </c>
      <c r="F47" s="1248"/>
      <c r="G47" s="1248"/>
      <c r="H47" s="1248"/>
      <c r="I47" s="1248"/>
      <c r="J47" s="1249"/>
      <c r="K47" s="63">
        <v>0</v>
      </c>
      <c r="L47" s="64">
        <v>0</v>
      </c>
      <c r="M47" s="64">
        <v>0</v>
      </c>
      <c r="N47" s="64">
        <v>0</v>
      </c>
      <c r="O47" s="65">
        <v>0</v>
      </c>
      <c r="P47" s="48"/>
      <c r="Q47" s="48"/>
      <c r="R47" s="48"/>
      <c r="S47" s="48"/>
      <c r="T47" s="48"/>
      <c r="U47" s="48"/>
    </row>
    <row r="48" spans="1:21" ht="30.75" customHeight="1" x14ac:dyDescent="0.15">
      <c r="A48" s="48"/>
      <c r="B48" s="1266"/>
      <c r="C48" s="1267"/>
      <c r="D48" s="62"/>
      <c r="E48" s="1248" t="s">
        <v>15</v>
      </c>
      <c r="F48" s="1248"/>
      <c r="G48" s="1248"/>
      <c r="H48" s="1248"/>
      <c r="I48" s="1248"/>
      <c r="J48" s="1249"/>
      <c r="K48" s="63">
        <v>325</v>
      </c>
      <c r="L48" s="64">
        <v>324</v>
      </c>
      <c r="M48" s="64">
        <v>325</v>
      </c>
      <c r="N48" s="64">
        <v>338</v>
      </c>
      <c r="O48" s="65">
        <v>337</v>
      </c>
      <c r="P48" s="48"/>
      <c r="Q48" s="48"/>
      <c r="R48" s="48"/>
      <c r="S48" s="48"/>
      <c r="T48" s="48"/>
      <c r="U48" s="48"/>
    </row>
    <row r="49" spans="1:21" ht="30.75" customHeight="1" x14ac:dyDescent="0.15">
      <c r="A49" s="48"/>
      <c r="B49" s="1266"/>
      <c r="C49" s="1267"/>
      <c r="D49" s="62"/>
      <c r="E49" s="1248" t="s">
        <v>16</v>
      </c>
      <c r="F49" s="1248"/>
      <c r="G49" s="1248"/>
      <c r="H49" s="1248"/>
      <c r="I49" s="1248"/>
      <c r="J49" s="1249"/>
      <c r="K49" s="63">
        <v>193</v>
      </c>
      <c r="L49" s="64">
        <v>194</v>
      </c>
      <c r="M49" s="64">
        <v>187</v>
      </c>
      <c r="N49" s="64">
        <v>146</v>
      </c>
      <c r="O49" s="65">
        <v>111</v>
      </c>
      <c r="P49" s="48"/>
      <c r="Q49" s="48"/>
      <c r="R49" s="48"/>
      <c r="S49" s="48"/>
      <c r="T49" s="48"/>
      <c r="U49" s="48"/>
    </row>
    <row r="50" spans="1:21" ht="30.75" customHeight="1" x14ac:dyDescent="0.15">
      <c r="A50" s="48"/>
      <c r="B50" s="1266"/>
      <c r="C50" s="1267"/>
      <c r="D50" s="62"/>
      <c r="E50" s="1248" t="s">
        <v>17</v>
      </c>
      <c r="F50" s="1248"/>
      <c r="G50" s="1248"/>
      <c r="H50" s="1248"/>
      <c r="I50" s="1248"/>
      <c r="J50" s="1249"/>
      <c r="K50" s="63">
        <v>17</v>
      </c>
      <c r="L50" s="64" t="s">
        <v>527</v>
      </c>
      <c r="M50" s="64" t="s">
        <v>527</v>
      </c>
      <c r="N50" s="64" t="s">
        <v>527</v>
      </c>
      <c r="O50" s="65" t="s">
        <v>527</v>
      </c>
      <c r="P50" s="48"/>
      <c r="Q50" s="48"/>
      <c r="R50" s="48"/>
      <c r="S50" s="48"/>
      <c r="T50" s="48"/>
      <c r="U50" s="48"/>
    </row>
    <row r="51" spans="1:21" ht="30.75" customHeight="1" x14ac:dyDescent="0.15">
      <c r="A51" s="48"/>
      <c r="B51" s="1268"/>
      <c r="C51" s="1269"/>
      <c r="D51" s="66"/>
      <c r="E51" s="1248" t="s">
        <v>18</v>
      </c>
      <c r="F51" s="1248"/>
      <c r="G51" s="1248"/>
      <c r="H51" s="1248"/>
      <c r="I51" s="1248"/>
      <c r="J51" s="1249"/>
      <c r="K51" s="63">
        <v>1</v>
      </c>
      <c r="L51" s="64">
        <v>1</v>
      </c>
      <c r="M51" s="64">
        <v>2</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564</v>
      </c>
      <c r="L52" s="64">
        <v>553</v>
      </c>
      <c r="M52" s="64">
        <v>628</v>
      </c>
      <c r="N52" s="64">
        <v>739</v>
      </c>
      <c r="O52" s="65">
        <v>787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339</v>
      </c>
      <c r="L53" s="69">
        <v>314</v>
      </c>
      <c r="M53" s="69">
        <v>305</v>
      </c>
      <c r="N53" s="69">
        <v>313</v>
      </c>
      <c r="O53" s="70">
        <v>286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54" t="s">
        <v>25</v>
      </c>
      <c r="C57" s="1255"/>
      <c r="D57" s="1258" t="s">
        <v>26</v>
      </c>
      <c r="E57" s="1259"/>
      <c r="F57" s="1259"/>
      <c r="G57" s="1259"/>
      <c r="H57" s="1259"/>
      <c r="I57" s="1259"/>
      <c r="J57" s="1260"/>
      <c r="K57" s="82">
        <v>54</v>
      </c>
      <c r="L57" s="83">
        <v>54</v>
      </c>
      <c r="M57" s="83">
        <v>54</v>
      </c>
      <c r="N57" s="83">
        <v>54</v>
      </c>
      <c r="O57" s="84">
        <v>61</v>
      </c>
    </row>
    <row r="58" spans="1:21" ht="31.5" customHeight="1" thickBot="1" x14ac:dyDescent="0.2">
      <c r="B58" s="1256"/>
      <c r="C58" s="1257"/>
      <c r="D58" s="1261" t="s">
        <v>27</v>
      </c>
      <c r="E58" s="1262"/>
      <c r="F58" s="1262"/>
      <c r="G58" s="1262"/>
      <c r="H58" s="1262"/>
      <c r="I58" s="1262"/>
      <c r="J58" s="1263"/>
      <c r="K58" s="85" t="s">
        <v>603</v>
      </c>
      <c r="L58" s="86">
        <v>0</v>
      </c>
      <c r="M58" s="86">
        <v>1</v>
      </c>
      <c r="N58" s="86">
        <v>1</v>
      </c>
      <c r="O58" s="87">
        <v>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GNYxkp+xc/eofcSaNRV80EGkWv4fj/7sOIxJtYYMGXp2f+sFvFI73NddXSgWQERAwSF6NJ1Ba9MpWUMYzmZoQ==" saltValue="XLJ2m6F3PgnrEmDX/vsV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568</v>
      </c>
      <c r="J40" s="99" t="s">
        <v>569</v>
      </c>
      <c r="K40" s="99" t="s">
        <v>570</v>
      </c>
      <c r="L40" s="99" t="s">
        <v>571</v>
      </c>
      <c r="M40" s="100" t="s">
        <v>572</v>
      </c>
    </row>
    <row r="41" spans="2:13" ht="27.75" customHeight="1" x14ac:dyDescent="0.15">
      <c r="B41" s="1284" t="s">
        <v>30</v>
      </c>
      <c r="C41" s="1285"/>
      <c r="D41" s="101"/>
      <c r="E41" s="1286" t="s">
        <v>31</v>
      </c>
      <c r="F41" s="1286"/>
      <c r="G41" s="1286"/>
      <c r="H41" s="1287"/>
      <c r="I41" s="102">
        <v>4308</v>
      </c>
      <c r="J41" s="103">
        <v>4939</v>
      </c>
      <c r="K41" s="103">
        <v>5473</v>
      </c>
      <c r="L41" s="103">
        <v>5586</v>
      </c>
      <c r="M41" s="104">
        <v>5503</v>
      </c>
    </row>
    <row r="42" spans="2:13" ht="27.75" customHeight="1" x14ac:dyDescent="0.15">
      <c r="B42" s="1274"/>
      <c r="C42" s="1275"/>
      <c r="D42" s="105"/>
      <c r="E42" s="1278" t="s">
        <v>32</v>
      </c>
      <c r="F42" s="1278"/>
      <c r="G42" s="1278"/>
      <c r="H42" s="1279"/>
      <c r="I42" s="106">
        <v>17</v>
      </c>
      <c r="J42" s="107" t="s">
        <v>527</v>
      </c>
      <c r="K42" s="107" t="s">
        <v>527</v>
      </c>
      <c r="L42" s="107" t="s">
        <v>527</v>
      </c>
      <c r="M42" s="108" t="s">
        <v>527</v>
      </c>
    </row>
    <row r="43" spans="2:13" ht="27.75" customHeight="1" x14ac:dyDescent="0.15">
      <c r="B43" s="1274"/>
      <c r="C43" s="1275"/>
      <c r="D43" s="105"/>
      <c r="E43" s="1278" t="s">
        <v>33</v>
      </c>
      <c r="F43" s="1278"/>
      <c r="G43" s="1278"/>
      <c r="H43" s="1279"/>
      <c r="I43" s="106">
        <v>4263</v>
      </c>
      <c r="J43" s="107">
        <v>4425</v>
      </c>
      <c r="K43" s="107">
        <v>4540</v>
      </c>
      <c r="L43" s="107">
        <v>4233</v>
      </c>
      <c r="M43" s="108">
        <v>3940</v>
      </c>
    </row>
    <row r="44" spans="2:13" ht="27.75" customHeight="1" x14ac:dyDescent="0.15">
      <c r="B44" s="1274"/>
      <c r="C44" s="1275"/>
      <c r="D44" s="105"/>
      <c r="E44" s="1278" t="s">
        <v>34</v>
      </c>
      <c r="F44" s="1278"/>
      <c r="G44" s="1278"/>
      <c r="H44" s="1279"/>
      <c r="I44" s="106">
        <v>1185</v>
      </c>
      <c r="J44" s="107">
        <v>1103</v>
      </c>
      <c r="K44" s="107">
        <v>1102</v>
      </c>
      <c r="L44" s="107">
        <v>1033</v>
      </c>
      <c r="M44" s="108">
        <v>989</v>
      </c>
    </row>
    <row r="45" spans="2:13" ht="27.75" customHeight="1" x14ac:dyDescent="0.15">
      <c r="B45" s="1274"/>
      <c r="C45" s="1275"/>
      <c r="D45" s="105"/>
      <c r="E45" s="1278" t="s">
        <v>35</v>
      </c>
      <c r="F45" s="1278"/>
      <c r="G45" s="1278"/>
      <c r="H45" s="1279"/>
      <c r="I45" s="106">
        <v>1417</v>
      </c>
      <c r="J45" s="107">
        <v>1335</v>
      </c>
      <c r="K45" s="107">
        <v>1359</v>
      </c>
      <c r="L45" s="107">
        <v>1405</v>
      </c>
      <c r="M45" s="108">
        <v>1329</v>
      </c>
    </row>
    <row r="46" spans="2:13" ht="27.75" customHeight="1" x14ac:dyDescent="0.15">
      <c r="B46" s="1274"/>
      <c r="C46" s="1275"/>
      <c r="D46" s="109"/>
      <c r="E46" s="1278" t="s">
        <v>36</v>
      </c>
      <c r="F46" s="1278"/>
      <c r="G46" s="1278"/>
      <c r="H46" s="1279"/>
      <c r="I46" s="106">
        <v>2</v>
      </c>
      <c r="J46" s="107">
        <v>21</v>
      </c>
      <c r="K46" s="107">
        <v>2</v>
      </c>
      <c r="L46" s="107">
        <v>1</v>
      </c>
      <c r="M46" s="108">
        <v>3</v>
      </c>
    </row>
    <row r="47" spans="2:13" ht="27.75" customHeight="1" x14ac:dyDescent="0.15">
      <c r="B47" s="1274"/>
      <c r="C47" s="1275"/>
      <c r="D47" s="110"/>
      <c r="E47" s="1288" t="s">
        <v>37</v>
      </c>
      <c r="F47" s="1289"/>
      <c r="G47" s="1289"/>
      <c r="H47" s="1290"/>
      <c r="I47" s="106" t="s">
        <v>527</v>
      </c>
      <c r="J47" s="107" t="s">
        <v>527</v>
      </c>
      <c r="K47" s="107" t="s">
        <v>527</v>
      </c>
      <c r="L47" s="107" t="s">
        <v>527</v>
      </c>
      <c r="M47" s="108" t="s">
        <v>527</v>
      </c>
    </row>
    <row r="48" spans="2:13" ht="27.75" customHeight="1" x14ac:dyDescent="0.15">
      <c r="B48" s="1274"/>
      <c r="C48" s="1275"/>
      <c r="D48" s="105"/>
      <c r="E48" s="1278" t="s">
        <v>38</v>
      </c>
      <c r="F48" s="1278"/>
      <c r="G48" s="1278"/>
      <c r="H48" s="1279"/>
      <c r="I48" s="106" t="s">
        <v>527</v>
      </c>
      <c r="J48" s="107" t="s">
        <v>527</v>
      </c>
      <c r="K48" s="107" t="s">
        <v>527</v>
      </c>
      <c r="L48" s="107" t="s">
        <v>527</v>
      </c>
      <c r="M48" s="108" t="s">
        <v>527</v>
      </c>
    </row>
    <row r="49" spans="2:13" ht="27.75" customHeight="1" x14ac:dyDescent="0.15">
      <c r="B49" s="1276"/>
      <c r="C49" s="1277"/>
      <c r="D49" s="105"/>
      <c r="E49" s="1278" t="s">
        <v>39</v>
      </c>
      <c r="F49" s="1278"/>
      <c r="G49" s="1278"/>
      <c r="H49" s="1279"/>
      <c r="I49" s="106" t="s">
        <v>527</v>
      </c>
      <c r="J49" s="107" t="s">
        <v>527</v>
      </c>
      <c r="K49" s="107" t="s">
        <v>527</v>
      </c>
      <c r="L49" s="107" t="s">
        <v>527</v>
      </c>
      <c r="M49" s="108">
        <v>64</v>
      </c>
    </row>
    <row r="50" spans="2:13" ht="27.75" customHeight="1" x14ac:dyDescent="0.15">
      <c r="B50" s="1272" t="s">
        <v>40</v>
      </c>
      <c r="C50" s="1273"/>
      <c r="D50" s="111"/>
      <c r="E50" s="1278" t="s">
        <v>41</v>
      </c>
      <c r="F50" s="1278"/>
      <c r="G50" s="1278"/>
      <c r="H50" s="1279"/>
      <c r="I50" s="106">
        <v>2158</v>
      </c>
      <c r="J50" s="107">
        <v>1861</v>
      </c>
      <c r="K50" s="107">
        <v>1531</v>
      </c>
      <c r="L50" s="107">
        <v>1835</v>
      </c>
      <c r="M50" s="108">
        <v>2314</v>
      </c>
    </row>
    <row r="51" spans="2:13" ht="27.75" customHeight="1" x14ac:dyDescent="0.15">
      <c r="B51" s="1274"/>
      <c r="C51" s="1275"/>
      <c r="D51" s="105"/>
      <c r="E51" s="1278" t="s">
        <v>42</v>
      </c>
      <c r="F51" s="1278"/>
      <c r="G51" s="1278"/>
      <c r="H51" s="1279"/>
      <c r="I51" s="106">
        <v>3</v>
      </c>
      <c r="J51" s="107">
        <v>304</v>
      </c>
      <c r="K51" s="107">
        <v>660</v>
      </c>
      <c r="L51" s="107">
        <v>632</v>
      </c>
      <c r="M51" s="108">
        <v>431</v>
      </c>
    </row>
    <row r="52" spans="2:13" ht="27.75" customHeight="1" x14ac:dyDescent="0.15">
      <c r="B52" s="1276"/>
      <c r="C52" s="1277"/>
      <c r="D52" s="105"/>
      <c r="E52" s="1278" t="s">
        <v>43</v>
      </c>
      <c r="F52" s="1278"/>
      <c r="G52" s="1278"/>
      <c r="H52" s="1279"/>
      <c r="I52" s="106">
        <v>6355</v>
      </c>
      <c r="J52" s="107">
        <v>6401</v>
      </c>
      <c r="K52" s="107">
        <v>6404</v>
      </c>
      <c r="L52" s="107">
        <v>6251</v>
      </c>
      <c r="M52" s="108">
        <v>6093</v>
      </c>
    </row>
    <row r="53" spans="2:13" ht="27.75" customHeight="1" thickBot="1" x14ac:dyDescent="0.2">
      <c r="B53" s="1280" t="s">
        <v>44</v>
      </c>
      <c r="C53" s="1281"/>
      <c r="D53" s="112"/>
      <c r="E53" s="1282" t="s">
        <v>45</v>
      </c>
      <c r="F53" s="1282"/>
      <c r="G53" s="1282"/>
      <c r="H53" s="1283"/>
      <c r="I53" s="113">
        <v>2677</v>
      </c>
      <c r="J53" s="114">
        <v>3258</v>
      </c>
      <c r="K53" s="114">
        <v>3880</v>
      </c>
      <c r="L53" s="114">
        <v>3540</v>
      </c>
      <c r="M53" s="115">
        <v>2990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lfaqH/5sFsayNLU0+IHA1lbEsXheTzFZARj2QqAHQT0xKybbY1JGlc67x4niDyoVx6sdXE9AC+LDJbK9Cg5xQ==" saltValue="8gvMa4haWqEazA/JDLR5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570</v>
      </c>
      <c r="G54" s="124" t="s">
        <v>571</v>
      </c>
      <c r="H54" s="125" t="s">
        <v>572</v>
      </c>
    </row>
    <row r="55" spans="2:8" ht="52.5" customHeight="1" x14ac:dyDescent="0.15">
      <c r="B55" s="126"/>
      <c r="C55" s="1299" t="s">
        <v>48</v>
      </c>
      <c r="D55" s="1299"/>
      <c r="E55" s="1300"/>
      <c r="F55" s="127">
        <v>726</v>
      </c>
      <c r="G55" s="127">
        <v>927</v>
      </c>
      <c r="H55" s="128">
        <v>1160</v>
      </c>
    </row>
    <row r="56" spans="2:8" ht="52.5" customHeight="1" x14ac:dyDescent="0.15">
      <c r="B56" s="129"/>
      <c r="C56" s="1301" t="s">
        <v>49</v>
      </c>
      <c r="D56" s="1301"/>
      <c r="E56" s="1302"/>
      <c r="F56" s="130">
        <v>54</v>
      </c>
      <c r="G56" s="130">
        <v>54</v>
      </c>
      <c r="H56" s="131">
        <v>54</v>
      </c>
    </row>
    <row r="57" spans="2:8" ht="53.25" customHeight="1" x14ac:dyDescent="0.15">
      <c r="B57" s="129"/>
      <c r="C57" s="1303" t="s">
        <v>50</v>
      </c>
      <c r="D57" s="1303"/>
      <c r="E57" s="1304"/>
      <c r="F57" s="132">
        <v>2019</v>
      </c>
      <c r="G57" s="132">
        <v>2379</v>
      </c>
      <c r="H57" s="133">
        <v>2623</v>
      </c>
    </row>
    <row r="58" spans="2:8" ht="45.75" customHeight="1" x14ac:dyDescent="0.15">
      <c r="B58" s="134"/>
      <c r="C58" s="1291" t="s">
        <v>605</v>
      </c>
      <c r="D58" s="1292"/>
      <c r="E58" s="1293"/>
      <c r="F58" s="135">
        <v>573</v>
      </c>
      <c r="G58" s="135">
        <v>527</v>
      </c>
      <c r="H58" s="136">
        <v>480</v>
      </c>
    </row>
    <row r="59" spans="2:8" ht="45.75" customHeight="1" x14ac:dyDescent="0.15">
      <c r="B59" s="134"/>
      <c r="C59" s="1291" t="s">
        <v>606</v>
      </c>
      <c r="D59" s="1292"/>
      <c r="E59" s="1293"/>
      <c r="F59" s="135">
        <v>393</v>
      </c>
      <c r="G59" s="135">
        <v>379</v>
      </c>
      <c r="H59" s="136">
        <v>373</v>
      </c>
    </row>
    <row r="60" spans="2:8" ht="45.75" customHeight="1" x14ac:dyDescent="0.15">
      <c r="B60" s="134"/>
      <c r="C60" s="1291" t="s">
        <v>607</v>
      </c>
      <c r="D60" s="1292"/>
      <c r="E60" s="1293"/>
      <c r="F60" s="135">
        <v>200</v>
      </c>
      <c r="G60" s="135">
        <v>200</v>
      </c>
      <c r="H60" s="136">
        <v>350</v>
      </c>
    </row>
    <row r="61" spans="2:8" ht="45.75" customHeight="1" x14ac:dyDescent="0.15">
      <c r="B61" s="134"/>
      <c r="C61" s="1291" t="s">
        <v>608</v>
      </c>
      <c r="D61" s="1292"/>
      <c r="E61" s="1293"/>
      <c r="F61" s="135">
        <v>329</v>
      </c>
      <c r="G61" s="135">
        <v>554</v>
      </c>
      <c r="H61" s="136">
        <v>295</v>
      </c>
    </row>
    <row r="62" spans="2:8" ht="45.75" customHeight="1" thickBot="1" x14ac:dyDescent="0.2">
      <c r="B62" s="137"/>
      <c r="C62" s="1294" t="s">
        <v>610</v>
      </c>
      <c r="D62" s="1295"/>
      <c r="E62" s="1296"/>
      <c r="F62" s="138" t="s">
        <v>609</v>
      </c>
      <c r="G62" s="138" t="s">
        <v>609</v>
      </c>
      <c r="H62" s="139">
        <v>231</v>
      </c>
    </row>
    <row r="63" spans="2:8" ht="52.5" customHeight="1" thickBot="1" x14ac:dyDescent="0.2">
      <c r="B63" s="140"/>
      <c r="C63" s="1297" t="s">
        <v>51</v>
      </c>
      <c r="D63" s="1297"/>
      <c r="E63" s="1298"/>
      <c r="F63" s="141">
        <v>2800</v>
      </c>
      <c r="G63" s="141">
        <v>3361</v>
      </c>
      <c r="H63" s="142">
        <v>3837</v>
      </c>
    </row>
    <row r="64" spans="2:8" ht="15" customHeight="1" x14ac:dyDescent="0.15"/>
    <row r="65" ht="0" hidden="1" customHeight="1" x14ac:dyDescent="0.15"/>
    <row r="66" ht="0" hidden="1" customHeight="1" x14ac:dyDescent="0.15"/>
  </sheetData>
  <sheetProtection algorithmName="SHA-512" hashValue="dZ0E1HMZXFDv5733EaFafsTegWZjWvz2NY6Q5KqwDcYL90G5NhfgwBs2NW3Nn2cfrQaWAKjxP5hFL03zeFUf9Q==" saltValue="Lg8y+aYCvby+/gkRT7IS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view="pageBreakPreview" topLeftCell="A46" zoomScale="55" zoomScaleNormal="85" zoomScaleSheetLayoutView="55" workbookViewId="0">
      <selection activeCell="AS39" sqref="AS3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568</v>
      </c>
      <c r="BQ50" s="1311"/>
      <c r="BR50" s="1311"/>
      <c r="BS50" s="1311"/>
      <c r="BT50" s="1311"/>
      <c r="BU50" s="1311"/>
      <c r="BV50" s="1311"/>
      <c r="BW50" s="1311"/>
      <c r="BX50" s="1311" t="s">
        <v>569</v>
      </c>
      <c r="BY50" s="1311"/>
      <c r="BZ50" s="1311"/>
      <c r="CA50" s="1311"/>
      <c r="CB50" s="1311"/>
      <c r="CC50" s="1311"/>
      <c r="CD50" s="1311"/>
      <c r="CE50" s="1311"/>
      <c r="CF50" s="1311" t="s">
        <v>570</v>
      </c>
      <c r="CG50" s="1311"/>
      <c r="CH50" s="1311"/>
      <c r="CI50" s="1311"/>
      <c r="CJ50" s="1311"/>
      <c r="CK50" s="1311"/>
      <c r="CL50" s="1311"/>
      <c r="CM50" s="1311"/>
      <c r="CN50" s="1311" t="s">
        <v>571</v>
      </c>
      <c r="CO50" s="1311"/>
      <c r="CP50" s="1311"/>
      <c r="CQ50" s="1311"/>
      <c r="CR50" s="1311"/>
      <c r="CS50" s="1311"/>
      <c r="CT50" s="1311"/>
      <c r="CU50" s="1311"/>
      <c r="CV50" s="1311" t="s">
        <v>572</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616</v>
      </c>
      <c r="AO51" s="1310"/>
      <c r="AP51" s="1310"/>
      <c r="AQ51" s="1310"/>
      <c r="AR51" s="1310"/>
      <c r="AS51" s="1310"/>
      <c r="AT51" s="1310"/>
      <c r="AU51" s="1310"/>
      <c r="AV51" s="1310"/>
      <c r="AW51" s="1310"/>
      <c r="AX51" s="1310"/>
      <c r="AY51" s="1310"/>
      <c r="AZ51" s="1310"/>
      <c r="BA51" s="1310"/>
      <c r="BB51" s="1310" t="s">
        <v>617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22"/>
      <c r="CG51" s="1307"/>
      <c r="CH51" s="1307"/>
      <c r="CI51" s="1307"/>
      <c r="CJ51" s="1307"/>
      <c r="CK51" s="1307"/>
      <c r="CL51" s="1307"/>
      <c r="CM51" s="1307"/>
      <c r="CN51" s="1307">
        <v>106</v>
      </c>
      <c r="CO51" s="1307"/>
      <c r="CP51" s="1307"/>
      <c r="CQ51" s="1307"/>
      <c r="CR51" s="1307"/>
      <c r="CS51" s="1307"/>
      <c r="CT51" s="1307"/>
      <c r="CU51" s="1307"/>
      <c r="CV51" s="1307">
        <v>90.5</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22"/>
      <c r="CG53" s="1307"/>
      <c r="CH53" s="1307"/>
      <c r="CI53" s="1307"/>
      <c r="CJ53" s="1307"/>
      <c r="CK53" s="1307"/>
      <c r="CL53" s="1307"/>
      <c r="CM53" s="1307"/>
      <c r="CN53" s="1307">
        <v>38.200000000000003</v>
      </c>
      <c r="CO53" s="1307"/>
      <c r="CP53" s="1307"/>
      <c r="CQ53" s="1307"/>
      <c r="CR53" s="1307"/>
      <c r="CS53" s="1307"/>
      <c r="CT53" s="1307"/>
      <c r="CU53" s="1307"/>
      <c r="CV53" s="1307">
        <v>40.4</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619</v>
      </c>
      <c r="AO55" s="1311"/>
      <c r="AP55" s="1311"/>
      <c r="AQ55" s="1311"/>
      <c r="AR55" s="1311"/>
      <c r="AS55" s="1311"/>
      <c r="AT55" s="1311"/>
      <c r="AU55" s="1311"/>
      <c r="AV55" s="1311"/>
      <c r="AW55" s="1311"/>
      <c r="AX55" s="1311"/>
      <c r="AY55" s="1311"/>
      <c r="AZ55" s="1311"/>
      <c r="BA55" s="1311"/>
      <c r="BB55" s="1310" t="s">
        <v>617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22"/>
      <c r="CG55" s="1307"/>
      <c r="CH55" s="1307"/>
      <c r="CI55" s="1307"/>
      <c r="CJ55" s="1307"/>
      <c r="CK55" s="1307"/>
      <c r="CL55" s="1307"/>
      <c r="CM55" s="1307"/>
      <c r="CN55" s="1307">
        <v>23.4</v>
      </c>
      <c r="CO55" s="1307"/>
      <c r="CP55" s="1307"/>
      <c r="CQ55" s="1307"/>
      <c r="CR55" s="1307"/>
      <c r="CS55" s="1307"/>
      <c r="CT55" s="1307"/>
      <c r="CU55" s="1307"/>
      <c r="CV55" s="1307">
        <v>7.7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22"/>
      <c r="CG57" s="1307"/>
      <c r="CH57" s="1307"/>
      <c r="CI57" s="1307"/>
      <c r="CJ57" s="1307"/>
      <c r="CK57" s="1307"/>
      <c r="CL57" s="1307"/>
      <c r="CM57" s="1307"/>
      <c r="CN57" s="1307">
        <v>59.2</v>
      </c>
      <c r="CO57" s="1307"/>
      <c r="CP57" s="1307"/>
      <c r="CQ57" s="1307"/>
      <c r="CR57" s="1307"/>
      <c r="CS57" s="1307"/>
      <c r="CT57" s="1307"/>
      <c r="CU57" s="1307"/>
      <c r="CV57" s="1307">
        <v>60.7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620</v>
      </c>
    </row>
    <row r="64" spans="1:109" x14ac:dyDescent="0.15">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568</v>
      </c>
      <c r="BQ72" s="1311"/>
      <c r="BR72" s="1311"/>
      <c r="BS72" s="1311"/>
      <c r="BT72" s="1311"/>
      <c r="BU72" s="1311"/>
      <c r="BV72" s="1311"/>
      <c r="BW72" s="1311"/>
      <c r="BX72" s="1311" t="s">
        <v>569</v>
      </c>
      <c r="BY72" s="1311"/>
      <c r="BZ72" s="1311"/>
      <c r="CA72" s="1311"/>
      <c r="CB72" s="1311"/>
      <c r="CC72" s="1311"/>
      <c r="CD72" s="1311"/>
      <c r="CE72" s="1311"/>
      <c r="CF72" s="1311" t="s">
        <v>570</v>
      </c>
      <c r="CG72" s="1311"/>
      <c r="CH72" s="1311"/>
      <c r="CI72" s="1311"/>
      <c r="CJ72" s="1311"/>
      <c r="CK72" s="1311"/>
      <c r="CL72" s="1311"/>
      <c r="CM72" s="1311"/>
      <c r="CN72" s="1311" t="s">
        <v>571</v>
      </c>
      <c r="CO72" s="1311"/>
      <c r="CP72" s="1311"/>
      <c r="CQ72" s="1311"/>
      <c r="CR72" s="1311"/>
      <c r="CS72" s="1311"/>
      <c r="CT72" s="1311"/>
      <c r="CU72" s="1311"/>
      <c r="CV72" s="1311" t="s">
        <v>572</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616</v>
      </c>
      <c r="AO73" s="1310"/>
      <c r="AP73" s="1310"/>
      <c r="AQ73" s="1310"/>
      <c r="AR73" s="1310"/>
      <c r="AS73" s="1310"/>
      <c r="AT73" s="1310"/>
      <c r="AU73" s="1310"/>
      <c r="AV73" s="1310"/>
      <c r="AW73" s="1310"/>
      <c r="AX73" s="1310"/>
      <c r="AY73" s="1310"/>
      <c r="AZ73" s="1310"/>
      <c r="BA73" s="1310"/>
      <c r="BB73" s="1310" t="s">
        <v>617</v>
      </c>
      <c r="BC73" s="1310"/>
      <c r="BD73" s="1310"/>
      <c r="BE73" s="1310"/>
      <c r="BF73" s="1310"/>
      <c r="BG73" s="1310"/>
      <c r="BH73" s="1310"/>
      <c r="BI73" s="1310"/>
      <c r="BJ73" s="1310"/>
      <c r="BK73" s="1310"/>
      <c r="BL73" s="1310"/>
      <c r="BM73" s="1310"/>
      <c r="BN73" s="1310"/>
      <c r="BO73" s="1310"/>
      <c r="BP73" s="1307">
        <v>85.2</v>
      </c>
      <c r="BQ73" s="1307"/>
      <c r="BR73" s="1307"/>
      <c r="BS73" s="1307"/>
      <c r="BT73" s="1307"/>
      <c r="BU73" s="1307"/>
      <c r="BV73" s="1307"/>
      <c r="BW73" s="1307"/>
      <c r="BX73" s="1307">
        <v>99.6</v>
      </c>
      <c r="BY73" s="1307"/>
      <c r="BZ73" s="1307"/>
      <c r="CA73" s="1307"/>
      <c r="CB73" s="1307"/>
      <c r="CC73" s="1307"/>
      <c r="CD73" s="1307"/>
      <c r="CE73" s="1307"/>
      <c r="CF73" s="1307">
        <v>117.4</v>
      </c>
      <c r="CG73" s="1307"/>
      <c r="CH73" s="1307"/>
      <c r="CI73" s="1307"/>
      <c r="CJ73" s="1307"/>
      <c r="CK73" s="1307"/>
      <c r="CL73" s="1307"/>
      <c r="CM73" s="1307"/>
      <c r="CN73" s="1307">
        <v>106</v>
      </c>
      <c r="CO73" s="1307"/>
      <c r="CP73" s="1307"/>
      <c r="CQ73" s="1307"/>
      <c r="CR73" s="1307"/>
      <c r="CS73" s="1307"/>
      <c r="CT73" s="1307"/>
      <c r="CU73" s="1307"/>
      <c r="CV73" s="1307">
        <v>90.5</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622</v>
      </c>
      <c r="BC75" s="1310"/>
      <c r="BD75" s="1310"/>
      <c r="BE75" s="1310"/>
      <c r="BF75" s="1310"/>
      <c r="BG75" s="1310"/>
      <c r="BH75" s="1310"/>
      <c r="BI75" s="1310"/>
      <c r="BJ75" s="1310"/>
      <c r="BK75" s="1310"/>
      <c r="BL75" s="1310"/>
      <c r="BM75" s="1310"/>
      <c r="BN75" s="1310"/>
      <c r="BO75" s="1310"/>
      <c r="BP75" s="1307">
        <v>11.7</v>
      </c>
      <c r="BQ75" s="1307"/>
      <c r="BR75" s="1307"/>
      <c r="BS75" s="1307"/>
      <c r="BT75" s="1307"/>
      <c r="BU75" s="1307"/>
      <c r="BV75" s="1307"/>
      <c r="BW75" s="1307"/>
      <c r="BX75" s="1307">
        <v>10.8</v>
      </c>
      <c r="BY75" s="1307"/>
      <c r="BZ75" s="1307"/>
      <c r="CA75" s="1307"/>
      <c r="CB75" s="1307"/>
      <c r="CC75" s="1307"/>
      <c r="CD75" s="1307"/>
      <c r="CE75" s="1307"/>
      <c r="CF75" s="1307">
        <v>9.8000000000000007</v>
      </c>
      <c r="CG75" s="1307"/>
      <c r="CH75" s="1307"/>
      <c r="CI75" s="1307"/>
      <c r="CJ75" s="1307"/>
      <c r="CK75" s="1307"/>
      <c r="CL75" s="1307"/>
      <c r="CM75" s="1307"/>
      <c r="CN75" s="1307">
        <v>9.3000000000000007</v>
      </c>
      <c r="CO75" s="1307"/>
      <c r="CP75" s="1307"/>
      <c r="CQ75" s="1307"/>
      <c r="CR75" s="1307"/>
      <c r="CS75" s="1307"/>
      <c r="CT75" s="1307"/>
      <c r="CU75" s="1307"/>
      <c r="CV75" s="1307">
        <v>9.1</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619</v>
      </c>
      <c r="AO77" s="1311"/>
      <c r="AP77" s="1311"/>
      <c r="AQ77" s="1311"/>
      <c r="AR77" s="1311"/>
      <c r="AS77" s="1311"/>
      <c r="AT77" s="1311"/>
      <c r="AU77" s="1311"/>
      <c r="AV77" s="1311"/>
      <c r="AW77" s="1311"/>
      <c r="AX77" s="1311"/>
      <c r="AY77" s="1311"/>
      <c r="AZ77" s="1311"/>
      <c r="BA77" s="1311"/>
      <c r="BB77" s="1310" t="s">
        <v>617</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622</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5dW1rp9B7vcRqLbXb0cnpHOpiCKrciI3hp0dqxRbIWQbImjQxPo+02BeRTJw2CJMPJTQfLBEmsWFR5sZ18dNw==" saltValue="ERXM0rbkhfLfCkF15d6cA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view="pageBreakPreview" topLeftCell="A76" zoomScale="50" zoomScaleNormal="70" zoomScaleSheetLayoutView="50" workbookViewId="0">
      <selection activeCell="AS39" sqref="AS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o+uM1GbRIHrVnpA0T02C18ONgG9ECNn8g9EQWD38Uq8XH3oKE1aBxnAhc2+Q4R7diOflY8QC5gGrGTPE6LgJg==" saltValue="4MtLH6wxzJFtTdEbAH9N+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view="pageBreakPreview" topLeftCell="A84" zoomScale="50" zoomScaleNormal="61" zoomScaleSheetLayoutView="50" workbookViewId="0">
      <selection activeCell="AS39" sqref="AS3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eqagXYyrdN3CgbfAQ+yv7NU1iEIPlehhO7Eqe3a407b1TWQwPqpuzgnp/TaNrDdhfcoySKMz5oBGdZaU1vfeg==" saltValue="n9fUvuvjWVrjNyxzcIij5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565</v>
      </c>
      <c r="G2" s="156"/>
      <c r="H2" s="157"/>
    </row>
    <row r="3" spans="1:8" x14ac:dyDescent="0.15">
      <c r="A3" s="153" t="s">
        <v>558</v>
      </c>
      <c r="B3" s="158"/>
      <c r="C3" s="159"/>
      <c r="D3" s="160">
        <v>121170</v>
      </c>
      <c r="E3" s="161"/>
      <c r="F3" s="162">
        <v>91837</v>
      </c>
      <c r="G3" s="163"/>
      <c r="H3" s="164"/>
    </row>
    <row r="4" spans="1:8" x14ac:dyDescent="0.15">
      <c r="A4" s="165"/>
      <c r="B4" s="166"/>
      <c r="C4" s="167"/>
      <c r="D4" s="168">
        <v>83444</v>
      </c>
      <c r="E4" s="169"/>
      <c r="F4" s="170">
        <v>54439</v>
      </c>
      <c r="G4" s="171"/>
      <c r="H4" s="172"/>
    </row>
    <row r="5" spans="1:8" x14ac:dyDescent="0.15">
      <c r="A5" s="153" t="s">
        <v>560</v>
      </c>
      <c r="B5" s="158"/>
      <c r="C5" s="159"/>
      <c r="D5" s="160">
        <v>267973</v>
      </c>
      <c r="E5" s="161"/>
      <c r="F5" s="162">
        <v>109920</v>
      </c>
      <c r="G5" s="163"/>
      <c r="H5" s="164"/>
    </row>
    <row r="6" spans="1:8" x14ac:dyDescent="0.15">
      <c r="A6" s="165"/>
      <c r="B6" s="166"/>
      <c r="C6" s="167"/>
      <c r="D6" s="168">
        <v>214488</v>
      </c>
      <c r="E6" s="169"/>
      <c r="F6" s="170">
        <v>62739</v>
      </c>
      <c r="G6" s="171"/>
      <c r="H6" s="172"/>
    </row>
    <row r="7" spans="1:8" x14ac:dyDescent="0.15">
      <c r="A7" s="153" t="s">
        <v>561</v>
      </c>
      <c r="B7" s="158"/>
      <c r="C7" s="159"/>
      <c r="D7" s="160">
        <v>375497</v>
      </c>
      <c r="E7" s="161"/>
      <c r="F7" s="162">
        <v>119882</v>
      </c>
      <c r="G7" s="163"/>
      <c r="H7" s="164"/>
    </row>
    <row r="8" spans="1:8" x14ac:dyDescent="0.15">
      <c r="A8" s="165"/>
      <c r="B8" s="166"/>
      <c r="C8" s="167"/>
      <c r="D8" s="168">
        <v>230281</v>
      </c>
      <c r="E8" s="169"/>
      <c r="F8" s="170">
        <v>66481</v>
      </c>
      <c r="G8" s="171"/>
      <c r="H8" s="172"/>
    </row>
    <row r="9" spans="1:8" x14ac:dyDescent="0.15">
      <c r="A9" s="153" t="s">
        <v>562</v>
      </c>
      <c r="B9" s="158"/>
      <c r="C9" s="159"/>
      <c r="D9" s="160">
        <v>231611</v>
      </c>
      <c r="E9" s="161"/>
      <c r="F9" s="162">
        <v>116162</v>
      </c>
      <c r="G9" s="163"/>
      <c r="H9" s="164"/>
    </row>
    <row r="10" spans="1:8" x14ac:dyDescent="0.15">
      <c r="A10" s="165"/>
      <c r="B10" s="166"/>
      <c r="C10" s="167"/>
      <c r="D10" s="168">
        <v>131975</v>
      </c>
      <c r="E10" s="169"/>
      <c r="F10" s="170">
        <v>61562</v>
      </c>
      <c r="G10" s="171"/>
      <c r="H10" s="172"/>
    </row>
    <row r="11" spans="1:8" x14ac:dyDescent="0.15">
      <c r="A11" s="153" t="s">
        <v>563</v>
      </c>
      <c r="B11" s="158"/>
      <c r="C11" s="159"/>
      <c r="D11" s="160">
        <v>165802</v>
      </c>
      <c r="E11" s="161"/>
      <c r="F11" s="162">
        <v>121449</v>
      </c>
      <c r="G11" s="163"/>
      <c r="H11" s="164"/>
    </row>
    <row r="12" spans="1:8" x14ac:dyDescent="0.15">
      <c r="A12" s="165"/>
      <c r="B12" s="166"/>
      <c r="C12" s="173"/>
      <c r="D12" s="168">
        <v>95497</v>
      </c>
      <c r="E12" s="169"/>
      <c r="F12" s="170">
        <v>62922</v>
      </c>
      <c r="G12" s="171"/>
      <c r="H12" s="172"/>
    </row>
    <row r="13" spans="1:8" x14ac:dyDescent="0.15">
      <c r="A13" s="153"/>
      <c r="B13" s="158"/>
      <c r="C13" s="174"/>
      <c r="D13" s="175">
        <v>232411</v>
      </c>
      <c r="E13" s="176"/>
      <c r="F13" s="177">
        <v>111850</v>
      </c>
      <c r="G13" s="178"/>
      <c r="H13" s="164"/>
    </row>
    <row r="14" spans="1:8" x14ac:dyDescent="0.15">
      <c r="A14" s="165"/>
      <c r="B14" s="166"/>
      <c r="C14" s="167"/>
      <c r="D14" s="168">
        <v>151137</v>
      </c>
      <c r="E14" s="169"/>
      <c r="F14" s="170">
        <v>61629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9.19</v>
      </c>
      <c r="C19" s="179">
        <f>ROUND(VALUE(SUBSTITUTE(実質収支比率等に係る経年分析!G$48,"▲","-")),2)</f>
        <v>10.39</v>
      </c>
      <c r="D19" s="179">
        <f>ROUND(VALUE(SUBSTITUTE(実質収支比率等に係る経年分析!H$48,"▲","-")),2)</f>
        <v>10.39</v>
      </c>
      <c r="E19" s="179">
        <f>ROUND(VALUE(SUBSTITUTE(実質収支比率等に係る経年分析!I$48,"▲","-")),2)</f>
        <v>13.57</v>
      </c>
      <c r="F19" s="179">
        <f>ROUND(VALUE(SUBSTITUTE(実質収支比率等に係る経年分析!J$48,"▲","-")),2)</f>
        <v>13.61</v>
      </c>
    </row>
    <row r="20" spans="1:11" x14ac:dyDescent="0.15">
      <c r="A20" s="179" t="s">
        <v>55</v>
      </c>
      <c r="B20" s="179">
        <f>ROUND(VALUE(SUBSTITUTE(実質収支比率等に係る経年分析!F$47,"▲","-")),2)</f>
        <v>14.23</v>
      </c>
      <c r="C20" s="179">
        <f>ROUND(VALUE(SUBSTITUTE(実質収支比率等に係る経年分析!G$47,"▲","-")),2)</f>
        <v>13.8</v>
      </c>
      <c r="D20" s="179">
        <f>ROUND(VALUE(SUBSTITUTE(実質収支比率等に係る経年分析!H$47,"▲","-")),2)</f>
        <v>18.809999999999999</v>
      </c>
      <c r="E20" s="179">
        <f>ROUND(VALUE(SUBSTITUTE(実質収支比率等に係る経年分析!I$47,"▲","-")),2)</f>
        <v>23.88</v>
      </c>
      <c r="F20" s="179">
        <f>ROUND(VALUE(SUBSTITUTE(実質収支比率等に係る経年分析!J$47,"▲","-")),2)</f>
        <v>30.23</v>
      </c>
    </row>
    <row r="21" spans="1:11" x14ac:dyDescent="0.15">
      <c r="A21" s="179" t="s">
        <v>56</v>
      </c>
      <c r="B21" s="179">
        <f>IF(ISNUMBER(VALUE(SUBSTITUTE(実質収支比率等に係る経年分析!F$49,"▲","-"))),ROUND(VALUE(SUBSTITUTE(実質収支比率等に係る経年分析!F$49,"▲","-")),2),NA())</f>
        <v>2.68</v>
      </c>
      <c r="C21" s="179">
        <f>IF(ISNUMBER(VALUE(SUBSTITUTE(実質収支比率等に係る経年分析!G$49,"▲","-"))),ROUND(VALUE(SUBSTITUTE(実質収支比率等に係る経年分析!G$49,"▲","-")),2),NA())</f>
        <v>1.49</v>
      </c>
      <c r="D21" s="179">
        <f>IF(ISNUMBER(VALUE(SUBSTITUTE(実質収支比率等に係る経年分析!H$49,"▲","-"))),ROUND(VALUE(SUBSTITUTE(実質収支比率等に係る経年分析!H$49,"▲","-")),2),NA())</f>
        <v>5.26</v>
      </c>
      <c r="E21" s="179">
        <f>IF(ISNUMBER(VALUE(SUBSTITUTE(実質収支比率等に係る経年分析!I$49,"▲","-"))),ROUND(VALUE(SUBSTITUTE(実質収支比率等に係る経年分析!I$49,"▲","-")),2),NA())</f>
        <v>8.4</v>
      </c>
      <c r="F21" s="179">
        <f>IF(ISNUMBER(VALUE(SUBSTITUTE(実質収支比率等に係る経年分析!J$49,"▲","-"))),ROUND(VALUE(SUBSTITUTE(実質収支比率等に係る経年分析!J$49,"▲","-")),2),NA())</f>
        <v>5.95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7.0000000000000007E-2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0.47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0.4</v>
      </c>
    </row>
    <row r="30" spans="1:11" x14ac:dyDescent="0.15">
      <c r="A30" s="180" t="str">
        <f>IF(連結実質赤字比率に係る赤字・黒字の構成分析!C$40="",NA(),連結実質赤字比率に係る赤字・黒字の構成分析!C$40)</f>
        <v>道路用地取得事業特別会計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1.53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1.57</v>
      </c>
    </row>
    <row r="31" spans="1:11" x14ac:dyDescent="0.15">
      <c r="A31" s="180" t="str">
        <f>IF(連結実質赤字比率に係る赤字・黒字の構成分析!C$39="",NA(),連結実質赤字比率に係る赤字・黒字の構成分析!C$39)</f>
        <v>産業団地事業特別会計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6.39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2.04</v>
      </c>
    </row>
    <row r="32" spans="1:11" x14ac:dyDescent="0.15">
      <c r="A32" s="180" t="str">
        <f>IF(連結実質赤字比率に係る赤字・黒字の構成分析!C$38="",NA(),連結実質赤字比率に係る赤字・黒字の構成分析!C$38)</f>
        <v>介護保険事業特別会計（介護保険事業勘定）</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1.1399999999999999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1.65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2.0499999999999998</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2.92</v>
      </c>
    </row>
    <row r="34" spans="1:16" x14ac:dyDescent="0.15">
      <c r="A34" s="180" t="str">
        <f>IF(連結実質赤字比率に係る赤字・黒字の構成分析!C$36="",NA(),連結実質赤字比率に係る赤字・黒字の構成分析!C$36)</f>
        <v>住宅団地事業特別会計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5.51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4.32</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10.82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11.15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11.39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11.92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9.18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10.38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10.38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11.98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12.03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564</v>
      </c>
      <c r="E42" s="181"/>
      <c r="F42" s="181"/>
      <c r="G42" s="181">
        <f>'実質公債費比率（分子）の構造'!L$52</f>
        <v>553</v>
      </c>
      <c r="H42" s="181"/>
      <c r="I42" s="181"/>
      <c r="J42" s="181">
        <f>'実質公債費比率（分子）の構造'!M$52</f>
        <v>628</v>
      </c>
      <c r="K42" s="181"/>
      <c r="L42" s="181"/>
      <c r="M42" s="181">
        <f>'実質公債費比率（分子）の構造'!N$52</f>
        <v>739</v>
      </c>
      <c r="N42" s="181"/>
      <c r="O42" s="181"/>
      <c r="P42" s="181">
        <f>'実質公債費比率（分子）の構造'!O$52</f>
        <v>787</v>
      </c>
    </row>
    <row r="43" spans="1:16" x14ac:dyDescent="0.15">
      <c r="A43" s="181" t="s">
        <v>64</v>
      </c>
      <c r="B43" s="181">
        <f>'実質公債費比率（分子）の構造'!K$51</f>
        <v>1</v>
      </c>
      <c r="C43" s="181"/>
      <c r="D43" s="181"/>
      <c r="E43" s="181">
        <f>'実質公債費比率（分子）の構造'!L$51</f>
        <v>1</v>
      </c>
      <c r="F43" s="181"/>
      <c r="G43" s="181"/>
      <c r="H43" s="181">
        <f>'実質公債費比率（分子）の構造'!M$51</f>
        <v>2</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17</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193</v>
      </c>
      <c r="C45" s="181"/>
      <c r="D45" s="181"/>
      <c r="E45" s="181">
        <f>'実質公債費比率（分子）の構造'!L$49</f>
        <v>194</v>
      </c>
      <c r="F45" s="181"/>
      <c r="G45" s="181"/>
      <c r="H45" s="181">
        <f>'実質公債費比率（分子）の構造'!M$49</f>
        <v>187</v>
      </c>
      <c r="I45" s="181"/>
      <c r="J45" s="181"/>
      <c r="K45" s="181">
        <f>'実質公債費比率（分子）の構造'!N$49</f>
        <v>146</v>
      </c>
      <c r="L45" s="181"/>
      <c r="M45" s="181"/>
      <c r="N45" s="181">
        <f>'実質公債費比率（分子）の構造'!O$49</f>
        <v>111</v>
      </c>
      <c r="O45" s="181"/>
      <c r="P45" s="181"/>
    </row>
    <row r="46" spans="1:16" x14ac:dyDescent="0.15">
      <c r="A46" s="181" t="s">
        <v>67</v>
      </c>
      <c r="B46" s="181">
        <f>'実質公債費比率（分子）の構造'!K$48</f>
        <v>325</v>
      </c>
      <c r="C46" s="181"/>
      <c r="D46" s="181"/>
      <c r="E46" s="181">
        <f>'実質公債費比率（分子）の構造'!L$48</f>
        <v>324</v>
      </c>
      <c r="F46" s="181"/>
      <c r="G46" s="181"/>
      <c r="H46" s="181">
        <f>'実質公債費比率（分子）の構造'!M$48</f>
        <v>325</v>
      </c>
      <c r="I46" s="181"/>
      <c r="J46" s="181"/>
      <c r="K46" s="181">
        <f>'実質公債費比率（分子）の構造'!N$48</f>
        <v>338</v>
      </c>
      <c r="L46" s="181"/>
      <c r="M46" s="181"/>
      <c r="N46" s="181">
        <f>'実質公債費比率（分子）の構造'!O$48</f>
        <v>337</v>
      </c>
      <c r="O46" s="181"/>
      <c r="P46" s="181"/>
    </row>
    <row r="47" spans="1:16" x14ac:dyDescent="0.15">
      <c r="A47" s="181" t="s">
        <v>68</v>
      </c>
      <c r="B47" s="181">
        <f>'実質公債費比率（分子）の構造'!K$47</f>
        <v>0</v>
      </c>
      <c r="C47" s="181"/>
      <c r="D47" s="181"/>
      <c r="E47" s="181">
        <f>'実質公債費比率（分子）の構造'!L$47</f>
        <v>0</v>
      </c>
      <c r="F47" s="181"/>
      <c r="G47" s="181"/>
      <c r="H47" s="181">
        <f>'実質公債費比率（分子）の構造'!M$47</f>
        <v>0</v>
      </c>
      <c r="I47" s="181"/>
      <c r="J47" s="181"/>
      <c r="K47" s="181">
        <f>'実質公債費比率（分子）の構造'!N$47</f>
        <v>0</v>
      </c>
      <c r="L47" s="181"/>
      <c r="M47" s="181"/>
      <c r="N47" s="181">
        <f>'実質公債費比率（分子）の構造'!O$47</f>
        <v>0</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367</v>
      </c>
      <c r="C49" s="181"/>
      <c r="D49" s="181"/>
      <c r="E49" s="181">
        <f>'実質公債費比率（分子）の構造'!L$45</f>
        <v>348</v>
      </c>
      <c r="F49" s="181"/>
      <c r="G49" s="181"/>
      <c r="H49" s="181">
        <f>'実質公債費比率（分子）の構造'!M$45</f>
        <v>419</v>
      </c>
      <c r="I49" s="181"/>
      <c r="J49" s="181"/>
      <c r="K49" s="181">
        <f>'実質公債費比率（分子）の構造'!N$45</f>
        <v>568</v>
      </c>
      <c r="L49" s="181"/>
      <c r="M49" s="181"/>
      <c r="N49" s="181">
        <f>'実質公債費比率（分子）の構造'!O$45</f>
        <v>625</v>
      </c>
      <c r="O49" s="181"/>
      <c r="P49" s="181"/>
    </row>
    <row r="50" spans="1:16" x14ac:dyDescent="0.15">
      <c r="A50" s="181" t="s">
        <v>71</v>
      </c>
      <c r="B50" s="181" t="e">
        <f>NA()</f>
        <v>#N/A</v>
      </c>
      <c r="C50" s="181">
        <f>IF(ISNUMBER('実質公債費比率（分子）の構造'!K$53),'実質公債費比率（分子）の構造'!K$53,NA())</f>
        <v>339</v>
      </c>
      <c r="D50" s="181" t="e">
        <f>NA()</f>
        <v>#N/A</v>
      </c>
      <c r="E50" s="181" t="e">
        <f>NA()</f>
        <v>#N/A</v>
      </c>
      <c r="F50" s="181">
        <f>IF(ISNUMBER('実質公債費比率（分子）の構造'!L$53),'実質公債費比率（分子）の構造'!L$53,NA())</f>
        <v>314</v>
      </c>
      <c r="G50" s="181" t="e">
        <f>NA()</f>
        <v>#N/A</v>
      </c>
      <c r="H50" s="181" t="e">
        <f>NA()</f>
        <v>#N/A</v>
      </c>
      <c r="I50" s="181">
        <f>IF(ISNUMBER('実質公債費比率（分子）の構造'!M$53),'実質公債費比率（分子）の構造'!M$53,NA())</f>
        <v>305</v>
      </c>
      <c r="J50" s="181" t="e">
        <f>NA()</f>
        <v>#N/A</v>
      </c>
      <c r="K50" s="181" t="e">
        <f>NA()</f>
        <v>#N/A</v>
      </c>
      <c r="L50" s="181">
        <f>IF(ISNUMBER('実質公債費比率（分子）の構造'!N$53),'実質公債費比率（分子）の構造'!N$53,NA())</f>
        <v>313</v>
      </c>
      <c r="M50" s="181" t="e">
        <f>NA()</f>
        <v>#N/A</v>
      </c>
      <c r="N50" s="181" t="e">
        <f>NA()</f>
        <v>#N/A</v>
      </c>
      <c r="O50" s="181">
        <f>IF(ISNUMBER('実質公債費比率（分子）の構造'!O$53),'実質公債費比率（分子）の構造'!O$53,NA())</f>
        <v>286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6355</v>
      </c>
      <c r="E56" s="180"/>
      <c r="F56" s="180"/>
      <c r="G56" s="180">
        <f>'将来負担比率（分子）の構造'!J$52</f>
        <v>6401</v>
      </c>
      <c r="H56" s="180"/>
      <c r="I56" s="180"/>
      <c r="J56" s="180">
        <f>'将来負担比率（分子）の構造'!K$52</f>
        <v>6404</v>
      </c>
      <c r="K56" s="180"/>
      <c r="L56" s="180"/>
      <c r="M56" s="180">
        <f>'将来負担比率（分子）の構造'!L$52</f>
        <v>6251</v>
      </c>
      <c r="N56" s="180"/>
      <c r="O56" s="180"/>
      <c r="P56" s="180">
        <f>'将来負担比率（分子）の構造'!M$52</f>
        <v>6093</v>
      </c>
    </row>
    <row r="57" spans="1:16" x14ac:dyDescent="0.15">
      <c r="A57" s="180" t="s">
        <v>42</v>
      </c>
      <c r="B57" s="180"/>
      <c r="C57" s="180"/>
      <c r="D57" s="180">
        <f>'将来負担比率（分子）の構造'!I$51</f>
        <v>3</v>
      </c>
      <c r="E57" s="180"/>
      <c r="F57" s="180"/>
      <c r="G57" s="180">
        <f>'将来負担比率（分子）の構造'!J$51</f>
        <v>304</v>
      </c>
      <c r="H57" s="180"/>
      <c r="I57" s="180"/>
      <c r="J57" s="180">
        <f>'将来負担比率（分子）の構造'!K$51</f>
        <v>660</v>
      </c>
      <c r="K57" s="180"/>
      <c r="L57" s="180"/>
      <c r="M57" s="180">
        <f>'将来負担比率（分子）の構造'!L$51</f>
        <v>632</v>
      </c>
      <c r="N57" s="180"/>
      <c r="O57" s="180"/>
      <c r="P57" s="180">
        <f>'将来負担比率（分子）の構造'!M$51</f>
        <v>431</v>
      </c>
    </row>
    <row r="58" spans="1:16" x14ac:dyDescent="0.15">
      <c r="A58" s="180" t="s">
        <v>41</v>
      </c>
      <c r="B58" s="180"/>
      <c r="C58" s="180"/>
      <c r="D58" s="180">
        <f>'将来負担比率（分子）の構造'!I$50</f>
        <v>2158</v>
      </c>
      <c r="E58" s="180"/>
      <c r="F58" s="180"/>
      <c r="G58" s="180">
        <f>'将来負担比率（分子）の構造'!J$50</f>
        <v>1861</v>
      </c>
      <c r="H58" s="180"/>
      <c r="I58" s="180"/>
      <c r="J58" s="180">
        <f>'将来負担比率（分子）の構造'!K$50</f>
        <v>1531</v>
      </c>
      <c r="K58" s="180"/>
      <c r="L58" s="180"/>
      <c r="M58" s="180">
        <f>'将来負担比率（分子）の構造'!L$50</f>
        <v>1835</v>
      </c>
      <c r="N58" s="180"/>
      <c r="O58" s="180"/>
      <c r="P58" s="180">
        <f>'将来負担比率（分子）の構造'!M$50</f>
        <v>2314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f>'将来負担比率（分子）の構造'!M$49</f>
        <v>64</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v>
      </c>
      <c r="C61" s="180"/>
      <c r="D61" s="180"/>
      <c r="E61" s="180">
        <f>'将来負担比率（分子）の構造'!J$46</f>
        <v>21</v>
      </c>
      <c r="F61" s="180"/>
      <c r="G61" s="180"/>
      <c r="H61" s="180">
        <f>'将来負担比率（分子）の構造'!K$46</f>
        <v>2</v>
      </c>
      <c r="I61" s="180"/>
      <c r="J61" s="180"/>
      <c r="K61" s="180">
        <f>'将来負担比率（分子）の構造'!L$46</f>
        <v>1</v>
      </c>
      <c r="L61" s="180"/>
      <c r="M61" s="180"/>
      <c r="N61" s="180">
        <f>'将来負担比率（分子）の構造'!M$46</f>
        <v>3</v>
      </c>
      <c r="O61" s="180"/>
      <c r="P61" s="180"/>
    </row>
    <row r="62" spans="1:16" x14ac:dyDescent="0.15">
      <c r="A62" s="180" t="s">
        <v>35</v>
      </c>
      <c r="B62" s="180">
        <f>'将来負担比率（分子）の構造'!I$45</f>
        <v>1417</v>
      </c>
      <c r="C62" s="180"/>
      <c r="D62" s="180"/>
      <c r="E62" s="180">
        <f>'将来負担比率（分子）の構造'!J$45</f>
        <v>1335</v>
      </c>
      <c r="F62" s="180"/>
      <c r="G62" s="180"/>
      <c r="H62" s="180">
        <f>'将来負担比率（分子）の構造'!K$45</f>
        <v>1359</v>
      </c>
      <c r="I62" s="180"/>
      <c r="J62" s="180"/>
      <c r="K62" s="180">
        <f>'将来負担比率（分子）の構造'!L$45</f>
        <v>1405</v>
      </c>
      <c r="L62" s="180"/>
      <c r="M62" s="180"/>
      <c r="N62" s="180">
        <f>'将来負担比率（分子）の構造'!M$45</f>
        <v>1329</v>
      </c>
      <c r="O62" s="180"/>
      <c r="P62" s="180"/>
    </row>
    <row r="63" spans="1:16" x14ac:dyDescent="0.15">
      <c r="A63" s="180" t="s">
        <v>34</v>
      </c>
      <c r="B63" s="180">
        <f>'将来負担比率（分子）の構造'!I$44</f>
        <v>1185</v>
      </c>
      <c r="C63" s="180"/>
      <c r="D63" s="180"/>
      <c r="E63" s="180">
        <f>'将来負担比率（分子）の構造'!J$44</f>
        <v>1103</v>
      </c>
      <c r="F63" s="180"/>
      <c r="G63" s="180"/>
      <c r="H63" s="180">
        <f>'将来負担比率（分子）の構造'!K$44</f>
        <v>1102</v>
      </c>
      <c r="I63" s="180"/>
      <c r="J63" s="180"/>
      <c r="K63" s="180">
        <f>'将来負担比率（分子）の構造'!L$44</f>
        <v>1033</v>
      </c>
      <c r="L63" s="180"/>
      <c r="M63" s="180"/>
      <c r="N63" s="180">
        <f>'将来負担比率（分子）の構造'!M$44</f>
        <v>989</v>
      </c>
      <c r="O63" s="180"/>
      <c r="P63" s="180"/>
    </row>
    <row r="64" spans="1:16" x14ac:dyDescent="0.15">
      <c r="A64" s="180" t="s">
        <v>33</v>
      </c>
      <c r="B64" s="180">
        <f>'将来負担比率（分子）の構造'!I$43</f>
        <v>4263</v>
      </c>
      <c r="C64" s="180"/>
      <c r="D64" s="180"/>
      <c r="E64" s="180">
        <f>'将来負担比率（分子）の構造'!J$43</f>
        <v>4425</v>
      </c>
      <c r="F64" s="180"/>
      <c r="G64" s="180"/>
      <c r="H64" s="180">
        <f>'将来負担比率（分子）の構造'!K$43</f>
        <v>4540</v>
      </c>
      <c r="I64" s="180"/>
      <c r="J64" s="180"/>
      <c r="K64" s="180">
        <f>'将来負担比率（分子）の構造'!L$43</f>
        <v>4233</v>
      </c>
      <c r="L64" s="180"/>
      <c r="M64" s="180"/>
      <c r="N64" s="180">
        <f>'将来負担比率（分子）の構造'!M$43</f>
        <v>3940</v>
      </c>
      <c r="O64" s="180"/>
      <c r="P64" s="180"/>
    </row>
    <row r="65" spans="1:16" x14ac:dyDescent="0.15">
      <c r="A65" s="180" t="s">
        <v>32</v>
      </c>
      <c r="B65" s="180">
        <f>'将来負担比率（分子）の構造'!I$42</f>
        <v>17</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4308</v>
      </c>
      <c r="C66" s="180"/>
      <c r="D66" s="180"/>
      <c r="E66" s="180">
        <f>'将来負担比率（分子）の構造'!J$41</f>
        <v>4939</v>
      </c>
      <c r="F66" s="180"/>
      <c r="G66" s="180"/>
      <c r="H66" s="180">
        <f>'将来負担比率（分子）の構造'!K$41</f>
        <v>5473</v>
      </c>
      <c r="I66" s="180"/>
      <c r="J66" s="180"/>
      <c r="K66" s="180">
        <f>'将来負担比率（分子）の構造'!L$41</f>
        <v>5586</v>
      </c>
      <c r="L66" s="180"/>
      <c r="M66" s="180"/>
      <c r="N66" s="180">
        <f>'将来負担比率（分子）の構造'!M$41</f>
        <v>5503</v>
      </c>
      <c r="O66" s="180"/>
      <c r="P66" s="180"/>
    </row>
    <row r="67" spans="1:16" x14ac:dyDescent="0.15">
      <c r="A67" s="180" t="s">
        <v>75</v>
      </c>
      <c r="B67" s="180" t="e">
        <f>NA()</f>
        <v>#N/A</v>
      </c>
      <c r="C67" s="180">
        <f>IF(ISNUMBER('将来負担比率（分子）の構造'!I$53), IF('将来負担比率（分子）の構造'!I$53 &lt; 0, 0, '将来負担比率（分子）の構造'!I$53), NA())</f>
        <v>2677</v>
      </c>
      <c r="D67" s="180" t="e">
        <f>NA()</f>
        <v>#N/A</v>
      </c>
      <c r="E67" s="180" t="e">
        <f>NA()</f>
        <v>#N/A</v>
      </c>
      <c r="F67" s="180">
        <f>IF(ISNUMBER('将来負担比率（分子）の構造'!J$53), IF('将来負担比率（分子）の構造'!J$53 &lt; 0, 0, '将来負担比率（分子）の構造'!J$53), NA())</f>
        <v>3258</v>
      </c>
      <c r="G67" s="180" t="e">
        <f>NA()</f>
        <v>#N/A</v>
      </c>
      <c r="H67" s="180" t="e">
        <f>NA()</f>
        <v>#N/A</v>
      </c>
      <c r="I67" s="180">
        <f>IF(ISNUMBER('将来負担比率（分子）の構造'!K$53), IF('将来負担比率（分子）の構造'!K$53 &lt; 0, 0, '将来負担比率（分子）の構造'!K$53), NA())</f>
        <v>3880</v>
      </c>
      <c r="J67" s="180" t="e">
        <f>NA()</f>
        <v>#N/A</v>
      </c>
      <c r="K67" s="180" t="e">
        <f>NA()</f>
        <v>#N/A</v>
      </c>
      <c r="L67" s="180">
        <f>IF(ISNUMBER('将来負担比率（分子）の構造'!L$53), IF('将来負担比率（分子）の構造'!L$53 &lt; 0, 0, '将来負担比率（分子）の構造'!L$53), NA())</f>
        <v>3540</v>
      </c>
      <c r="M67" s="180" t="e">
        <f>NA()</f>
        <v>#N/A</v>
      </c>
      <c r="N67" s="180" t="e">
        <f>NA()</f>
        <v>#N/A</v>
      </c>
      <c r="O67" s="180">
        <f>IF(ISNUMBER('将来負担比率（分子）の構造'!M$53), IF('将来負担比率（分子）の構造'!M$53 &lt; 0, 0, '将来負担比率（分子）の構造'!M$53), NA())</f>
        <v>2990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726</v>
      </c>
      <c r="C72" s="184">
        <f>基金残高に係る経年分析!G55</f>
        <v>927</v>
      </c>
      <c r="D72" s="184">
        <f>基金残高に係る経年分析!H55</f>
        <v>1160</v>
      </c>
    </row>
    <row r="73" spans="1:16" x14ac:dyDescent="0.15">
      <c r="A73" s="183" t="s">
        <v>78</v>
      </c>
      <c r="B73" s="184">
        <f>基金残高に係る経年分析!F56</f>
        <v>54</v>
      </c>
      <c r="C73" s="184">
        <f>基金残高に係る経年分析!G56</f>
        <v>54</v>
      </c>
      <c r="D73" s="184">
        <f>基金残高に係る経年分析!H56</f>
        <v>54</v>
      </c>
    </row>
    <row r="74" spans="1:16" x14ac:dyDescent="0.15">
      <c r="A74" s="183" t="s">
        <v>79</v>
      </c>
      <c r="B74" s="184">
        <f>基金残高に係る経年分析!F57</f>
        <v>2019</v>
      </c>
      <c r="C74" s="184">
        <f>基金残高に係る経年分析!G57</f>
        <v>2379</v>
      </c>
      <c r="D74" s="184">
        <f>基金残高に係る経年分析!H57</f>
        <v>2623</v>
      </c>
    </row>
  </sheetData>
  <sheetProtection algorithmName="SHA-512" hashValue="dgnPLgr+OsKWqPz4a9hhA11q1tBuxukWzk7vFyZGReu6v0lmFxvNV4eFR+vSiXvIRlgKsyS1Tg8usVraXJ2r+A==" saltValue="E1EFkcMf+0By2IKzsPlF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2788814</v>
      </c>
      <c r="S5" s="727"/>
      <c r="T5" s="727"/>
      <c r="U5" s="727"/>
      <c r="V5" s="727"/>
      <c r="W5" s="727"/>
      <c r="X5" s="727"/>
      <c r="Y5" s="773"/>
      <c r="Z5" s="791">
        <v>28.9</v>
      </c>
      <c r="AA5" s="791"/>
      <c r="AB5" s="791"/>
      <c r="AC5" s="791"/>
      <c r="AD5" s="792">
        <v>2788814</v>
      </c>
      <c r="AE5" s="792"/>
      <c r="AF5" s="792"/>
      <c r="AG5" s="792"/>
      <c r="AH5" s="792"/>
      <c r="AI5" s="792"/>
      <c r="AJ5" s="792"/>
      <c r="AK5" s="792"/>
      <c r="AL5" s="774">
        <v>73.3</v>
      </c>
      <c r="AM5" s="743"/>
      <c r="AN5" s="743"/>
      <c r="AO5" s="775"/>
      <c r="AP5" s="760" t="s">
        <v>230</v>
      </c>
      <c r="AQ5" s="761"/>
      <c r="AR5" s="761"/>
      <c r="AS5" s="761"/>
      <c r="AT5" s="761"/>
      <c r="AU5" s="761"/>
      <c r="AV5" s="761"/>
      <c r="AW5" s="761"/>
      <c r="AX5" s="761"/>
      <c r="AY5" s="761"/>
      <c r="AZ5" s="761"/>
      <c r="BA5" s="761"/>
      <c r="BB5" s="761"/>
      <c r="BC5" s="761"/>
      <c r="BD5" s="761"/>
      <c r="BE5" s="761"/>
      <c r="BF5" s="762"/>
      <c r="BG5" s="661">
        <v>2787398</v>
      </c>
      <c r="BH5" s="664"/>
      <c r="BI5" s="664"/>
      <c r="BJ5" s="664"/>
      <c r="BK5" s="664"/>
      <c r="BL5" s="664"/>
      <c r="BM5" s="664"/>
      <c r="BN5" s="665"/>
      <c r="BO5" s="723">
        <v>99.9</v>
      </c>
      <c r="BP5" s="723"/>
      <c r="BQ5" s="723"/>
      <c r="BR5" s="723"/>
      <c r="BS5" s="724">
        <v>165533</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53771</v>
      </c>
      <c r="S6" s="664"/>
      <c r="T6" s="664"/>
      <c r="U6" s="664"/>
      <c r="V6" s="664"/>
      <c r="W6" s="664"/>
      <c r="X6" s="664"/>
      <c r="Y6" s="665"/>
      <c r="Z6" s="723">
        <v>0.6</v>
      </c>
      <c r="AA6" s="723"/>
      <c r="AB6" s="723"/>
      <c r="AC6" s="723"/>
      <c r="AD6" s="724">
        <v>53771</v>
      </c>
      <c r="AE6" s="724"/>
      <c r="AF6" s="724"/>
      <c r="AG6" s="724"/>
      <c r="AH6" s="724"/>
      <c r="AI6" s="724"/>
      <c r="AJ6" s="724"/>
      <c r="AK6" s="724"/>
      <c r="AL6" s="666">
        <v>1.4</v>
      </c>
      <c r="AM6" s="667"/>
      <c r="AN6" s="667"/>
      <c r="AO6" s="725"/>
      <c r="AP6" s="658" t="s">
        <v>235</v>
      </c>
      <c r="AQ6" s="659"/>
      <c r="AR6" s="659"/>
      <c r="AS6" s="659"/>
      <c r="AT6" s="659"/>
      <c r="AU6" s="659"/>
      <c r="AV6" s="659"/>
      <c r="AW6" s="659"/>
      <c r="AX6" s="659"/>
      <c r="AY6" s="659"/>
      <c r="AZ6" s="659"/>
      <c r="BA6" s="659"/>
      <c r="BB6" s="659"/>
      <c r="BC6" s="659"/>
      <c r="BD6" s="659"/>
      <c r="BE6" s="659"/>
      <c r="BF6" s="660"/>
      <c r="BG6" s="661">
        <v>2787398</v>
      </c>
      <c r="BH6" s="664"/>
      <c r="BI6" s="664"/>
      <c r="BJ6" s="664"/>
      <c r="BK6" s="664"/>
      <c r="BL6" s="664"/>
      <c r="BM6" s="664"/>
      <c r="BN6" s="665"/>
      <c r="BO6" s="723">
        <v>99.9</v>
      </c>
      <c r="BP6" s="723"/>
      <c r="BQ6" s="723"/>
      <c r="BR6" s="723"/>
      <c r="BS6" s="724">
        <v>165533</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96293</v>
      </c>
      <c r="CS6" s="664"/>
      <c r="CT6" s="664"/>
      <c r="CU6" s="664"/>
      <c r="CV6" s="664"/>
      <c r="CW6" s="664"/>
      <c r="CX6" s="664"/>
      <c r="CY6" s="665"/>
      <c r="CZ6" s="774">
        <v>1.1000000000000001</v>
      </c>
      <c r="DA6" s="743"/>
      <c r="DB6" s="743"/>
      <c r="DC6" s="777"/>
      <c r="DD6" s="669" t="s">
        <v>237</v>
      </c>
      <c r="DE6" s="664"/>
      <c r="DF6" s="664"/>
      <c r="DG6" s="664"/>
      <c r="DH6" s="664"/>
      <c r="DI6" s="664"/>
      <c r="DJ6" s="664"/>
      <c r="DK6" s="664"/>
      <c r="DL6" s="664"/>
      <c r="DM6" s="664"/>
      <c r="DN6" s="664"/>
      <c r="DO6" s="664"/>
      <c r="DP6" s="665"/>
      <c r="DQ6" s="669">
        <v>96213</v>
      </c>
      <c r="DR6" s="664"/>
      <c r="DS6" s="664"/>
      <c r="DT6" s="664"/>
      <c r="DU6" s="664"/>
      <c r="DV6" s="664"/>
      <c r="DW6" s="664"/>
      <c r="DX6" s="664"/>
      <c r="DY6" s="664"/>
      <c r="DZ6" s="664"/>
      <c r="EA6" s="664"/>
      <c r="EB6" s="664"/>
      <c r="EC6" s="704"/>
    </row>
    <row r="7" spans="2:143" ht="11.25" customHeight="1" x14ac:dyDescent="0.15">
      <c r="B7" s="658" t="s">
        <v>238</v>
      </c>
      <c r="C7" s="659"/>
      <c r="D7" s="659"/>
      <c r="E7" s="659"/>
      <c r="F7" s="659"/>
      <c r="G7" s="659"/>
      <c r="H7" s="659"/>
      <c r="I7" s="659"/>
      <c r="J7" s="659"/>
      <c r="K7" s="659"/>
      <c r="L7" s="659"/>
      <c r="M7" s="659"/>
      <c r="N7" s="659"/>
      <c r="O7" s="659"/>
      <c r="P7" s="659"/>
      <c r="Q7" s="660"/>
      <c r="R7" s="661">
        <v>2576</v>
      </c>
      <c r="S7" s="664"/>
      <c r="T7" s="664"/>
      <c r="U7" s="664"/>
      <c r="V7" s="664"/>
      <c r="W7" s="664"/>
      <c r="X7" s="664"/>
      <c r="Y7" s="665"/>
      <c r="Z7" s="723">
        <v>0</v>
      </c>
      <c r="AA7" s="723"/>
      <c r="AB7" s="723"/>
      <c r="AC7" s="723"/>
      <c r="AD7" s="724">
        <v>2576</v>
      </c>
      <c r="AE7" s="724"/>
      <c r="AF7" s="724"/>
      <c r="AG7" s="724"/>
      <c r="AH7" s="724"/>
      <c r="AI7" s="724"/>
      <c r="AJ7" s="724"/>
      <c r="AK7" s="724"/>
      <c r="AL7" s="666">
        <v>0.1</v>
      </c>
      <c r="AM7" s="667"/>
      <c r="AN7" s="667"/>
      <c r="AO7" s="725"/>
      <c r="AP7" s="658" t="s">
        <v>239</v>
      </c>
      <c r="AQ7" s="659"/>
      <c r="AR7" s="659"/>
      <c r="AS7" s="659"/>
      <c r="AT7" s="659"/>
      <c r="AU7" s="659"/>
      <c r="AV7" s="659"/>
      <c r="AW7" s="659"/>
      <c r="AX7" s="659"/>
      <c r="AY7" s="659"/>
      <c r="AZ7" s="659"/>
      <c r="BA7" s="659"/>
      <c r="BB7" s="659"/>
      <c r="BC7" s="659"/>
      <c r="BD7" s="659"/>
      <c r="BE7" s="659"/>
      <c r="BF7" s="660"/>
      <c r="BG7" s="661">
        <v>620540</v>
      </c>
      <c r="BH7" s="664"/>
      <c r="BI7" s="664"/>
      <c r="BJ7" s="664"/>
      <c r="BK7" s="664"/>
      <c r="BL7" s="664"/>
      <c r="BM7" s="664"/>
      <c r="BN7" s="665"/>
      <c r="BO7" s="723">
        <v>22.3</v>
      </c>
      <c r="BP7" s="723"/>
      <c r="BQ7" s="723"/>
      <c r="BR7" s="723"/>
      <c r="BS7" s="724">
        <v>27426</v>
      </c>
      <c r="BT7" s="724"/>
      <c r="BU7" s="724"/>
      <c r="BV7" s="724"/>
      <c r="BW7" s="724"/>
      <c r="BX7" s="724"/>
      <c r="BY7" s="724"/>
      <c r="BZ7" s="724"/>
      <c r="CA7" s="724"/>
      <c r="CB7" s="765"/>
      <c r="CD7" s="705" t="s">
        <v>240</v>
      </c>
      <c r="CE7" s="702"/>
      <c r="CF7" s="702"/>
      <c r="CG7" s="702"/>
      <c r="CH7" s="702"/>
      <c r="CI7" s="702"/>
      <c r="CJ7" s="702"/>
      <c r="CK7" s="702"/>
      <c r="CL7" s="702"/>
      <c r="CM7" s="702"/>
      <c r="CN7" s="702"/>
      <c r="CO7" s="702"/>
      <c r="CP7" s="702"/>
      <c r="CQ7" s="703"/>
      <c r="CR7" s="661">
        <v>1895174</v>
      </c>
      <c r="CS7" s="664"/>
      <c r="CT7" s="664"/>
      <c r="CU7" s="664"/>
      <c r="CV7" s="664"/>
      <c r="CW7" s="664"/>
      <c r="CX7" s="664"/>
      <c r="CY7" s="665"/>
      <c r="CZ7" s="723">
        <v>21</v>
      </c>
      <c r="DA7" s="723"/>
      <c r="DB7" s="723"/>
      <c r="DC7" s="723"/>
      <c r="DD7" s="669">
        <v>197668</v>
      </c>
      <c r="DE7" s="664"/>
      <c r="DF7" s="664"/>
      <c r="DG7" s="664"/>
      <c r="DH7" s="664"/>
      <c r="DI7" s="664"/>
      <c r="DJ7" s="664"/>
      <c r="DK7" s="664"/>
      <c r="DL7" s="664"/>
      <c r="DM7" s="664"/>
      <c r="DN7" s="664"/>
      <c r="DO7" s="664"/>
      <c r="DP7" s="665"/>
      <c r="DQ7" s="669">
        <v>1449304</v>
      </c>
      <c r="DR7" s="664"/>
      <c r="DS7" s="664"/>
      <c r="DT7" s="664"/>
      <c r="DU7" s="664"/>
      <c r="DV7" s="664"/>
      <c r="DW7" s="664"/>
      <c r="DX7" s="664"/>
      <c r="DY7" s="664"/>
      <c r="DZ7" s="664"/>
      <c r="EA7" s="664"/>
      <c r="EB7" s="664"/>
      <c r="EC7" s="704"/>
    </row>
    <row r="8" spans="2:143" ht="11.25" customHeight="1" x14ac:dyDescent="0.15">
      <c r="B8" s="658" t="s">
        <v>241</v>
      </c>
      <c r="C8" s="659"/>
      <c r="D8" s="659"/>
      <c r="E8" s="659"/>
      <c r="F8" s="659"/>
      <c r="G8" s="659"/>
      <c r="H8" s="659"/>
      <c r="I8" s="659"/>
      <c r="J8" s="659"/>
      <c r="K8" s="659"/>
      <c r="L8" s="659"/>
      <c r="M8" s="659"/>
      <c r="N8" s="659"/>
      <c r="O8" s="659"/>
      <c r="P8" s="659"/>
      <c r="Q8" s="660"/>
      <c r="R8" s="661">
        <v>4911</v>
      </c>
      <c r="S8" s="664"/>
      <c r="T8" s="664"/>
      <c r="U8" s="664"/>
      <c r="V8" s="664"/>
      <c r="W8" s="664"/>
      <c r="X8" s="664"/>
      <c r="Y8" s="665"/>
      <c r="Z8" s="723">
        <v>0.1</v>
      </c>
      <c r="AA8" s="723"/>
      <c r="AB8" s="723"/>
      <c r="AC8" s="723"/>
      <c r="AD8" s="724">
        <v>4911</v>
      </c>
      <c r="AE8" s="724"/>
      <c r="AF8" s="724"/>
      <c r="AG8" s="724"/>
      <c r="AH8" s="724"/>
      <c r="AI8" s="724"/>
      <c r="AJ8" s="724"/>
      <c r="AK8" s="724"/>
      <c r="AL8" s="666">
        <v>0.1</v>
      </c>
      <c r="AM8" s="667"/>
      <c r="AN8" s="667"/>
      <c r="AO8" s="725"/>
      <c r="AP8" s="658" t="s">
        <v>242</v>
      </c>
      <c r="AQ8" s="659"/>
      <c r="AR8" s="659"/>
      <c r="AS8" s="659"/>
      <c r="AT8" s="659"/>
      <c r="AU8" s="659"/>
      <c r="AV8" s="659"/>
      <c r="AW8" s="659"/>
      <c r="AX8" s="659"/>
      <c r="AY8" s="659"/>
      <c r="AZ8" s="659"/>
      <c r="BA8" s="659"/>
      <c r="BB8" s="659"/>
      <c r="BC8" s="659"/>
      <c r="BD8" s="659"/>
      <c r="BE8" s="659"/>
      <c r="BF8" s="660"/>
      <c r="BG8" s="661">
        <v>17477</v>
      </c>
      <c r="BH8" s="664"/>
      <c r="BI8" s="664"/>
      <c r="BJ8" s="664"/>
      <c r="BK8" s="664"/>
      <c r="BL8" s="664"/>
      <c r="BM8" s="664"/>
      <c r="BN8" s="665"/>
      <c r="BO8" s="723">
        <v>0.6</v>
      </c>
      <c r="BP8" s="723"/>
      <c r="BQ8" s="723"/>
      <c r="BR8" s="723"/>
      <c r="BS8" s="669" t="s">
        <v>243</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1793173</v>
      </c>
      <c r="CS8" s="664"/>
      <c r="CT8" s="664"/>
      <c r="CU8" s="664"/>
      <c r="CV8" s="664"/>
      <c r="CW8" s="664"/>
      <c r="CX8" s="664"/>
      <c r="CY8" s="665"/>
      <c r="CZ8" s="723">
        <v>19.899999999999999</v>
      </c>
      <c r="DA8" s="723"/>
      <c r="DB8" s="723"/>
      <c r="DC8" s="723"/>
      <c r="DD8" s="669">
        <v>66989</v>
      </c>
      <c r="DE8" s="664"/>
      <c r="DF8" s="664"/>
      <c r="DG8" s="664"/>
      <c r="DH8" s="664"/>
      <c r="DI8" s="664"/>
      <c r="DJ8" s="664"/>
      <c r="DK8" s="664"/>
      <c r="DL8" s="664"/>
      <c r="DM8" s="664"/>
      <c r="DN8" s="664"/>
      <c r="DO8" s="664"/>
      <c r="DP8" s="665"/>
      <c r="DQ8" s="669">
        <v>1178338</v>
      </c>
      <c r="DR8" s="664"/>
      <c r="DS8" s="664"/>
      <c r="DT8" s="664"/>
      <c r="DU8" s="664"/>
      <c r="DV8" s="664"/>
      <c r="DW8" s="664"/>
      <c r="DX8" s="664"/>
      <c r="DY8" s="664"/>
      <c r="DZ8" s="664"/>
      <c r="EA8" s="664"/>
      <c r="EB8" s="664"/>
      <c r="EC8" s="704"/>
    </row>
    <row r="9" spans="2:143" ht="11.25" customHeight="1" x14ac:dyDescent="0.15">
      <c r="B9" s="658" t="s">
        <v>245</v>
      </c>
      <c r="C9" s="659"/>
      <c r="D9" s="659"/>
      <c r="E9" s="659"/>
      <c r="F9" s="659"/>
      <c r="G9" s="659"/>
      <c r="H9" s="659"/>
      <c r="I9" s="659"/>
      <c r="J9" s="659"/>
      <c r="K9" s="659"/>
      <c r="L9" s="659"/>
      <c r="M9" s="659"/>
      <c r="N9" s="659"/>
      <c r="O9" s="659"/>
      <c r="P9" s="659"/>
      <c r="Q9" s="660"/>
      <c r="R9" s="661">
        <v>4242</v>
      </c>
      <c r="S9" s="664"/>
      <c r="T9" s="664"/>
      <c r="U9" s="664"/>
      <c r="V9" s="664"/>
      <c r="W9" s="664"/>
      <c r="X9" s="664"/>
      <c r="Y9" s="665"/>
      <c r="Z9" s="723">
        <v>0</v>
      </c>
      <c r="AA9" s="723"/>
      <c r="AB9" s="723"/>
      <c r="AC9" s="723"/>
      <c r="AD9" s="724">
        <v>4242</v>
      </c>
      <c r="AE9" s="724"/>
      <c r="AF9" s="724"/>
      <c r="AG9" s="724"/>
      <c r="AH9" s="724"/>
      <c r="AI9" s="724"/>
      <c r="AJ9" s="724"/>
      <c r="AK9" s="724"/>
      <c r="AL9" s="666">
        <v>0.1</v>
      </c>
      <c r="AM9" s="667"/>
      <c r="AN9" s="667"/>
      <c r="AO9" s="725"/>
      <c r="AP9" s="658" t="s">
        <v>246</v>
      </c>
      <c r="AQ9" s="659"/>
      <c r="AR9" s="659"/>
      <c r="AS9" s="659"/>
      <c r="AT9" s="659"/>
      <c r="AU9" s="659"/>
      <c r="AV9" s="659"/>
      <c r="AW9" s="659"/>
      <c r="AX9" s="659"/>
      <c r="AY9" s="659"/>
      <c r="AZ9" s="659"/>
      <c r="BA9" s="659"/>
      <c r="BB9" s="659"/>
      <c r="BC9" s="659"/>
      <c r="BD9" s="659"/>
      <c r="BE9" s="659"/>
      <c r="BF9" s="660"/>
      <c r="BG9" s="661">
        <v>457169</v>
      </c>
      <c r="BH9" s="664"/>
      <c r="BI9" s="664"/>
      <c r="BJ9" s="664"/>
      <c r="BK9" s="664"/>
      <c r="BL9" s="664"/>
      <c r="BM9" s="664"/>
      <c r="BN9" s="665"/>
      <c r="BO9" s="723">
        <v>16.399999999999999</v>
      </c>
      <c r="BP9" s="723"/>
      <c r="BQ9" s="723"/>
      <c r="BR9" s="723"/>
      <c r="BS9" s="669" t="s">
        <v>237</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784433</v>
      </c>
      <c r="CS9" s="664"/>
      <c r="CT9" s="664"/>
      <c r="CU9" s="664"/>
      <c r="CV9" s="664"/>
      <c r="CW9" s="664"/>
      <c r="CX9" s="664"/>
      <c r="CY9" s="665"/>
      <c r="CZ9" s="723">
        <v>8.6999999999999993</v>
      </c>
      <c r="DA9" s="723"/>
      <c r="DB9" s="723"/>
      <c r="DC9" s="723"/>
      <c r="DD9" s="669">
        <v>5660</v>
      </c>
      <c r="DE9" s="664"/>
      <c r="DF9" s="664"/>
      <c r="DG9" s="664"/>
      <c r="DH9" s="664"/>
      <c r="DI9" s="664"/>
      <c r="DJ9" s="664"/>
      <c r="DK9" s="664"/>
      <c r="DL9" s="664"/>
      <c r="DM9" s="664"/>
      <c r="DN9" s="664"/>
      <c r="DO9" s="664"/>
      <c r="DP9" s="665"/>
      <c r="DQ9" s="669">
        <v>661906</v>
      </c>
      <c r="DR9" s="664"/>
      <c r="DS9" s="664"/>
      <c r="DT9" s="664"/>
      <c r="DU9" s="664"/>
      <c r="DV9" s="664"/>
      <c r="DW9" s="664"/>
      <c r="DX9" s="664"/>
      <c r="DY9" s="664"/>
      <c r="DZ9" s="664"/>
      <c r="EA9" s="664"/>
      <c r="EB9" s="664"/>
      <c r="EC9" s="704"/>
    </row>
    <row r="10" spans="2:143" ht="11.25" customHeight="1" x14ac:dyDescent="0.15">
      <c r="B10" s="658" t="s">
        <v>248</v>
      </c>
      <c r="C10" s="659"/>
      <c r="D10" s="659"/>
      <c r="E10" s="659"/>
      <c r="F10" s="659"/>
      <c r="G10" s="659"/>
      <c r="H10" s="659"/>
      <c r="I10" s="659"/>
      <c r="J10" s="659"/>
      <c r="K10" s="659"/>
      <c r="L10" s="659"/>
      <c r="M10" s="659"/>
      <c r="N10" s="659"/>
      <c r="O10" s="659"/>
      <c r="P10" s="659"/>
      <c r="Q10" s="660"/>
      <c r="R10" s="661" t="s">
        <v>243</v>
      </c>
      <c r="S10" s="664"/>
      <c r="T10" s="664"/>
      <c r="U10" s="664"/>
      <c r="V10" s="664"/>
      <c r="W10" s="664"/>
      <c r="X10" s="664"/>
      <c r="Y10" s="665"/>
      <c r="Z10" s="723" t="s">
        <v>176</v>
      </c>
      <c r="AA10" s="723"/>
      <c r="AB10" s="723"/>
      <c r="AC10" s="723"/>
      <c r="AD10" s="724" t="s">
        <v>176</v>
      </c>
      <c r="AE10" s="724"/>
      <c r="AF10" s="724"/>
      <c r="AG10" s="724"/>
      <c r="AH10" s="724"/>
      <c r="AI10" s="724"/>
      <c r="AJ10" s="724"/>
      <c r="AK10" s="724"/>
      <c r="AL10" s="666" t="s">
        <v>237</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v>46275</v>
      </c>
      <c r="BH10" s="664"/>
      <c r="BI10" s="664"/>
      <c r="BJ10" s="664"/>
      <c r="BK10" s="664"/>
      <c r="BL10" s="664"/>
      <c r="BM10" s="664"/>
      <c r="BN10" s="665"/>
      <c r="BO10" s="723">
        <v>1.7</v>
      </c>
      <c r="BP10" s="723"/>
      <c r="BQ10" s="723"/>
      <c r="BR10" s="723"/>
      <c r="BS10" s="669">
        <v>7667</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v>38440</v>
      </c>
      <c r="CS10" s="664"/>
      <c r="CT10" s="664"/>
      <c r="CU10" s="664"/>
      <c r="CV10" s="664"/>
      <c r="CW10" s="664"/>
      <c r="CX10" s="664"/>
      <c r="CY10" s="665"/>
      <c r="CZ10" s="723">
        <v>0.4</v>
      </c>
      <c r="DA10" s="723"/>
      <c r="DB10" s="723"/>
      <c r="DC10" s="723"/>
      <c r="DD10" s="669" t="s">
        <v>237</v>
      </c>
      <c r="DE10" s="664"/>
      <c r="DF10" s="664"/>
      <c r="DG10" s="664"/>
      <c r="DH10" s="664"/>
      <c r="DI10" s="664"/>
      <c r="DJ10" s="664"/>
      <c r="DK10" s="664"/>
      <c r="DL10" s="664"/>
      <c r="DM10" s="664"/>
      <c r="DN10" s="664"/>
      <c r="DO10" s="664"/>
      <c r="DP10" s="665"/>
      <c r="DQ10" s="669">
        <v>7929</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176</v>
      </c>
      <c r="S11" s="664"/>
      <c r="T11" s="664"/>
      <c r="U11" s="664"/>
      <c r="V11" s="664"/>
      <c r="W11" s="664"/>
      <c r="X11" s="664"/>
      <c r="Y11" s="665"/>
      <c r="Z11" s="723" t="s">
        <v>237</v>
      </c>
      <c r="AA11" s="723"/>
      <c r="AB11" s="723"/>
      <c r="AC11" s="723"/>
      <c r="AD11" s="724" t="s">
        <v>237</v>
      </c>
      <c r="AE11" s="724"/>
      <c r="AF11" s="724"/>
      <c r="AG11" s="724"/>
      <c r="AH11" s="724"/>
      <c r="AI11" s="724"/>
      <c r="AJ11" s="724"/>
      <c r="AK11" s="724"/>
      <c r="AL11" s="666" t="s">
        <v>176</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99619</v>
      </c>
      <c r="BH11" s="664"/>
      <c r="BI11" s="664"/>
      <c r="BJ11" s="664"/>
      <c r="BK11" s="664"/>
      <c r="BL11" s="664"/>
      <c r="BM11" s="664"/>
      <c r="BN11" s="665"/>
      <c r="BO11" s="723">
        <v>3.6</v>
      </c>
      <c r="BP11" s="723"/>
      <c r="BQ11" s="723"/>
      <c r="BR11" s="723"/>
      <c r="BS11" s="669">
        <v>19759</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914865</v>
      </c>
      <c r="CS11" s="664"/>
      <c r="CT11" s="664"/>
      <c r="CU11" s="664"/>
      <c r="CV11" s="664"/>
      <c r="CW11" s="664"/>
      <c r="CX11" s="664"/>
      <c r="CY11" s="665"/>
      <c r="CZ11" s="723">
        <v>10.1</v>
      </c>
      <c r="DA11" s="723"/>
      <c r="DB11" s="723"/>
      <c r="DC11" s="723"/>
      <c r="DD11" s="669">
        <v>410531</v>
      </c>
      <c r="DE11" s="664"/>
      <c r="DF11" s="664"/>
      <c r="DG11" s="664"/>
      <c r="DH11" s="664"/>
      <c r="DI11" s="664"/>
      <c r="DJ11" s="664"/>
      <c r="DK11" s="664"/>
      <c r="DL11" s="664"/>
      <c r="DM11" s="664"/>
      <c r="DN11" s="664"/>
      <c r="DO11" s="664"/>
      <c r="DP11" s="665"/>
      <c r="DQ11" s="669">
        <v>588783</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185993</v>
      </c>
      <c r="S12" s="664"/>
      <c r="T12" s="664"/>
      <c r="U12" s="664"/>
      <c r="V12" s="664"/>
      <c r="W12" s="664"/>
      <c r="X12" s="664"/>
      <c r="Y12" s="665"/>
      <c r="Z12" s="723">
        <v>1.9</v>
      </c>
      <c r="AA12" s="723"/>
      <c r="AB12" s="723"/>
      <c r="AC12" s="723"/>
      <c r="AD12" s="724">
        <v>185993</v>
      </c>
      <c r="AE12" s="724"/>
      <c r="AF12" s="724"/>
      <c r="AG12" s="724"/>
      <c r="AH12" s="724"/>
      <c r="AI12" s="724"/>
      <c r="AJ12" s="724"/>
      <c r="AK12" s="724"/>
      <c r="AL12" s="666">
        <v>4.9000000000000004</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2065222</v>
      </c>
      <c r="BH12" s="664"/>
      <c r="BI12" s="664"/>
      <c r="BJ12" s="664"/>
      <c r="BK12" s="664"/>
      <c r="BL12" s="664"/>
      <c r="BM12" s="664"/>
      <c r="BN12" s="665"/>
      <c r="BO12" s="723">
        <v>74.099999999999994</v>
      </c>
      <c r="BP12" s="723"/>
      <c r="BQ12" s="723"/>
      <c r="BR12" s="723"/>
      <c r="BS12" s="669">
        <v>138107</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482208</v>
      </c>
      <c r="CS12" s="664"/>
      <c r="CT12" s="664"/>
      <c r="CU12" s="664"/>
      <c r="CV12" s="664"/>
      <c r="CW12" s="664"/>
      <c r="CX12" s="664"/>
      <c r="CY12" s="665"/>
      <c r="CZ12" s="723">
        <v>5.3</v>
      </c>
      <c r="DA12" s="723"/>
      <c r="DB12" s="723"/>
      <c r="DC12" s="723"/>
      <c r="DD12" s="669">
        <v>256645</v>
      </c>
      <c r="DE12" s="664"/>
      <c r="DF12" s="664"/>
      <c r="DG12" s="664"/>
      <c r="DH12" s="664"/>
      <c r="DI12" s="664"/>
      <c r="DJ12" s="664"/>
      <c r="DK12" s="664"/>
      <c r="DL12" s="664"/>
      <c r="DM12" s="664"/>
      <c r="DN12" s="664"/>
      <c r="DO12" s="664"/>
      <c r="DP12" s="665"/>
      <c r="DQ12" s="669">
        <v>144180</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t="s">
        <v>237</v>
      </c>
      <c r="S13" s="664"/>
      <c r="T13" s="664"/>
      <c r="U13" s="664"/>
      <c r="V13" s="664"/>
      <c r="W13" s="664"/>
      <c r="X13" s="664"/>
      <c r="Y13" s="665"/>
      <c r="Z13" s="723" t="s">
        <v>243</v>
      </c>
      <c r="AA13" s="723"/>
      <c r="AB13" s="723"/>
      <c r="AC13" s="723"/>
      <c r="AD13" s="724" t="s">
        <v>243</v>
      </c>
      <c r="AE13" s="724"/>
      <c r="AF13" s="724"/>
      <c r="AG13" s="724"/>
      <c r="AH13" s="724"/>
      <c r="AI13" s="724"/>
      <c r="AJ13" s="724"/>
      <c r="AK13" s="724"/>
      <c r="AL13" s="666" t="s">
        <v>243</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2064375</v>
      </c>
      <c r="BH13" s="664"/>
      <c r="BI13" s="664"/>
      <c r="BJ13" s="664"/>
      <c r="BK13" s="664"/>
      <c r="BL13" s="664"/>
      <c r="BM13" s="664"/>
      <c r="BN13" s="665"/>
      <c r="BO13" s="723">
        <v>74</v>
      </c>
      <c r="BP13" s="723"/>
      <c r="BQ13" s="723"/>
      <c r="BR13" s="723"/>
      <c r="BS13" s="669">
        <v>138107</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1110492</v>
      </c>
      <c r="CS13" s="664"/>
      <c r="CT13" s="664"/>
      <c r="CU13" s="664"/>
      <c r="CV13" s="664"/>
      <c r="CW13" s="664"/>
      <c r="CX13" s="664"/>
      <c r="CY13" s="665"/>
      <c r="CZ13" s="723">
        <v>12.3</v>
      </c>
      <c r="DA13" s="723"/>
      <c r="DB13" s="723"/>
      <c r="DC13" s="723"/>
      <c r="DD13" s="669">
        <v>536223</v>
      </c>
      <c r="DE13" s="664"/>
      <c r="DF13" s="664"/>
      <c r="DG13" s="664"/>
      <c r="DH13" s="664"/>
      <c r="DI13" s="664"/>
      <c r="DJ13" s="664"/>
      <c r="DK13" s="664"/>
      <c r="DL13" s="664"/>
      <c r="DM13" s="664"/>
      <c r="DN13" s="664"/>
      <c r="DO13" s="664"/>
      <c r="DP13" s="665"/>
      <c r="DQ13" s="669">
        <v>708169</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176</v>
      </c>
      <c r="S14" s="664"/>
      <c r="T14" s="664"/>
      <c r="U14" s="664"/>
      <c r="V14" s="664"/>
      <c r="W14" s="664"/>
      <c r="X14" s="664"/>
      <c r="Y14" s="665"/>
      <c r="Z14" s="723" t="s">
        <v>243</v>
      </c>
      <c r="AA14" s="723"/>
      <c r="AB14" s="723"/>
      <c r="AC14" s="723"/>
      <c r="AD14" s="724" t="s">
        <v>237</v>
      </c>
      <c r="AE14" s="724"/>
      <c r="AF14" s="724"/>
      <c r="AG14" s="724"/>
      <c r="AH14" s="724"/>
      <c r="AI14" s="724"/>
      <c r="AJ14" s="724"/>
      <c r="AK14" s="724"/>
      <c r="AL14" s="666" t="s">
        <v>243</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32866</v>
      </c>
      <c r="BH14" s="664"/>
      <c r="BI14" s="664"/>
      <c r="BJ14" s="664"/>
      <c r="BK14" s="664"/>
      <c r="BL14" s="664"/>
      <c r="BM14" s="664"/>
      <c r="BN14" s="665"/>
      <c r="BO14" s="723">
        <v>1.2</v>
      </c>
      <c r="BP14" s="723"/>
      <c r="BQ14" s="723"/>
      <c r="BR14" s="723"/>
      <c r="BS14" s="669" t="s">
        <v>237</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307996</v>
      </c>
      <c r="CS14" s="664"/>
      <c r="CT14" s="664"/>
      <c r="CU14" s="664"/>
      <c r="CV14" s="664"/>
      <c r="CW14" s="664"/>
      <c r="CX14" s="664"/>
      <c r="CY14" s="665"/>
      <c r="CZ14" s="723">
        <v>3.4</v>
      </c>
      <c r="DA14" s="723"/>
      <c r="DB14" s="723"/>
      <c r="DC14" s="723"/>
      <c r="DD14" s="669">
        <v>16125</v>
      </c>
      <c r="DE14" s="664"/>
      <c r="DF14" s="664"/>
      <c r="DG14" s="664"/>
      <c r="DH14" s="664"/>
      <c r="DI14" s="664"/>
      <c r="DJ14" s="664"/>
      <c r="DK14" s="664"/>
      <c r="DL14" s="664"/>
      <c r="DM14" s="664"/>
      <c r="DN14" s="664"/>
      <c r="DO14" s="664"/>
      <c r="DP14" s="665"/>
      <c r="DQ14" s="669">
        <v>298296</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18854</v>
      </c>
      <c r="S15" s="664"/>
      <c r="T15" s="664"/>
      <c r="U15" s="664"/>
      <c r="V15" s="664"/>
      <c r="W15" s="664"/>
      <c r="X15" s="664"/>
      <c r="Y15" s="665"/>
      <c r="Z15" s="723">
        <v>0.2</v>
      </c>
      <c r="AA15" s="723"/>
      <c r="AB15" s="723"/>
      <c r="AC15" s="723"/>
      <c r="AD15" s="724">
        <v>18854</v>
      </c>
      <c r="AE15" s="724"/>
      <c r="AF15" s="724"/>
      <c r="AG15" s="724"/>
      <c r="AH15" s="724"/>
      <c r="AI15" s="724"/>
      <c r="AJ15" s="724"/>
      <c r="AK15" s="724"/>
      <c r="AL15" s="666">
        <v>0.5</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68770</v>
      </c>
      <c r="BH15" s="664"/>
      <c r="BI15" s="664"/>
      <c r="BJ15" s="664"/>
      <c r="BK15" s="664"/>
      <c r="BL15" s="664"/>
      <c r="BM15" s="664"/>
      <c r="BN15" s="665"/>
      <c r="BO15" s="723">
        <v>2.5</v>
      </c>
      <c r="BP15" s="723"/>
      <c r="BQ15" s="723"/>
      <c r="BR15" s="723"/>
      <c r="BS15" s="669" t="s">
        <v>237</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900963</v>
      </c>
      <c r="CS15" s="664"/>
      <c r="CT15" s="664"/>
      <c r="CU15" s="664"/>
      <c r="CV15" s="664"/>
      <c r="CW15" s="664"/>
      <c r="CX15" s="664"/>
      <c r="CY15" s="665"/>
      <c r="CZ15" s="723">
        <v>10</v>
      </c>
      <c r="DA15" s="723"/>
      <c r="DB15" s="723"/>
      <c r="DC15" s="723"/>
      <c r="DD15" s="669">
        <v>98379</v>
      </c>
      <c r="DE15" s="664"/>
      <c r="DF15" s="664"/>
      <c r="DG15" s="664"/>
      <c r="DH15" s="664"/>
      <c r="DI15" s="664"/>
      <c r="DJ15" s="664"/>
      <c r="DK15" s="664"/>
      <c r="DL15" s="664"/>
      <c r="DM15" s="664"/>
      <c r="DN15" s="664"/>
      <c r="DO15" s="664"/>
      <c r="DP15" s="665"/>
      <c r="DQ15" s="669">
        <v>777944</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237</v>
      </c>
      <c r="S16" s="664"/>
      <c r="T16" s="664"/>
      <c r="U16" s="664"/>
      <c r="V16" s="664"/>
      <c r="W16" s="664"/>
      <c r="X16" s="664"/>
      <c r="Y16" s="665"/>
      <c r="Z16" s="723" t="s">
        <v>237</v>
      </c>
      <c r="AA16" s="723"/>
      <c r="AB16" s="723"/>
      <c r="AC16" s="723"/>
      <c r="AD16" s="724" t="s">
        <v>243</v>
      </c>
      <c r="AE16" s="724"/>
      <c r="AF16" s="724"/>
      <c r="AG16" s="724"/>
      <c r="AH16" s="724"/>
      <c r="AI16" s="724"/>
      <c r="AJ16" s="724"/>
      <c r="AK16" s="724"/>
      <c r="AL16" s="666" t="s">
        <v>243</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237</v>
      </c>
      <c r="BH16" s="664"/>
      <c r="BI16" s="664"/>
      <c r="BJ16" s="664"/>
      <c r="BK16" s="664"/>
      <c r="BL16" s="664"/>
      <c r="BM16" s="664"/>
      <c r="BN16" s="665"/>
      <c r="BO16" s="723" t="s">
        <v>237</v>
      </c>
      <c r="BP16" s="723"/>
      <c r="BQ16" s="723"/>
      <c r="BR16" s="723"/>
      <c r="BS16" s="669" t="s">
        <v>243</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72672</v>
      </c>
      <c r="CS16" s="664"/>
      <c r="CT16" s="664"/>
      <c r="CU16" s="664"/>
      <c r="CV16" s="664"/>
      <c r="CW16" s="664"/>
      <c r="CX16" s="664"/>
      <c r="CY16" s="665"/>
      <c r="CZ16" s="723">
        <v>0.8</v>
      </c>
      <c r="DA16" s="723"/>
      <c r="DB16" s="723"/>
      <c r="DC16" s="723"/>
      <c r="DD16" s="669" t="s">
        <v>243</v>
      </c>
      <c r="DE16" s="664"/>
      <c r="DF16" s="664"/>
      <c r="DG16" s="664"/>
      <c r="DH16" s="664"/>
      <c r="DI16" s="664"/>
      <c r="DJ16" s="664"/>
      <c r="DK16" s="664"/>
      <c r="DL16" s="664"/>
      <c r="DM16" s="664"/>
      <c r="DN16" s="664"/>
      <c r="DO16" s="664"/>
      <c r="DP16" s="665"/>
      <c r="DQ16" s="669">
        <v>8232</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4317</v>
      </c>
      <c r="S17" s="664"/>
      <c r="T17" s="664"/>
      <c r="U17" s="664"/>
      <c r="V17" s="664"/>
      <c r="W17" s="664"/>
      <c r="X17" s="664"/>
      <c r="Y17" s="665"/>
      <c r="Z17" s="723">
        <v>0</v>
      </c>
      <c r="AA17" s="723"/>
      <c r="AB17" s="723"/>
      <c r="AC17" s="723"/>
      <c r="AD17" s="724">
        <v>4317</v>
      </c>
      <c r="AE17" s="724"/>
      <c r="AF17" s="724"/>
      <c r="AG17" s="724"/>
      <c r="AH17" s="724"/>
      <c r="AI17" s="724"/>
      <c r="AJ17" s="724"/>
      <c r="AK17" s="724"/>
      <c r="AL17" s="666">
        <v>0.1</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176</v>
      </c>
      <c r="BH17" s="664"/>
      <c r="BI17" s="664"/>
      <c r="BJ17" s="664"/>
      <c r="BK17" s="664"/>
      <c r="BL17" s="664"/>
      <c r="BM17" s="664"/>
      <c r="BN17" s="665"/>
      <c r="BO17" s="723" t="s">
        <v>243</v>
      </c>
      <c r="BP17" s="723"/>
      <c r="BQ17" s="723"/>
      <c r="BR17" s="723"/>
      <c r="BS17" s="669" t="s">
        <v>243</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625307</v>
      </c>
      <c r="CS17" s="664"/>
      <c r="CT17" s="664"/>
      <c r="CU17" s="664"/>
      <c r="CV17" s="664"/>
      <c r="CW17" s="664"/>
      <c r="CX17" s="664"/>
      <c r="CY17" s="665"/>
      <c r="CZ17" s="723">
        <v>6.9</v>
      </c>
      <c r="DA17" s="723"/>
      <c r="DB17" s="723"/>
      <c r="DC17" s="723"/>
      <c r="DD17" s="669" t="s">
        <v>237</v>
      </c>
      <c r="DE17" s="664"/>
      <c r="DF17" s="664"/>
      <c r="DG17" s="664"/>
      <c r="DH17" s="664"/>
      <c r="DI17" s="664"/>
      <c r="DJ17" s="664"/>
      <c r="DK17" s="664"/>
      <c r="DL17" s="664"/>
      <c r="DM17" s="664"/>
      <c r="DN17" s="664"/>
      <c r="DO17" s="664"/>
      <c r="DP17" s="665"/>
      <c r="DQ17" s="669">
        <v>376151</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v>889876</v>
      </c>
      <c r="S18" s="664"/>
      <c r="T18" s="664"/>
      <c r="U18" s="664"/>
      <c r="V18" s="664"/>
      <c r="W18" s="664"/>
      <c r="X18" s="664"/>
      <c r="Y18" s="665"/>
      <c r="Z18" s="723">
        <v>9.1999999999999993</v>
      </c>
      <c r="AA18" s="723"/>
      <c r="AB18" s="723"/>
      <c r="AC18" s="723"/>
      <c r="AD18" s="724">
        <v>704458</v>
      </c>
      <c r="AE18" s="724"/>
      <c r="AF18" s="724"/>
      <c r="AG18" s="724"/>
      <c r="AH18" s="724"/>
      <c r="AI18" s="724"/>
      <c r="AJ18" s="724"/>
      <c r="AK18" s="724"/>
      <c r="AL18" s="666">
        <v>18.5</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243</v>
      </c>
      <c r="BH18" s="664"/>
      <c r="BI18" s="664"/>
      <c r="BJ18" s="664"/>
      <c r="BK18" s="664"/>
      <c r="BL18" s="664"/>
      <c r="BM18" s="664"/>
      <c r="BN18" s="665"/>
      <c r="BO18" s="723" t="s">
        <v>243</v>
      </c>
      <c r="BP18" s="723"/>
      <c r="BQ18" s="723"/>
      <c r="BR18" s="723"/>
      <c r="BS18" s="669" t="s">
        <v>176</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176</v>
      </c>
      <c r="CS18" s="664"/>
      <c r="CT18" s="664"/>
      <c r="CU18" s="664"/>
      <c r="CV18" s="664"/>
      <c r="CW18" s="664"/>
      <c r="CX18" s="664"/>
      <c r="CY18" s="665"/>
      <c r="CZ18" s="723" t="s">
        <v>243</v>
      </c>
      <c r="DA18" s="723"/>
      <c r="DB18" s="723"/>
      <c r="DC18" s="723"/>
      <c r="DD18" s="669" t="s">
        <v>243</v>
      </c>
      <c r="DE18" s="664"/>
      <c r="DF18" s="664"/>
      <c r="DG18" s="664"/>
      <c r="DH18" s="664"/>
      <c r="DI18" s="664"/>
      <c r="DJ18" s="664"/>
      <c r="DK18" s="664"/>
      <c r="DL18" s="664"/>
      <c r="DM18" s="664"/>
      <c r="DN18" s="664"/>
      <c r="DO18" s="664"/>
      <c r="DP18" s="665"/>
      <c r="DQ18" s="669" t="s">
        <v>243</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v>704458</v>
      </c>
      <c r="S19" s="664"/>
      <c r="T19" s="664"/>
      <c r="U19" s="664"/>
      <c r="V19" s="664"/>
      <c r="W19" s="664"/>
      <c r="X19" s="664"/>
      <c r="Y19" s="665"/>
      <c r="Z19" s="723">
        <v>7.3</v>
      </c>
      <c r="AA19" s="723"/>
      <c r="AB19" s="723"/>
      <c r="AC19" s="723"/>
      <c r="AD19" s="724">
        <v>704458</v>
      </c>
      <c r="AE19" s="724"/>
      <c r="AF19" s="724"/>
      <c r="AG19" s="724"/>
      <c r="AH19" s="724"/>
      <c r="AI19" s="724"/>
      <c r="AJ19" s="724"/>
      <c r="AK19" s="724"/>
      <c r="AL19" s="666">
        <v>18.5</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v>1416</v>
      </c>
      <c r="BH19" s="664"/>
      <c r="BI19" s="664"/>
      <c r="BJ19" s="664"/>
      <c r="BK19" s="664"/>
      <c r="BL19" s="664"/>
      <c r="BM19" s="664"/>
      <c r="BN19" s="665"/>
      <c r="BO19" s="723">
        <v>0.1</v>
      </c>
      <c r="BP19" s="723"/>
      <c r="BQ19" s="723"/>
      <c r="BR19" s="723"/>
      <c r="BS19" s="669" t="s">
        <v>243</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176</v>
      </c>
      <c r="CS19" s="664"/>
      <c r="CT19" s="664"/>
      <c r="CU19" s="664"/>
      <c r="CV19" s="664"/>
      <c r="CW19" s="664"/>
      <c r="CX19" s="664"/>
      <c r="CY19" s="665"/>
      <c r="CZ19" s="723" t="s">
        <v>243</v>
      </c>
      <c r="DA19" s="723"/>
      <c r="DB19" s="723"/>
      <c r="DC19" s="723"/>
      <c r="DD19" s="669" t="s">
        <v>237</v>
      </c>
      <c r="DE19" s="664"/>
      <c r="DF19" s="664"/>
      <c r="DG19" s="664"/>
      <c r="DH19" s="664"/>
      <c r="DI19" s="664"/>
      <c r="DJ19" s="664"/>
      <c r="DK19" s="664"/>
      <c r="DL19" s="664"/>
      <c r="DM19" s="664"/>
      <c r="DN19" s="664"/>
      <c r="DO19" s="664"/>
      <c r="DP19" s="665"/>
      <c r="DQ19" s="669" t="s">
        <v>237</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v>185418</v>
      </c>
      <c r="S20" s="664"/>
      <c r="T20" s="664"/>
      <c r="U20" s="664"/>
      <c r="V20" s="664"/>
      <c r="W20" s="664"/>
      <c r="X20" s="664"/>
      <c r="Y20" s="665"/>
      <c r="Z20" s="723">
        <v>1.9</v>
      </c>
      <c r="AA20" s="723"/>
      <c r="AB20" s="723"/>
      <c r="AC20" s="723"/>
      <c r="AD20" s="724" t="s">
        <v>176</v>
      </c>
      <c r="AE20" s="724"/>
      <c r="AF20" s="724"/>
      <c r="AG20" s="724"/>
      <c r="AH20" s="724"/>
      <c r="AI20" s="724"/>
      <c r="AJ20" s="724"/>
      <c r="AK20" s="724"/>
      <c r="AL20" s="666" t="s">
        <v>243</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v>1416</v>
      </c>
      <c r="BH20" s="664"/>
      <c r="BI20" s="664"/>
      <c r="BJ20" s="664"/>
      <c r="BK20" s="664"/>
      <c r="BL20" s="664"/>
      <c r="BM20" s="664"/>
      <c r="BN20" s="665"/>
      <c r="BO20" s="723">
        <v>0.1</v>
      </c>
      <c r="BP20" s="723"/>
      <c r="BQ20" s="723"/>
      <c r="BR20" s="723"/>
      <c r="BS20" s="669" t="s">
        <v>237</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9022016</v>
      </c>
      <c r="CS20" s="664"/>
      <c r="CT20" s="664"/>
      <c r="CU20" s="664"/>
      <c r="CV20" s="664"/>
      <c r="CW20" s="664"/>
      <c r="CX20" s="664"/>
      <c r="CY20" s="665"/>
      <c r="CZ20" s="723">
        <v>100</v>
      </c>
      <c r="DA20" s="723"/>
      <c r="DB20" s="723"/>
      <c r="DC20" s="723"/>
      <c r="DD20" s="669">
        <v>1588220</v>
      </c>
      <c r="DE20" s="664"/>
      <c r="DF20" s="664"/>
      <c r="DG20" s="664"/>
      <c r="DH20" s="664"/>
      <c r="DI20" s="664"/>
      <c r="DJ20" s="664"/>
      <c r="DK20" s="664"/>
      <c r="DL20" s="664"/>
      <c r="DM20" s="664"/>
      <c r="DN20" s="664"/>
      <c r="DO20" s="664"/>
      <c r="DP20" s="665"/>
      <c r="DQ20" s="669">
        <v>6295445</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243</v>
      </c>
      <c r="S21" s="664"/>
      <c r="T21" s="664"/>
      <c r="U21" s="664"/>
      <c r="V21" s="664"/>
      <c r="W21" s="664"/>
      <c r="X21" s="664"/>
      <c r="Y21" s="665"/>
      <c r="Z21" s="723" t="s">
        <v>237</v>
      </c>
      <c r="AA21" s="723"/>
      <c r="AB21" s="723"/>
      <c r="AC21" s="723"/>
      <c r="AD21" s="724" t="s">
        <v>237</v>
      </c>
      <c r="AE21" s="724"/>
      <c r="AF21" s="724"/>
      <c r="AG21" s="724"/>
      <c r="AH21" s="724"/>
      <c r="AI21" s="724"/>
      <c r="AJ21" s="724"/>
      <c r="AK21" s="724"/>
      <c r="AL21" s="666" t="s">
        <v>176</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v>1416</v>
      </c>
      <c r="BH21" s="664"/>
      <c r="BI21" s="664"/>
      <c r="BJ21" s="664"/>
      <c r="BK21" s="664"/>
      <c r="BL21" s="664"/>
      <c r="BM21" s="664"/>
      <c r="BN21" s="665"/>
      <c r="BO21" s="723">
        <v>0.1</v>
      </c>
      <c r="BP21" s="723"/>
      <c r="BQ21" s="723"/>
      <c r="BR21" s="723"/>
      <c r="BS21" s="669" t="s">
        <v>237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3953354</v>
      </c>
      <c r="S22" s="664"/>
      <c r="T22" s="664"/>
      <c r="U22" s="664"/>
      <c r="V22" s="664"/>
      <c r="W22" s="664"/>
      <c r="X22" s="664"/>
      <c r="Y22" s="665"/>
      <c r="Z22" s="723">
        <v>41</v>
      </c>
      <c r="AA22" s="723"/>
      <c r="AB22" s="723"/>
      <c r="AC22" s="723"/>
      <c r="AD22" s="724">
        <v>3767936</v>
      </c>
      <c r="AE22" s="724"/>
      <c r="AF22" s="724"/>
      <c r="AG22" s="724"/>
      <c r="AH22" s="724"/>
      <c r="AI22" s="724"/>
      <c r="AJ22" s="724"/>
      <c r="AK22" s="724"/>
      <c r="AL22" s="666">
        <v>99</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237</v>
      </c>
      <c r="BP22" s="723"/>
      <c r="BQ22" s="723"/>
      <c r="BR22" s="723"/>
      <c r="BS22" s="669" t="s">
        <v>176</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v>724</v>
      </c>
      <c r="S23" s="664"/>
      <c r="T23" s="664"/>
      <c r="U23" s="664"/>
      <c r="V23" s="664"/>
      <c r="W23" s="664"/>
      <c r="X23" s="664"/>
      <c r="Y23" s="665"/>
      <c r="Z23" s="723">
        <v>0</v>
      </c>
      <c r="AA23" s="723"/>
      <c r="AB23" s="723"/>
      <c r="AC23" s="723"/>
      <c r="AD23" s="724">
        <v>724</v>
      </c>
      <c r="AE23" s="724"/>
      <c r="AF23" s="724"/>
      <c r="AG23" s="724"/>
      <c r="AH23" s="724"/>
      <c r="AI23" s="724"/>
      <c r="AJ23" s="724"/>
      <c r="AK23" s="724"/>
      <c r="AL23" s="666">
        <v>0</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176</v>
      </c>
      <c r="BH23" s="664"/>
      <c r="BI23" s="664"/>
      <c r="BJ23" s="664"/>
      <c r="BK23" s="664"/>
      <c r="BL23" s="664"/>
      <c r="BM23" s="664"/>
      <c r="BN23" s="665"/>
      <c r="BO23" s="723" t="s">
        <v>243</v>
      </c>
      <c r="BP23" s="723"/>
      <c r="BQ23" s="723"/>
      <c r="BR23" s="723"/>
      <c r="BS23" s="669" t="s">
        <v>176</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71146</v>
      </c>
      <c r="S24" s="664"/>
      <c r="T24" s="664"/>
      <c r="U24" s="664"/>
      <c r="V24" s="664"/>
      <c r="W24" s="664"/>
      <c r="X24" s="664"/>
      <c r="Y24" s="665"/>
      <c r="Z24" s="723">
        <v>0.7</v>
      </c>
      <c r="AA24" s="723"/>
      <c r="AB24" s="723"/>
      <c r="AC24" s="723"/>
      <c r="AD24" s="724" t="s">
        <v>243</v>
      </c>
      <c r="AE24" s="724"/>
      <c r="AF24" s="724"/>
      <c r="AG24" s="724"/>
      <c r="AH24" s="724"/>
      <c r="AI24" s="724"/>
      <c r="AJ24" s="724"/>
      <c r="AK24" s="724"/>
      <c r="AL24" s="666" t="s">
        <v>243</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243</v>
      </c>
      <c r="BH24" s="664"/>
      <c r="BI24" s="664"/>
      <c r="BJ24" s="664"/>
      <c r="BK24" s="664"/>
      <c r="BL24" s="664"/>
      <c r="BM24" s="664"/>
      <c r="BN24" s="665"/>
      <c r="BO24" s="723" t="s">
        <v>243</v>
      </c>
      <c r="BP24" s="723"/>
      <c r="BQ24" s="723"/>
      <c r="BR24" s="723"/>
      <c r="BS24" s="669" t="s">
        <v>176</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2635679</v>
      </c>
      <c r="CS24" s="727"/>
      <c r="CT24" s="727"/>
      <c r="CU24" s="727"/>
      <c r="CV24" s="727"/>
      <c r="CW24" s="727"/>
      <c r="CX24" s="727"/>
      <c r="CY24" s="773"/>
      <c r="CZ24" s="774">
        <v>29.2</v>
      </c>
      <c r="DA24" s="743"/>
      <c r="DB24" s="743"/>
      <c r="DC24" s="777"/>
      <c r="DD24" s="772">
        <v>1803202</v>
      </c>
      <c r="DE24" s="727"/>
      <c r="DF24" s="727"/>
      <c r="DG24" s="727"/>
      <c r="DH24" s="727"/>
      <c r="DI24" s="727"/>
      <c r="DJ24" s="727"/>
      <c r="DK24" s="773"/>
      <c r="DL24" s="772">
        <v>1791178</v>
      </c>
      <c r="DM24" s="727"/>
      <c r="DN24" s="727"/>
      <c r="DO24" s="727"/>
      <c r="DP24" s="727"/>
      <c r="DQ24" s="727"/>
      <c r="DR24" s="727"/>
      <c r="DS24" s="727"/>
      <c r="DT24" s="727"/>
      <c r="DU24" s="727"/>
      <c r="DV24" s="773"/>
      <c r="DW24" s="774">
        <v>44.2</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232025</v>
      </c>
      <c r="S25" s="664"/>
      <c r="T25" s="664"/>
      <c r="U25" s="664"/>
      <c r="V25" s="664"/>
      <c r="W25" s="664"/>
      <c r="X25" s="664"/>
      <c r="Y25" s="665"/>
      <c r="Z25" s="723">
        <v>2.4</v>
      </c>
      <c r="AA25" s="723"/>
      <c r="AB25" s="723"/>
      <c r="AC25" s="723"/>
      <c r="AD25" s="724">
        <v>35801</v>
      </c>
      <c r="AE25" s="724"/>
      <c r="AF25" s="724"/>
      <c r="AG25" s="724"/>
      <c r="AH25" s="724"/>
      <c r="AI25" s="724"/>
      <c r="AJ25" s="724"/>
      <c r="AK25" s="724"/>
      <c r="AL25" s="666">
        <v>0.9</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176</v>
      </c>
      <c r="BH25" s="664"/>
      <c r="BI25" s="664"/>
      <c r="BJ25" s="664"/>
      <c r="BK25" s="664"/>
      <c r="BL25" s="664"/>
      <c r="BM25" s="664"/>
      <c r="BN25" s="665"/>
      <c r="BO25" s="723" t="s">
        <v>237</v>
      </c>
      <c r="BP25" s="723"/>
      <c r="BQ25" s="723"/>
      <c r="BR25" s="723"/>
      <c r="BS25" s="669" t="s">
        <v>237</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1373471</v>
      </c>
      <c r="CS25" s="662"/>
      <c r="CT25" s="662"/>
      <c r="CU25" s="662"/>
      <c r="CV25" s="662"/>
      <c r="CW25" s="662"/>
      <c r="CX25" s="662"/>
      <c r="CY25" s="663"/>
      <c r="CZ25" s="666">
        <v>15.2</v>
      </c>
      <c r="DA25" s="695"/>
      <c r="DB25" s="695"/>
      <c r="DC25" s="696"/>
      <c r="DD25" s="669">
        <v>1234309</v>
      </c>
      <c r="DE25" s="662"/>
      <c r="DF25" s="662"/>
      <c r="DG25" s="662"/>
      <c r="DH25" s="662"/>
      <c r="DI25" s="662"/>
      <c r="DJ25" s="662"/>
      <c r="DK25" s="663"/>
      <c r="DL25" s="669">
        <v>1226650</v>
      </c>
      <c r="DM25" s="662"/>
      <c r="DN25" s="662"/>
      <c r="DO25" s="662"/>
      <c r="DP25" s="662"/>
      <c r="DQ25" s="662"/>
      <c r="DR25" s="662"/>
      <c r="DS25" s="662"/>
      <c r="DT25" s="662"/>
      <c r="DU25" s="662"/>
      <c r="DV25" s="663"/>
      <c r="DW25" s="666">
        <v>30.3</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6237</v>
      </c>
      <c r="S26" s="664"/>
      <c r="T26" s="664"/>
      <c r="U26" s="664"/>
      <c r="V26" s="664"/>
      <c r="W26" s="664"/>
      <c r="X26" s="664"/>
      <c r="Y26" s="665"/>
      <c r="Z26" s="723">
        <v>0.1</v>
      </c>
      <c r="AA26" s="723"/>
      <c r="AB26" s="723"/>
      <c r="AC26" s="723"/>
      <c r="AD26" s="724" t="s">
        <v>237</v>
      </c>
      <c r="AE26" s="724"/>
      <c r="AF26" s="724"/>
      <c r="AG26" s="724"/>
      <c r="AH26" s="724"/>
      <c r="AI26" s="724"/>
      <c r="AJ26" s="724"/>
      <c r="AK26" s="724"/>
      <c r="AL26" s="666" t="s">
        <v>243</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237</v>
      </c>
      <c r="BH26" s="664"/>
      <c r="BI26" s="664"/>
      <c r="BJ26" s="664"/>
      <c r="BK26" s="664"/>
      <c r="BL26" s="664"/>
      <c r="BM26" s="664"/>
      <c r="BN26" s="665"/>
      <c r="BO26" s="723" t="s">
        <v>176</v>
      </c>
      <c r="BP26" s="723"/>
      <c r="BQ26" s="723"/>
      <c r="BR26" s="723"/>
      <c r="BS26" s="669" t="s">
        <v>237</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913738</v>
      </c>
      <c r="CS26" s="664"/>
      <c r="CT26" s="664"/>
      <c r="CU26" s="664"/>
      <c r="CV26" s="664"/>
      <c r="CW26" s="664"/>
      <c r="CX26" s="664"/>
      <c r="CY26" s="665"/>
      <c r="CZ26" s="666">
        <v>10.1</v>
      </c>
      <c r="DA26" s="695"/>
      <c r="DB26" s="695"/>
      <c r="DC26" s="696"/>
      <c r="DD26" s="669">
        <v>799169</v>
      </c>
      <c r="DE26" s="664"/>
      <c r="DF26" s="664"/>
      <c r="DG26" s="664"/>
      <c r="DH26" s="664"/>
      <c r="DI26" s="664"/>
      <c r="DJ26" s="664"/>
      <c r="DK26" s="665"/>
      <c r="DL26" s="669" t="s">
        <v>243</v>
      </c>
      <c r="DM26" s="664"/>
      <c r="DN26" s="664"/>
      <c r="DO26" s="664"/>
      <c r="DP26" s="664"/>
      <c r="DQ26" s="664"/>
      <c r="DR26" s="664"/>
      <c r="DS26" s="664"/>
      <c r="DT26" s="664"/>
      <c r="DU26" s="664"/>
      <c r="DV26" s="665"/>
      <c r="DW26" s="666" t="s">
        <v>176</v>
      </c>
      <c r="DX26" s="695"/>
      <c r="DY26" s="695"/>
      <c r="DZ26" s="695"/>
      <c r="EA26" s="695"/>
      <c r="EB26" s="695"/>
      <c r="EC26" s="697"/>
    </row>
    <row r="27" spans="2:133" ht="11.25" customHeight="1" x14ac:dyDescent="0.15">
      <c r="B27" s="658" t="s">
        <v>302</v>
      </c>
      <c r="C27" s="659"/>
      <c r="D27" s="659"/>
      <c r="E27" s="659"/>
      <c r="F27" s="659"/>
      <c r="G27" s="659"/>
      <c r="H27" s="659"/>
      <c r="I27" s="659"/>
      <c r="J27" s="659"/>
      <c r="K27" s="659"/>
      <c r="L27" s="659"/>
      <c r="M27" s="659"/>
      <c r="N27" s="659"/>
      <c r="O27" s="659"/>
      <c r="P27" s="659"/>
      <c r="Q27" s="660"/>
      <c r="R27" s="661">
        <v>2049282</v>
      </c>
      <c r="S27" s="664"/>
      <c r="T27" s="664"/>
      <c r="U27" s="664"/>
      <c r="V27" s="664"/>
      <c r="W27" s="664"/>
      <c r="X27" s="664"/>
      <c r="Y27" s="665"/>
      <c r="Z27" s="723">
        <v>21.3</v>
      </c>
      <c r="AA27" s="723"/>
      <c r="AB27" s="723"/>
      <c r="AC27" s="723"/>
      <c r="AD27" s="724" t="s">
        <v>237</v>
      </c>
      <c r="AE27" s="724"/>
      <c r="AF27" s="724"/>
      <c r="AG27" s="724"/>
      <c r="AH27" s="724"/>
      <c r="AI27" s="724"/>
      <c r="AJ27" s="724"/>
      <c r="AK27" s="724"/>
      <c r="AL27" s="666" t="s">
        <v>176</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2788814</v>
      </c>
      <c r="BH27" s="664"/>
      <c r="BI27" s="664"/>
      <c r="BJ27" s="664"/>
      <c r="BK27" s="664"/>
      <c r="BL27" s="664"/>
      <c r="BM27" s="664"/>
      <c r="BN27" s="665"/>
      <c r="BO27" s="723">
        <v>100</v>
      </c>
      <c r="BP27" s="723"/>
      <c r="BQ27" s="723"/>
      <c r="BR27" s="723"/>
      <c r="BS27" s="669">
        <v>165533</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636901</v>
      </c>
      <c r="CS27" s="662"/>
      <c r="CT27" s="662"/>
      <c r="CU27" s="662"/>
      <c r="CV27" s="662"/>
      <c r="CW27" s="662"/>
      <c r="CX27" s="662"/>
      <c r="CY27" s="663"/>
      <c r="CZ27" s="666">
        <v>7.1</v>
      </c>
      <c r="DA27" s="695"/>
      <c r="DB27" s="695"/>
      <c r="DC27" s="696"/>
      <c r="DD27" s="669">
        <v>192742</v>
      </c>
      <c r="DE27" s="662"/>
      <c r="DF27" s="662"/>
      <c r="DG27" s="662"/>
      <c r="DH27" s="662"/>
      <c r="DI27" s="662"/>
      <c r="DJ27" s="662"/>
      <c r="DK27" s="663"/>
      <c r="DL27" s="669">
        <v>188377</v>
      </c>
      <c r="DM27" s="662"/>
      <c r="DN27" s="662"/>
      <c r="DO27" s="662"/>
      <c r="DP27" s="662"/>
      <c r="DQ27" s="662"/>
      <c r="DR27" s="662"/>
      <c r="DS27" s="662"/>
      <c r="DT27" s="662"/>
      <c r="DU27" s="662"/>
      <c r="DV27" s="663"/>
      <c r="DW27" s="666">
        <v>4.5999999999999996</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1" t="s">
        <v>243</v>
      </c>
      <c r="S28" s="664"/>
      <c r="T28" s="664"/>
      <c r="U28" s="664"/>
      <c r="V28" s="664"/>
      <c r="W28" s="664"/>
      <c r="X28" s="664"/>
      <c r="Y28" s="665"/>
      <c r="Z28" s="723" t="s">
        <v>237</v>
      </c>
      <c r="AA28" s="723"/>
      <c r="AB28" s="723"/>
      <c r="AC28" s="723"/>
      <c r="AD28" s="724" t="s">
        <v>237</v>
      </c>
      <c r="AE28" s="724"/>
      <c r="AF28" s="724"/>
      <c r="AG28" s="724"/>
      <c r="AH28" s="724"/>
      <c r="AI28" s="724"/>
      <c r="AJ28" s="724"/>
      <c r="AK28" s="724"/>
      <c r="AL28" s="666" t="s">
        <v>243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625307</v>
      </c>
      <c r="CS28" s="664"/>
      <c r="CT28" s="664"/>
      <c r="CU28" s="664"/>
      <c r="CV28" s="664"/>
      <c r="CW28" s="664"/>
      <c r="CX28" s="664"/>
      <c r="CY28" s="665"/>
      <c r="CZ28" s="666">
        <v>6.9</v>
      </c>
      <c r="DA28" s="695"/>
      <c r="DB28" s="695"/>
      <c r="DC28" s="696"/>
      <c r="DD28" s="669">
        <v>376151</v>
      </c>
      <c r="DE28" s="664"/>
      <c r="DF28" s="664"/>
      <c r="DG28" s="664"/>
      <c r="DH28" s="664"/>
      <c r="DI28" s="664"/>
      <c r="DJ28" s="664"/>
      <c r="DK28" s="665"/>
      <c r="DL28" s="669">
        <v>376151</v>
      </c>
      <c r="DM28" s="664"/>
      <c r="DN28" s="664"/>
      <c r="DO28" s="664"/>
      <c r="DP28" s="664"/>
      <c r="DQ28" s="664"/>
      <c r="DR28" s="664"/>
      <c r="DS28" s="664"/>
      <c r="DT28" s="664"/>
      <c r="DU28" s="664"/>
      <c r="DV28" s="665"/>
      <c r="DW28" s="666">
        <v>9.3000000000000007</v>
      </c>
      <c r="DX28" s="695"/>
      <c r="DY28" s="695"/>
      <c r="DZ28" s="695"/>
      <c r="EA28" s="695"/>
      <c r="EB28" s="695"/>
      <c r="EC28" s="697"/>
    </row>
    <row r="29" spans="2:133" ht="11.25" customHeight="1" x14ac:dyDescent="0.15">
      <c r="B29" s="658" t="s">
        <v>307</v>
      </c>
      <c r="C29" s="659"/>
      <c r="D29" s="659"/>
      <c r="E29" s="659"/>
      <c r="F29" s="659"/>
      <c r="G29" s="659"/>
      <c r="H29" s="659"/>
      <c r="I29" s="659"/>
      <c r="J29" s="659"/>
      <c r="K29" s="659"/>
      <c r="L29" s="659"/>
      <c r="M29" s="659"/>
      <c r="N29" s="659"/>
      <c r="O29" s="659"/>
      <c r="P29" s="659"/>
      <c r="Q29" s="660"/>
      <c r="R29" s="661">
        <v>1467116</v>
      </c>
      <c r="S29" s="664"/>
      <c r="T29" s="664"/>
      <c r="U29" s="664"/>
      <c r="V29" s="664"/>
      <c r="W29" s="664"/>
      <c r="X29" s="664"/>
      <c r="Y29" s="665"/>
      <c r="Z29" s="723">
        <v>15.2</v>
      </c>
      <c r="AA29" s="723"/>
      <c r="AB29" s="723"/>
      <c r="AC29" s="723"/>
      <c r="AD29" s="724" t="s">
        <v>237</v>
      </c>
      <c r="AE29" s="724"/>
      <c r="AF29" s="724"/>
      <c r="AG29" s="724"/>
      <c r="AH29" s="724"/>
      <c r="AI29" s="724"/>
      <c r="AJ29" s="724"/>
      <c r="AK29" s="724"/>
      <c r="AL29" s="666" t="s">
        <v>176</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70</v>
      </c>
      <c r="CG29" s="702"/>
      <c r="CH29" s="702"/>
      <c r="CI29" s="702"/>
      <c r="CJ29" s="702"/>
      <c r="CK29" s="702"/>
      <c r="CL29" s="702"/>
      <c r="CM29" s="702"/>
      <c r="CN29" s="702"/>
      <c r="CO29" s="702"/>
      <c r="CP29" s="702"/>
      <c r="CQ29" s="703"/>
      <c r="CR29" s="661">
        <v>625240</v>
      </c>
      <c r="CS29" s="662"/>
      <c r="CT29" s="662"/>
      <c r="CU29" s="662"/>
      <c r="CV29" s="662"/>
      <c r="CW29" s="662"/>
      <c r="CX29" s="662"/>
      <c r="CY29" s="663"/>
      <c r="CZ29" s="666">
        <v>6.9</v>
      </c>
      <c r="DA29" s="695"/>
      <c r="DB29" s="695"/>
      <c r="DC29" s="696"/>
      <c r="DD29" s="669">
        <v>376084</v>
      </c>
      <c r="DE29" s="662"/>
      <c r="DF29" s="662"/>
      <c r="DG29" s="662"/>
      <c r="DH29" s="662"/>
      <c r="DI29" s="662"/>
      <c r="DJ29" s="662"/>
      <c r="DK29" s="663"/>
      <c r="DL29" s="669">
        <v>376084</v>
      </c>
      <c r="DM29" s="662"/>
      <c r="DN29" s="662"/>
      <c r="DO29" s="662"/>
      <c r="DP29" s="662"/>
      <c r="DQ29" s="662"/>
      <c r="DR29" s="662"/>
      <c r="DS29" s="662"/>
      <c r="DT29" s="662"/>
      <c r="DU29" s="662"/>
      <c r="DV29" s="663"/>
      <c r="DW29" s="666">
        <v>9.3000000000000007</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11954</v>
      </c>
      <c r="S30" s="664"/>
      <c r="T30" s="664"/>
      <c r="U30" s="664"/>
      <c r="V30" s="664"/>
      <c r="W30" s="664"/>
      <c r="X30" s="664"/>
      <c r="Y30" s="665"/>
      <c r="Z30" s="723">
        <v>0.1</v>
      </c>
      <c r="AA30" s="723"/>
      <c r="AB30" s="723"/>
      <c r="AC30" s="723"/>
      <c r="AD30" s="724">
        <v>2110</v>
      </c>
      <c r="AE30" s="724"/>
      <c r="AF30" s="724"/>
      <c r="AG30" s="724"/>
      <c r="AH30" s="724"/>
      <c r="AI30" s="724"/>
      <c r="AJ30" s="724"/>
      <c r="AK30" s="724"/>
      <c r="AL30" s="666">
        <v>0.1</v>
      </c>
      <c r="AM30" s="667"/>
      <c r="AN30" s="667"/>
      <c r="AO30" s="725"/>
      <c r="AP30" s="751" t="s">
        <v>312</v>
      </c>
      <c r="AQ30" s="752"/>
      <c r="AR30" s="752"/>
      <c r="AS30" s="752"/>
      <c r="AT30" s="757" t="s">
        <v>313</v>
      </c>
      <c r="AU30" s="230"/>
      <c r="AV30" s="230"/>
      <c r="AW30" s="230"/>
      <c r="AX30" s="760" t="s">
        <v>189</v>
      </c>
      <c r="AY30" s="761"/>
      <c r="AZ30" s="761"/>
      <c r="BA30" s="761"/>
      <c r="BB30" s="761"/>
      <c r="BC30" s="761"/>
      <c r="BD30" s="761"/>
      <c r="BE30" s="761"/>
      <c r="BF30" s="762"/>
      <c r="BG30" s="741">
        <v>99.6</v>
      </c>
      <c r="BH30" s="742"/>
      <c r="BI30" s="742"/>
      <c r="BJ30" s="742"/>
      <c r="BK30" s="742"/>
      <c r="BL30" s="742"/>
      <c r="BM30" s="743">
        <v>97.4</v>
      </c>
      <c r="BN30" s="742"/>
      <c r="BO30" s="742"/>
      <c r="BP30" s="742"/>
      <c r="BQ30" s="744"/>
      <c r="BR30" s="741">
        <v>99.5</v>
      </c>
      <c r="BS30" s="742"/>
      <c r="BT30" s="742"/>
      <c r="BU30" s="742"/>
      <c r="BV30" s="742"/>
      <c r="BW30" s="742"/>
      <c r="BX30" s="743">
        <v>97.5</v>
      </c>
      <c r="BY30" s="742"/>
      <c r="BZ30" s="742"/>
      <c r="CA30" s="742"/>
      <c r="CB30" s="744"/>
      <c r="CD30" s="747"/>
      <c r="CE30" s="748"/>
      <c r="CF30" s="705" t="s">
        <v>314</v>
      </c>
      <c r="CG30" s="702"/>
      <c r="CH30" s="702"/>
      <c r="CI30" s="702"/>
      <c r="CJ30" s="702"/>
      <c r="CK30" s="702"/>
      <c r="CL30" s="702"/>
      <c r="CM30" s="702"/>
      <c r="CN30" s="702"/>
      <c r="CO30" s="702"/>
      <c r="CP30" s="702"/>
      <c r="CQ30" s="703"/>
      <c r="CR30" s="661">
        <v>589389</v>
      </c>
      <c r="CS30" s="664"/>
      <c r="CT30" s="664"/>
      <c r="CU30" s="664"/>
      <c r="CV30" s="664"/>
      <c r="CW30" s="664"/>
      <c r="CX30" s="664"/>
      <c r="CY30" s="665"/>
      <c r="CZ30" s="666">
        <v>6.5</v>
      </c>
      <c r="DA30" s="695"/>
      <c r="DB30" s="695"/>
      <c r="DC30" s="696"/>
      <c r="DD30" s="669">
        <v>341433</v>
      </c>
      <c r="DE30" s="664"/>
      <c r="DF30" s="664"/>
      <c r="DG30" s="664"/>
      <c r="DH30" s="664"/>
      <c r="DI30" s="664"/>
      <c r="DJ30" s="664"/>
      <c r="DK30" s="665"/>
      <c r="DL30" s="669">
        <v>341433</v>
      </c>
      <c r="DM30" s="664"/>
      <c r="DN30" s="664"/>
      <c r="DO30" s="664"/>
      <c r="DP30" s="664"/>
      <c r="DQ30" s="664"/>
      <c r="DR30" s="664"/>
      <c r="DS30" s="664"/>
      <c r="DT30" s="664"/>
      <c r="DU30" s="664"/>
      <c r="DV30" s="665"/>
      <c r="DW30" s="666">
        <v>8.4</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171575</v>
      </c>
      <c r="S31" s="664"/>
      <c r="T31" s="664"/>
      <c r="U31" s="664"/>
      <c r="V31" s="664"/>
      <c r="W31" s="664"/>
      <c r="X31" s="664"/>
      <c r="Y31" s="665"/>
      <c r="Z31" s="723">
        <v>1.8</v>
      </c>
      <c r="AA31" s="723"/>
      <c r="AB31" s="723"/>
      <c r="AC31" s="723"/>
      <c r="AD31" s="724" t="s">
        <v>237</v>
      </c>
      <c r="AE31" s="724"/>
      <c r="AF31" s="724"/>
      <c r="AG31" s="724"/>
      <c r="AH31" s="724"/>
      <c r="AI31" s="724"/>
      <c r="AJ31" s="724"/>
      <c r="AK31" s="724"/>
      <c r="AL31" s="666" t="s">
        <v>243</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99.6</v>
      </c>
      <c r="BH31" s="662"/>
      <c r="BI31" s="662"/>
      <c r="BJ31" s="662"/>
      <c r="BK31" s="662"/>
      <c r="BL31" s="662"/>
      <c r="BM31" s="667">
        <v>98.3</v>
      </c>
      <c r="BN31" s="740"/>
      <c r="BO31" s="740"/>
      <c r="BP31" s="740"/>
      <c r="BQ31" s="701"/>
      <c r="BR31" s="739">
        <v>99.3</v>
      </c>
      <c r="BS31" s="662"/>
      <c r="BT31" s="662"/>
      <c r="BU31" s="662"/>
      <c r="BV31" s="662"/>
      <c r="BW31" s="662"/>
      <c r="BX31" s="667">
        <v>97.6</v>
      </c>
      <c r="BY31" s="740"/>
      <c r="BZ31" s="740"/>
      <c r="CA31" s="740"/>
      <c r="CB31" s="701"/>
      <c r="CD31" s="747"/>
      <c r="CE31" s="748"/>
      <c r="CF31" s="705" t="s">
        <v>318</v>
      </c>
      <c r="CG31" s="702"/>
      <c r="CH31" s="702"/>
      <c r="CI31" s="702"/>
      <c r="CJ31" s="702"/>
      <c r="CK31" s="702"/>
      <c r="CL31" s="702"/>
      <c r="CM31" s="702"/>
      <c r="CN31" s="702"/>
      <c r="CO31" s="702"/>
      <c r="CP31" s="702"/>
      <c r="CQ31" s="703"/>
      <c r="CR31" s="661">
        <v>35851</v>
      </c>
      <c r="CS31" s="662"/>
      <c r="CT31" s="662"/>
      <c r="CU31" s="662"/>
      <c r="CV31" s="662"/>
      <c r="CW31" s="662"/>
      <c r="CX31" s="662"/>
      <c r="CY31" s="663"/>
      <c r="CZ31" s="666">
        <v>0.4</v>
      </c>
      <c r="DA31" s="695"/>
      <c r="DB31" s="695"/>
      <c r="DC31" s="696"/>
      <c r="DD31" s="669">
        <v>34651</v>
      </c>
      <c r="DE31" s="662"/>
      <c r="DF31" s="662"/>
      <c r="DG31" s="662"/>
      <c r="DH31" s="662"/>
      <c r="DI31" s="662"/>
      <c r="DJ31" s="662"/>
      <c r="DK31" s="663"/>
      <c r="DL31" s="669">
        <v>34651</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387921</v>
      </c>
      <c r="S32" s="664"/>
      <c r="T32" s="664"/>
      <c r="U32" s="664"/>
      <c r="V32" s="664"/>
      <c r="W32" s="664"/>
      <c r="X32" s="664"/>
      <c r="Y32" s="665"/>
      <c r="Z32" s="723">
        <v>4</v>
      </c>
      <c r="AA32" s="723"/>
      <c r="AB32" s="723"/>
      <c r="AC32" s="723"/>
      <c r="AD32" s="724" t="s">
        <v>237</v>
      </c>
      <c r="AE32" s="724"/>
      <c r="AF32" s="724"/>
      <c r="AG32" s="724"/>
      <c r="AH32" s="724"/>
      <c r="AI32" s="724"/>
      <c r="AJ32" s="724"/>
      <c r="AK32" s="724"/>
      <c r="AL32" s="666" t="s">
        <v>243</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99.6</v>
      </c>
      <c r="BH32" s="677"/>
      <c r="BI32" s="677"/>
      <c r="BJ32" s="677"/>
      <c r="BK32" s="677"/>
      <c r="BL32" s="677"/>
      <c r="BM32" s="721">
        <v>97.1</v>
      </c>
      <c r="BN32" s="677"/>
      <c r="BO32" s="677"/>
      <c r="BP32" s="677"/>
      <c r="BQ32" s="714"/>
      <c r="BR32" s="738">
        <v>99.5</v>
      </c>
      <c r="BS32" s="677"/>
      <c r="BT32" s="677"/>
      <c r="BU32" s="677"/>
      <c r="BV32" s="677"/>
      <c r="BW32" s="677"/>
      <c r="BX32" s="721">
        <v>97.4</v>
      </c>
      <c r="BY32" s="677"/>
      <c r="BZ32" s="677"/>
      <c r="CA32" s="677"/>
      <c r="CB32" s="714"/>
      <c r="CD32" s="749"/>
      <c r="CE32" s="750"/>
      <c r="CF32" s="705" t="s">
        <v>321</v>
      </c>
      <c r="CG32" s="702"/>
      <c r="CH32" s="702"/>
      <c r="CI32" s="702"/>
      <c r="CJ32" s="702"/>
      <c r="CK32" s="702"/>
      <c r="CL32" s="702"/>
      <c r="CM32" s="702"/>
      <c r="CN32" s="702"/>
      <c r="CO32" s="702"/>
      <c r="CP32" s="702"/>
      <c r="CQ32" s="703"/>
      <c r="CR32" s="661">
        <v>67</v>
      </c>
      <c r="CS32" s="664"/>
      <c r="CT32" s="664"/>
      <c r="CU32" s="664"/>
      <c r="CV32" s="664"/>
      <c r="CW32" s="664"/>
      <c r="CX32" s="664"/>
      <c r="CY32" s="665"/>
      <c r="CZ32" s="666">
        <v>0</v>
      </c>
      <c r="DA32" s="695"/>
      <c r="DB32" s="695"/>
      <c r="DC32" s="696"/>
      <c r="DD32" s="669">
        <v>67</v>
      </c>
      <c r="DE32" s="664"/>
      <c r="DF32" s="664"/>
      <c r="DG32" s="664"/>
      <c r="DH32" s="664"/>
      <c r="DI32" s="664"/>
      <c r="DJ32" s="664"/>
      <c r="DK32" s="665"/>
      <c r="DL32" s="669">
        <v>67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594993</v>
      </c>
      <c r="S33" s="664"/>
      <c r="T33" s="664"/>
      <c r="U33" s="664"/>
      <c r="V33" s="664"/>
      <c r="W33" s="664"/>
      <c r="X33" s="664"/>
      <c r="Y33" s="665"/>
      <c r="Z33" s="723">
        <v>6.2</v>
      </c>
      <c r="AA33" s="723"/>
      <c r="AB33" s="723"/>
      <c r="AC33" s="723"/>
      <c r="AD33" s="724" t="s">
        <v>176</v>
      </c>
      <c r="AE33" s="724"/>
      <c r="AF33" s="724"/>
      <c r="AG33" s="724"/>
      <c r="AH33" s="724"/>
      <c r="AI33" s="724"/>
      <c r="AJ33" s="724"/>
      <c r="AK33" s="724"/>
      <c r="AL33" s="666" t="s">
        <v>176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4725445</v>
      </c>
      <c r="CS33" s="662"/>
      <c r="CT33" s="662"/>
      <c r="CU33" s="662"/>
      <c r="CV33" s="662"/>
      <c r="CW33" s="662"/>
      <c r="CX33" s="662"/>
      <c r="CY33" s="663"/>
      <c r="CZ33" s="666">
        <v>52.4</v>
      </c>
      <c r="DA33" s="695"/>
      <c r="DB33" s="695"/>
      <c r="DC33" s="696"/>
      <c r="DD33" s="669">
        <v>3897296</v>
      </c>
      <c r="DE33" s="662"/>
      <c r="DF33" s="662"/>
      <c r="DG33" s="662"/>
      <c r="DH33" s="662"/>
      <c r="DI33" s="662"/>
      <c r="DJ33" s="662"/>
      <c r="DK33" s="663"/>
      <c r="DL33" s="669">
        <v>1953255</v>
      </c>
      <c r="DM33" s="662"/>
      <c r="DN33" s="662"/>
      <c r="DO33" s="662"/>
      <c r="DP33" s="662"/>
      <c r="DQ33" s="662"/>
      <c r="DR33" s="662"/>
      <c r="DS33" s="662"/>
      <c r="DT33" s="662"/>
      <c r="DU33" s="662"/>
      <c r="DV33" s="663"/>
      <c r="DW33" s="666">
        <v>48.2</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183493</v>
      </c>
      <c r="S34" s="664"/>
      <c r="T34" s="664"/>
      <c r="U34" s="664"/>
      <c r="V34" s="664"/>
      <c r="W34" s="664"/>
      <c r="X34" s="664"/>
      <c r="Y34" s="665"/>
      <c r="Z34" s="723">
        <v>1.9</v>
      </c>
      <c r="AA34" s="723"/>
      <c r="AB34" s="723"/>
      <c r="AC34" s="723"/>
      <c r="AD34" s="724" t="s">
        <v>176</v>
      </c>
      <c r="AE34" s="724"/>
      <c r="AF34" s="724"/>
      <c r="AG34" s="724"/>
      <c r="AH34" s="724"/>
      <c r="AI34" s="724"/>
      <c r="AJ34" s="724"/>
      <c r="AK34" s="724"/>
      <c r="AL34" s="666" t="s">
        <v>237</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1630933</v>
      </c>
      <c r="CS34" s="664"/>
      <c r="CT34" s="664"/>
      <c r="CU34" s="664"/>
      <c r="CV34" s="664"/>
      <c r="CW34" s="664"/>
      <c r="CX34" s="664"/>
      <c r="CY34" s="665"/>
      <c r="CZ34" s="666">
        <v>18.100000000000001</v>
      </c>
      <c r="DA34" s="695"/>
      <c r="DB34" s="695"/>
      <c r="DC34" s="696"/>
      <c r="DD34" s="669">
        <v>1082746</v>
      </c>
      <c r="DE34" s="664"/>
      <c r="DF34" s="664"/>
      <c r="DG34" s="664"/>
      <c r="DH34" s="664"/>
      <c r="DI34" s="664"/>
      <c r="DJ34" s="664"/>
      <c r="DK34" s="665"/>
      <c r="DL34" s="669">
        <v>653831</v>
      </c>
      <c r="DM34" s="664"/>
      <c r="DN34" s="664"/>
      <c r="DO34" s="664"/>
      <c r="DP34" s="664"/>
      <c r="DQ34" s="664"/>
      <c r="DR34" s="664"/>
      <c r="DS34" s="664"/>
      <c r="DT34" s="664"/>
      <c r="DU34" s="664"/>
      <c r="DV34" s="665"/>
      <c r="DW34" s="666">
        <v>16.100000000000001</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506367</v>
      </c>
      <c r="S35" s="664"/>
      <c r="T35" s="664"/>
      <c r="U35" s="664"/>
      <c r="V35" s="664"/>
      <c r="W35" s="664"/>
      <c r="X35" s="664"/>
      <c r="Y35" s="665"/>
      <c r="Z35" s="723">
        <v>5.3</v>
      </c>
      <c r="AA35" s="723"/>
      <c r="AB35" s="723"/>
      <c r="AC35" s="723"/>
      <c r="AD35" s="724" t="s">
        <v>176</v>
      </c>
      <c r="AE35" s="724"/>
      <c r="AF35" s="724"/>
      <c r="AG35" s="724"/>
      <c r="AH35" s="724"/>
      <c r="AI35" s="724"/>
      <c r="AJ35" s="724"/>
      <c r="AK35" s="724"/>
      <c r="AL35" s="666" t="s">
        <v>243</v>
      </c>
      <c r="AM35" s="667"/>
      <c r="AN35" s="667"/>
      <c r="AO35" s="725"/>
      <c r="AP35" s="234"/>
      <c r="AQ35" s="729" t="s">
        <v>329</v>
      </c>
      <c r="AR35" s="730"/>
      <c r="AS35" s="730"/>
      <c r="AT35" s="730"/>
      <c r="AU35" s="730"/>
      <c r="AV35" s="730"/>
      <c r="AW35" s="730"/>
      <c r="AX35" s="730"/>
      <c r="AY35" s="731"/>
      <c r="AZ35" s="726">
        <v>1009415</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132253</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85768</v>
      </c>
      <c r="CS35" s="662"/>
      <c r="CT35" s="662"/>
      <c r="CU35" s="662"/>
      <c r="CV35" s="662"/>
      <c r="CW35" s="662"/>
      <c r="CX35" s="662"/>
      <c r="CY35" s="663"/>
      <c r="CZ35" s="666">
        <v>1</v>
      </c>
      <c r="DA35" s="695"/>
      <c r="DB35" s="695"/>
      <c r="DC35" s="696"/>
      <c r="DD35" s="669">
        <v>72482</v>
      </c>
      <c r="DE35" s="662"/>
      <c r="DF35" s="662"/>
      <c r="DG35" s="662"/>
      <c r="DH35" s="662"/>
      <c r="DI35" s="662"/>
      <c r="DJ35" s="662"/>
      <c r="DK35" s="663"/>
      <c r="DL35" s="669">
        <v>66828</v>
      </c>
      <c r="DM35" s="662"/>
      <c r="DN35" s="662"/>
      <c r="DO35" s="662"/>
      <c r="DP35" s="662"/>
      <c r="DQ35" s="662"/>
      <c r="DR35" s="662"/>
      <c r="DS35" s="662"/>
      <c r="DT35" s="662"/>
      <c r="DU35" s="662"/>
      <c r="DV35" s="663"/>
      <c r="DW35" s="666">
        <v>1.6</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243</v>
      </c>
      <c r="AA36" s="723"/>
      <c r="AB36" s="723"/>
      <c r="AC36" s="723"/>
      <c r="AD36" s="724" t="s">
        <v>176</v>
      </c>
      <c r="AE36" s="724"/>
      <c r="AF36" s="724"/>
      <c r="AG36" s="724"/>
      <c r="AH36" s="724"/>
      <c r="AI36" s="724"/>
      <c r="AJ36" s="724"/>
      <c r="AK36" s="724"/>
      <c r="AL36" s="666" t="s">
        <v>243</v>
      </c>
      <c r="AM36" s="667"/>
      <c r="AN36" s="667"/>
      <c r="AO36" s="725"/>
      <c r="AQ36" s="698" t="s">
        <v>333</v>
      </c>
      <c r="AR36" s="699"/>
      <c r="AS36" s="699"/>
      <c r="AT36" s="699"/>
      <c r="AU36" s="699"/>
      <c r="AV36" s="699"/>
      <c r="AW36" s="699"/>
      <c r="AX36" s="699"/>
      <c r="AY36" s="700"/>
      <c r="AZ36" s="661">
        <v>431294</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127647</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1234510</v>
      </c>
      <c r="CS36" s="664"/>
      <c r="CT36" s="664"/>
      <c r="CU36" s="664"/>
      <c r="CV36" s="664"/>
      <c r="CW36" s="664"/>
      <c r="CX36" s="664"/>
      <c r="CY36" s="665"/>
      <c r="CZ36" s="666">
        <v>13.7</v>
      </c>
      <c r="DA36" s="695"/>
      <c r="DB36" s="695"/>
      <c r="DC36" s="696"/>
      <c r="DD36" s="669">
        <v>1115069</v>
      </c>
      <c r="DE36" s="664"/>
      <c r="DF36" s="664"/>
      <c r="DG36" s="664"/>
      <c r="DH36" s="664"/>
      <c r="DI36" s="664"/>
      <c r="DJ36" s="664"/>
      <c r="DK36" s="665"/>
      <c r="DL36" s="669">
        <v>753840</v>
      </c>
      <c r="DM36" s="664"/>
      <c r="DN36" s="664"/>
      <c r="DO36" s="664"/>
      <c r="DP36" s="664"/>
      <c r="DQ36" s="664"/>
      <c r="DR36" s="664"/>
      <c r="DS36" s="664"/>
      <c r="DT36" s="664"/>
      <c r="DU36" s="664"/>
      <c r="DV36" s="665"/>
      <c r="DW36" s="666">
        <v>18.600000000000001</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v>247567</v>
      </c>
      <c r="S37" s="664"/>
      <c r="T37" s="664"/>
      <c r="U37" s="664"/>
      <c r="V37" s="664"/>
      <c r="W37" s="664"/>
      <c r="X37" s="664"/>
      <c r="Y37" s="665"/>
      <c r="Z37" s="723">
        <v>2.6</v>
      </c>
      <c r="AA37" s="723"/>
      <c r="AB37" s="723"/>
      <c r="AC37" s="723"/>
      <c r="AD37" s="724" t="s">
        <v>243</v>
      </c>
      <c r="AE37" s="724"/>
      <c r="AF37" s="724"/>
      <c r="AG37" s="724"/>
      <c r="AH37" s="724"/>
      <c r="AI37" s="724"/>
      <c r="AJ37" s="724"/>
      <c r="AK37" s="724"/>
      <c r="AL37" s="666" t="s">
        <v>237</v>
      </c>
      <c r="AM37" s="667"/>
      <c r="AN37" s="667"/>
      <c r="AO37" s="725"/>
      <c r="AQ37" s="698" t="s">
        <v>337</v>
      </c>
      <c r="AR37" s="699"/>
      <c r="AS37" s="699"/>
      <c r="AT37" s="699"/>
      <c r="AU37" s="699"/>
      <c r="AV37" s="699"/>
      <c r="AW37" s="699"/>
      <c r="AX37" s="699"/>
      <c r="AY37" s="700"/>
      <c r="AZ37" s="661">
        <v>139715</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1327</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604807</v>
      </c>
      <c r="CS37" s="662"/>
      <c r="CT37" s="662"/>
      <c r="CU37" s="662"/>
      <c r="CV37" s="662"/>
      <c r="CW37" s="662"/>
      <c r="CX37" s="662"/>
      <c r="CY37" s="663"/>
      <c r="CZ37" s="666">
        <v>6.7</v>
      </c>
      <c r="DA37" s="695"/>
      <c r="DB37" s="695"/>
      <c r="DC37" s="696"/>
      <c r="DD37" s="669">
        <v>604807</v>
      </c>
      <c r="DE37" s="662"/>
      <c r="DF37" s="662"/>
      <c r="DG37" s="662"/>
      <c r="DH37" s="662"/>
      <c r="DI37" s="662"/>
      <c r="DJ37" s="662"/>
      <c r="DK37" s="663"/>
      <c r="DL37" s="669">
        <v>561647</v>
      </c>
      <c r="DM37" s="662"/>
      <c r="DN37" s="662"/>
      <c r="DO37" s="662"/>
      <c r="DP37" s="662"/>
      <c r="DQ37" s="662"/>
      <c r="DR37" s="662"/>
      <c r="DS37" s="662"/>
      <c r="DT37" s="662"/>
      <c r="DU37" s="662"/>
      <c r="DV37" s="663"/>
      <c r="DW37" s="666">
        <v>13.9</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9636187</v>
      </c>
      <c r="S38" s="713"/>
      <c r="T38" s="713"/>
      <c r="U38" s="713"/>
      <c r="V38" s="713"/>
      <c r="W38" s="713"/>
      <c r="X38" s="713"/>
      <c r="Y38" s="718"/>
      <c r="Z38" s="719">
        <v>100</v>
      </c>
      <c r="AA38" s="719"/>
      <c r="AB38" s="719"/>
      <c r="AC38" s="719"/>
      <c r="AD38" s="720">
        <v>3806571</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v>23627</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2101</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858185</v>
      </c>
      <c r="CS38" s="664"/>
      <c r="CT38" s="664"/>
      <c r="CU38" s="664"/>
      <c r="CV38" s="664"/>
      <c r="CW38" s="664"/>
      <c r="CX38" s="664"/>
      <c r="CY38" s="665"/>
      <c r="CZ38" s="666">
        <v>9.5</v>
      </c>
      <c r="DA38" s="695"/>
      <c r="DB38" s="695"/>
      <c r="DC38" s="696"/>
      <c r="DD38" s="669">
        <v>794808</v>
      </c>
      <c r="DE38" s="664"/>
      <c r="DF38" s="664"/>
      <c r="DG38" s="664"/>
      <c r="DH38" s="664"/>
      <c r="DI38" s="664"/>
      <c r="DJ38" s="664"/>
      <c r="DK38" s="665"/>
      <c r="DL38" s="669">
        <v>478756</v>
      </c>
      <c r="DM38" s="664"/>
      <c r="DN38" s="664"/>
      <c r="DO38" s="664"/>
      <c r="DP38" s="664"/>
      <c r="DQ38" s="664"/>
      <c r="DR38" s="664"/>
      <c r="DS38" s="664"/>
      <c r="DT38" s="664"/>
      <c r="DU38" s="664"/>
      <c r="DV38" s="665"/>
      <c r="DW38" s="666">
        <v>11.8</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1">
        <v>11515</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105</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850549</v>
      </c>
      <c r="CS39" s="662"/>
      <c r="CT39" s="662"/>
      <c r="CU39" s="662"/>
      <c r="CV39" s="662"/>
      <c r="CW39" s="662"/>
      <c r="CX39" s="662"/>
      <c r="CY39" s="663"/>
      <c r="CZ39" s="666">
        <v>9.4</v>
      </c>
      <c r="DA39" s="695"/>
      <c r="DB39" s="695"/>
      <c r="DC39" s="696"/>
      <c r="DD39" s="669">
        <v>832191</v>
      </c>
      <c r="DE39" s="662"/>
      <c r="DF39" s="662"/>
      <c r="DG39" s="662"/>
      <c r="DH39" s="662"/>
      <c r="DI39" s="662"/>
      <c r="DJ39" s="662"/>
      <c r="DK39" s="663"/>
      <c r="DL39" s="669" t="s">
        <v>176</v>
      </c>
      <c r="DM39" s="662"/>
      <c r="DN39" s="662"/>
      <c r="DO39" s="662"/>
      <c r="DP39" s="662"/>
      <c r="DQ39" s="662"/>
      <c r="DR39" s="662"/>
      <c r="DS39" s="662"/>
      <c r="DT39" s="662"/>
      <c r="DU39" s="662"/>
      <c r="DV39" s="663"/>
      <c r="DW39" s="666" t="s">
        <v>243</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1">
        <v>79991</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176</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v>65500</v>
      </c>
      <c r="CS40" s="664"/>
      <c r="CT40" s="664"/>
      <c r="CU40" s="664"/>
      <c r="CV40" s="664"/>
      <c r="CW40" s="664"/>
      <c r="CX40" s="664"/>
      <c r="CY40" s="665"/>
      <c r="CZ40" s="666">
        <v>0.7</v>
      </c>
      <c r="DA40" s="695"/>
      <c r="DB40" s="695"/>
      <c r="DC40" s="696"/>
      <c r="DD40" s="669" t="s">
        <v>237</v>
      </c>
      <c r="DE40" s="664"/>
      <c r="DF40" s="664"/>
      <c r="DG40" s="664"/>
      <c r="DH40" s="664"/>
      <c r="DI40" s="664"/>
      <c r="DJ40" s="664"/>
      <c r="DK40" s="665"/>
      <c r="DL40" s="669" t="s">
        <v>243</v>
      </c>
      <c r="DM40" s="664"/>
      <c r="DN40" s="664"/>
      <c r="DO40" s="664"/>
      <c r="DP40" s="664"/>
      <c r="DQ40" s="664"/>
      <c r="DR40" s="664"/>
      <c r="DS40" s="664"/>
      <c r="DT40" s="664"/>
      <c r="DU40" s="664"/>
      <c r="DV40" s="665"/>
      <c r="DW40" s="666" t="s">
        <v>237</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323273</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428</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243</v>
      </c>
      <c r="CS41" s="662"/>
      <c r="CT41" s="662"/>
      <c r="CU41" s="662"/>
      <c r="CV41" s="662"/>
      <c r="CW41" s="662"/>
      <c r="CX41" s="662"/>
      <c r="CY41" s="663"/>
      <c r="CZ41" s="666" t="s">
        <v>243</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1660892</v>
      </c>
      <c r="CS42" s="664"/>
      <c r="CT42" s="664"/>
      <c r="CU42" s="664"/>
      <c r="CV42" s="664"/>
      <c r="CW42" s="664"/>
      <c r="CX42" s="664"/>
      <c r="CY42" s="665"/>
      <c r="CZ42" s="666">
        <v>18.399999999999999</v>
      </c>
      <c r="DA42" s="667"/>
      <c r="DB42" s="667"/>
      <c r="DC42" s="668"/>
      <c r="DD42" s="669">
        <v>594947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29028</v>
      </c>
      <c r="CS43" s="662"/>
      <c r="CT43" s="662"/>
      <c r="CU43" s="662"/>
      <c r="CV43" s="662"/>
      <c r="CW43" s="662"/>
      <c r="CX43" s="662"/>
      <c r="CY43" s="663"/>
      <c r="CZ43" s="666">
        <v>0.3</v>
      </c>
      <c r="DA43" s="695"/>
      <c r="DB43" s="695"/>
      <c r="DC43" s="696"/>
      <c r="DD43" s="669">
        <v>27398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358</v>
      </c>
      <c r="CD44" s="689" t="s">
        <v>310</v>
      </c>
      <c r="CE44" s="690"/>
      <c r="CF44" s="658" t="s">
        <v>359</v>
      </c>
      <c r="CG44" s="659"/>
      <c r="CH44" s="659"/>
      <c r="CI44" s="659"/>
      <c r="CJ44" s="659"/>
      <c r="CK44" s="659"/>
      <c r="CL44" s="659"/>
      <c r="CM44" s="659"/>
      <c r="CN44" s="659"/>
      <c r="CO44" s="659"/>
      <c r="CP44" s="659"/>
      <c r="CQ44" s="660"/>
      <c r="CR44" s="661">
        <v>1588220</v>
      </c>
      <c r="CS44" s="664"/>
      <c r="CT44" s="664"/>
      <c r="CU44" s="664"/>
      <c r="CV44" s="664"/>
      <c r="CW44" s="664"/>
      <c r="CX44" s="664"/>
      <c r="CY44" s="665"/>
      <c r="CZ44" s="666">
        <v>17.600000000000001</v>
      </c>
      <c r="DA44" s="667"/>
      <c r="DB44" s="667"/>
      <c r="DC44" s="668"/>
      <c r="DD44" s="669">
        <v>586715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360</v>
      </c>
      <c r="CG45" s="659"/>
      <c r="CH45" s="659"/>
      <c r="CI45" s="659"/>
      <c r="CJ45" s="659"/>
      <c r="CK45" s="659"/>
      <c r="CL45" s="659"/>
      <c r="CM45" s="659"/>
      <c r="CN45" s="659"/>
      <c r="CO45" s="659"/>
      <c r="CP45" s="659"/>
      <c r="CQ45" s="660"/>
      <c r="CR45" s="661">
        <v>565850</v>
      </c>
      <c r="CS45" s="662"/>
      <c r="CT45" s="662"/>
      <c r="CU45" s="662"/>
      <c r="CV45" s="662"/>
      <c r="CW45" s="662"/>
      <c r="CX45" s="662"/>
      <c r="CY45" s="663"/>
      <c r="CZ45" s="666">
        <v>6.3</v>
      </c>
      <c r="DA45" s="695"/>
      <c r="DB45" s="695"/>
      <c r="DC45" s="696"/>
      <c r="DD45" s="669">
        <v>27748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361</v>
      </c>
      <c r="CG46" s="659"/>
      <c r="CH46" s="659"/>
      <c r="CI46" s="659"/>
      <c r="CJ46" s="659"/>
      <c r="CK46" s="659"/>
      <c r="CL46" s="659"/>
      <c r="CM46" s="659"/>
      <c r="CN46" s="659"/>
      <c r="CO46" s="659"/>
      <c r="CP46" s="659"/>
      <c r="CQ46" s="660"/>
      <c r="CR46" s="661">
        <v>914768</v>
      </c>
      <c r="CS46" s="664"/>
      <c r="CT46" s="664"/>
      <c r="CU46" s="664"/>
      <c r="CV46" s="664"/>
      <c r="CW46" s="664"/>
      <c r="CX46" s="664"/>
      <c r="CY46" s="665"/>
      <c r="CZ46" s="666">
        <v>10.1</v>
      </c>
      <c r="DA46" s="667"/>
      <c r="DB46" s="667"/>
      <c r="DC46" s="668"/>
      <c r="DD46" s="669">
        <v>529767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362</v>
      </c>
      <c r="CG47" s="659"/>
      <c r="CH47" s="659"/>
      <c r="CI47" s="659"/>
      <c r="CJ47" s="659"/>
      <c r="CK47" s="659"/>
      <c r="CL47" s="659"/>
      <c r="CM47" s="659"/>
      <c r="CN47" s="659"/>
      <c r="CO47" s="659"/>
      <c r="CP47" s="659"/>
      <c r="CQ47" s="660"/>
      <c r="CR47" s="661">
        <v>72672</v>
      </c>
      <c r="CS47" s="662"/>
      <c r="CT47" s="662"/>
      <c r="CU47" s="662"/>
      <c r="CV47" s="662"/>
      <c r="CW47" s="662"/>
      <c r="CX47" s="662"/>
      <c r="CY47" s="663"/>
      <c r="CZ47" s="666">
        <v>0.8</v>
      </c>
      <c r="DA47" s="695"/>
      <c r="DB47" s="695"/>
      <c r="DC47" s="696"/>
      <c r="DD47" s="669">
        <v>8232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363</v>
      </c>
      <c r="CG48" s="659"/>
      <c r="CH48" s="659"/>
      <c r="CI48" s="659"/>
      <c r="CJ48" s="659"/>
      <c r="CK48" s="659"/>
      <c r="CL48" s="659"/>
      <c r="CM48" s="659"/>
      <c r="CN48" s="659"/>
      <c r="CO48" s="659"/>
      <c r="CP48" s="659"/>
      <c r="CQ48" s="660"/>
      <c r="CR48" s="661" t="s">
        <v>243</v>
      </c>
      <c r="CS48" s="664"/>
      <c r="CT48" s="664"/>
      <c r="CU48" s="664"/>
      <c r="CV48" s="664"/>
      <c r="CW48" s="664"/>
      <c r="CX48" s="664"/>
      <c r="CY48" s="665"/>
      <c r="CZ48" s="666" t="s">
        <v>237</v>
      </c>
      <c r="DA48" s="667"/>
      <c r="DB48" s="667"/>
      <c r="DC48" s="668"/>
      <c r="DD48" s="669" t="s">
        <v>243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364</v>
      </c>
      <c r="CE49" s="674"/>
      <c r="CF49" s="674"/>
      <c r="CG49" s="674"/>
      <c r="CH49" s="674"/>
      <c r="CI49" s="674"/>
      <c r="CJ49" s="674"/>
      <c r="CK49" s="674"/>
      <c r="CL49" s="674"/>
      <c r="CM49" s="674"/>
      <c r="CN49" s="674"/>
      <c r="CO49" s="674"/>
      <c r="CP49" s="674"/>
      <c r="CQ49" s="675"/>
      <c r="CR49" s="676">
        <v>9022016</v>
      </c>
      <c r="CS49" s="677"/>
      <c r="CT49" s="677"/>
      <c r="CU49" s="677"/>
      <c r="CV49" s="677"/>
      <c r="CW49" s="677"/>
      <c r="CX49" s="677"/>
      <c r="CY49" s="678"/>
      <c r="CZ49" s="679">
        <v>100</v>
      </c>
      <c r="DA49" s="680"/>
      <c r="DB49" s="680"/>
      <c r="DC49" s="681"/>
      <c r="DD49" s="682">
        <v>6295445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gKNflAzVBMsqn2gA+coWiMgjyCL0mNcr74P5Fjaa9lruzJt26AlsOy3HnuAKWnpHKY/shCoPFKWv2CsulXOZcg==" saltValue="I7/gfy/R+aWJoJ+Xorv63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387</v>
      </c>
      <c r="C7" s="1140"/>
      <c r="D7" s="1140"/>
      <c r="E7" s="1140"/>
      <c r="F7" s="1140"/>
      <c r="G7" s="1140"/>
      <c r="H7" s="1140"/>
      <c r="I7" s="1140"/>
      <c r="J7" s="1140"/>
      <c r="K7" s="1140"/>
      <c r="L7" s="1140"/>
      <c r="M7" s="1140"/>
      <c r="N7" s="1140"/>
      <c r="O7" s="1140"/>
      <c r="P7" s="1141"/>
      <c r="Q7" s="1193">
        <v>9175</v>
      </c>
      <c r="R7" s="1194"/>
      <c r="S7" s="1194"/>
      <c r="T7" s="1194"/>
      <c r="U7" s="1194"/>
      <c r="V7" s="1194">
        <v>8621</v>
      </c>
      <c r="W7" s="1194"/>
      <c r="X7" s="1194"/>
      <c r="Y7" s="1194"/>
      <c r="Z7" s="1194"/>
      <c r="AA7" s="1194">
        <f>Q7-V7</f>
        <v>554</v>
      </c>
      <c r="AB7" s="1194"/>
      <c r="AC7" s="1194"/>
      <c r="AD7" s="1194"/>
      <c r="AE7" s="1195"/>
      <c r="AF7" s="1196">
        <v>462</v>
      </c>
      <c r="AG7" s="1197"/>
      <c r="AH7" s="1197"/>
      <c r="AI7" s="1197"/>
      <c r="AJ7" s="1198"/>
      <c r="AK7" s="1180">
        <v>388</v>
      </c>
      <c r="AL7" s="1181"/>
      <c r="AM7" s="1181"/>
      <c r="AN7" s="1181"/>
      <c r="AO7" s="1181"/>
      <c r="AP7" s="1181">
        <v>5224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602</v>
      </c>
      <c r="BT7" s="1185"/>
      <c r="BU7" s="1185"/>
      <c r="BV7" s="1185"/>
      <c r="BW7" s="1185"/>
      <c r="BX7" s="1185"/>
      <c r="BY7" s="1185"/>
      <c r="BZ7" s="1185"/>
      <c r="CA7" s="1185"/>
      <c r="CB7" s="1185"/>
      <c r="CC7" s="1185"/>
      <c r="CD7" s="1185"/>
      <c r="CE7" s="1185"/>
      <c r="CF7" s="1185"/>
      <c r="CG7" s="1186"/>
      <c r="CH7" s="1177">
        <v>-23</v>
      </c>
      <c r="CI7" s="1178"/>
      <c r="CJ7" s="1178"/>
      <c r="CK7" s="1178"/>
      <c r="CL7" s="1179"/>
      <c r="CM7" s="1177">
        <v>116</v>
      </c>
      <c r="CN7" s="1178"/>
      <c r="CO7" s="1178"/>
      <c r="CP7" s="1178"/>
      <c r="CQ7" s="1179"/>
      <c r="CR7" s="1177">
        <v>3</v>
      </c>
      <c r="CS7" s="1178"/>
      <c r="CT7" s="1178"/>
      <c r="CU7" s="1178"/>
      <c r="CV7" s="1179"/>
      <c r="CW7" s="1177" t="s">
        <v>588</v>
      </c>
      <c r="CX7" s="1178"/>
      <c r="CY7" s="1178"/>
      <c r="CZ7" s="1178"/>
      <c r="DA7" s="1179"/>
      <c r="DB7" s="1177" t="s">
        <v>588</v>
      </c>
      <c r="DC7" s="1178"/>
      <c r="DD7" s="1178"/>
      <c r="DE7" s="1178"/>
      <c r="DF7" s="1179"/>
      <c r="DG7" s="1177" t="s">
        <v>588</v>
      </c>
      <c r="DH7" s="1178"/>
      <c r="DI7" s="1178"/>
      <c r="DJ7" s="1178"/>
      <c r="DK7" s="1179"/>
      <c r="DL7" s="1177">
        <v>9</v>
      </c>
      <c r="DM7" s="1178"/>
      <c r="DN7" s="1178"/>
      <c r="DO7" s="1178"/>
      <c r="DP7" s="1179"/>
      <c r="DQ7" s="1177">
        <v>3</v>
      </c>
      <c r="DR7" s="1178"/>
      <c r="DS7" s="1178"/>
      <c r="DT7" s="1178"/>
      <c r="DU7" s="1179"/>
      <c r="DV7" s="1204"/>
      <c r="DW7" s="1205"/>
      <c r="DX7" s="1205"/>
      <c r="DY7" s="1205"/>
      <c r="DZ7" s="1206"/>
      <c r="EA7" s="254"/>
    </row>
    <row r="8" spans="1:131" s="255" customFormat="1" ht="26.25" customHeight="1" x14ac:dyDescent="0.15">
      <c r="A8" s="261">
        <v>2</v>
      </c>
      <c r="B8" s="1126" t="s">
        <v>388</v>
      </c>
      <c r="C8" s="1127"/>
      <c r="D8" s="1127"/>
      <c r="E8" s="1127"/>
      <c r="F8" s="1127"/>
      <c r="G8" s="1127"/>
      <c r="H8" s="1127"/>
      <c r="I8" s="1127"/>
      <c r="J8" s="1127"/>
      <c r="K8" s="1127"/>
      <c r="L8" s="1127"/>
      <c r="M8" s="1127"/>
      <c r="N8" s="1127"/>
      <c r="O8" s="1127"/>
      <c r="P8" s="1128"/>
      <c r="Q8" s="1132">
        <v>125</v>
      </c>
      <c r="R8" s="1133"/>
      <c r="S8" s="1133"/>
      <c r="T8" s="1133"/>
      <c r="U8" s="1133"/>
      <c r="V8" s="1133">
        <v>125</v>
      </c>
      <c r="W8" s="1133"/>
      <c r="X8" s="1133"/>
      <c r="Y8" s="1133"/>
      <c r="Z8" s="1133"/>
      <c r="AA8" s="1133" t="s">
        <v>588</v>
      </c>
      <c r="AB8" s="1133"/>
      <c r="AC8" s="1133"/>
      <c r="AD8" s="1133"/>
      <c r="AE8" s="1134"/>
      <c r="AF8" s="1108" t="s">
        <v>389</v>
      </c>
      <c r="AG8" s="1109"/>
      <c r="AH8" s="1109"/>
      <c r="AI8" s="1109"/>
      <c r="AJ8" s="1110"/>
      <c r="AK8" s="1175">
        <v>5</v>
      </c>
      <c r="AL8" s="1176"/>
      <c r="AM8" s="1176"/>
      <c r="AN8" s="1176"/>
      <c r="AO8" s="1176"/>
      <c r="AP8" s="1176" t="s">
        <v>588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390</v>
      </c>
      <c r="C9" s="1127"/>
      <c r="D9" s="1127"/>
      <c r="E9" s="1127"/>
      <c r="F9" s="1127"/>
      <c r="G9" s="1127"/>
      <c r="H9" s="1127"/>
      <c r="I9" s="1127"/>
      <c r="J9" s="1127"/>
      <c r="K9" s="1127"/>
      <c r="L9" s="1127"/>
      <c r="M9" s="1127"/>
      <c r="N9" s="1127"/>
      <c r="O9" s="1127"/>
      <c r="P9" s="1128"/>
      <c r="Q9" s="1132">
        <v>341</v>
      </c>
      <c r="R9" s="1133"/>
      <c r="S9" s="1133"/>
      <c r="T9" s="1133"/>
      <c r="U9" s="1133"/>
      <c r="V9" s="1133">
        <v>281</v>
      </c>
      <c r="W9" s="1133"/>
      <c r="X9" s="1133"/>
      <c r="Y9" s="1133"/>
      <c r="Z9" s="1133"/>
      <c r="AA9" s="1133">
        <f>Q9-V9</f>
        <v>60</v>
      </c>
      <c r="AB9" s="1133"/>
      <c r="AC9" s="1133"/>
      <c r="AD9" s="1133"/>
      <c r="AE9" s="1134"/>
      <c r="AF9" s="1108">
        <v>60</v>
      </c>
      <c r="AG9" s="1109"/>
      <c r="AH9" s="1109"/>
      <c r="AI9" s="1109"/>
      <c r="AJ9" s="1110"/>
      <c r="AK9" s="1175">
        <v>0</v>
      </c>
      <c r="AL9" s="1176"/>
      <c r="AM9" s="1176"/>
      <c r="AN9" s="1176"/>
      <c r="AO9" s="1176"/>
      <c r="AP9" s="1176">
        <v>279</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392</v>
      </c>
      <c r="B23" s="1033" t="s">
        <v>393</v>
      </c>
      <c r="C23" s="1034"/>
      <c r="D23" s="1034"/>
      <c r="E23" s="1034"/>
      <c r="F23" s="1034"/>
      <c r="G23" s="1034"/>
      <c r="H23" s="1034"/>
      <c r="I23" s="1034"/>
      <c r="J23" s="1034"/>
      <c r="K23" s="1034"/>
      <c r="L23" s="1034"/>
      <c r="M23" s="1034"/>
      <c r="N23" s="1034"/>
      <c r="O23" s="1034"/>
      <c r="P23" s="1035"/>
      <c r="Q23" s="1157">
        <v>9641</v>
      </c>
      <c r="R23" s="1158"/>
      <c r="S23" s="1158"/>
      <c r="T23" s="1158"/>
      <c r="U23" s="1158"/>
      <c r="V23" s="1158">
        <v>9027</v>
      </c>
      <c r="W23" s="1158"/>
      <c r="X23" s="1158"/>
      <c r="Y23" s="1158"/>
      <c r="Z23" s="1158"/>
      <c r="AA23" s="1158">
        <f>Q23-V23</f>
        <v>614</v>
      </c>
      <c r="AB23" s="1158"/>
      <c r="AC23" s="1158"/>
      <c r="AD23" s="1158"/>
      <c r="AE23" s="1159"/>
      <c r="AF23" s="1160">
        <v>522</v>
      </c>
      <c r="AG23" s="1158"/>
      <c r="AH23" s="1158"/>
      <c r="AI23" s="1158"/>
      <c r="AJ23" s="1161"/>
      <c r="AK23" s="1162"/>
      <c r="AL23" s="1163"/>
      <c r="AM23" s="1163"/>
      <c r="AN23" s="1163"/>
      <c r="AO23" s="1163"/>
      <c r="AP23" s="1158">
        <v>5503</v>
      </c>
      <c r="AQ23" s="1158"/>
      <c r="AR23" s="1158"/>
      <c r="AS23" s="1158"/>
      <c r="AT23" s="1158"/>
      <c r="AU23" s="1164"/>
      <c r="AV23" s="1164"/>
      <c r="AW23" s="1164"/>
      <c r="AX23" s="1164"/>
      <c r="AY23" s="1165"/>
      <c r="AZ23" s="1154" t="s">
        <v>394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397</v>
      </c>
      <c r="R26" s="1091"/>
      <c r="S26" s="1091"/>
      <c r="T26" s="1091"/>
      <c r="U26" s="1092"/>
      <c r="V26" s="1090" t="s">
        <v>398</v>
      </c>
      <c r="W26" s="1091"/>
      <c r="X26" s="1091"/>
      <c r="Y26" s="1091"/>
      <c r="Z26" s="1092"/>
      <c r="AA26" s="1090" t="s">
        <v>399</v>
      </c>
      <c r="AB26" s="1091"/>
      <c r="AC26" s="1091"/>
      <c r="AD26" s="1091"/>
      <c r="AE26" s="1091"/>
      <c r="AF26" s="1148" t="s">
        <v>400</v>
      </c>
      <c r="AG26" s="1097"/>
      <c r="AH26" s="1097"/>
      <c r="AI26" s="1097"/>
      <c r="AJ26" s="1149"/>
      <c r="AK26" s="1091" t="s">
        <v>401</v>
      </c>
      <c r="AL26" s="1091"/>
      <c r="AM26" s="1091"/>
      <c r="AN26" s="1091"/>
      <c r="AO26" s="1092"/>
      <c r="AP26" s="1090" t="s">
        <v>402</v>
      </c>
      <c r="AQ26" s="1091"/>
      <c r="AR26" s="1091"/>
      <c r="AS26" s="1091"/>
      <c r="AT26" s="1092"/>
      <c r="AU26" s="1090" t="s">
        <v>403</v>
      </c>
      <c r="AV26" s="1091"/>
      <c r="AW26" s="1091"/>
      <c r="AX26" s="1091"/>
      <c r="AY26" s="1092"/>
      <c r="AZ26" s="1090" t="s">
        <v>404</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405</v>
      </c>
      <c r="C28" s="1140"/>
      <c r="D28" s="1140"/>
      <c r="E28" s="1140"/>
      <c r="F28" s="1140"/>
      <c r="G28" s="1140"/>
      <c r="H28" s="1140"/>
      <c r="I28" s="1140"/>
      <c r="J28" s="1140"/>
      <c r="K28" s="1140"/>
      <c r="L28" s="1140"/>
      <c r="M28" s="1140"/>
      <c r="N28" s="1140"/>
      <c r="O28" s="1140"/>
      <c r="P28" s="1141"/>
      <c r="Q28" s="1142">
        <v>1309</v>
      </c>
      <c r="R28" s="1143"/>
      <c r="S28" s="1143"/>
      <c r="T28" s="1143"/>
      <c r="U28" s="1143"/>
      <c r="V28" s="1143">
        <v>1197</v>
      </c>
      <c r="W28" s="1143"/>
      <c r="X28" s="1143"/>
      <c r="Y28" s="1143"/>
      <c r="Z28" s="1143"/>
      <c r="AA28" s="1143">
        <f>Q28-V28</f>
        <v>112</v>
      </c>
      <c r="AB28" s="1143"/>
      <c r="AC28" s="1143"/>
      <c r="AD28" s="1143"/>
      <c r="AE28" s="1144"/>
      <c r="AF28" s="1145">
        <v>112</v>
      </c>
      <c r="AG28" s="1143"/>
      <c r="AH28" s="1143"/>
      <c r="AI28" s="1143"/>
      <c r="AJ28" s="1146"/>
      <c r="AK28" s="1147">
        <v>60</v>
      </c>
      <c r="AL28" s="1135"/>
      <c r="AM28" s="1135"/>
      <c r="AN28" s="1135"/>
      <c r="AO28" s="1135"/>
      <c r="AP28" s="1135" t="s">
        <v>588</v>
      </c>
      <c r="AQ28" s="1135"/>
      <c r="AR28" s="1135"/>
      <c r="AS28" s="1135"/>
      <c r="AT28" s="1135"/>
      <c r="AU28" s="1135" t="s">
        <v>588</v>
      </c>
      <c r="AV28" s="1135"/>
      <c r="AW28" s="1135"/>
      <c r="AX28" s="1135"/>
      <c r="AY28" s="1135"/>
      <c r="AZ28" s="1136" t="s">
        <v>588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406</v>
      </c>
      <c r="C29" s="1127"/>
      <c r="D29" s="1127"/>
      <c r="E29" s="1127"/>
      <c r="F29" s="1127"/>
      <c r="G29" s="1127"/>
      <c r="H29" s="1127"/>
      <c r="I29" s="1127"/>
      <c r="J29" s="1127"/>
      <c r="K29" s="1127"/>
      <c r="L29" s="1127"/>
      <c r="M29" s="1127"/>
      <c r="N29" s="1127"/>
      <c r="O29" s="1127"/>
      <c r="P29" s="1128"/>
      <c r="Q29" s="1132">
        <v>124</v>
      </c>
      <c r="R29" s="1133"/>
      <c r="S29" s="1133"/>
      <c r="T29" s="1133"/>
      <c r="U29" s="1133"/>
      <c r="V29" s="1133">
        <v>119</v>
      </c>
      <c r="W29" s="1133"/>
      <c r="X29" s="1133"/>
      <c r="Y29" s="1133"/>
      <c r="Z29" s="1133"/>
      <c r="AA29" s="1133">
        <f>Q29-V29</f>
        <v>5</v>
      </c>
      <c r="AB29" s="1133"/>
      <c r="AC29" s="1133"/>
      <c r="AD29" s="1133"/>
      <c r="AE29" s="1134"/>
      <c r="AF29" s="1108">
        <v>5</v>
      </c>
      <c r="AG29" s="1109"/>
      <c r="AH29" s="1109"/>
      <c r="AI29" s="1109"/>
      <c r="AJ29" s="1110"/>
      <c r="AK29" s="1069">
        <v>33</v>
      </c>
      <c r="AL29" s="1060"/>
      <c r="AM29" s="1060"/>
      <c r="AN29" s="1060"/>
      <c r="AO29" s="1060"/>
      <c r="AP29" s="1060" t="s">
        <v>588</v>
      </c>
      <c r="AQ29" s="1060"/>
      <c r="AR29" s="1060"/>
      <c r="AS29" s="1060"/>
      <c r="AT29" s="1060"/>
      <c r="AU29" s="1060" t="s">
        <v>588</v>
      </c>
      <c r="AV29" s="1060"/>
      <c r="AW29" s="1060"/>
      <c r="AX29" s="1060"/>
      <c r="AY29" s="1060"/>
      <c r="AZ29" s="1131" t="s">
        <v>588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407</v>
      </c>
      <c r="C30" s="1127"/>
      <c r="D30" s="1127"/>
      <c r="E30" s="1127"/>
      <c r="F30" s="1127"/>
      <c r="G30" s="1127"/>
      <c r="H30" s="1127"/>
      <c r="I30" s="1127"/>
      <c r="J30" s="1127"/>
      <c r="K30" s="1127"/>
      <c r="L30" s="1127"/>
      <c r="M30" s="1127"/>
      <c r="N30" s="1127"/>
      <c r="O30" s="1127"/>
      <c r="P30" s="1128"/>
      <c r="Q30" s="1132">
        <v>1183</v>
      </c>
      <c r="R30" s="1133"/>
      <c r="S30" s="1133"/>
      <c r="T30" s="1133"/>
      <c r="U30" s="1133"/>
      <c r="V30" s="1133">
        <v>1104</v>
      </c>
      <c r="W30" s="1133"/>
      <c r="X30" s="1133"/>
      <c r="Y30" s="1133"/>
      <c r="Z30" s="1133"/>
      <c r="AA30" s="1133">
        <f>Q30-V30</f>
        <v>79</v>
      </c>
      <c r="AB30" s="1133"/>
      <c r="AC30" s="1133"/>
      <c r="AD30" s="1133"/>
      <c r="AE30" s="1134"/>
      <c r="AF30" s="1108">
        <v>79</v>
      </c>
      <c r="AG30" s="1109"/>
      <c r="AH30" s="1109"/>
      <c r="AI30" s="1109"/>
      <c r="AJ30" s="1110"/>
      <c r="AK30" s="1069">
        <v>157</v>
      </c>
      <c r="AL30" s="1060"/>
      <c r="AM30" s="1060"/>
      <c r="AN30" s="1060"/>
      <c r="AO30" s="1060"/>
      <c r="AP30" s="1060" t="s">
        <v>588</v>
      </c>
      <c r="AQ30" s="1060"/>
      <c r="AR30" s="1060"/>
      <c r="AS30" s="1060"/>
      <c r="AT30" s="1060"/>
      <c r="AU30" s="1060" t="s">
        <v>588</v>
      </c>
      <c r="AV30" s="1060"/>
      <c r="AW30" s="1060"/>
      <c r="AX30" s="1060"/>
      <c r="AY30" s="1060"/>
      <c r="AZ30" s="1131" t="s">
        <v>588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408</v>
      </c>
      <c r="C31" s="1127"/>
      <c r="D31" s="1127"/>
      <c r="E31" s="1127"/>
      <c r="F31" s="1127"/>
      <c r="G31" s="1127"/>
      <c r="H31" s="1127"/>
      <c r="I31" s="1127"/>
      <c r="J31" s="1127"/>
      <c r="K31" s="1127"/>
      <c r="L31" s="1127"/>
      <c r="M31" s="1127"/>
      <c r="N31" s="1127"/>
      <c r="O31" s="1127"/>
      <c r="P31" s="1128"/>
      <c r="Q31" s="1132">
        <v>10</v>
      </c>
      <c r="R31" s="1133"/>
      <c r="S31" s="1133"/>
      <c r="T31" s="1133"/>
      <c r="U31" s="1133"/>
      <c r="V31" s="1133">
        <v>10</v>
      </c>
      <c r="W31" s="1133"/>
      <c r="X31" s="1133"/>
      <c r="Y31" s="1133"/>
      <c r="Z31" s="1133"/>
      <c r="AA31" s="1133" t="s">
        <v>588</v>
      </c>
      <c r="AB31" s="1133"/>
      <c r="AC31" s="1133"/>
      <c r="AD31" s="1133"/>
      <c r="AE31" s="1134"/>
      <c r="AF31" s="1108" t="s">
        <v>237</v>
      </c>
      <c r="AG31" s="1109"/>
      <c r="AH31" s="1109"/>
      <c r="AI31" s="1109"/>
      <c r="AJ31" s="1110"/>
      <c r="AK31" s="1069">
        <v>6</v>
      </c>
      <c r="AL31" s="1060"/>
      <c r="AM31" s="1060"/>
      <c r="AN31" s="1060"/>
      <c r="AO31" s="1060"/>
      <c r="AP31" s="1060" t="s">
        <v>588</v>
      </c>
      <c r="AQ31" s="1060"/>
      <c r="AR31" s="1060"/>
      <c r="AS31" s="1060"/>
      <c r="AT31" s="1060"/>
      <c r="AU31" s="1060" t="s">
        <v>588</v>
      </c>
      <c r="AV31" s="1060"/>
      <c r="AW31" s="1060"/>
      <c r="AX31" s="1060"/>
      <c r="AY31" s="1060"/>
      <c r="AZ31" s="1131" t="s">
        <v>588</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409</v>
      </c>
      <c r="C32" s="1127"/>
      <c r="D32" s="1127"/>
      <c r="E32" s="1127"/>
      <c r="F32" s="1127"/>
      <c r="G32" s="1127"/>
      <c r="H32" s="1127"/>
      <c r="I32" s="1127"/>
      <c r="J32" s="1127"/>
      <c r="K32" s="1127"/>
      <c r="L32" s="1127"/>
      <c r="M32" s="1127"/>
      <c r="N32" s="1127"/>
      <c r="O32" s="1127"/>
      <c r="P32" s="1128"/>
      <c r="Q32" s="1132">
        <v>153</v>
      </c>
      <c r="R32" s="1133"/>
      <c r="S32" s="1133"/>
      <c r="T32" s="1133"/>
      <c r="U32" s="1133"/>
      <c r="V32" s="1133">
        <v>150</v>
      </c>
      <c r="W32" s="1133"/>
      <c r="X32" s="1133"/>
      <c r="Y32" s="1133"/>
      <c r="Z32" s="1133"/>
      <c r="AA32" s="1133">
        <f>Q32-V32</f>
        <v>3</v>
      </c>
      <c r="AB32" s="1133"/>
      <c r="AC32" s="1133"/>
      <c r="AD32" s="1133"/>
      <c r="AE32" s="1134"/>
      <c r="AF32" s="1108">
        <v>458</v>
      </c>
      <c r="AG32" s="1109"/>
      <c r="AH32" s="1109"/>
      <c r="AI32" s="1109"/>
      <c r="AJ32" s="1110"/>
      <c r="AK32" s="1069">
        <v>12</v>
      </c>
      <c r="AL32" s="1060"/>
      <c r="AM32" s="1060"/>
      <c r="AN32" s="1060"/>
      <c r="AO32" s="1060"/>
      <c r="AP32" s="1060">
        <v>873</v>
      </c>
      <c r="AQ32" s="1060"/>
      <c r="AR32" s="1060"/>
      <c r="AS32" s="1060"/>
      <c r="AT32" s="1060"/>
      <c r="AU32" s="1060">
        <v>92</v>
      </c>
      <c r="AV32" s="1060"/>
      <c r="AW32" s="1060"/>
      <c r="AX32" s="1060"/>
      <c r="AY32" s="1060"/>
      <c r="AZ32" s="1131" t="s">
        <v>588</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411</v>
      </c>
      <c r="C33" s="1127"/>
      <c r="D33" s="1127"/>
      <c r="E33" s="1127"/>
      <c r="F33" s="1127"/>
      <c r="G33" s="1127"/>
      <c r="H33" s="1127"/>
      <c r="I33" s="1127"/>
      <c r="J33" s="1127"/>
      <c r="K33" s="1127"/>
      <c r="L33" s="1127"/>
      <c r="M33" s="1127"/>
      <c r="N33" s="1127"/>
      <c r="O33" s="1127"/>
      <c r="P33" s="1128"/>
      <c r="Q33" s="1132">
        <v>220</v>
      </c>
      <c r="R33" s="1133"/>
      <c r="S33" s="1133"/>
      <c r="T33" s="1133"/>
      <c r="U33" s="1133"/>
      <c r="V33" s="1133">
        <v>204</v>
      </c>
      <c r="W33" s="1133"/>
      <c r="X33" s="1133"/>
      <c r="Y33" s="1133"/>
      <c r="Z33" s="1133"/>
      <c r="AA33" s="1133">
        <f>Q33-V33</f>
        <v>16</v>
      </c>
      <c r="AB33" s="1133"/>
      <c r="AC33" s="1133"/>
      <c r="AD33" s="1133"/>
      <c r="AE33" s="1134"/>
      <c r="AF33" s="1108">
        <v>16</v>
      </c>
      <c r="AG33" s="1109"/>
      <c r="AH33" s="1109"/>
      <c r="AI33" s="1109"/>
      <c r="AJ33" s="1110"/>
      <c r="AK33" s="1069">
        <v>24</v>
      </c>
      <c r="AL33" s="1060"/>
      <c r="AM33" s="1060"/>
      <c r="AN33" s="1060"/>
      <c r="AO33" s="1060"/>
      <c r="AP33" s="1060">
        <v>403</v>
      </c>
      <c r="AQ33" s="1060"/>
      <c r="AR33" s="1060"/>
      <c r="AS33" s="1060"/>
      <c r="AT33" s="1060"/>
      <c r="AU33" s="1060">
        <v>245</v>
      </c>
      <c r="AV33" s="1060"/>
      <c r="AW33" s="1060"/>
      <c r="AX33" s="1060"/>
      <c r="AY33" s="1060"/>
      <c r="AZ33" s="1131" t="s">
        <v>588</v>
      </c>
      <c r="BA33" s="1131"/>
      <c r="BB33" s="1131"/>
      <c r="BC33" s="1131"/>
      <c r="BD33" s="1131"/>
      <c r="BE33" s="1121" t="s">
        <v>412</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413</v>
      </c>
      <c r="C34" s="1127"/>
      <c r="D34" s="1127"/>
      <c r="E34" s="1127"/>
      <c r="F34" s="1127"/>
      <c r="G34" s="1127"/>
      <c r="H34" s="1127"/>
      <c r="I34" s="1127"/>
      <c r="J34" s="1127"/>
      <c r="K34" s="1127"/>
      <c r="L34" s="1127"/>
      <c r="M34" s="1127"/>
      <c r="N34" s="1127"/>
      <c r="O34" s="1127"/>
      <c r="P34" s="1128"/>
      <c r="Q34" s="1132">
        <v>166</v>
      </c>
      <c r="R34" s="1133"/>
      <c r="S34" s="1133"/>
      <c r="T34" s="1133"/>
      <c r="U34" s="1133"/>
      <c r="V34" s="1133">
        <v>164</v>
      </c>
      <c r="W34" s="1133"/>
      <c r="X34" s="1133"/>
      <c r="Y34" s="1133"/>
      <c r="Z34" s="1133"/>
      <c r="AA34" s="1133">
        <f>Q34-V34</f>
        <v>2</v>
      </c>
      <c r="AB34" s="1133"/>
      <c r="AC34" s="1133"/>
      <c r="AD34" s="1133"/>
      <c r="AE34" s="1134"/>
      <c r="AF34" s="1108">
        <v>0</v>
      </c>
      <c r="AG34" s="1109"/>
      <c r="AH34" s="1109"/>
      <c r="AI34" s="1109"/>
      <c r="AJ34" s="1110"/>
      <c r="AK34" s="1069">
        <v>80</v>
      </c>
      <c r="AL34" s="1060"/>
      <c r="AM34" s="1060"/>
      <c r="AN34" s="1060"/>
      <c r="AO34" s="1060"/>
      <c r="AP34" s="1060">
        <v>524</v>
      </c>
      <c r="AQ34" s="1060"/>
      <c r="AR34" s="1060"/>
      <c r="AS34" s="1060"/>
      <c r="AT34" s="1060"/>
      <c r="AU34" s="1060">
        <v>524</v>
      </c>
      <c r="AV34" s="1060"/>
      <c r="AW34" s="1060"/>
      <c r="AX34" s="1060"/>
      <c r="AY34" s="1060"/>
      <c r="AZ34" s="1131" t="s">
        <v>588</v>
      </c>
      <c r="BA34" s="1131"/>
      <c r="BB34" s="1131"/>
      <c r="BC34" s="1131"/>
      <c r="BD34" s="1131"/>
      <c r="BE34" s="1121" t="s">
        <v>414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415</v>
      </c>
      <c r="C35" s="1127"/>
      <c r="D35" s="1127"/>
      <c r="E35" s="1127"/>
      <c r="F35" s="1127"/>
      <c r="G35" s="1127"/>
      <c r="H35" s="1127"/>
      <c r="I35" s="1127"/>
      <c r="J35" s="1127"/>
      <c r="K35" s="1127"/>
      <c r="L35" s="1127"/>
      <c r="M35" s="1127"/>
      <c r="N35" s="1127"/>
      <c r="O35" s="1127"/>
      <c r="P35" s="1128"/>
      <c r="Q35" s="1132">
        <v>516</v>
      </c>
      <c r="R35" s="1133"/>
      <c r="S35" s="1133"/>
      <c r="T35" s="1133"/>
      <c r="U35" s="1133"/>
      <c r="V35" s="1133">
        <v>516</v>
      </c>
      <c r="W35" s="1133"/>
      <c r="X35" s="1133"/>
      <c r="Y35" s="1133"/>
      <c r="Z35" s="1133"/>
      <c r="AA35" s="1133">
        <f>Q35-V35</f>
        <v>0</v>
      </c>
      <c r="AB35" s="1133"/>
      <c r="AC35" s="1133"/>
      <c r="AD35" s="1133"/>
      <c r="AE35" s="1134"/>
      <c r="AF35" s="1108">
        <v>0</v>
      </c>
      <c r="AG35" s="1109"/>
      <c r="AH35" s="1109"/>
      <c r="AI35" s="1109"/>
      <c r="AJ35" s="1110"/>
      <c r="AK35" s="1069">
        <v>351</v>
      </c>
      <c r="AL35" s="1060"/>
      <c r="AM35" s="1060"/>
      <c r="AN35" s="1060"/>
      <c r="AO35" s="1060"/>
      <c r="AP35" s="1060">
        <v>3080</v>
      </c>
      <c r="AQ35" s="1060"/>
      <c r="AR35" s="1060"/>
      <c r="AS35" s="1060"/>
      <c r="AT35" s="1060"/>
      <c r="AU35" s="1060">
        <v>3080</v>
      </c>
      <c r="AV35" s="1060"/>
      <c r="AW35" s="1060"/>
      <c r="AX35" s="1060"/>
      <c r="AY35" s="1060"/>
      <c r="AZ35" s="1131" t="s">
        <v>588</v>
      </c>
      <c r="BA35" s="1131"/>
      <c r="BB35" s="1131"/>
      <c r="BC35" s="1131"/>
      <c r="BD35" s="1131"/>
      <c r="BE35" s="1121" t="s">
        <v>412</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416</v>
      </c>
      <c r="C36" s="1127"/>
      <c r="D36" s="1127"/>
      <c r="E36" s="1127"/>
      <c r="F36" s="1127"/>
      <c r="G36" s="1127"/>
      <c r="H36" s="1127"/>
      <c r="I36" s="1127"/>
      <c r="J36" s="1127"/>
      <c r="K36" s="1127"/>
      <c r="L36" s="1127"/>
      <c r="M36" s="1127"/>
      <c r="N36" s="1127"/>
      <c r="O36" s="1127"/>
      <c r="P36" s="1128"/>
      <c r="Q36" s="1132">
        <v>11</v>
      </c>
      <c r="R36" s="1133"/>
      <c r="S36" s="1133"/>
      <c r="T36" s="1133"/>
      <c r="U36" s="1133"/>
      <c r="V36" s="1133">
        <v>11</v>
      </c>
      <c r="W36" s="1133"/>
      <c r="X36" s="1133"/>
      <c r="Y36" s="1133"/>
      <c r="Z36" s="1133"/>
      <c r="AA36" s="1133">
        <v>0</v>
      </c>
      <c r="AB36" s="1133"/>
      <c r="AC36" s="1133"/>
      <c r="AD36" s="1133"/>
      <c r="AE36" s="1134"/>
      <c r="AF36" s="1108">
        <v>79</v>
      </c>
      <c r="AG36" s="1109"/>
      <c r="AH36" s="1109"/>
      <c r="AI36" s="1109"/>
      <c r="AJ36" s="1110"/>
      <c r="AK36" s="1069">
        <v>8</v>
      </c>
      <c r="AL36" s="1060"/>
      <c r="AM36" s="1060"/>
      <c r="AN36" s="1060"/>
      <c r="AO36" s="1060"/>
      <c r="AP36" s="1060">
        <v>717</v>
      </c>
      <c r="AQ36" s="1060"/>
      <c r="AR36" s="1060"/>
      <c r="AS36" s="1060"/>
      <c r="AT36" s="1060"/>
      <c r="AU36" s="1060" t="s">
        <v>588</v>
      </c>
      <c r="AV36" s="1060"/>
      <c r="AW36" s="1060"/>
      <c r="AX36" s="1060"/>
      <c r="AY36" s="1060"/>
      <c r="AZ36" s="1131" t="s">
        <v>588</v>
      </c>
      <c r="BA36" s="1131"/>
      <c r="BB36" s="1131"/>
      <c r="BC36" s="1131"/>
      <c r="BD36" s="1131"/>
      <c r="BE36" s="1121" t="s">
        <v>417</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418</v>
      </c>
      <c r="C37" s="1127"/>
      <c r="D37" s="1127"/>
      <c r="E37" s="1127"/>
      <c r="F37" s="1127"/>
      <c r="G37" s="1127"/>
      <c r="H37" s="1127"/>
      <c r="I37" s="1127"/>
      <c r="J37" s="1127"/>
      <c r="K37" s="1127"/>
      <c r="L37" s="1127"/>
      <c r="M37" s="1127"/>
      <c r="N37" s="1127"/>
      <c r="O37" s="1127"/>
      <c r="P37" s="1128"/>
      <c r="Q37" s="1132">
        <v>90</v>
      </c>
      <c r="R37" s="1133"/>
      <c r="S37" s="1133"/>
      <c r="T37" s="1133"/>
      <c r="U37" s="1133"/>
      <c r="V37" s="1133">
        <v>81</v>
      </c>
      <c r="W37" s="1133"/>
      <c r="X37" s="1133"/>
      <c r="Y37" s="1133"/>
      <c r="Z37" s="1133"/>
      <c r="AA37" s="1133">
        <f>Q37-V37</f>
        <v>9</v>
      </c>
      <c r="AB37" s="1133"/>
      <c r="AC37" s="1133"/>
      <c r="AD37" s="1133"/>
      <c r="AE37" s="1134"/>
      <c r="AF37" s="1108">
        <v>166</v>
      </c>
      <c r="AG37" s="1109"/>
      <c r="AH37" s="1109"/>
      <c r="AI37" s="1109"/>
      <c r="AJ37" s="1110"/>
      <c r="AK37" s="1069" t="s">
        <v>588</v>
      </c>
      <c r="AL37" s="1060"/>
      <c r="AM37" s="1060"/>
      <c r="AN37" s="1060"/>
      <c r="AO37" s="1060"/>
      <c r="AP37" s="1060" t="s">
        <v>589</v>
      </c>
      <c r="AQ37" s="1060"/>
      <c r="AR37" s="1060"/>
      <c r="AS37" s="1060"/>
      <c r="AT37" s="1060"/>
      <c r="AU37" s="1060" t="s">
        <v>588</v>
      </c>
      <c r="AV37" s="1060"/>
      <c r="AW37" s="1060"/>
      <c r="AX37" s="1060"/>
      <c r="AY37" s="1060"/>
      <c r="AZ37" s="1131" t="s">
        <v>588</v>
      </c>
      <c r="BA37" s="1131"/>
      <c r="BB37" s="1131"/>
      <c r="BC37" s="1131"/>
      <c r="BD37" s="1131"/>
      <c r="BE37" s="1121" t="s">
        <v>419</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392</v>
      </c>
      <c r="B63" s="1033" t="s">
        <v>421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915</v>
      </c>
      <c r="AG63" s="1048"/>
      <c r="AH63" s="1048"/>
      <c r="AI63" s="1048"/>
      <c r="AJ63" s="1119"/>
      <c r="AK63" s="1120"/>
      <c r="AL63" s="1052"/>
      <c r="AM63" s="1052"/>
      <c r="AN63" s="1052"/>
      <c r="AO63" s="1052"/>
      <c r="AP63" s="1048">
        <f>SUM(AP28:AT62)</f>
        <v>5597</v>
      </c>
      <c r="AQ63" s="1048"/>
      <c r="AR63" s="1048"/>
      <c r="AS63" s="1048"/>
      <c r="AT63" s="1048"/>
      <c r="AU63" s="1048">
        <f>SUM(AU28:AY62)</f>
        <v>3941</v>
      </c>
      <c r="AV63" s="1048"/>
      <c r="AW63" s="1048"/>
      <c r="AX63" s="1048"/>
      <c r="AY63" s="1048"/>
      <c r="AZ63" s="1114"/>
      <c r="BA63" s="1114"/>
      <c r="BB63" s="1114"/>
      <c r="BC63" s="1114"/>
      <c r="BD63" s="1114"/>
      <c r="BE63" s="1049"/>
      <c r="BF63" s="1049"/>
      <c r="BG63" s="1049"/>
      <c r="BH63" s="1049"/>
      <c r="BI63" s="1050"/>
      <c r="BJ63" s="1115" t="s">
        <v>237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423</v>
      </c>
      <c r="B66" s="1085"/>
      <c r="C66" s="1085"/>
      <c r="D66" s="1085"/>
      <c r="E66" s="1085"/>
      <c r="F66" s="1085"/>
      <c r="G66" s="1085"/>
      <c r="H66" s="1085"/>
      <c r="I66" s="1085"/>
      <c r="J66" s="1085"/>
      <c r="K66" s="1085"/>
      <c r="L66" s="1085"/>
      <c r="M66" s="1085"/>
      <c r="N66" s="1085"/>
      <c r="O66" s="1085"/>
      <c r="P66" s="1086"/>
      <c r="Q66" s="1090" t="s">
        <v>424</v>
      </c>
      <c r="R66" s="1091"/>
      <c r="S66" s="1091"/>
      <c r="T66" s="1091"/>
      <c r="U66" s="1092"/>
      <c r="V66" s="1090" t="s">
        <v>398</v>
      </c>
      <c r="W66" s="1091"/>
      <c r="X66" s="1091"/>
      <c r="Y66" s="1091"/>
      <c r="Z66" s="1092"/>
      <c r="AA66" s="1090" t="s">
        <v>399</v>
      </c>
      <c r="AB66" s="1091"/>
      <c r="AC66" s="1091"/>
      <c r="AD66" s="1091"/>
      <c r="AE66" s="1092"/>
      <c r="AF66" s="1096" t="s">
        <v>425</v>
      </c>
      <c r="AG66" s="1097"/>
      <c r="AH66" s="1097"/>
      <c r="AI66" s="1097"/>
      <c r="AJ66" s="1098"/>
      <c r="AK66" s="1090" t="s">
        <v>426</v>
      </c>
      <c r="AL66" s="1085"/>
      <c r="AM66" s="1085"/>
      <c r="AN66" s="1085"/>
      <c r="AO66" s="1086"/>
      <c r="AP66" s="1090" t="s">
        <v>427</v>
      </c>
      <c r="AQ66" s="1091"/>
      <c r="AR66" s="1091"/>
      <c r="AS66" s="1091"/>
      <c r="AT66" s="1092"/>
      <c r="AU66" s="1090" t="s">
        <v>428</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590</v>
      </c>
      <c r="C68" s="1075"/>
      <c r="D68" s="1075"/>
      <c r="E68" s="1075"/>
      <c r="F68" s="1075"/>
      <c r="G68" s="1075"/>
      <c r="H68" s="1075"/>
      <c r="I68" s="1075"/>
      <c r="J68" s="1075"/>
      <c r="K68" s="1075"/>
      <c r="L68" s="1075"/>
      <c r="M68" s="1075"/>
      <c r="N68" s="1075"/>
      <c r="O68" s="1075"/>
      <c r="P68" s="1076"/>
      <c r="Q68" s="1077">
        <v>9555</v>
      </c>
      <c r="R68" s="1071"/>
      <c r="S68" s="1071"/>
      <c r="T68" s="1071"/>
      <c r="U68" s="1071"/>
      <c r="V68" s="1071">
        <v>9665</v>
      </c>
      <c r="W68" s="1071"/>
      <c r="X68" s="1071"/>
      <c r="Y68" s="1071"/>
      <c r="Z68" s="1071"/>
      <c r="AA68" s="1071">
        <f t="shared" ref="AA68:AA76" si="0">Q68-V68</f>
        <v>-110</v>
      </c>
      <c r="AB68" s="1071"/>
      <c r="AC68" s="1071"/>
      <c r="AD68" s="1071"/>
      <c r="AE68" s="1071"/>
      <c r="AF68" s="1071">
        <v>-243</v>
      </c>
      <c r="AG68" s="1071"/>
      <c r="AH68" s="1071"/>
      <c r="AI68" s="1071"/>
      <c r="AJ68" s="1071"/>
      <c r="AK68" s="1071" t="s">
        <v>611</v>
      </c>
      <c r="AL68" s="1071"/>
      <c r="AM68" s="1071"/>
      <c r="AN68" s="1071"/>
      <c r="AO68" s="1071"/>
      <c r="AP68" s="1071">
        <v>8957</v>
      </c>
      <c r="AQ68" s="1071"/>
      <c r="AR68" s="1071"/>
      <c r="AS68" s="1071"/>
      <c r="AT68" s="1071"/>
      <c r="AU68" s="1071">
        <v>542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591</v>
      </c>
      <c r="C69" s="1064"/>
      <c r="D69" s="1064"/>
      <c r="E69" s="1064"/>
      <c r="F69" s="1064"/>
      <c r="G69" s="1064"/>
      <c r="H69" s="1064"/>
      <c r="I69" s="1064"/>
      <c r="J69" s="1064"/>
      <c r="K69" s="1064"/>
      <c r="L69" s="1064"/>
      <c r="M69" s="1064"/>
      <c r="N69" s="1064"/>
      <c r="O69" s="1064"/>
      <c r="P69" s="1065"/>
      <c r="Q69" s="1066">
        <v>1557</v>
      </c>
      <c r="R69" s="1060"/>
      <c r="S69" s="1060"/>
      <c r="T69" s="1060"/>
      <c r="U69" s="1060"/>
      <c r="V69" s="1060">
        <v>1544</v>
      </c>
      <c r="W69" s="1060"/>
      <c r="X69" s="1060"/>
      <c r="Y69" s="1060"/>
      <c r="Z69" s="1060"/>
      <c r="AA69" s="1060">
        <f t="shared" si="0"/>
        <v>13</v>
      </c>
      <c r="AB69" s="1060"/>
      <c r="AC69" s="1060"/>
      <c r="AD69" s="1060"/>
      <c r="AE69" s="1060"/>
      <c r="AF69" s="1060">
        <v>12</v>
      </c>
      <c r="AG69" s="1060"/>
      <c r="AH69" s="1060"/>
      <c r="AI69" s="1060"/>
      <c r="AJ69" s="1060"/>
      <c r="AK69" s="1060" t="s">
        <v>588</v>
      </c>
      <c r="AL69" s="1060"/>
      <c r="AM69" s="1060"/>
      <c r="AN69" s="1060"/>
      <c r="AO69" s="1060"/>
      <c r="AP69" s="1060">
        <v>843</v>
      </c>
      <c r="AQ69" s="1060"/>
      <c r="AR69" s="1060"/>
      <c r="AS69" s="1060"/>
      <c r="AT69" s="1060"/>
      <c r="AU69" s="1060">
        <v>130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592</v>
      </c>
      <c r="C70" s="1064"/>
      <c r="D70" s="1064"/>
      <c r="E70" s="1064"/>
      <c r="F70" s="1064"/>
      <c r="G70" s="1064"/>
      <c r="H70" s="1064"/>
      <c r="I70" s="1064"/>
      <c r="J70" s="1064"/>
      <c r="K70" s="1064"/>
      <c r="L70" s="1064"/>
      <c r="M70" s="1064"/>
      <c r="N70" s="1064"/>
      <c r="O70" s="1064"/>
      <c r="P70" s="1065"/>
      <c r="Q70" s="1066">
        <v>677</v>
      </c>
      <c r="R70" s="1060"/>
      <c r="S70" s="1060"/>
      <c r="T70" s="1060"/>
      <c r="U70" s="1060"/>
      <c r="V70" s="1060">
        <v>619</v>
      </c>
      <c r="W70" s="1060"/>
      <c r="X70" s="1060"/>
      <c r="Y70" s="1060"/>
      <c r="Z70" s="1060"/>
      <c r="AA70" s="1060">
        <f t="shared" si="0"/>
        <v>58</v>
      </c>
      <c r="AB70" s="1060"/>
      <c r="AC70" s="1060"/>
      <c r="AD70" s="1060"/>
      <c r="AE70" s="1060"/>
      <c r="AF70" s="1060">
        <v>58</v>
      </c>
      <c r="AG70" s="1060"/>
      <c r="AH70" s="1060"/>
      <c r="AI70" s="1060"/>
      <c r="AJ70" s="1060"/>
      <c r="AK70" s="1060" t="s">
        <v>588</v>
      </c>
      <c r="AL70" s="1060"/>
      <c r="AM70" s="1060"/>
      <c r="AN70" s="1060"/>
      <c r="AO70" s="1060"/>
      <c r="AP70" s="1060">
        <v>851</v>
      </c>
      <c r="AQ70" s="1060"/>
      <c r="AR70" s="1060"/>
      <c r="AS70" s="1060"/>
      <c r="AT70" s="1060"/>
      <c r="AU70" s="1060">
        <v>317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593</v>
      </c>
      <c r="C71" s="1064"/>
      <c r="D71" s="1064"/>
      <c r="E71" s="1064"/>
      <c r="F71" s="1064"/>
      <c r="G71" s="1064"/>
      <c r="H71" s="1064"/>
      <c r="I71" s="1064"/>
      <c r="J71" s="1064"/>
      <c r="K71" s="1064"/>
      <c r="L71" s="1064"/>
      <c r="M71" s="1064"/>
      <c r="N71" s="1064"/>
      <c r="O71" s="1064"/>
      <c r="P71" s="1065"/>
      <c r="Q71" s="1066">
        <v>1082</v>
      </c>
      <c r="R71" s="1060"/>
      <c r="S71" s="1060"/>
      <c r="T71" s="1060"/>
      <c r="U71" s="1060"/>
      <c r="V71" s="1060">
        <v>1081</v>
      </c>
      <c r="W71" s="1060"/>
      <c r="X71" s="1060"/>
      <c r="Y71" s="1060"/>
      <c r="Z71" s="1060"/>
      <c r="AA71" s="1060">
        <f t="shared" si="0"/>
        <v>1</v>
      </c>
      <c r="AB71" s="1060"/>
      <c r="AC71" s="1060"/>
      <c r="AD71" s="1060"/>
      <c r="AE71" s="1060"/>
      <c r="AF71" s="1060">
        <v>1</v>
      </c>
      <c r="AG71" s="1060"/>
      <c r="AH71" s="1060"/>
      <c r="AI71" s="1060"/>
      <c r="AJ71" s="1060"/>
      <c r="AK71" s="1060">
        <v>460</v>
      </c>
      <c r="AL71" s="1060"/>
      <c r="AM71" s="1060"/>
      <c r="AN71" s="1060"/>
      <c r="AO71" s="1060"/>
      <c r="AP71" s="1060" t="s">
        <v>604</v>
      </c>
      <c r="AQ71" s="1060"/>
      <c r="AR71" s="1060"/>
      <c r="AS71" s="1060"/>
      <c r="AT71" s="1060"/>
      <c r="AU71" s="1060" t="s">
        <v>604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594</v>
      </c>
      <c r="C72" s="1064"/>
      <c r="D72" s="1064"/>
      <c r="E72" s="1064"/>
      <c r="F72" s="1064"/>
      <c r="G72" s="1064"/>
      <c r="H72" s="1064"/>
      <c r="I72" s="1064"/>
      <c r="J72" s="1064"/>
      <c r="K72" s="1064"/>
      <c r="L72" s="1064"/>
      <c r="M72" s="1064"/>
      <c r="N72" s="1064"/>
      <c r="O72" s="1064"/>
      <c r="P72" s="1065"/>
      <c r="Q72" s="1066">
        <v>562</v>
      </c>
      <c r="R72" s="1060"/>
      <c r="S72" s="1060"/>
      <c r="T72" s="1060"/>
      <c r="U72" s="1060"/>
      <c r="V72" s="1060">
        <v>504</v>
      </c>
      <c r="W72" s="1060"/>
      <c r="X72" s="1060"/>
      <c r="Y72" s="1060"/>
      <c r="Z72" s="1060"/>
      <c r="AA72" s="1060">
        <f t="shared" si="0"/>
        <v>58</v>
      </c>
      <c r="AB72" s="1060"/>
      <c r="AC72" s="1060"/>
      <c r="AD72" s="1060"/>
      <c r="AE72" s="1060"/>
      <c r="AF72" s="1060">
        <v>58</v>
      </c>
      <c r="AG72" s="1060"/>
      <c r="AH72" s="1060"/>
      <c r="AI72" s="1060"/>
      <c r="AJ72" s="1060"/>
      <c r="AK72" s="1060" t="s">
        <v>588</v>
      </c>
      <c r="AL72" s="1060"/>
      <c r="AM72" s="1060"/>
      <c r="AN72" s="1060"/>
      <c r="AO72" s="1060"/>
      <c r="AP72" s="1060" t="s">
        <v>588</v>
      </c>
      <c r="AQ72" s="1060"/>
      <c r="AR72" s="1060"/>
      <c r="AS72" s="1060"/>
      <c r="AT72" s="1060"/>
      <c r="AU72" s="1060" t="s">
        <v>588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595</v>
      </c>
      <c r="C73" s="1064"/>
      <c r="D73" s="1064"/>
      <c r="E73" s="1064"/>
      <c r="F73" s="1064"/>
      <c r="G73" s="1064"/>
      <c r="H73" s="1064"/>
      <c r="I73" s="1064"/>
      <c r="J73" s="1064"/>
      <c r="K73" s="1064"/>
      <c r="L73" s="1064"/>
      <c r="M73" s="1064"/>
      <c r="N73" s="1064"/>
      <c r="O73" s="1064"/>
      <c r="P73" s="1065"/>
      <c r="Q73" s="1066">
        <v>106973</v>
      </c>
      <c r="R73" s="1060"/>
      <c r="S73" s="1060"/>
      <c r="T73" s="1060"/>
      <c r="U73" s="1060"/>
      <c r="V73" s="1060">
        <v>104792</v>
      </c>
      <c r="W73" s="1060"/>
      <c r="X73" s="1060"/>
      <c r="Y73" s="1060"/>
      <c r="Z73" s="1060"/>
      <c r="AA73" s="1060">
        <f t="shared" si="0"/>
        <v>2181</v>
      </c>
      <c r="AB73" s="1060"/>
      <c r="AC73" s="1060"/>
      <c r="AD73" s="1060"/>
      <c r="AE73" s="1060"/>
      <c r="AF73" s="1060">
        <v>2181</v>
      </c>
      <c r="AG73" s="1060"/>
      <c r="AH73" s="1060"/>
      <c r="AI73" s="1060"/>
      <c r="AJ73" s="1060"/>
      <c r="AK73" s="1060">
        <v>1009</v>
      </c>
      <c r="AL73" s="1060"/>
      <c r="AM73" s="1060"/>
      <c r="AN73" s="1060"/>
      <c r="AO73" s="1060"/>
      <c r="AP73" s="1060" t="s">
        <v>588</v>
      </c>
      <c r="AQ73" s="1060"/>
      <c r="AR73" s="1060"/>
      <c r="AS73" s="1060"/>
      <c r="AT73" s="1060"/>
      <c r="AU73" s="1060" t="s">
        <v>588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596</v>
      </c>
      <c r="C74" s="1064"/>
      <c r="D74" s="1064"/>
      <c r="E74" s="1064"/>
      <c r="F74" s="1064"/>
      <c r="G74" s="1064"/>
      <c r="H74" s="1064"/>
      <c r="I74" s="1064"/>
      <c r="J74" s="1064"/>
      <c r="K74" s="1064"/>
      <c r="L74" s="1064"/>
      <c r="M74" s="1064"/>
      <c r="N74" s="1064"/>
      <c r="O74" s="1064"/>
      <c r="P74" s="1065"/>
      <c r="Q74" s="1066">
        <v>3912</v>
      </c>
      <c r="R74" s="1060"/>
      <c r="S74" s="1060"/>
      <c r="T74" s="1060"/>
      <c r="U74" s="1060"/>
      <c r="V74" s="1060">
        <v>3187</v>
      </c>
      <c r="W74" s="1060"/>
      <c r="X74" s="1060"/>
      <c r="Y74" s="1060"/>
      <c r="Z74" s="1060"/>
      <c r="AA74" s="1060">
        <f t="shared" si="0"/>
        <v>725</v>
      </c>
      <c r="AB74" s="1060"/>
      <c r="AC74" s="1060"/>
      <c r="AD74" s="1060"/>
      <c r="AE74" s="1060"/>
      <c r="AF74" s="1060">
        <v>725</v>
      </c>
      <c r="AG74" s="1060"/>
      <c r="AH74" s="1060"/>
      <c r="AI74" s="1060"/>
      <c r="AJ74" s="1060"/>
      <c r="AK74" s="1060" t="s">
        <v>588</v>
      </c>
      <c r="AL74" s="1060"/>
      <c r="AM74" s="1060"/>
      <c r="AN74" s="1060"/>
      <c r="AO74" s="1060"/>
      <c r="AP74" s="1060" t="s">
        <v>599</v>
      </c>
      <c r="AQ74" s="1060"/>
      <c r="AR74" s="1060"/>
      <c r="AS74" s="1060"/>
      <c r="AT74" s="1060"/>
      <c r="AU74" s="1060" t="s">
        <v>588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597</v>
      </c>
      <c r="C75" s="1064"/>
      <c r="D75" s="1064"/>
      <c r="E75" s="1064"/>
      <c r="F75" s="1064"/>
      <c r="G75" s="1064"/>
      <c r="H75" s="1064"/>
      <c r="I75" s="1064"/>
      <c r="J75" s="1064"/>
      <c r="K75" s="1064"/>
      <c r="L75" s="1064"/>
      <c r="M75" s="1064"/>
      <c r="N75" s="1064"/>
      <c r="O75" s="1064"/>
      <c r="P75" s="1065"/>
      <c r="Q75" s="1067">
        <v>99</v>
      </c>
      <c r="R75" s="1068"/>
      <c r="S75" s="1068"/>
      <c r="T75" s="1068"/>
      <c r="U75" s="1069"/>
      <c r="V75" s="1070">
        <v>98</v>
      </c>
      <c r="W75" s="1068"/>
      <c r="X75" s="1068"/>
      <c r="Y75" s="1068"/>
      <c r="Z75" s="1069"/>
      <c r="AA75" s="1070">
        <f t="shared" si="0"/>
        <v>1</v>
      </c>
      <c r="AB75" s="1068"/>
      <c r="AC75" s="1068"/>
      <c r="AD75" s="1068"/>
      <c r="AE75" s="1069"/>
      <c r="AF75" s="1070">
        <v>1</v>
      </c>
      <c r="AG75" s="1068"/>
      <c r="AH75" s="1068"/>
      <c r="AI75" s="1068"/>
      <c r="AJ75" s="1069"/>
      <c r="AK75" s="1070">
        <v>3</v>
      </c>
      <c r="AL75" s="1068"/>
      <c r="AM75" s="1068"/>
      <c r="AN75" s="1068"/>
      <c r="AO75" s="1069"/>
      <c r="AP75" s="1070" t="s">
        <v>600</v>
      </c>
      <c r="AQ75" s="1068"/>
      <c r="AR75" s="1068"/>
      <c r="AS75" s="1068"/>
      <c r="AT75" s="1069"/>
      <c r="AU75" s="1070" t="s">
        <v>588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598</v>
      </c>
      <c r="C76" s="1064"/>
      <c r="D76" s="1064"/>
      <c r="E76" s="1064"/>
      <c r="F76" s="1064"/>
      <c r="G76" s="1064"/>
      <c r="H76" s="1064"/>
      <c r="I76" s="1064"/>
      <c r="J76" s="1064"/>
      <c r="K76" s="1064"/>
      <c r="L76" s="1064"/>
      <c r="M76" s="1064"/>
      <c r="N76" s="1064"/>
      <c r="O76" s="1064"/>
      <c r="P76" s="1065"/>
      <c r="Q76" s="1067">
        <v>128</v>
      </c>
      <c r="R76" s="1068"/>
      <c r="S76" s="1068"/>
      <c r="T76" s="1068"/>
      <c r="U76" s="1069"/>
      <c r="V76" s="1070">
        <v>120</v>
      </c>
      <c r="W76" s="1068"/>
      <c r="X76" s="1068"/>
      <c r="Y76" s="1068"/>
      <c r="Z76" s="1069"/>
      <c r="AA76" s="1070">
        <f t="shared" si="0"/>
        <v>8</v>
      </c>
      <c r="AB76" s="1068"/>
      <c r="AC76" s="1068"/>
      <c r="AD76" s="1068"/>
      <c r="AE76" s="1069"/>
      <c r="AF76" s="1070">
        <v>8</v>
      </c>
      <c r="AG76" s="1068"/>
      <c r="AH76" s="1068"/>
      <c r="AI76" s="1068"/>
      <c r="AJ76" s="1069"/>
      <c r="AK76" s="1070" t="s">
        <v>588</v>
      </c>
      <c r="AL76" s="1068"/>
      <c r="AM76" s="1068"/>
      <c r="AN76" s="1068"/>
      <c r="AO76" s="1069"/>
      <c r="AP76" s="1070" t="s">
        <v>601</v>
      </c>
      <c r="AQ76" s="1068"/>
      <c r="AR76" s="1068"/>
      <c r="AS76" s="1068"/>
      <c r="AT76" s="1069"/>
      <c r="AU76" s="1070" t="s">
        <v>588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392</v>
      </c>
      <c r="B88" s="1033" t="s">
        <v>429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2801</v>
      </c>
      <c r="AG88" s="1048"/>
      <c r="AH88" s="1048"/>
      <c r="AI88" s="1048"/>
      <c r="AJ88" s="1048"/>
      <c r="AK88" s="1052"/>
      <c r="AL88" s="1052"/>
      <c r="AM88" s="1052"/>
      <c r="AN88" s="1052"/>
      <c r="AO88" s="1052"/>
      <c r="AP88" s="1048">
        <f>SUM(AP68:AT87)</f>
        <v>10651</v>
      </c>
      <c r="AQ88" s="1048"/>
      <c r="AR88" s="1048"/>
      <c r="AS88" s="1048"/>
      <c r="AT88" s="1048"/>
      <c r="AU88" s="1048">
        <f>SUM(AU68:AY87)</f>
        <v>989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1033" t="s">
        <v>430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SUM(CR7:CR101)</f>
        <v>3</v>
      </c>
      <c r="CS102" s="1040"/>
      <c r="CT102" s="1040"/>
      <c r="CU102" s="1040"/>
      <c r="CV102" s="1041"/>
      <c r="CW102" s="1039" t="s">
        <v>588</v>
      </c>
      <c r="CX102" s="1040"/>
      <c r="CY102" s="1040"/>
      <c r="CZ102" s="1040"/>
      <c r="DA102" s="1041"/>
      <c r="DB102" s="1039" t="s">
        <v>588</v>
      </c>
      <c r="DC102" s="1040"/>
      <c r="DD102" s="1040"/>
      <c r="DE102" s="1040"/>
      <c r="DF102" s="1041"/>
      <c r="DG102" s="1039" t="s">
        <v>588</v>
      </c>
      <c r="DH102" s="1040"/>
      <c r="DI102" s="1040"/>
      <c r="DJ102" s="1040"/>
      <c r="DK102" s="1041"/>
      <c r="DL102" s="1039">
        <f t="shared" ref="DL102" si="1">SUM(DL7:DL101)</f>
        <v>9</v>
      </c>
      <c r="DM102" s="1040"/>
      <c r="DN102" s="1040"/>
      <c r="DO102" s="1040"/>
      <c r="DP102" s="1041"/>
      <c r="DQ102" s="1039">
        <f>SUM(DQ7:DQ101)</f>
        <v>3</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438</v>
      </c>
      <c r="AB109" s="983"/>
      <c r="AC109" s="983"/>
      <c r="AD109" s="983"/>
      <c r="AE109" s="984"/>
      <c r="AF109" s="985" t="s">
        <v>309</v>
      </c>
      <c r="AG109" s="983"/>
      <c r="AH109" s="983"/>
      <c r="AI109" s="983"/>
      <c r="AJ109" s="984"/>
      <c r="AK109" s="985" t="s">
        <v>308</v>
      </c>
      <c r="AL109" s="983"/>
      <c r="AM109" s="983"/>
      <c r="AN109" s="983"/>
      <c r="AO109" s="984"/>
      <c r="AP109" s="985" t="s">
        <v>439</v>
      </c>
      <c r="AQ109" s="983"/>
      <c r="AR109" s="983"/>
      <c r="AS109" s="983"/>
      <c r="AT109" s="1014"/>
      <c r="AU109" s="982" t="s">
        <v>437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438</v>
      </c>
      <c r="BR109" s="983"/>
      <c r="BS109" s="983"/>
      <c r="BT109" s="983"/>
      <c r="BU109" s="984"/>
      <c r="BV109" s="985" t="s">
        <v>309</v>
      </c>
      <c r="BW109" s="983"/>
      <c r="BX109" s="983"/>
      <c r="BY109" s="983"/>
      <c r="BZ109" s="984"/>
      <c r="CA109" s="985" t="s">
        <v>308</v>
      </c>
      <c r="CB109" s="983"/>
      <c r="CC109" s="983"/>
      <c r="CD109" s="983"/>
      <c r="CE109" s="984"/>
      <c r="CF109" s="1021" t="s">
        <v>439</v>
      </c>
      <c r="CG109" s="1021"/>
      <c r="CH109" s="1021"/>
      <c r="CI109" s="1021"/>
      <c r="CJ109" s="1021"/>
      <c r="CK109" s="985" t="s">
        <v>440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438</v>
      </c>
      <c r="DH109" s="983"/>
      <c r="DI109" s="983"/>
      <c r="DJ109" s="983"/>
      <c r="DK109" s="984"/>
      <c r="DL109" s="985" t="s">
        <v>309</v>
      </c>
      <c r="DM109" s="983"/>
      <c r="DN109" s="983"/>
      <c r="DO109" s="983"/>
      <c r="DP109" s="984"/>
      <c r="DQ109" s="985" t="s">
        <v>308</v>
      </c>
      <c r="DR109" s="983"/>
      <c r="DS109" s="983"/>
      <c r="DT109" s="983"/>
      <c r="DU109" s="984"/>
      <c r="DV109" s="985" t="s">
        <v>439</v>
      </c>
      <c r="DW109" s="983"/>
      <c r="DX109" s="983"/>
      <c r="DY109" s="983"/>
      <c r="DZ109" s="1014"/>
    </row>
    <row r="110" spans="1:131" s="246" customFormat="1" ht="26.25" customHeight="1" x14ac:dyDescent="0.15">
      <c r="A110" s="885" t="s">
        <v>441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418761</v>
      </c>
      <c r="AB110" s="976"/>
      <c r="AC110" s="976"/>
      <c r="AD110" s="976"/>
      <c r="AE110" s="977"/>
      <c r="AF110" s="978">
        <v>568060</v>
      </c>
      <c r="AG110" s="976"/>
      <c r="AH110" s="976"/>
      <c r="AI110" s="976"/>
      <c r="AJ110" s="977"/>
      <c r="AK110" s="978">
        <v>625240</v>
      </c>
      <c r="AL110" s="976"/>
      <c r="AM110" s="976"/>
      <c r="AN110" s="976"/>
      <c r="AO110" s="977"/>
      <c r="AP110" s="979">
        <v>18.899999999999999</v>
      </c>
      <c r="AQ110" s="980"/>
      <c r="AR110" s="980"/>
      <c r="AS110" s="980"/>
      <c r="AT110" s="981"/>
      <c r="AU110" s="1015" t="s">
        <v>73</v>
      </c>
      <c r="AV110" s="1016"/>
      <c r="AW110" s="1016"/>
      <c r="AX110" s="1016"/>
      <c r="AY110" s="1016"/>
      <c r="AZ110" s="941" t="s">
        <v>442</v>
      </c>
      <c r="BA110" s="886"/>
      <c r="BB110" s="886"/>
      <c r="BC110" s="886"/>
      <c r="BD110" s="886"/>
      <c r="BE110" s="886"/>
      <c r="BF110" s="886"/>
      <c r="BG110" s="886"/>
      <c r="BH110" s="886"/>
      <c r="BI110" s="886"/>
      <c r="BJ110" s="886"/>
      <c r="BK110" s="886"/>
      <c r="BL110" s="886"/>
      <c r="BM110" s="886"/>
      <c r="BN110" s="886"/>
      <c r="BO110" s="886"/>
      <c r="BP110" s="887"/>
      <c r="BQ110" s="942">
        <v>5472714</v>
      </c>
      <c r="BR110" s="923"/>
      <c r="BS110" s="923"/>
      <c r="BT110" s="923"/>
      <c r="BU110" s="923"/>
      <c r="BV110" s="923">
        <v>5585676</v>
      </c>
      <c r="BW110" s="923"/>
      <c r="BX110" s="923"/>
      <c r="BY110" s="923"/>
      <c r="BZ110" s="923"/>
      <c r="CA110" s="923">
        <v>5502654</v>
      </c>
      <c r="CB110" s="923"/>
      <c r="CC110" s="923"/>
      <c r="CD110" s="923"/>
      <c r="CE110" s="923"/>
      <c r="CF110" s="947">
        <v>166.7</v>
      </c>
      <c r="CG110" s="948"/>
      <c r="CH110" s="948"/>
      <c r="CI110" s="948"/>
      <c r="CJ110" s="948"/>
      <c r="CK110" s="1011" t="s">
        <v>443</v>
      </c>
      <c r="CL110" s="897"/>
      <c r="CM110" s="972" t="s">
        <v>444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445</v>
      </c>
      <c r="DH110" s="923"/>
      <c r="DI110" s="923"/>
      <c r="DJ110" s="923"/>
      <c r="DK110" s="923"/>
      <c r="DL110" s="923" t="s">
        <v>445</v>
      </c>
      <c r="DM110" s="923"/>
      <c r="DN110" s="923"/>
      <c r="DO110" s="923"/>
      <c r="DP110" s="923"/>
      <c r="DQ110" s="923" t="s">
        <v>445</v>
      </c>
      <c r="DR110" s="923"/>
      <c r="DS110" s="923"/>
      <c r="DT110" s="923"/>
      <c r="DU110" s="923"/>
      <c r="DV110" s="924" t="s">
        <v>445</v>
      </c>
      <c r="DW110" s="924"/>
      <c r="DX110" s="924"/>
      <c r="DY110" s="924"/>
      <c r="DZ110" s="925"/>
    </row>
    <row r="111" spans="1:131" s="246" customFormat="1" ht="26.25" customHeight="1" x14ac:dyDescent="0.15">
      <c r="A111" s="852" t="s">
        <v>446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447</v>
      </c>
      <c r="AB111" s="1004"/>
      <c r="AC111" s="1004"/>
      <c r="AD111" s="1004"/>
      <c r="AE111" s="1005"/>
      <c r="AF111" s="1006" t="s">
        <v>447</v>
      </c>
      <c r="AG111" s="1004"/>
      <c r="AH111" s="1004"/>
      <c r="AI111" s="1004"/>
      <c r="AJ111" s="1005"/>
      <c r="AK111" s="1006" t="s">
        <v>237</v>
      </c>
      <c r="AL111" s="1004"/>
      <c r="AM111" s="1004"/>
      <c r="AN111" s="1004"/>
      <c r="AO111" s="1005"/>
      <c r="AP111" s="1007" t="s">
        <v>447</v>
      </c>
      <c r="AQ111" s="1008"/>
      <c r="AR111" s="1008"/>
      <c r="AS111" s="1008"/>
      <c r="AT111" s="1009"/>
      <c r="AU111" s="1017"/>
      <c r="AV111" s="1018"/>
      <c r="AW111" s="1018"/>
      <c r="AX111" s="1018"/>
      <c r="AY111" s="1018"/>
      <c r="AZ111" s="893" t="s">
        <v>448</v>
      </c>
      <c r="BA111" s="828"/>
      <c r="BB111" s="828"/>
      <c r="BC111" s="828"/>
      <c r="BD111" s="828"/>
      <c r="BE111" s="828"/>
      <c r="BF111" s="828"/>
      <c r="BG111" s="828"/>
      <c r="BH111" s="828"/>
      <c r="BI111" s="828"/>
      <c r="BJ111" s="828"/>
      <c r="BK111" s="828"/>
      <c r="BL111" s="828"/>
      <c r="BM111" s="828"/>
      <c r="BN111" s="828"/>
      <c r="BO111" s="828"/>
      <c r="BP111" s="829"/>
      <c r="BQ111" s="894" t="s">
        <v>447</v>
      </c>
      <c r="BR111" s="895"/>
      <c r="BS111" s="895"/>
      <c r="BT111" s="895"/>
      <c r="BU111" s="895"/>
      <c r="BV111" s="895" t="s">
        <v>445</v>
      </c>
      <c r="BW111" s="895"/>
      <c r="BX111" s="895"/>
      <c r="BY111" s="895"/>
      <c r="BZ111" s="895"/>
      <c r="CA111" s="895" t="s">
        <v>445</v>
      </c>
      <c r="CB111" s="895"/>
      <c r="CC111" s="895"/>
      <c r="CD111" s="895"/>
      <c r="CE111" s="895"/>
      <c r="CF111" s="956" t="s">
        <v>445</v>
      </c>
      <c r="CG111" s="957"/>
      <c r="CH111" s="957"/>
      <c r="CI111" s="957"/>
      <c r="CJ111" s="957"/>
      <c r="CK111" s="1012"/>
      <c r="CL111" s="899"/>
      <c r="CM111" s="902" t="s">
        <v>449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445</v>
      </c>
      <c r="DH111" s="895"/>
      <c r="DI111" s="895"/>
      <c r="DJ111" s="895"/>
      <c r="DK111" s="895"/>
      <c r="DL111" s="895" t="s">
        <v>237</v>
      </c>
      <c r="DM111" s="895"/>
      <c r="DN111" s="895"/>
      <c r="DO111" s="895"/>
      <c r="DP111" s="895"/>
      <c r="DQ111" s="895" t="s">
        <v>445</v>
      </c>
      <c r="DR111" s="895"/>
      <c r="DS111" s="895"/>
      <c r="DT111" s="895"/>
      <c r="DU111" s="895"/>
      <c r="DV111" s="872" t="s">
        <v>445</v>
      </c>
      <c r="DW111" s="872"/>
      <c r="DX111" s="872"/>
      <c r="DY111" s="872"/>
      <c r="DZ111" s="873"/>
    </row>
    <row r="112" spans="1:131" s="246" customFormat="1" ht="26.25" customHeight="1" x14ac:dyDescent="0.15">
      <c r="A112" s="997" t="s">
        <v>450</v>
      </c>
      <c r="B112" s="998"/>
      <c r="C112" s="828" t="s">
        <v>451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410</v>
      </c>
      <c r="AB112" s="858"/>
      <c r="AC112" s="858"/>
      <c r="AD112" s="858"/>
      <c r="AE112" s="859"/>
      <c r="AF112" s="860">
        <v>410</v>
      </c>
      <c r="AG112" s="858"/>
      <c r="AH112" s="858"/>
      <c r="AI112" s="858"/>
      <c r="AJ112" s="859"/>
      <c r="AK112" s="860">
        <v>410</v>
      </c>
      <c r="AL112" s="858"/>
      <c r="AM112" s="858"/>
      <c r="AN112" s="858"/>
      <c r="AO112" s="859"/>
      <c r="AP112" s="905">
        <v>0</v>
      </c>
      <c r="AQ112" s="906"/>
      <c r="AR112" s="906"/>
      <c r="AS112" s="906"/>
      <c r="AT112" s="907"/>
      <c r="AU112" s="1017"/>
      <c r="AV112" s="1018"/>
      <c r="AW112" s="1018"/>
      <c r="AX112" s="1018"/>
      <c r="AY112" s="1018"/>
      <c r="AZ112" s="893" t="s">
        <v>452</v>
      </c>
      <c r="BA112" s="828"/>
      <c r="BB112" s="828"/>
      <c r="BC112" s="828"/>
      <c r="BD112" s="828"/>
      <c r="BE112" s="828"/>
      <c r="BF112" s="828"/>
      <c r="BG112" s="828"/>
      <c r="BH112" s="828"/>
      <c r="BI112" s="828"/>
      <c r="BJ112" s="828"/>
      <c r="BK112" s="828"/>
      <c r="BL112" s="828"/>
      <c r="BM112" s="828"/>
      <c r="BN112" s="828"/>
      <c r="BO112" s="828"/>
      <c r="BP112" s="829"/>
      <c r="BQ112" s="894">
        <v>4540319</v>
      </c>
      <c r="BR112" s="895"/>
      <c r="BS112" s="895"/>
      <c r="BT112" s="895"/>
      <c r="BU112" s="895"/>
      <c r="BV112" s="895">
        <v>4233096</v>
      </c>
      <c r="BW112" s="895"/>
      <c r="BX112" s="895"/>
      <c r="BY112" s="895"/>
      <c r="BZ112" s="895"/>
      <c r="CA112" s="895">
        <v>3940332</v>
      </c>
      <c r="CB112" s="895"/>
      <c r="CC112" s="895"/>
      <c r="CD112" s="895"/>
      <c r="CE112" s="895"/>
      <c r="CF112" s="956">
        <v>119.4</v>
      </c>
      <c r="CG112" s="957"/>
      <c r="CH112" s="957"/>
      <c r="CI112" s="957"/>
      <c r="CJ112" s="957"/>
      <c r="CK112" s="1012"/>
      <c r="CL112" s="899"/>
      <c r="CM112" s="902" t="s">
        <v>453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237</v>
      </c>
      <c r="DH112" s="895"/>
      <c r="DI112" s="895"/>
      <c r="DJ112" s="895"/>
      <c r="DK112" s="895"/>
      <c r="DL112" s="895" t="s">
        <v>237</v>
      </c>
      <c r="DM112" s="895"/>
      <c r="DN112" s="895"/>
      <c r="DO112" s="895"/>
      <c r="DP112" s="895"/>
      <c r="DQ112" s="895" t="s">
        <v>237</v>
      </c>
      <c r="DR112" s="895"/>
      <c r="DS112" s="895"/>
      <c r="DT112" s="895"/>
      <c r="DU112" s="895"/>
      <c r="DV112" s="872" t="s">
        <v>237</v>
      </c>
      <c r="DW112" s="872"/>
      <c r="DX112" s="872"/>
      <c r="DY112" s="872"/>
      <c r="DZ112" s="873"/>
    </row>
    <row r="113" spans="1:130" s="246" customFormat="1" ht="26.25" customHeight="1" x14ac:dyDescent="0.15">
      <c r="A113" s="999"/>
      <c r="B113" s="1000"/>
      <c r="C113" s="828" t="s">
        <v>454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324779</v>
      </c>
      <c r="AB113" s="1004"/>
      <c r="AC113" s="1004"/>
      <c r="AD113" s="1004"/>
      <c r="AE113" s="1005"/>
      <c r="AF113" s="1006">
        <v>337582</v>
      </c>
      <c r="AG113" s="1004"/>
      <c r="AH113" s="1004"/>
      <c r="AI113" s="1004"/>
      <c r="AJ113" s="1005"/>
      <c r="AK113" s="1006">
        <v>337122</v>
      </c>
      <c r="AL113" s="1004"/>
      <c r="AM113" s="1004"/>
      <c r="AN113" s="1004"/>
      <c r="AO113" s="1005"/>
      <c r="AP113" s="1007">
        <v>10.199999999999999</v>
      </c>
      <c r="AQ113" s="1008"/>
      <c r="AR113" s="1008"/>
      <c r="AS113" s="1008"/>
      <c r="AT113" s="1009"/>
      <c r="AU113" s="1017"/>
      <c r="AV113" s="1018"/>
      <c r="AW113" s="1018"/>
      <c r="AX113" s="1018"/>
      <c r="AY113" s="1018"/>
      <c r="AZ113" s="893" t="s">
        <v>455</v>
      </c>
      <c r="BA113" s="828"/>
      <c r="BB113" s="828"/>
      <c r="BC113" s="828"/>
      <c r="BD113" s="828"/>
      <c r="BE113" s="828"/>
      <c r="BF113" s="828"/>
      <c r="BG113" s="828"/>
      <c r="BH113" s="828"/>
      <c r="BI113" s="828"/>
      <c r="BJ113" s="828"/>
      <c r="BK113" s="828"/>
      <c r="BL113" s="828"/>
      <c r="BM113" s="828"/>
      <c r="BN113" s="828"/>
      <c r="BO113" s="828"/>
      <c r="BP113" s="829"/>
      <c r="BQ113" s="894">
        <v>1102134</v>
      </c>
      <c r="BR113" s="895"/>
      <c r="BS113" s="895"/>
      <c r="BT113" s="895"/>
      <c r="BU113" s="895"/>
      <c r="BV113" s="895">
        <v>1032850</v>
      </c>
      <c r="BW113" s="895"/>
      <c r="BX113" s="895"/>
      <c r="BY113" s="895"/>
      <c r="BZ113" s="895"/>
      <c r="CA113" s="895">
        <v>988901</v>
      </c>
      <c r="CB113" s="895"/>
      <c r="CC113" s="895"/>
      <c r="CD113" s="895"/>
      <c r="CE113" s="895"/>
      <c r="CF113" s="956">
        <v>30</v>
      </c>
      <c r="CG113" s="957"/>
      <c r="CH113" s="957"/>
      <c r="CI113" s="957"/>
      <c r="CJ113" s="957"/>
      <c r="CK113" s="1012"/>
      <c r="CL113" s="899"/>
      <c r="CM113" s="902" t="s">
        <v>456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237</v>
      </c>
      <c r="DH113" s="858"/>
      <c r="DI113" s="858"/>
      <c r="DJ113" s="858"/>
      <c r="DK113" s="859"/>
      <c r="DL113" s="860" t="s">
        <v>237</v>
      </c>
      <c r="DM113" s="858"/>
      <c r="DN113" s="858"/>
      <c r="DO113" s="858"/>
      <c r="DP113" s="859"/>
      <c r="DQ113" s="860" t="s">
        <v>447</v>
      </c>
      <c r="DR113" s="858"/>
      <c r="DS113" s="858"/>
      <c r="DT113" s="858"/>
      <c r="DU113" s="859"/>
      <c r="DV113" s="905" t="s">
        <v>237</v>
      </c>
      <c r="DW113" s="906"/>
      <c r="DX113" s="906"/>
      <c r="DY113" s="906"/>
      <c r="DZ113" s="907"/>
    </row>
    <row r="114" spans="1:130" s="246" customFormat="1" ht="26.25" customHeight="1" x14ac:dyDescent="0.15">
      <c r="A114" s="999"/>
      <c r="B114" s="1000"/>
      <c r="C114" s="828" t="s">
        <v>457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187476</v>
      </c>
      <c r="AB114" s="858"/>
      <c r="AC114" s="858"/>
      <c r="AD114" s="858"/>
      <c r="AE114" s="859"/>
      <c r="AF114" s="860">
        <v>145851</v>
      </c>
      <c r="AG114" s="858"/>
      <c r="AH114" s="858"/>
      <c r="AI114" s="858"/>
      <c r="AJ114" s="859"/>
      <c r="AK114" s="860">
        <v>111380</v>
      </c>
      <c r="AL114" s="858"/>
      <c r="AM114" s="858"/>
      <c r="AN114" s="858"/>
      <c r="AO114" s="859"/>
      <c r="AP114" s="905">
        <v>3.4</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1358650</v>
      </c>
      <c r="BR114" s="895"/>
      <c r="BS114" s="895"/>
      <c r="BT114" s="895"/>
      <c r="BU114" s="895"/>
      <c r="BV114" s="895">
        <v>1405422</v>
      </c>
      <c r="BW114" s="895"/>
      <c r="BX114" s="895"/>
      <c r="BY114" s="895"/>
      <c r="BZ114" s="895"/>
      <c r="CA114" s="895">
        <v>1328919</v>
      </c>
      <c r="CB114" s="895"/>
      <c r="CC114" s="895"/>
      <c r="CD114" s="895"/>
      <c r="CE114" s="895"/>
      <c r="CF114" s="956">
        <v>40.299999999999997</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237</v>
      </c>
      <c r="DH114" s="858"/>
      <c r="DI114" s="858"/>
      <c r="DJ114" s="858"/>
      <c r="DK114" s="859"/>
      <c r="DL114" s="860" t="s">
        <v>237</v>
      </c>
      <c r="DM114" s="858"/>
      <c r="DN114" s="858"/>
      <c r="DO114" s="858"/>
      <c r="DP114" s="859"/>
      <c r="DQ114" s="860" t="s">
        <v>237</v>
      </c>
      <c r="DR114" s="858"/>
      <c r="DS114" s="858"/>
      <c r="DT114" s="858"/>
      <c r="DU114" s="859"/>
      <c r="DV114" s="905" t="s">
        <v>447</v>
      </c>
      <c r="DW114" s="906"/>
      <c r="DX114" s="906"/>
      <c r="DY114" s="906"/>
      <c r="DZ114" s="907"/>
    </row>
    <row r="115" spans="1:130" s="246" customFormat="1" ht="26.25" customHeight="1" x14ac:dyDescent="0.15">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237</v>
      </c>
      <c r="AB115" s="1004"/>
      <c r="AC115" s="1004"/>
      <c r="AD115" s="1004"/>
      <c r="AE115" s="1005"/>
      <c r="AF115" s="1006" t="s">
        <v>237</v>
      </c>
      <c r="AG115" s="1004"/>
      <c r="AH115" s="1004"/>
      <c r="AI115" s="1004"/>
      <c r="AJ115" s="1005"/>
      <c r="AK115" s="1006" t="s">
        <v>237</v>
      </c>
      <c r="AL115" s="1004"/>
      <c r="AM115" s="1004"/>
      <c r="AN115" s="1004"/>
      <c r="AO115" s="1005"/>
      <c r="AP115" s="1007" t="s">
        <v>237</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v>1671</v>
      </c>
      <c r="BR115" s="895"/>
      <c r="BS115" s="895"/>
      <c r="BT115" s="895"/>
      <c r="BU115" s="895"/>
      <c r="BV115" s="895">
        <v>1279</v>
      </c>
      <c r="BW115" s="895"/>
      <c r="BX115" s="895"/>
      <c r="BY115" s="895"/>
      <c r="BZ115" s="895"/>
      <c r="CA115" s="895">
        <v>2658</v>
      </c>
      <c r="CB115" s="895"/>
      <c r="CC115" s="895"/>
      <c r="CD115" s="895"/>
      <c r="CE115" s="895"/>
      <c r="CF115" s="956">
        <v>0.1</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237</v>
      </c>
      <c r="DH115" s="858"/>
      <c r="DI115" s="858"/>
      <c r="DJ115" s="858"/>
      <c r="DK115" s="859"/>
      <c r="DL115" s="860" t="s">
        <v>237</v>
      </c>
      <c r="DM115" s="858"/>
      <c r="DN115" s="858"/>
      <c r="DO115" s="858"/>
      <c r="DP115" s="859"/>
      <c r="DQ115" s="860" t="s">
        <v>237</v>
      </c>
      <c r="DR115" s="858"/>
      <c r="DS115" s="858"/>
      <c r="DT115" s="858"/>
      <c r="DU115" s="859"/>
      <c r="DV115" s="905" t="s">
        <v>237</v>
      </c>
      <c r="DW115" s="906"/>
      <c r="DX115" s="906"/>
      <c r="DY115" s="906"/>
      <c r="DZ115" s="907"/>
    </row>
    <row r="116" spans="1:130" s="246" customFormat="1" ht="26.25" customHeight="1" x14ac:dyDescent="0.15">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1663</v>
      </c>
      <c r="AB116" s="858"/>
      <c r="AC116" s="858"/>
      <c r="AD116" s="858"/>
      <c r="AE116" s="859"/>
      <c r="AF116" s="860">
        <v>185</v>
      </c>
      <c r="AG116" s="858"/>
      <c r="AH116" s="858"/>
      <c r="AI116" s="858"/>
      <c r="AJ116" s="859"/>
      <c r="AK116" s="860">
        <v>67</v>
      </c>
      <c r="AL116" s="858"/>
      <c r="AM116" s="858"/>
      <c r="AN116" s="858"/>
      <c r="AO116" s="859"/>
      <c r="AP116" s="905">
        <v>0</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237</v>
      </c>
      <c r="BR116" s="895"/>
      <c r="BS116" s="895"/>
      <c r="BT116" s="895"/>
      <c r="BU116" s="895"/>
      <c r="BV116" s="895" t="s">
        <v>447</v>
      </c>
      <c r="BW116" s="895"/>
      <c r="BX116" s="895"/>
      <c r="BY116" s="895"/>
      <c r="BZ116" s="895"/>
      <c r="CA116" s="895" t="s">
        <v>445</v>
      </c>
      <c r="CB116" s="895"/>
      <c r="CC116" s="895"/>
      <c r="CD116" s="895"/>
      <c r="CE116" s="895"/>
      <c r="CF116" s="956" t="s">
        <v>447</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237</v>
      </c>
      <c r="DH116" s="858"/>
      <c r="DI116" s="858"/>
      <c r="DJ116" s="858"/>
      <c r="DK116" s="859"/>
      <c r="DL116" s="860" t="s">
        <v>447</v>
      </c>
      <c r="DM116" s="858"/>
      <c r="DN116" s="858"/>
      <c r="DO116" s="858"/>
      <c r="DP116" s="859"/>
      <c r="DQ116" s="860" t="s">
        <v>447</v>
      </c>
      <c r="DR116" s="858"/>
      <c r="DS116" s="858"/>
      <c r="DT116" s="858"/>
      <c r="DU116" s="859"/>
      <c r="DV116" s="905" t="s">
        <v>445</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933089</v>
      </c>
      <c r="AB117" s="990"/>
      <c r="AC117" s="990"/>
      <c r="AD117" s="990"/>
      <c r="AE117" s="991"/>
      <c r="AF117" s="992">
        <v>1052088</v>
      </c>
      <c r="AG117" s="990"/>
      <c r="AH117" s="990"/>
      <c r="AI117" s="990"/>
      <c r="AJ117" s="991"/>
      <c r="AK117" s="992">
        <v>1074219</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468</v>
      </c>
      <c r="BR117" s="895"/>
      <c r="BS117" s="895"/>
      <c r="BT117" s="895"/>
      <c r="BU117" s="895"/>
      <c r="BV117" s="895" t="s">
        <v>468</v>
      </c>
      <c r="BW117" s="895"/>
      <c r="BX117" s="895"/>
      <c r="BY117" s="895"/>
      <c r="BZ117" s="895"/>
      <c r="CA117" s="895" t="s">
        <v>468</v>
      </c>
      <c r="CB117" s="895"/>
      <c r="CC117" s="895"/>
      <c r="CD117" s="895"/>
      <c r="CE117" s="895"/>
      <c r="CF117" s="956" t="s">
        <v>468</v>
      </c>
      <c r="CG117" s="957"/>
      <c r="CH117" s="957"/>
      <c r="CI117" s="957"/>
      <c r="CJ117" s="957"/>
      <c r="CK117" s="1012"/>
      <c r="CL117" s="899"/>
      <c r="CM117" s="902" t="s">
        <v>469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468</v>
      </c>
      <c r="DH117" s="858"/>
      <c r="DI117" s="858"/>
      <c r="DJ117" s="858"/>
      <c r="DK117" s="859"/>
      <c r="DL117" s="860" t="s">
        <v>468</v>
      </c>
      <c r="DM117" s="858"/>
      <c r="DN117" s="858"/>
      <c r="DO117" s="858"/>
      <c r="DP117" s="859"/>
      <c r="DQ117" s="860" t="s">
        <v>468</v>
      </c>
      <c r="DR117" s="858"/>
      <c r="DS117" s="858"/>
      <c r="DT117" s="858"/>
      <c r="DU117" s="859"/>
      <c r="DV117" s="905" t="s">
        <v>468</v>
      </c>
      <c r="DW117" s="906"/>
      <c r="DX117" s="906"/>
      <c r="DY117" s="906"/>
      <c r="DZ117" s="907"/>
    </row>
    <row r="118" spans="1:130" s="246" customFormat="1" ht="26.25" customHeight="1" x14ac:dyDescent="0.15">
      <c r="A118" s="982" t="s">
        <v>440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438</v>
      </c>
      <c r="AB118" s="983"/>
      <c r="AC118" s="983"/>
      <c r="AD118" s="983"/>
      <c r="AE118" s="984"/>
      <c r="AF118" s="985" t="s">
        <v>309</v>
      </c>
      <c r="AG118" s="983"/>
      <c r="AH118" s="983"/>
      <c r="AI118" s="983"/>
      <c r="AJ118" s="984"/>
      <c r="AK118" s="985" t="s">
        <v>308</v>
      </c>
      <c r="AL118" s="983"/>
      <c r="AM118" s="983"/>
      <c r="AN118" s="983"/>
      <c r="AO118" s="984"/>
      <c r="AP118" s="986" t="s">
        <v>439</v>
      </c>
      <c r="AQ118" s="987"/>
      <c r="AR118" s="987"/>
      <c r="AS118" s="987"/>
      <c r="AT118" s="988"/>
      <c r="AU118" s="1017"/>
      <c r="AV118" s="1018"/>
      <c r="AW118" s="1018"/>
      <c r="AX118" s="1018"/>
      <c r="AY118" s="1018"/>
      <c r="AZ118" s="960" t="s">
        <v>470</v>
      </c>
      <c r="BA118" s="961"/>
      <c r="BB118" s="961"/>
      <c r="BC118" s="961"/>
      <c r="BD118" s="961"/>
      <c r="BE118" s="961"/>
      <c r="BF118" s="961"/>
      <c r="BG118" s="961"/>
      <c r="BH118" s="961"/>
      <c r="BI118" s="961"/>
      <c r="BJ118" s="961"/>
      <c r="BK118" s="961"/>
      <c r="BL118" s="961"/>
      <c r="BM118" s="961"/>
      <c r="BN118" s="961"/>
      <c r="BO118" s="961"/>
      <c r="BP118" s="962"/>
      <c r="BQ118" s="963" t="s">
        <v>468</v>
      </c>
      <c r="BR118" s="926"/>
      <c r="BS118" s="926"/>
      <c r="BT118" s="926"/>
      <c r="BU118" s="926"/>
      <c r="BV118" s="926" t="s">
        <v>468</v>
      </c>
      <c r="BW118" s="926"/>
      <c r="BX118" s="926"/>
      <c r="BY118" s="926"/>
      <c r="BZ118" s="926"/>
      <c r="CA118" s="926">
        <v>64298</v>
      </c>
      <c r="CB118" s="926"/>
      <c r="CC118" s="926"/>
      <c r="CD118" s="926"/>
      <c r="CE118" s="926"/>
      <c r="CF118" s="956">
        <v>1.9</v>
      </c>
      <c r="CG118" s="957"/>
      <c r="CH118" s="957"/>
      <c r="CI118" s="957"/>
      <c r="CJ118" s="957"/>
      <c r="CK118" s="1012"/>
      <c r="CL118" s="899"/>
      <c r="CM118" s="902" t="s">
        <v>471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468</v>
      </c>
      <c r="DH118" s="858"/>
      <c r="DI118" s="858"/>
      <c r="DJ118" s="858"/>
      <c r="DK118" s="859"/>
      <c r="DL118" s="860" t="s">
        <v>468</v>
      </c>
      <c r="DM118" s="858"/>
      <c r="DN118" s="858"/>
      <c r="DO118" s="858"/>
      <c r="DP118" s="859"/>
      <c r="DQ118" s="860" t="s">
        <v>468</v>
      </c>
      <c r="DR118" s="858"/>
      <c r="DS118" s="858"/>
      <c r="DT118" s="858"/>
      <c r="DU118" s="859"/>
      <c r="DV118" s="905" t="s">
        <v>468</v>
      </c>
      <c r="DW118" s="906"/>
      <c r="DX118" s="906"/>
      <c r="DY118" s="906"/>
      <c r="DZ118" s="907"/>
    </row>
    <row r="119" spans="1:130" s="246" customFormat="1" ht="26.25" customHeight="1" x14ac:dyDescent="0.15">
      <c r="A119" s="896" t="s">
        <v>443</v>
      </c>
      <c r="B119" s="897"/>
      <c r="C119" s="972" t="s">
        <v>444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468</v>
      </c>
      <c r="AB119" s="976"/>
      <c r="AC119" s="976"/>
      <c r="AD119" s="976"/>
      <c r="AE119" s="977"/>
      <c r="AF119" s="978" t="s">
        <v>468</v>
      </c>
      <c r="AG119" s="976"/>
      <c r="AH119" s="976"/>
      <c r="AI119" s="976"/>
      <c r="AJ119" s="977"/>
      <c r="AK119" s="978" t="s">
        <v>468</v>
      </c>
      <c r="AL119" s="976"/>
      <c r="AM119" s="976"/>
      <c r="AN119" s="976"/>
      <c r="AO119" s="977"/>
      <c r="AP119" s="979" t="s">
        <v>468</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472</v>
      </c>
      <c r="BP119" s="959"/>
      <c r="BQ119" s="963">
        <v>12475488</v>
      </c>
      <c r="BR119" s="926"/>
      <c r="BS119" s="926"/>
      <c r="BT119" s="926"/>
      <c r="BU119" s="926"/>
      <c r="BV119" s="926">
        <v>12258323</v>
      </c>
      <c r="BW119" s="926"/>
      <c r="BX119" s="926"/>
      <c r="BY119" s="926"/>
      <c r="BZ119" s="926"/>
      <c r="CA119" s="926">
        <v>11827762</v>
      </c>
      <c r="CB119" s="926"/>
      <c r="CC119" s="926"/>
      <c r="CD119" s="926"/>
      <c r="CE119" s="926"/>
      <c r="CF119" s="824"/>
      <c r="CG119" s="825"/>
      <c r="CH119" s="825"/>
      <c r="CI119" s="825"/>
      <c r="CJ119" s="915"/>
      <c r="CK119" s="1013"/>
      <c r="CL119" s="901"/>
      <c r="CM119" s="919" t="s">
        <v>473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474</v>
      </c>
      <c r="DH119" s="841"/>
      <c r="DI119" s="841"/>
      <c r="DJ119" s="841"/>
      <c r="DK119" s="842"/>
      <c r="DL119" s="843" t="s">
        <v>474</v>
      </c>
      <c r="DM119" s="841"/>
      <c r="DN119" s="841"/>
      <c r="DO119" s="841"/>
      <c r="DP119" s="842"/>
      <c r="DQ119" s="843" t="s">
        <v>474</v>
      </c>
      <c r="DR119" s="841"/>
      <c r="DS119" s="841"/>
      <c r="DT119" s="841"/>
      <c r="DU119" s="842"/>
      <c r="DV119" s="929" t="s">
        <v>474</v>
      </c>
      <c r="DW119" s="930"/>
      <c r="DX119" s="930"/>
      <c r="DY119" s="930"/>
      <c r="DZ119" s="931"/>
    </row>
    <row r="120" spans="1:130" s="246" customFormat="1" ht="26.25" customHeight="1" x14ac:dyDescent="0.15">
      <c r="A120" s="898"/>
      <c r="B120" s="899"/>
      <c r="C120" s="902" t="s">
        <v>449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474</v>
      </c>
      <c r="AB120" s="858"/>
      <c r="AC120" s="858"/>
      <c r="AD120" s="858"/>
      <c r="AE120" s="859"/>
      <c r="AF120" s="860" t="s">
        <v>474</v>
      </c>
      <c r="AG120" s="858"/>
      <c r="AH120" s="858"/>
      <c r="AI120" s="858"/>
      <c r="AJ120" s="859"/>
      <c r="AK120" s="860" t="s">
        <v>474</v>
      </c>
      <c r="AL120" s="858"/>
      <c r="AM120" s="858"/>
      <c r="AN120" s="858"/>
      <c r="AO120" s="859"/>
      <c r="AP120" s="905" t="s">
        <v>474</v>
      </c>
      <c r="AQ120" s="906"/>
      <c r="AR120" s="906"/>
      <c r="AS120" s="906"/>
      <c r="AT120" s="907"/>
      <c r="AU120" s="964" t="s">
        <v>475</v>
      </c>
      <c r="AV120" s="965"/>
      <c r="AW120" s="965"/>
      <c r="AX120" s="965"/>
      <c r="AY120" s="966"/>
      <c r="AZ120" s="941" t="s">
        <v>476</v>
      </c>
      <c r="BA120" s="886"/>
      <c r="BB120" s="886"/>
      <c r="BC120" s="886"/>
      <c r="BD120" s="886"/>
      <c r="BE120" s="886"/>
      <c r="BF120" s="886"/>
      <c r="BG120" s="886"/>
      <c r="BH120" s="886"/>
      <c r="BI120" s="886"/>
      <c r="BJ120" s="886"/>
      <c r="BK120" s="886"/>
      <c r="BL120" s="886"/>
      <c r="BM120" s="886"/>
      <c r="BN120" s="886"/>
      <c r="BO120" s="886"/>
      <c r="BP120" s="887"/>
      <c r="BQ120" s="942">
        <v>1531133</v>
      </c>
      <c r="BR120" s="923"/>
      <c r="BS120" s="923"/>
      <c r="BT120" s="923"/>
      <c r="BU120" s="923"/>
      <c r="BV120" s="923">
        <v>1834992</v>
      </c>
      <c r="BW120" s="923"/>
      <c r="BX120" s="923"/>
      <c r="BY120" s="923"/>
      <c r="BZ120" s="923"/>
      <c r="CA120" s="923">
        <v>2314185</v>
      </c>
      <c r="CB120" s="923"/>
      <c r="CC120" s="923"/>
      <c r="CD120" s="923"/>
      <c r="CE120" s="923"/>
      <c r="CF120" s="947">
        <v>70.099999999999994</v>
      </c>
      <c r="CG120" s="948"/>
      <c r="CH120" s="948"/>
      <c r="CI120" s="948"/>
      <c r="CJ120" s="948"/>
      <c r="CK120" s="949" t="s">
        <v>477</v>
      </c>
      <c r="CL120" s="933"/>
      <c r="CM120" s="933"/>
      <c r="CN120" s="933"/>
      <c r="CO120" s="934"/>
      <c r="CP120" s="953" t="s">
        <v>478</v>
      </c>
      <c r="CQ120" s="954"/>
      <c r="CR120" s="954"/>
      <c r="CS120" s="954"/>
      <c r="CT120" s="954"/>
      <c r="CU120" s="954"/>
      <c r="CV120" s="954"/>
      <c r="CW120" s="954"/>
      <c r="CX120" s="954"/>
      <c r="CY120" s="954"/>
      <c r="CZ120" s="954"/>
      <c r="DA120" s="954"/>
      <c r="DB120" s="954"/>
      <c r="DC120" s="954"/>
      <c r="DD120" s="954"/>
      <c r="DE120" s="954"/>
      <c r="DF120" s="955"/>
      <c r="DG120" s="942">
        <v>3597229</v>
      </c>
      <c r="DH120" s="923"/>
      <c r="DI120" s="923"/>
      <c r="DJ120" s="923"/>
      <c r="DK120" s="923"/>
      <c r="DL120" s="923">
        <v>3333206</v>
      </c>
      <c r="DM120" s="923"/>
      <c r="DN120" s="923"/>
      <c r="DO120" s="923"/>
      <c r="DP120" s="923"/>
      <c r="DQ120" s="923">
        <v>3079743</v>
      </c>
      <c r="DR120" s="923"/>
      <c r="DS120" s="923"/>
      <c r="DT120" s="923"/>
      <c r="DU120" s="923"/>
      <c r="DV120" s="924">
        <v>93.3</v>
      </c>
      <c r="DW120" s="924"/>
      <c r="DX120" s="924"/>
      <c r="DY120" s="924"/>
      <c r="DZ120" s="925"/>
    </row>
    <row r="121" spans="1:130" s="246" customFormat="1" ht="26.25" customHeight="1" x14ac:dyDescent="0.15">
      <c r="A121" s="898"/>
      <c r="B121" s="899"/>
      <c r="C121" s="944" t="s">
        <v>479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474</v>
      </c>
      <c r="AB121" s="858"/>
      <c r="AC121" s="858"/>
      <c r="AD121" s="858"/>
      <c r="AE121" s="859"/>
      <c r="AF121" s="860" t="s">
        <v>474</v>
      </c>
      <c r="AG121" s="858"/>
      <c r="AH121" s="858"/>
      <c r="AI121" s="858"/>
      <c r="AJ121" s="859"/>
      <c r="AK121" s="860" t="s">
        <v>474</v>
      </c>
      <c r="AL121" s="858"/>
      <c r="AM121" s="858"/>
      <c r="AN121" s="858"/>
      <c r="AO121" s="859"/>
      <c r="AP121" s="905" t="s">
        <v>474</v>
      </c>
      <c r="AQ121" s="906"/>
      <c r="AR121" s="906"/>
      <c r="AS121" s="906"/>
      <c r="AT121" s="907"/>
      <c r="AU121" s="967"/>
      <c r="AV121" s="968"/>
      <c r="AW121" s="968"/>
      <c r="AX121" s="968"/>
      <c r="AY121" s="969"/>
      <c r="AZ121" s="893" t="s">
        <v>480</v>
      </c>
      <c r="BA121" s="828"/>
      <c r="BB121" s="828"/>
      <c r="BC121" s="828"/>
      <c r="BD121" s="828"/>
      <c r="BE121" s="828"/>
      <c r="BF121" s="828"/>
      <c r="BG121" s="828"/>
      <c r="BH121" s="828"/>
      <c r="BI121" s="828"/>
      <c r="BJ121" s="828"/>
      <c r="BK121" s="828"/>
      <c r="BL121" s="828"/>
      <c r="BM121" s="828"/>
      <c r="BN121" s="828"/>
      <c r="BO121" s="828"/>
      <c r="BP121" s="829"/>
      <c r="BQ121" s="894">
        <v>660238</v>
      </c>
      <c r="BR121" s="895"/>
      <c r="BS121" s="895"/>
      <c r="BT121" s="895"/>
      <c r="BU121" s="895"/>
      <c r="BV121" s="895">
        <v>632012</v>
      </c>
      <c r="BW121" s="895"/>
      <c r="BX121" s="895"/>
      <c r="BY121" s="895"/>
      <c r="BZ121" s="895"/>
      <c r="CA121" s="895">
        <v>431056</v>
      </c>
      <c r="CB121" s="895"/>
      <c r="CC121" s="895"/>
      <c r="CD121" s="895"/>
      <c r="CE121" s="895"/>
      <c r="CF121" s="956">
        <v>13.1</v>
      </c>
      <c r="CG121" s="957"/>
      <c r="CH121" s="957"/>
      <c r="CI121" s="957"/>
      <c r="CJ121" s="957"/>
      <c r="CK121" s="950"/>
      <c r="CL121" s="936"/>
      <c r="CM121" s="936"/>
      <c r="CN121" s="936"/>
      <c r="CO121" s="937"/>
      <c r="CP121" s="916" t="s">
        <v>481</v>
      </c>
      <c r="CQ121" s="917"/>
      <c r="CR121" s="917"/>
      <c r="CS121" s="917"/>
      <c r="CT121" s="917"/>
      <c r="CU121" s="917"/>
      <c r="CV121" s="917"/>
      <c r="CW121" s="917"/>
      <c r="CX121" s="917"/>
      <c r="CY121" s="917"/>
      <c r="CZ121" s="917"/>
      <c r="DA121" s="917"/>
      <c r="DB121" s="917"/>
      <c r="DC121" s="917"/>
      <c r="DD121" s="917"/>
      <c r="DE121" s="917"/>
      <c r="DF121" s="918"/>
      <c r="DG121" s="894">
        <v>604489</v>
      </c>
      <c r="DH121" s="895"/>
      <c r="DI121" s="895"/>
      <c r="DJ121" s="895"/>
      <c r="DK121" s="895"/>
      <c r="DL121" s="895">
        <v>572962</v>
      </c>
      <c r="DM121" s="895"/>
      <c r="DN121" s="895"/>
      <c r="DO121" s="895"/>
      <c r="DP121" s="895"/>
      <c r="DQ121" s="895">
        <v>524319</v>
      </c>
      <c r="DR121" s="895"/>
      <c r="DS121" s="895"/>
      <c r="DT121" s="895"/>
      <c r="DU121" s="895"/>
      <c r="DV121" s="872">
        <v>15.9</v>
      </c>
      <c r="DW121" s="872"/>
      <c r="DX121" s="872"/>
      <c r="DY121" s="872"/>
      <c r="DZ121" s="873"/>
    </row>
    <row r="122" spans="1:130" s="246" customFormat="1" ht="26.25" customHeight="1" x14ac:dyDescent="0.15">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474</v>
      </c>
      <c r="AB122" s="858"/>
      <c r="AC122" s="858"/>
      <c r="AD122" s="858"/>
      <c r="AE122" s="859"/>
      <c r="AF122" s="860" t="s">
        <v>474</v>
      </c>
      <c r="AG122" s="858"/>
      <c r="AH122" s="858"/>
      <c r="AI122" s="858"/>
      <c r="AJ122" s="859"/>
      <c r="AK122" s="860" t="s">
        <v>474</v>
      </c>
      <c r="AL122" s="858"/>
      <c r="AM122" s="858"/>
      <c r="AN122" s="858"/>
      <c r="AO122" s="859"/>
      <c r="AP122" s="905" t="s">
        <v>474</v>
      </c>
      <c r="AQ122" s="906"/>
      <c r="AR122" s="906"/>
      <c r="AS122" s="906"/>
      <c r="AT122" s="907"/>
      <c r="AU122" s="967"/>
      <c r="AV122" s="968"/>
      <c r="AW122" s="968"/>
      <c r="AX122" s="968"/>
      <c r="AY122" s="969"/>
      <c r="AZ122" s="960" t="s">
        <v>482</v>
      </c>
      <c r="BA122" s="961"/>
      <c r="BB122" s="961"/>
      <c r="BC122" s="961"/>
      <c r="BD122" s="961"/>
      <c r="BE122" s="961"/>
      <c r="BF122" s="961"/>
      <c r="BG122" s="961"/>
      <c r="BH122" s="961"/>
      <c r="BI122" s="961"/>
      <c r="BJ122" s="961"/>
      <c r="BK122" s="961"/>
      <c r="BL122" s="961"/>
      <c r="BM122" s="961"/>
      <c r="BN122" s="961"/>
      <c r="BO122" s="961"/>
      <c r="BP122" s="962"/>
      <c r="BQ122" s="963">
        <v>6403767</v>
      </c>
      <c r="BR122" s="926"/>
      <c r="BS122" s="926"/>
      <c r="BT122" s="926"/>
      <c r="BU122" s="926"/>
      <c r="BV122" s="926">
        <v>6251227</v>
      </c>
      <c r="BW122" s="926"/>
      <c r="BX122" s="926"/>
      <c r="BY122" s="926"/>
      <c r="BZ122" s="926"/>
      <c r="CA122" s="926">
        <v>6092603</v>
      </c>
      <c r="CB122" s="926"/>
      <c r="CC122" s="926"/>
      <c r="CD122" s="926"/>
      <c r="CE122" s="926"/>
      <c r="CF122" s="927">
        <v>184.6</v>
      </c>
      <c r="CG122" s="928"/>
      <c r="CH122" s="928"/>
      <c r="CI122" s="928"/>
      <c r="CJ122" s="928"/>
      <c r="CK122" s="950"/>
      <c r="CL122" s="936"/>
      <c r="CM122" s="936"/>
      <c r="CN122" s="936"/>
      <c r="CO122" s="937"/>
      <c r="CP122" s="916" t="s">
        <v>483</v>
      </c>
      <c r="CQ122" s="917"/>
      <c r="CR122" s="917"/>
      <c r="CS122" s="917"/>
      <c r="CT122" s="917"/>
      <c r="CU122" s="917"/>
      <c r="CV122" s="917"/>
      <c r="CW122" s="917"/>
      <c r="CX122" s="917"/>
      <c r="CY122" s="917"/>
      <c r="CZ122" s="917"/>
      <c r="DA122" s="917"/>
      <c r="DB122" s="917"/>
      <c r="DC122" s="917"/>
      <c r="DD122" s="917"/>
      <c r="DE122" s="917"/>
      <c r="DF122" s="918"/>
      <c r="DG122" s="894">
        <v>245299</v>
      </c>
      <c r="DH122" s="895"/>
      <c r="DI122" s="895"/>
      <c r="DJ122" s="895"/>
      <c r="DK122" s="895"/>
      <c r="DL122" s="895">
        <v>238046</v>
      </c>
      <c r="DM122" s="895"/>
      <c r="DN122" s="895"/>
      <c r="DO122" s="895"/>
      <c r="DP122" s="895"/>
      <c r="DQ122" s="895">
        <v>244611</v>
      </c>
      <c r="DR122" s="895"/>
      <c r="DS122" s="895"/>
      <c r="DT122" s="895"/>
      <c r="DU122" s="895"/>
      <c r="DV122" s="872">
        <v>7.4</v>
      </c>
      <c r="DW122" s="872"/>
      <c r="DX122" s="872"/>
      <c r="DY122" s="872"/>
      <c r="DZ122" s="873"/>
    </row>
    <row r="123" spans="1:130" s="246" customFormat="1" ht="26.25" customHeight="1" x14ac:dyDescent="0.15">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237</v>
      </c>
      <c r="AB123" s="858"/>
      <c r="AC123" s="858"/>
      <c r="AD123" s="858"/>
      <c r="AE123" s="859"/>
      <c r="AF123" s="860" t="s">
        <v>237</v>
      </c>
      <c r="AG123" s="858"/>
      <c r="AH123" s="858"/>
      <c r="AI123" s="858"/>
      <c r="AJ123" s="859"/>
      <c r="AK123" s="860" t="s">
        <v>237</v>
      </c>
      <c r="AL123" s="858"/>
      <c r="AM123" s="858"/>
      <c r="AN123" s="858"/>
      <c r="AO123" s="859"/>
      <c r="AP123" s="905" t="s">
        <v>237</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484</v>
      </c>
      <c r="BP123" s="959"/>
      <c r="BQ123" s="913">
        <v>8595138</v>
      </c>
      <c r="BR123" s="914"/>
      <c r="BS123" s="914"/>
      <c r="BT123" s="914"/>
      <c r="BU123" s="914"/>
      <c r="BV123" s="914">
        <v>8718231</v>
      </c>
      <c r="BW123" s="914"/>
      <c r="BX123" s="914"/>
      <c r="BY123" s="914"/>
      <c r="BZ123" s="914"/>
      <c r="CA123" s="914">
        <v>8837844</v>
      </c>
      <c r="CB123" s="914"/>
      <c r="CC123" s="914"/>
      <c r="CD123" s="914"/>
      <c r="CE123" s="914"/>
      <c r="CF123" s="824"/>
      <c r="CG123" s="825"/>
      <c r="CH123" s="825"/>
      <c r="CI123" s="825"/>
      <c r="CJ123" s="915"/>
      <c r="CK123" s="950"/>
      <c r="CL123" s="936"/>
      <c r="CM123" s="936"/>
      <c r="CN123" s="936"/>
      <c r="CO123" s="937"/>
      <c r="CP123" s="916" t="s">
        <v>485</v>
      </c>
      <c r="CQ123" s="917"/>
      <c r="CR123" s="917"/>
      <c r="CS123" s="917"/>
      <c r="CT123" s="917"/>
      <c r="CU123" s="917"/>
      <c r="CV123" s="917"/>
      <c r="CW123" s="917"/>
      <c r="CX123" s="917"/>
      <c r="CY123" s="917"/>
      <c r="CZ123" s="917"/>
      <c r="DA123" s="917"/>
      <c r="DB123" s="917"/>
      <c r="DC123" s="917"/>
      <c r="DD123" s="917"/>
      <c r="DE123" s="917"/>
      <c r="DF123" s="918"/>
      <c r="DG123" s="857">
        <v>93302</v>
      </c>
      <c r="DH123" s="858"/>
      <c r="DI123" s="858"/>
      <c r="DJ123" s="858"/>
      <c r="DK123" s="859"/>
      <c r="DL123" s="860">
        <v>88882</v>
      </c>
      <c r="DM123" s="858"/>
      <c r="DN123" s="858"/>
      <c r="DO123" s="858"/>
      <c r="DP123" s="859"/>
      <c r="DQ123" s="860">
        <v>91659</v>
      </c>
      <c r="DR123" s="858"/>
      <c r="DS123" s="858"/>
      <c r="DT123" s="858"/>
      <c r="DU123" s="859"/>
      <c r="DV123" s="905">
        <v>2.8</v>
      </c>
      <c r="DW123" s="906"/>
      <c r="DX123" s="906"/>
      <c r="DY123" s="906"/>
      <c r="DZ123" s="907"/>
    </row>
    <row r="124" spans="1:130" s="246" customFormat="1" ht="26.25" customHeight="1" thickBot="1" x14ac:dyDescent="0.2">
      <c r="A124" s="898"/>
      <c r="B124" s="899"/>
      <c r="C124" s="902" t="s">
        <v>469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486</v>
      </c>
      <c r="AB124" s="858"/>
      <c r="AC124" s="858"/>
      <c r="AD124" s="858"/>
      <c r="AE124" s="859"/>
      <c r="AF124" s="860" t="s">
        <v>486</v>
      </c>
      <c r="AG124" s="858"/>
      <c r="AH124" s="858"/>
      <c r="AI124" s="858"/>
      <c r="AJ124" s="859"/>
      <c r="AK124" s="860" t="s">
        <v>486</v>
      </c>
      <c r="AL124" s="858"/>
      <c r="AM124" s="858"/>
      <c r="AN124" s="858"/>
      <c r="AO124" s="859"/>
      <c r="AP124" s="905" t="s">
        <v>486</v>
      </c>
      <c r="AQ124" s="906"/>
      <c r="AR124" s="906"/>
      <c r="AS124" s="906"/>
      <c r="AT124" s="907"/>
      <c r="AU124" s="908" t="s">
        <v>487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117.4</v>
      </c>
      <c r="BR124" s="912"/>
      <c r="BS124" s="912"/>
      <c r="BT124" s="912"/>
      <c r="BU124" s="912"/>
      <c r="BV124" s="912">
        <v>106</v>
      </c>
      <c r="BW124" s="912"/>
      <c r="BX124" s="912"/>
      <c r="BY124" s="912"/>
      <c r="BZ124" s="912"/>
      <c r="CA124" s="912">
        <v>90.5</v>
      </c>
      <c r="CB124" s="912"/>
      <c r="CC124" s="912"/>
      <c r="CD124" s="912"/>
      <c r="CE124" s="912"/>
      <c r="CF124" s="802"/>
      <c r="CG124" s="803"/>
      <c r="CH124" s="803"/>
      <c r="CI124" s="803"/>
      <c r="CJ124" s="943"/>
      <c r="CK124" s="951"/>
      <c r="CL124" s="951"/>
      <c r="CM124" s="951"/>
      <c r="CN124" s="951"/>
      <c r="CO124" s="952"/>
      <c r="CP124" s="916" t="s">
        <v>488</v>
      </c>
      <c r="CQ124" s="917"/>
      <c r="CR124" s="917"/>
      <c r="CS124" s="917"/>
      <c r="CT124" s="917"/>
      <c r="CU124" s="917"/>
      <c r="CV124" s="917"/>
      <c r="CW124" s="917"/>
      <c r="CX124" s="917"/>
      <c r="CY124" s="917"/>
      <c r="CZ124" s="917"/>
      <c r="DA124" s="917"/>
      <c r="DB124" s="917"/>
      <c r="DC124" s="917"/>
      <c r="DD124" s="917"/>
      <c r="DE124" s="917"/>
      <c r="DF124" s="918"/>
      <c r="DG124" s="840" t="s">
        <v>489</v>
      </c>
      <c r="DH124" s="841"/>
      <c r="DI124" s="841"/>
      <c r="DJ124" s="841"/>
      <c r="DK124" s="842"/>
      <c r="DL124" s="843" t="s">
        <v>468</v>
      </c>
      <c r="DM124" s="841"/>
      <c r="DN124" s="841"/>
      <c r="DO124" s="841"/>
      <c r="DP124" s="842"/>
      <c r="DQ124" s="843" t="s">
        <v>489</v>
      </c>
      <c r="DR124" s="841"/>
      <c r="DS124" s="841"/>
      <c r="DT124" s="841"/>
      <c r="DU124" s="842"/>
      <c r="DV124" s="929" t="s">
        <v>468</v>
      </c>
      <c r="DW124" s="930"/>
      <c r="DX124" s="930"/>
      <c r="DY124" s="930"/>
      <c r="DZ124" s="931"/>
    </row>
    <row r="125" spans="1:130" s="246" customFormat="1" ht="26.25" customHeight="1" x14ac:dyDescent="0.15">
      <c r="A125" s="898"/>
      <c r="B125" s="899"/>
      <c r="C125" s="902" t="s">
        <v>471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489</v>
      </c>
      <c r="AB125" s="858"/>
      <c r="AC125" s="858"/>
      <c r="AD125" s="858"/>
      <c r="AE125" s="859"/>
      <c r="AF125" s="860" t="s">
        <v>468</v>
      </c>
      <c r="AG125" s="858"/>
      <c r="AH125" s="858"/>
      <c r="AI125" s="858"/>
      <c r="AJ125" s="859"/>
      <c r="AK125" s="860" t="s">
        <v>489</v>
      </c>
      <c r="AL125" s="858"/>
      <c r="AM125" s="858"/>
      <c r="AN125" s="858"/>
      <c r="AO125" s="859"/>
      <c r="AP125" s="905" t="s">
        <v>468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490</v>
      </c>
      <c r="CL125" s="933"/>
      <c r="CM125" s="933"/>
      <c r="CN125" s="933"/>
      <c r="CO125" s="934"/>
      <c r="CP125" s="941" t="s">
        <v>491</v>
      </c>
      <c r="CQ125" s="886"/>
      <c r="CR125" s="886"/>
      <c r="CS125" s="886"/>
      <c r="CT125" s="886"/>
      <c r="CU125" s="886"/>
      <c r="CV125" s="886"/>
      <c r="CW125" s="886"/>
      <c r="CX125" s="886"/>
      <c r="CY125" s="886"/>
      <c r="CZ125" s="886"/>
      <c r="DA125" s="886"/>
      <c r="DB125" s="886"/>
      <c r="DC125" s="886"/>
      <c r="DD125" s="886"/>
      <c r="DE125" s="886"/>
      <c r="DF125" s="887"/>
      <c r="DG125" s="942" t="s">
        <v>489</v>
      </c>
      <c r="DH125" s="923"/>
      <c r="DI125" s="923"/>
      <c r="DJ125" s="923"/>
      <c r="DK125" s="923"/>
      <c r="DL125" s="923" t="s">
        <v>489</v>
      </c>
      <c r="DM125" s="923"/>
      <c r="DN125" s="923"/>
      <c r="DO125" s="923"/>
      <c r="DP125" s="923"/>
      <c r="DQ125" s="923" t="s">
        <v>489</v>
      </c>
      <c r="DR125" s="923"/>
      <c r="DS125" s="923"/>
      <c r="DT125" s="923"/>
      <c r="DU125" s="923"/>
      <c r="DV125" s="924" t="s">
        <v>489</v>
      </c>
      <c r="DW125" s="924"/>
      <c r="DX125" s="924"/>
      <c r="DY125" s="924"/>
      <c r="DZ125" s="925"/>
    </row>
    <row r="126" spans="1:130" s="246" customFormat="1" ht="26.25" customHeight="1" thickBot="1" x14ac:dyDescent="0.2">
      <c r="A126" s="898"/>
      <c r="B126" s="899"/>
      <c r="C126" s="902" t="s">
        <v>473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468</v>
      </c>
      <c r="AB126" s="858"/>
      <c r="AC126" s="858"/>
      <c r="AD126" s="858"/>
      <c r="AE126" s="859"/>
      <c r="AF126" s="860" t="s">
        <v>468</v>
      </c>
      <c r="AG126" s="858"/>
      <c r="AH126" s="858"/>
      <c r="AI126" s="858"/>
      <c r="AJ126" s="859"/>
      <c r="AK126" s="860" t="s">
        <v>489</v>
      </c>
      <c r="AL126" s="858"/>
      <c r="AM126" s="858"/>
      <c r="AN126" s="858"/>
      <c r="AO126" s="859"/>
      <c r="AP126" s="905" t="s">
        <v>468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492</v>
      </c>
      <c r="CQ126" s="828"/>
      <c r="CR126" s="828"/>
      <c r="CS126" s="828"/>
      <c r="CT126" s="828"/>
      <c r="CU126" s="828"/>
      <c r="CV126" s="828"/>
      <c r="CW126" s="828"/>
      <c r="CX126" s="828"/>
      <c r="CY126" s="828"/>
      <c r="CZ126" s="828"/>
      <c r="DA126" s="828"/>
      <c r="DB126" s="828"/>
      <c r="DC126" s="828"/>
      <c r="DD126" s="828"/>
      <c r="DE126" s="828"/>
      <c r="DF126" s="829"/>
      <c r="DG126" s="894" t="s">
        <v>468</v>
      </c>
      <c r="DH126" s="895"/>
      <c r="DI126" s="895"/>
      <c r="DJ126" s="895"/>
      <c r="DK126" s="895"/>
      <c r="DL126" s="895" t="s">
        <v>489</v>
      </c>
      <c r="DM126" s="895"/>
      <c r="DN126" s="895"/>
      <c r="DO126" s="895"/>
      <c r="DP126" s="895"/>
      <c r="DQ126" s="895" t="s">
        <v>489</v>
      </c>
      <c r="DR126" s="895"/>
      <c r="DS126" s="895"/>
      <c r="DT126" s="895"/>
      <c r="DU126" s="895"/>
      <c r="DV126" s="872" t="s">
        <v>489</v>
      </c>
      <c r="DW126" s="872"/>
      <c r="DX126" s="872"/>
      <c r="DY126" s="872"/>
      <c r="DZ126" s="873"/>
    </row>
    <row r="127" spans="1:130" s="246" customFormat="1" ht="26.25" customHeight="1" x14ac:dyDescent="0.15">
      <c r="A127" s="900"/>
      <c r="B127" s="901"/>
      <c r="C127" s="919" t="s">
        <v>493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489</v>
      </c>
      <c r="AB127" s="858"/>
      <c r="AC127" s="858"/>
      <c r="AD127" s="858"/>
      <c r="AE127" s="859"/>
      <c r="AF127" s="860" t="s">
        <v>489</v>
      </c>
      <c r="AG127" s="858"/>
      <c r="AH127" s="858"/>
      <c r="AI127" s="858"/>
      <c r="AJ127" s="859"/>
      <c r="AK127" s="860" t="s">
        <v>489</v>
      </c>
      <c r="AL127" s="858"/>
      <c r="AM127" s="858"/>
      <c r="AN127" s="858"/>
      <c r="AO127" s="859"/>
      <c r="AP127" s="905" t="s">
        <v>489</v>
      </c>
      <c r="AQ127" s="906"/>
      <c r="AR127" s="906"/>
      <c r="AS127" s="906"/>
      <c r="AT127" s="907"/>
      <c r="AU127" s="282"/>
      <c r="AV127" s="282"/>
      <c r="AW127" s="282"/>
      <c r="AX127" s="922" t="s">
        <v>494</v>
      </c>
      <c r="AY127" s="890"/>
      <c r="AZ127" s="890"/>
      <c r="BA127" s="890"/>
      <c r="BB127" s="890"/>
      <c r="BC127" s="890"/>
      <c r="BD127" s="890"/>
      <c r="BE127" s="891"/>
      <c r="BF127" s="889" t="s">
        <v>495</v>
      </c>
      <c r="BG127" s="890"/>
      <c r="BH127" s="890"/>
      <c r="BI127" s="890"/>
      <c r="BJ127" s="890"/>
      <c r="BK127" s="890"/>
      <c r="BL127" s="891"/>
      <c r="BM127" s="889" t="s">
        <v>496</v>
      </c>
      <c r="BN127" s="890"/>
      <c r="BO127" s="890"/>
      <c r="BP127" s="890"/>
      <c r="BQ127" s="890"/>
      <c r="BR127" s="890"/>
      <c r="BS127" s="891"/>
      <c r="BT127" s="889" t="s">
        <v>497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498</v>
      </c>
      <c r="CQ127" s="828"/>
      <c r="CR127" s="828"/>
      <c r="CS127" s="828"/>
      <c r="CT127" s="828"/>
      <c r="CU127" s="828"/>
      <c r="CV127" s="828"/>
      <c r="CW127" s="828"/>
      <c r="CX127" s="828"/>
      <c r="CY127" s="828"/>
      <c r="CZ127" s="828"/>
      <c r="DA127" s="828"/>
      <c r="DB127" s="828"/>
      <c r="DC127" s="828"/>
      <c r="DD127" s="828"/>
      <c r="DE127" s="828"/>
      <c r="DF127" s="829"/>
      <c r="DG127" s="894" t="s">
        <v>489</v>
      </c>
      <c r="DH127" s="895"/>
      <c r="DI127" s="895"/>
      <c r="DJ127" s="895"/>
      <c r="DK127" s="895"/>
      <c r="DL127" s="895" t="s">
        <v>489</v>
      </c>
      <c r="DM127" s="895"/>
      <c r="DN127" s="895"/>
      <c r="DO127" s="895"/>
      <c r="DP127" s="895"/>
      <c r="DQ127" s="895" t="s">
        <v>489</v>
      </c>
      <c r="DR127" s="895"/>
      <c r="DS127" s="895"/>
      <c r="DT127" s="895"/>
      <c r="DU127" s="895"/>
      <c r="DV127" s="872" t="s">
        <v>489</v>
      </c>
      <c r="DW127" s="872"/>
      <c r="DX127" s="872"/>
      <c r="DY127" s="872"/>
      <c r="DZ127" s="873"/>
    </row>
    <row r="128" spans="1:130" s="246" customFormat="1" ht="26.25" customHeight="1" thickBot="1" x14ac:dyDescent="0.2">
      <c r="A128" s="874" t="s">
        <v>499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500</v>
      </c>
      <c r="X128" s="876"/>
      <c r="Y128" s="876"/>
      <c r="Z128" s="877"/>
      <c r="AA128" s="878">
        <v>68415</v>
      </c>
      <c r="AB128" s="879"/>
      <c r="AC128" s="879"/>
      <c r="AD128" s="879"/>
      <c r="AE128" s="880"/>
      <c r="AF128" s="881">
        <v>193978</v>
      </c>
      <c r="AG128" s="879"/>
      <c r="AH128" s="879"/>
      <c r="AI128" s="879"/>
      <c r="AJ128" s="880"/>
      <c r="AK128" s="881">
        <v>249156</v>
      </c>
      <c r="AL128" s="879"/>
      <c r="AM128" s="879"/>
      <c r="AN128" s="879"/>
      <c r="AO128" s="880"/>
      <c r="AP128" s="882"/>
      <c r="AQ128" s="883"/>
      <c r="AR128" s="883"/>
      <c r="AS128" s="883"/>
      <c r="AT128" s="884"/>
      <c r="AU128" s="282"/>
      <c r="AV128" s="282"/>
      <c r="AW128" s="282"/>
      <c r="AX128" s="885" t="s">
        <v>501</v>
      </c>
      <c r="AY128" s="886"/>
      <c r="AZ128" s="886"/>
      <c r="BA128" s="886"/>
      <c r="BB128" s="886"/>
      <c r="BC128" s="886"/>
      <c r="BD128" s="886"/>
      <c r="BE128" s="887"/>
      <c r="BF128" s="864" t="s">
        <v>486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502</v>
      </c>
      <c r="CQ128" s="806"/>
      <c r="CR128" s="806"/>
      <c r="CS128" s="806"/>
      <c r="CT128" s="806"/>
      <c r="CU128" s="806"/>
      <c r="CV128" s="806"/>
      <c r="CW128" s="806"/>
      <c r="CX128" s="806"/>
      <c r="CY128" s="806"/>
      <c r="CZ128" s="806"/>
      <c r="DA128" s="806"/>
      <c r="DB128" s="806"/>
      <c r="DC128" s="806"/>
      <c r="DD128" s="806"/>
      <c r="DE128" s="806"/>
      <c r="DF128" s="807"/>
      <c r="DG128" s="868">
        <v>1671</v>
      </c>
      <c r="DH128" s="869"/>
      <c r="DI128" s="869"/>
      <c r="DJ128" s="869"/>
      <c r="DK128" s="869"/>
      <c r="DL128" s="869">
        <v>1279</v>
      </c>
      <c r="DM128" s="869"/>
      <c r="DN128" s="869"/>
      <c r="DO128" s="869"/>
      <c r="DP128" s="869"/>
      <c r="DQ128" s="869">
        <v>2658</v>
      </c>
      <c r="DR128" s="869"/>
      <c r="DS128" s="869"/>
      <c r="DT128" s="869"/>
      <c r="DU128" s="869"/>
      <c r="DV128" s="870">
        <v>0.1</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503</v>
      </c>
      <c r="X129" s="855"/>
      <c r="Y129" s="855"/>
      <c r="Z129" s="856"/>
      <c r="AA129" s="857">
        <v>3862444</v>
      </c>
      <c r="AB129" s="858"/>
      <c r="AC129" s="858"/>
      <c r="AD129" s="858"/>
      <c r="AE129" s="859"/>
      <c r="AF129" s="860">
        <v>3882990</v>
      </c>
      <c r="AG129" s="858"/>
      <c r="AH129" s="858"/>
      <c r="AI129" s="858"/>
      <c r="AJ129" s="859"/>
      <c r="AK129" s="860">
        <v>3838301</v>
      </c>
      <c r="AL129" s="858"/>
      <c r="AM129" s="858"/>
      <c r="AN129" s="858"/>
      <c r="AO129" s="859"/>
      <c r="AP129" s="861"/>
      <c r="AQ129" s="862"/>
      <c r="AR129" s="862"/>
      <c r="AS129" s="862"/>
      <c r="AT129" s="863"/>
      <c r="AU129" s="284"/>
      <c r="AV129" s="284"/>
      <c r="AW129" s="284"/>
      <c r="AX129" s="827" t="s">
        <v>504</v>
      </c>
      <c r="AY129" s="828"/>
      <c r="AZ129" s="828"/>
      <c r="BA129" s="828"/>
      <c r="BB129" s="828"/>
      <c r="BC129" s="828"/>
      <c r="BD129" s="828"/>
      <c r="BE129" s="829"/>
      <c r="BF129" s="847" t="s">
        <v>505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507</v>
      </c>
      <c r="X130" s="855"/>
      <c r="Y130" s="855"/>
      <c r="Z130" s="856"/>
      <c r="AA130" s="857">
        <v>559713</v>
      </c>
      <c r="AB130" s="858"/>
      <c r="AC130" s="858"/>
      <c r="AD130" s="858"/>
      <c r="AE130" s="859"/>
      <c r="AF130" s="860">
        <v>545462</v>
      </c>
      <c r="AG130" s="858"/>
      <c r="AH130" s="858"/>
      <c r="AI130" s="858"/>
      <c r="AJ130" s="859"/>
      <c r="AK130" s="860">
        <v>537676</v>
      </c>
      <c r="AL130" s="858"/>
      <c r="AM130" s="858"/>
      <c r="AN130" s="858"/>
      <c r="AO130" s="859"/>
      <c r="AP130" s="861"/>
      <c r="AQ130" s="862"/>
      <c r="AR130" s="862"/>
      <c r="AS130" s="862"/>
      <c r="AT130" s="863"/>
      <c r="AU130" s="284"/>
      <c r="AV130" s="284"/>
      <c r="AW130" s="284"/>
      <c r="AX130" s="827" t="s">
        <v>508</v>
      </c>
      <c r="AY130" s="828"/>
      <c r="AZ130" s="828"/>
      <c r="BA130" s="828"/>
      <c r="BB130" s="828"/>
      <c r="BC130" s="828"/>
      <c r="BD130" s="828"/>
      <c r="BE130" s="829"/>
      <c r="BF130" s="830">
        <v>9.1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509</v>
      </c>
      <c r="X131" s="838"/>
      <c r="Y131" s="838"/>
      <c r="Z131" s="839"/>
      <c r="AA131" s="840">
        <v>3302731</v>
      </c>
      <c r="AB131" s="841"/>
      <c r="AC131" s="841"/>
      <c r="AD131" s="841"/>
      <c r="AE131" s="842"/>
      <c r="AF131" s="843">
        <v>3337528</v>
      </c>
      <c r="AG131" s="841"/>
      <c r="AH131" s="841"/>
      <c r="AI131" s="841"/>
      <c r="AJ131" s="842"/>
      <c r="AK131" s="843">
        <v>3300625</v>
      </c>
      <c r="AL131" s="841"/>
      <c r="AM131" s="841"/>
      <c r="AN131" s="841"/>
      <c r="AO131" s="842"/>
      <c r="AP131" s="844"/>
      <c r="AQ131" s="845"/>
      <c r="AR131" s="845"/>
      <c r="AS131" s="845"/>
      <c r="AT131" s="846"/>
      <c r="AU131" s="284"/>
      <c r="AV131" s="284"/>
      <c r="AW131" s="284"/>
      <c r="AX131" s="805" t="s">
        <v>510</v>
      </c>
      <c r="AY131" s="806"/>
      <c r="AZ131" s="806"/>
      <c r="BA131" s="806"/>
      <c r="BB131" s="806"/>
      <c r="BC131" s="806"/>
      <c r="BD131" s="806"/>
      <c r="BE131" s="807"/>
      <c r="BF131" s="808">
        <v>90.5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512</v>
      </c>
      <c r="W132" s="818"/>
      <c r="X132" s="818"/>
      <c r="Y132" s="818"/>
      <c r="Z132" s="819"/>
      <c r="AA132" s="820">
        <v>9.2336009200000007</v>
      </c>
      <c r="AB132" s="821"/>
      <c r="AC132" s="821"/>
      <c r="AD132" s="821"/>
      <c r="AE132" s="822"/>
      <c r="AF132" s="823">
        <v>9.367651747</v>
      </c>
      <c r="AG132" s="821"/>
      <c r="AH132" s="821"/>
      <c r="AI132" s="821"/>
      <c r="AJ132" s="822"/>
      <c r="AK132" s="823">
        <v>8.7070479079999998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513</v>
      </c>
      <c r="W133" s="797"/>
      <c r="X133" s="797"/>
      <c r="Y133" s="797"/>
      <c r="Z133" s="798"/>
      <c r="AA133" s="799">
        <v>9.8000000000000007</v>
      </c>
      <c r="AB133" s="800"/>
      <c r="AC133" s="800"/>
      <c r="AD133" s="800"/>
      <c r="AE133" s="801"/>
      <c r="AF133" s="799">
        <v>9.3000000000000007</v>
      </c>
      <c r="AG133" s="800"/>
      <c r="AH133" s="800"/>
      <c r="AI133" s="800"/>
      <c r="AJ133" s="801"/>
      <c r="AK133" s="799">
        <v>9.1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VUeFf1ukoOw3GSxSos6FSizyCz/db98DJ8NRumxC5HKsaHd92w27QngeCmNOQVm9vl4DRmG+CGEMbrfsA6ZCA==" saltValue="Qaw1jYt5UUWXTLVj1Qb0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L34"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Zul/zanoTPEVYynG1O/dHQiIVQ3YsX41YZgzY5CZIx7XrBQ+1zehJpSb3Aa8S3elic16cz5tOIqq5DpEtYuZw==" saltValue="cH26Lqo3pWcGWaEcJb62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61"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QPiuV0zaqQ1CKc8ZW2LUT8EKTIlpiaZLWmfAlkEjdgpTw3sNbSz22IRSXaL/SA4JVvpJi8MPoTpIYL8rd0qIw==" saltValue="wTImN9Fxp21oXjx+jCiYK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0"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517</v>
      </c>
      <c r="AP7" s="303"/>
      <c r="AQ7" s="304" t="s">
        <v>518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519</v>
      </c>
      <c r="AQ8" s="310" t="s">
        <v>520</v>
      </c>
      <c r="AR8" s="311" t="s">
        <v>521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522</v>
      </c>
      <c r="AL9" s="1227"/>
      <c r="AM9" s="1227"/>
      <c r="AN9" s="1228"/>
      <c r="AO9" s="312">
        <v>1373471</v>
      </c>
      <c r="AP9" s="312">
        <v>143384</v>
      </c>
      <c r="AQ9" s="313">
        <v>116834</v>
      </c>
      <c r="AR9" s="314">
        <v>22.7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523</v>
      </c>
      <c r="AL10" s="1227"/>
      <c r="AM10" s="1227"/>
      <c r="AN10" s="1228"/>
      <c r="AO10" s="315">
        <v>146719</v>
      </c>
      <c r="AP10" s="315">
        <v>15317</v>
      </c>
      <c r="AQ10" s="316">
        <v>12766</v>
      </c>
      <c r="AR10" s="317">
        <v>20</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524</v>
      </c>
      <c r="AL11" s="1227"/>
      <c r="AM11" s="1227"/>
      <c r="AN11" s="1228"/>
      <c r="AO11" s="315">
        <v>195451</v>
      </c>
      <c r="AP11" s="315">
        <v>20404</v>
      </c>
      <c r="AQ11" s="316">
        <v>19336</v>
      </c>
      <c r="AR11" s="317">
        <v>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525</v>
      </c>
      <c r="AL12" s="1227"/>
      <c r="AM12" s="1227"/>
      <c r="AN12" s="1228"/>
      <c r="AO12" s="315">
        <v>52034</v>
      </c>
      <c r="AP12" s="315">
        <v>5432</v>
      </c>
      <c r="AQ12" s="316">
        <v>1049</v>
      </c>
      <c r="AR12" s="317">
        <v>417.8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526</v>
      </c>
      <c r="AL13" s="1227"/>
      <c r="AM13" s="1227"/>
      <c r="AN13" s="1228"/>
      <c r="AO13" s="315" t="s">
        <v>527</v>
      </c>
      <c r="AP13" s="315" t="s">
        <v>527</v>
      </c>
      <c r="AQ13" s="316" t="s">
        <v>527</v>
      </c>
      <c r="AR13" s="317" t="s">
        <v>527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528</v>
      </c>
      <c r="AL14" s="1227"/>
      <c r="AM14" s="1227"/>
      <c r="AN14" s="1228"/>
      <c r="AO14" s="315">
        <v>33716</v>
      </c>
      <c r="AP14" s="315">
        <v>3520</v>
      </c>
      <c r="AQ14" s="316">
        <v>5063</v>
      </c>
      <c r="AR14" s="317">
        <v>-30.5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529</v>
      </c>
      <c r="AL15" s="1227"/>
      <c r="AM15" s="1227"/>
      <c r="AN15" s="1228"/>
      <c r="AO15" s="315">
        <v>29028</v>
      </c>
      <c r="AP15" s="315">
        <v>3030</v>
      </c>
      <c r="AQ15" s="316">
        <v>3168</v>
      </c>
      <c r="AR15" s="317">
        <v>-4.4000000000000004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530</v>
      </c>
      <c r="AL16" s="1230"/>
      <c r="AM16" s="1230"/>
      <c r="AN16" s="1231"/>
      <c r="AO16" s="315">
        <v>-119514</v>
      </c>
      <c r="AP16" s="315">
        <v>-12477</v>
      </c>
      <c r="AQ16" s="316">
        <v>-11723</v>
      </c>
      <c r="AR16" s="317">
        <v>6.4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1710905</v>
      </c>
      <c r="AP17" s="315">
        <v>178610</v>
      </c>
      <c r="AQ17" s="316">
        <v>146494</v>
      </c>
      <c r="AR17" s="317">
        <v>21.9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535</v>
      </c>
      <c r="AL21" s="1224"/>
      <c r="AM21" s="1224"/>
      <c r="AN21" s="1225"/>
      <c r="AO21" s="327">
        <v>18.37</v>
      </c>
      <c r="AP21" s="328">
        <v>13.76</v>
      </c>
      <c r="AQ21" s="329">
        <v>4.6100000000000003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536</v>
      </c>
      <c r="AL22" s="1224"/>
      <c r="AM22" s="1224"/>
      <c r="AN22" s="1225"/>
      <c r="AO22" s="332">
        <v>94.1</v>
      </c>
      <c r="AP22" s="333">
        <v>94.9</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517</v>
      </c>
      <c r="AP30" s="303"/>
      <c r="AQ30" s="304" t="s">
        <v>518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519</v>
      </c>
      <c r="AQ31" s="310" t="s">
        <v>520</v>
      </c>
      <c r="AR31" s="311" t="s">
        <v>521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540</v>
      </c>
      <c r="AL32" s="1215"/>
      <c r="AM32" s="1215"/>
      <c r="AN32" s="1216"/>
      <c r="AO32" s="342">
        <v>625240</v>
      </c>
      <c r="AP32" s="342">
        <v>65272</v>
      </c>
      <c r="AQ32" s="343">
        <v>73591</v>
      </c>
      <c r="AR32" s="344">
        <v>-11.3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541</v>
      </c>
      <c r="AL33" s="1215"/>
      <c r="AM33" s="1215"/>
      <c r="AN33" s="1216"/>
      <c r="AO33" s="342" t="s">
        <v>527</v>
      </c>
      <c r="AP33" s="342" t="s">
        <v>527</v>
      </c>
      <c r="AQ33" s="343" t="s">
        <v>527</v>
      </c>
      <c r="AR33" s="344" t="s">
        <v>527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542</v>
      </c>
      <c r="AL34" s="1215"/>
      <c r="AM34" s="1215"/>
      <c r="AN34" s="1216"/>
      <c r="AO34" s="342">
        <v>410</v>
      </c>
      <c r="AP34" s="342">
        <v>43</v>
      </c>
      <c r="AQ34" s="343">
        <v>1</v>
      </c>
      <c r="AR34" s="344">
        <v>4200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543</v>
      </c>
      <c r="AL35" s="1215"/>
      <c r="AM35" s="1215"/>
      <c r="AN35" s="1216"/>
      <c r="AO35" s="342">
        <v>337122</v>
      </c>
      <c r="AP35" s="342">
        <v>35194</v>
      </c>
      <c r="AQ35" s="343">
        <v>19214</v>
      </c>
      <c r="AR35" s="344">
        <v>83.2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544</v>
      </c>
      <c r="AL36" s="1215"/>
      <c r="AM36" s="1215"/>
      <c r="AN36" s="1216"/>
      <c r="AO36" s="342">
        <v>111380</v>
      </c>
      <c r="AP36" s="342">
        <v>11628</v>
      </c>
      <c r="AQ36" s="343">
        <v>5293</v>
      </c>
      <c r="AR36" s="344">
        <v>119.7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545</v>
      </c>
      <c r="AL37" s="1215"/>
      <c r="AM37" s="1215"/>
      <c r="AN37" s="1216"/>
      <c r="AO37" s="342" t="s">
        <v>527</v>
      </c>
      <c r="AP37" s="342" t="s">
        <v>527</v>
      </c>
      <c r="AQ37" s="343">
        <v>1256</v>
      </c>
      <c r="AR37" s="344" t="s">
        <v>527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546</v>
      </c>
      <c r="AL38" s="1218"/>
      <c r="AM38" s="1218"/>
      <c r="AN38" s="1219"/>
      <c r="AO38" s="345">
        <v>67</v>
      </c>
      <c r="AP38" s="345">
        <v>7</v>
      </c>
      <c r="AQ38" s="346">
        <v>9</v>
      </c>
      <c r="AR38" s="334">
        <v>-22.2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547</v>
      </c>
      <c r="AL39" s="1218"/>
      <c r="AM39" s="1218"/>
      <c r="AN39" s="1219"/>
      <c r="AO39" s="342">
        <v>-249156</v>
      </c>
      <c r="AP39" s="342">
        <v>-26011</v>
      </c>
      <c r="AQ39" s="343">
        <v>-3572</v>
      </c>
      <c r="AR39" s="344">
        <v>628.20000000000005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548</v>
      </c>
      <c r="AL40" s="1215"/>
      <c r="AM40" s="1215"/>
      <c r="AN40" s="1216"/>
      <c r="AO40" s="342">
        <v>-537676</v>
      </c>
      <c r="AP40" s="342">
        <v>-56131</v>
      </c>
      <c r="AQ40" s="343">
        <v>-65248</v>
      </c>
      <c r="AR40" s="344">
        <v>-14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287387</v>
      </c>
      <c r="AP41" s="342">
        <v>30002</v>
      </c>
      <c r="AQ41" s="343">
        <v>30545</v>
      </c>
      <c r="AR41" s="344">
        <v>-1.8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517</v>
      </c>
      <c r="AN49" s="1209" t="s">
        <v>552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553</v>
      </c>
      <c r="AO50" s="359" t="s">
        <v>554</v>
      </c>
      <c r="AP50" s="360" t="s">
        <v>555</v>
      </c>
      <c r="AQ50" s="361" t="s">
        <v>556</v>
      </c>
      <c r="AR50" s="362" t="s">
        <v>557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1222846</v>
      </c>
      <c r="AN51" s="364">
        <v>121170</v>
      </c>
      <c r="AO51" s="365">
        <v>-33.5</v>
      </c>
      <c r="AP51" s="366">
        <v>91837</v>
      </c>
      <c r="AQ51" s="367">
        <v>11</v>
      </c>
      <c r="AR51" s="368">
        <v>-44.5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842117</v>
      </c>
      <c r="AN52" s="372">
        <v>83444</v>
      </c>
      <c r="AO52" s="373">
        <v>-25.5</v>
      </c>
      <c r="AP52" s="374">
        <v>54439</v>
      </c>
      <c r="AQ52" s="375">
        <v>21.7</v>
      </c>
      <c r="AR52" s="376">
        <v>-47.2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2687765</v>
      </c>
      <c r="AN53" s="364">
        <v>267973</v>
      </c>
      <c r="AO53" s="365">
        <v>121.2</v>
      </c>
      <c r="AP53" s="366">
        <v>109920</v>
      </c>
      <c r="AQ53" s="367">
        <v>19.7</v>
      </c>
      <c r="AR53" s="368">
        <v>101.5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2151312</v>
      </c>
      <c r="AN54" s="372">
        <v>214488</v>
      </c>
      <c r="AO54" s="373">
        <v>157</v>
      </c>
      <c r="AP54" s="374">
        <v>62739</v>
      </c>
      <c r="AQ54" s="375">
        <v>15.2</v>
      </c>
      <c r="AR54" s="376">
        <v>141.80000000000001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3705026</v>
      </c>
      <c r="AN55" s="364">
        <v>375497</v>
      </c>
      <c r="AO55" s="365">
        <v>40.1</v>
      </c>
      <c r="AP55" s="366">
        <v>119882</v>
      </c>
      <c r="AQ55" s="367">
        <v>9.1</v>
      </c>
      <c r="AR55" s="368">
        <v>31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2272182</v>
      </c>
      <c r="AN56" s="372">
        <v>230281</v>
      </c>
      <c r="AO56" s="373">
        <v>7.4</v>
      </c>
      <c r="AP56" s="374">
        <v>66481</v>
      </c>
      <c r="AQ56" s="375">
        <v>6</v>
      </c>
      <c r="AR56" s="376">
        <v>1.4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2248943</v>
      </c>
      <c r="AN57" s="364">
        <v>231611</v>
      </c>
      <c r="AO57" s="365">
        <v>-38.299999999999997</v>
      </c>
      <c r="AP57" s="366">
        <v>116162</v>
      </c>
      <c r="AQ57" s="367">
        <v>-3.1</v>
      </c>
      <c r="AR57" s="368">
        <v>-35.200000000000003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1281473</v>
      </c>
      <c r="AN58" s="372">
        <v>131975</v>
      </c>
      <c r="AO58" s="373">
        <v>-42.7</v>
      </c>
      <c r="AP58" s="374">
        <v>61562</v>
      </c>
      <c r="AQ58" s="375">
        <v>-7.4</v>
      </c>
      <c r="AR58" s="376">
        <v>-35.299999999999997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1588220</v>
      </c>
      <c r="AN59" s="364">
        <v>165802</v>
      </c>
      <c r="AO59" s="365">
        <v>-28.4</v>
      </c>
      <c r="AP59" s="366">
        <v>121449</v>
      </c>
      <c r="AQ59" s="367">
        <v>4.5999999999999996</v>
      </c>
      <c r="AR59" s="368">
        <v>-33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914768</v>
      </c>
      <c r="AN60" s="372">
        <v>95497</v>
      </c>
      <c r="AO60" s="373">
        <v>-27.6</v>
      </c>
      <c r="AP60" s="374">
        <v>62922</v>
      </c>
      <c r="AQ60" s="375">
        <v>2.2000000000000002</v>
      </c>
      <c r="AR60" s="376">
        <v>-29.8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2290560</v>
      </c>
      <c r="AN61" s="379">
        <v>232411</v>
      </c>
      <c r="AO61" s="380">
        <v>12.2</v>
      </c>
      <c r="AP61" s="381">
        <v>111850</v>
      </c>
      <c r="AQ61" s="382">
        <v>8.3000000000000007</v>
      </c>
      <c r="AR61" s="368">
        <v>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1492370</v>
      </c>
      <c r="AN62" s="372">
        <v>151137</v>
      </c>
      <c r="AO62" s="373">
        <v>13.7</v>
      </c>
      <c r="AP62" s="374">
        <v>61629</v>
      </c>
      <c r="AQ62" s="375">
        <v>7.5</v>
      </c>
      <c r="AR62" s="376">
        <v>6.2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BsQ0surBvjSFG+h0/qYSW5+PZlcc3nHyUlK8Yz6/hA20K2TwWONGVzyRaxcDipRrx7NODgqVA8MLTDmv7LrlQ==" saltValue="mwgabZLIRfJyZ0OMoJU9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kX+oJECqQe+cwx02IZofhneSalFhISrr2deNjj08UTJxRA+UxuNmWDxPMOFK+Xb03gU78mKT3zS8j0XpA5rCw==" saltValue="lIn6xfYFYLLK16e/NFjZ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19"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DnIb3/Vl2zdpdj1XAUO4Da4CoQ8XohkR+D6d/dQpLTeGKe3C7Rak9tTLwU+a3Pq2cpz+KBhAjFkWVq8dy5hog==" saltValue="HWbhdzvfgmsPfVTowmwy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1"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2" t="s">
        <v>3</v>
      </c>
      <c r="D47" s="1232"/>
      <c r="E47" s="1233"/>
      <c r="F47" s="11">
        <v>14.23</v>
      </c>
      <c r="G47" s="12">
        <v>13.8</v>
      </c>
      <c r="H47" s="12">
        <v>18.809999999999999</v>
      </c>
      <c r="I47" s="12">
        <v>23.88</v>
      </c>
      <c r="J47" s="13">
        <v>30.23</v>
      </c>
    </row>
    <row r="48" spans="2:10" ht="57.75" customHeight="1" x14ac:dyDescent="0.15">
      <c r="B48" s="14"/>
      <c r="C48" s="1234" t="s">
        <v>4</v>
      </c>
      <c r="D48" s="1234"/>
      <c r="E48" s="1235"/>
      <c r="F48" s="15">
        <v>9.19</v>
      </c>
      <c r="G48" s="16">
        <v>10.39</v>
      </c>
      <c r="H48" s="16">
        <v>10.39</v>
      </c>
      <c r="I48" s="16">
        <v>13.57</v>
      </c>
      <c r="J48" s="17">
        <v>13.61</v>
      </c>
    </row>
    <row r="49" spans="2:10" ht="57.75" customHeight="1" thickBot="1" x14ac:dyDescent="0.2">
      <c r="B49" s="18"/>
      <c r="C49" s="1236" t="s">
        <v>5</v>
      </c>
      <c r="D49" s="1236"/>
      <c r="E49" s="1237"/>
      <c r="F49" s="19">
        <v>2.68</v>
      </c>
      <c r="G49" s="20">
        <v>1.49</v>
      </c>
      <c r="H49" s="20">
        <v>5.26</v>
      </c>
      <c r="I49" s="20">
        <v>8.4</v>
      </c>
      <c r="J49" s="21">
        <v>5.95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rWFa+sl5HQGeWFOQlcVF0Wy2+bpJw2N0qLeZ9BsLJbAKoXSneE6VLV76ekpqhiqNT0sU45sQ1PzPVJA+cmiZw==" saltValue="ekXSBFG4xPkvYrKq5HIu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久木 健人</cp:lastModifiedBy>
  <cp:lastPrinted>2020-11-24T02:28:11Z</cp:lastPrinted>
  <dcterms:created xsi:type="dcterms:W3CDTF">2020-02-10T03:46:01Z</dcterms:created>
  <dcterms:modified xsi:type="dcterms:W3CDTF">2021-01-28T04:47:43Z</dcterms:modified>
</cp:coreProperties>
</file>