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esktop\"/>
    </mc:Choice>
  </mc:AlternateContent>
  <xr:revisionPtr revIDLastSave="0" documentId="13_ncr:1_{8FDDF47F-3928-4937-AC03-B762984260C0}" xr6:coauthVersionLast="46" xr6:coauthVersionMax="46" xr10:uidLastSave="{00000000-0000-0000-0000-000000000000}"/>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12" l="1"/>
  <c r="Q2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E34" i="10"/>
  <c r="BE35" i="10" s="1"/>
</calcChain>
</file>

<file path=xl/sharedStrings.xml><?xml version="1.0" encoding="utf-8"?>
<sst xmlns="http://schemas.openxmlformats.org/spreadsheetml/2006/main" count="1140" uniqueCount="617">
  <si>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</si>
  <si>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</si>
  <si>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</si>
  <si>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</si>
  <si>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</si>
  <si>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</si>
  <si>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</si>
  <si>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</si>
  <si>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</si>
  <si>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</si>
  <si>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</si>
  <si>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</si>
  <si>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</si>
  <si>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</si>
  <si>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</si>
  <si>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</si>
  <si>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</si>
  <si>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</si>
  <si>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</si>
  <si>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</si>
  <si>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</si>
  <si>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</si>
  <si>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</si>
  <si>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</si>
  <si>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</si>
  <si>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</si>
  <si>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</si>
  <si>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</si>
  <si>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</si>
  <si>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</si>
  <si>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</si>
  <si>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</si>
  <si>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</si>
  <si>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</si>
  <si>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</si>
  <si>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</si>
  <si>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</si>
  <si>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</si>
  <si>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</si>
  <si>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</si>
  <si>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</si>
  <si>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</si>
  <si>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</si>
  <si>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</si>
  <si>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</si>
  <si>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</si>
  <si>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</si>
  <si>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</si>
  <si>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</si>
  <si>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</si>
  <si>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</si>
  <si>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</si>
  <si>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</si>
  <si>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</si>
  <si>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</si>
  <si>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</si>
  <si>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</si>
  <si>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</si>
  <si>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</si>
  <si>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</si>
  <si>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</si>
  <si>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</si>
  <si>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</si>
  <si>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</si>
  <si>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</si>
  <si>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</si>
  <si>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</si>
  <si>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</si>
  <si>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</si>
  <si>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</si>
  <si>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</si>
  <si>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</si>
  <si>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</si>
  <si>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</si>
  <si>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</si>
  <si>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</si>
  <si>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</si>
  <si>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</si>
  <si>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</si>
  <si>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</si>
  <si>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</si>
  <si>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</si>
  <si>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</si>
  <si>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</si>
  <si>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</si>
  <si>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</si>
  <si>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</si>
  <si>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</si>
  <si>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</si>
  <si>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</si>
  <si>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</si>
  <si>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</si>
  <si>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</si>
  <si>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</si>
  <si>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</si>
  <si>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</si>
  <si>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</si>
  <si>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</si>
  <si>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</si>
  <si>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</si>
  <si>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</si>
  <si>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</si>
  <si>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</si>
  <si>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</si>
  <si>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</si>
  <si>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</si>
  <si>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</si>
  <si>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</si>
  <si>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</si>
  <si>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</si>
  <si>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</si>
  <si>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</si>
  <si>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</si>
  <si>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</si>
  <si>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</si>
  <si>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</si>
  <si>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</si>
  <si>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</si>
  <si>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</si>
  <si>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</si>
  <si>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</si>
  <si>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</si>
  <si>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</si>
  <si>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</si>
  <si>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</si>
  <si>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</si>
  <si>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</si>
  <si>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</si>
  <si>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</si>
  <si>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</si>
  <si>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</si>
  <si>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</si>
  <si>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</si>
  <si>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</si>
  <si>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</si>
  <si>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</si>
  <si>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</si>
  <si>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</si>
  <si>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</si>
  <si>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</si>
  <si>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</si>
  <si>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</si>
  <si>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</si>
  <si>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</si>
  <si>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</si>
  <si>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</si>
  <si>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</si>
  <si>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</si>
  <si>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</si>
  <si>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</si>
  <si>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</si>
  <si>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</si>
  <si>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</si>
  <si>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</si>
  <si>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</si>
  <si>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</si>
  <si>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</si>
  <si>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</si>
  <si>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</si>
  <si>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</si>
  <si>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</si>
  <si>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</si>
  <si>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</si>
  <si>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</si>
  <si>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</si>
  <si>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</si>
  <si>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</si>
  <si>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</si>
  <si>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</si>
  <si>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</si>
  <si>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</si>
  <si>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</si>
  <si>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</si>
  <si>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</si>
  <si>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</si>
  <si>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</si>
  <si>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</si>
  <si>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</si>
  <si>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</si>
  <si>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</si>
  <si>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</si>
  <si>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</si>
  <si>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</si>
  <si>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</si>
  <si>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</si>
  <si>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</si>
  <si>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</si>
  <si>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</si>
  <si>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</si>
  <si>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</si>
  <si>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</si>
  <si>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</si>
  <si>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</si>
  <si>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</si>
  <si>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</si>
  <si>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</si>
  <si>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</si>
  <si>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</si>
  <si>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</si>
  <si>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</si>
  <si>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</si>
  <si>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</si>
  <si>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</si>
  <si>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</si>
  <si>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</si>
  <si>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</si>
  <si>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</si>
  <si>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</si>
  <si>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</si>
  <si>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</si>
  <si>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</si>
  <si>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</si>
  <si>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</si>
  <si>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</si>
  <si>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</si>
  <si>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</si>
  <si>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</si>
  <si>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福井県永平寺町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</si>
  <si>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</si>
  <si>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</si>
  <si>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</si>
  <si>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</si>
  <si>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</si>
  <si>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</si>
  <si>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</si>
  <si>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</si>
  <si>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</si>
  <si>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</si>
  <si>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</si>
  <si>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</si>
  <si>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</si>
  <si>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</si>
  <si>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</si>
  <si>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</si>
  <si>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</si>
  <si>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</si>
  <si>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</si>
  <si>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</si>
  <si>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</si>
  <si>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</si>
  <si>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</si>
  <si>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</si>
  <si>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</si>
  <si>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</si>
  <si>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</si>
  <si>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</si>
  <si>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</si>
  <si>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</si>
  <si>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</si>
  <si>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</si>
  <si>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</si>
  <si>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</si>
  <si>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</si>
  <si>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</si>
  <si>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</si>
  <si>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</si>
  <si>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</si>
  <si>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</si>
  <si>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</si>
  <si>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</si>
  <si>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</si>
  <si>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</si>
  <si>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</si>
  <si>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</si>
  <si>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</si>
  <si>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</si>
  <si>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</si>
  <si>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</si>
  <si>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</si>
  <si>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</si>
  <si>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</si>
  <si>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</si>
  <si>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</si>
  <si>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</si>
  <si>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</si>
  <si>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</si>
  <si>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</si>
  <si>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</si>
  <si>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</si>
  <si>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</si>
  <si>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</si>
  <si>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</si>
  <si>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</si>
  <si>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</si>
  <si>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</si>
  <si>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</si>
  <si>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</si>
  <si>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</si>
  <si>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</si>
  <si>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</si>
  <si>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</si>
  <si>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</si>
  <si>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</si>
  <si>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</si>
  <si>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</si>
  <si>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</si>
  <si>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</si>
  <si>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</si>
  <si>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</si>
  <si>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</si>
  <si>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</si>
  <si>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</si>
  <si>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</si>
  <si>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</si>
  <si>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</si>
  <si>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</si>
  <si>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</si>
  <si>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</si>
  <si>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</si>
  <si>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</si>
  <si>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</si>
  <si>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</si>
  <si>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</si>
  <si>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</si>
  <si>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</si>
  <si>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</si>
  <si>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</si>
  <si>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</si>
  <si>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</si>
  <si>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</si>
  <si>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</si>
  <si>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</si>
  <si>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</si>
  <si>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</si>
  <si>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</si>
  <si>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</si>
  <si>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</si>
  <si>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</si>
  <si>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</si>
  <si>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</si>
  <si>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</si>
  <si>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</si>
  <si>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</si>
  <si>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</si>
  <si>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</si>
  <si>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</si>
  <si>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</si>
  <si>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</si>
  <si>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</si>
  <si>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</si>
  <si>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</si>
  <si>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</si>
  <si>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</si>
  <si>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</si>
  <si>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</si>
  <si>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</si>
  <si>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</si>
  <si>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</si>
  <si>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</si>
  <si>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</si>
  <si>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</si>
  <si>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</si>
  <si>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</si>
  <si>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</si>
  <si>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</si>
  <si>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</si>
  <si>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</si>
  <si>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</si>
  <si>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</si>
  <si>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</si>
  <si>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</si>
  <si>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</si>
  <si>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</si>
  <si>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</si>
  <si>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</si>
  <si>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</si>
  <si>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</si>
  <si>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</si>
  <si>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</si>
  <si>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</si>
  <si>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福井県永平寺町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</si>
  <si>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</si>
  <si>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</si>
  <si>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</si>
  <si>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</si>
  <si>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</si>
  <si>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</si>
  <si>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</si>
  <si>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</si>
  <si>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</si>
  <si>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</si>
  <si>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</si>
  <si>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</si>
  <si>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</si>
  <si>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</si>
  <si>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</si>
  <si>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</si>
  <si>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</si>
  <si>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</si>
  <si>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</si>
  <si>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</si>
  <si>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</si>
  <si>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</si>
  <si>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</si>
  <si>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</si>
  <si>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</si>
  <si>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</si>
  <si>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</si>
  <si>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</si>
  <si>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</si>
  <si>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</si>
  <si>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</si>
  <si>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</si>
  <si>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</si>
  <si>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</si>
  <si>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</si>
  <si>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</si>
  <si>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</si>
  <si>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</si>
  <si>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</si>
  <si>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</si>
  <si>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</si>
  <si>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</si>
  <si>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</si>
  <si>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</si>
  <si>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</si>
  <si>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</si>
  <si>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</si>
  <si>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</si>
  <si>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</si>
  <si>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</si>
  <si>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</si>
  <si>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</si>
  <si>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</si>
  <si>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</si>
  <si>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</si>
  <si>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</si>
  <si>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</si>
  <si>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</si>
  <si>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</si>
  <si>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</si>
  <si>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</si>
  <si>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</si>
  <si>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</si>
  <si>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</si>
  <si>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</si>
  <si>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</si>
  <si>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</si>
  <si>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</si>
  <si>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</si>
  <si>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</si>
  <si>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</si>
  <si>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</si>
  <si>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</si>
  <si>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</si>
  <si>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</si>
  <si>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</si>
  <si>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</si>
  <si>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</si>
  <si>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</si>
  <si>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</si>
  <si>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</si>
  <si>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</si>
  <si>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</si>
  <si>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</si>
  <si>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</si>
  <si>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</si>
  <si>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</si>
  <si>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</si>
  <si>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</si>
  <si>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</si>
  <si>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</si>
  <si>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</si>
  <si>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</si>
  <si>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</si>
  <si>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</si>
  <si>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</si>
  <si>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</si>
  <si>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</si>
  <si>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</si>
  <si>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</si>
  <si>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</si>
  <si>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</si>
  <si>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</si>
  <si>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</si>
  <si>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</si>
  <si>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</si>
  <si>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</si>
  <si>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</si>
  <si>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</si>
  <si>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</si>
  <si>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</si>
  <si>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</si>
  <si>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</si>
  <si>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</si>
  <si>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</si>
  <si>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</si>
  <si>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</si>
  <si>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</si>
  <si>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</si>
  <si>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</si>
  <si>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</si>
  <si>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</si>
  <si>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</si>
  <si>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</si>
  <si>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</si>
  <si>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</si>
  <si>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</si>
  <si>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</si>
  <si>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</si>
  <si>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</si>
  <si>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</si>
  <si>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</si>
  <si>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</si>
  <si>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</si>
  <si>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</si>
  <si>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</si>
  <si>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</si>
  <si>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</si>
  <si>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</si>
  <si>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</si>
  <si>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</si>
  <si>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</si>
  <si>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</si>
  <si>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</si>
  <si>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</si>
  <si>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</si>
  <si>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</si>
  <si>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</si>
  <si>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</si>
  <si>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</si>
  <si>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</si>
  <si>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</si>
  <si>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</si>
  <si>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</si>
  <si>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</si>
  <si>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</si>
  <si>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</si>
  <si>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</si>
  <si>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</si>
  <si>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</si>
  <si>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</si>
  <si>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</si>
  <si>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</si>
  <si>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</si>
  <si>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</si>
  <si>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</si>
  <si>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</si>
  <si>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</si>
  <si>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</si>
  <si>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</si>
  <si>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</si>
  <si>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</si>
  <si>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</si>
  <si>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</si>
  <si>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</si>
  <si>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</si>
  <si>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</si>
  <si>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</si>
  <si>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</si>
  <si>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</si>
  <si>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</si>
  <si>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</si>
  <si>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</si>
  <si>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</si>
  <si>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</si>
  <si>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</si>
  <si>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</si>
  <si>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</si>
  <si>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</si>
  <si>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</si>
  <si>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</si>
  <si>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</si>
  <si>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</si>
  <si>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</si>
  <si>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</si>
  <si>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</si>
  <si>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</si>
  <si>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</si>
  <si>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</si>
  <si>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</si>
  <si>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</si>
  <si>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</si>
  <si>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</si>
  <si>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28.33</t>
  </si>
  <si>
    <t>上水道事業</t>
  </si>
  <si>
    <t>一般会計</t>
  </si>
  <si>
    <t>国民健康保険事業特別会計</t>
  </si>
  <si>
    <t>介護保険特別会計</t>
  </si>
  <si>
    <t>下水道事業特別会計</t>
  </si>
  <si>
    <t>農業集落排水事業特別会計</t>
  </si>
  <si>
    <t>後期高齢者医療特別会計</t>
  </si>
  <si>
    <t>町立在宅訪問診療所特別会計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</si>
  <si>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</si>
  <si>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</si>
  <si>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</si>
  <si>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</si>
  <si>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</si>
  <si>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</si>
  <si>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</si>
  <si>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</si>
  <si>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</si>
  <si>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</si>
  <si>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</si>
  <si>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福井県後期高齢者医療広域連合（一般）</t>
    <rPh sb="0" eb="3">
      <t>フクイケン</t>
    </rPh>
    <rPh sb="3" eb="5">
      <t>コウキ</t>
    </rPh>
    <rPh sb="5" eb="8">
      <t>コウレイシャ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</si>
  <si>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8">
      <t>コウレイシャ</t>
    </rPh>
    <rPh sb="8" eb="10">
      <t>イリョウ</t>
    </rPh>
    <rPh sb="10" eb="12">
      <t>コウイキ</t>
    </rPh>
    <rPh sb="12" eb="14">
      <t>レンゴウ</t>
    </rPh>
    <rPh sb="15" eb="17">
      <t>トッカイ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</si>
  <si>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</si>
  <si>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4">
      <t>シ</t>
    </rPh>
    <rPh sb="4" eb="5">
      <t>マチ</t>
    </rPh>
    <rPh sb="5" eb="7">
      <t>ソウゴウ</t>
    </rPh>
    <rPh sb="7" eb="9">
      <t>ジム</t>
    </rPh>
    <rPh sb="9" eb="11">
      <t>クミアイ</t>
    </rPh>
    <rPh sb="12" eb="14">
      <t>イッパン</t>
    </rPh>
    <phoneticPr fontId="2"/>
  </si>
  <si>
    <t>福井県市町総合事務組合（特会）</t>
    <rPh sb="0" eb="3">
      <t>フクイケン</t>
    </rPh>
    <rPh sb="3" eb="4">
      <t>シ</t>
    </rPh>
    <rPh sb="4" eb="5">
      <t>マチ</t>
    </rPh>
    <rPh sb="5" eb="7">
      <t>ソウゴウ</t>
    </rPh>
    <rPh sb="7" eb="9">
      <t>ジム</t>
    </rPh>
    <rPh sb="9" eb="11">
      <t>クミアイ</t>
    </rPh>
    <rPh sb="12" eb="14">
      <t>トッカイ</t>
    </rPh>
    <phoneticPr fontId="2"/>
  </si>
  <si>
    <t>福井県自治会館組合</t>
    <rPh sb="0" eb="3">
      <t>フクイケン</t>
    </rPh>
    <rPh sb="3" eb="5">
      <t>ジチ</t>
    </rPh>
    <rPh sb="5" eb="7">
      <t>カイカン</t>
    </rPh>
    <rPh sb="7" eb="9">
      <t>クミアイ</t>
    </rPh>
    <phoneticPr fontId="2"/>
  </si>
  <si>
    <t>教育施設整備基金</t>
    <rPh sb="0" eb="2">
      <t>キョウイク</t>
    </rPh>
    <rPh sb="2" eb="4">
      <t>シセツ</t>
    </rPh>
    <rPh sb="4" eb="6">
      <t>セイビ</t>
    </rPh>
    <rPh sb="6" eb="8">
      <t>キキン</t>
    </rPh>
    <phoneticPr fontId="5"/>
  </si>
  <si>
    <t>まちづくり基金</t>
    <rPh sb="5" eb="7">
      <t>キキン</t>
    </rPh>
    <phoneticPr fontId="5"/>
  </si>
  <si>
    <t>地域福祉基金</t>
    <rPh sb="0" eb="2">
      <t>チイキ</t>
    </rPh>
    <rPh sb="2" eb="4">
      <t>フクシ</t>
    </rPh>
    <rPh sb="4" eb="6">
      <t>キキン</t>
    </rPh>
    <phoneticPr fontId="5"/>
  </si>
  <si>
    <t>すこやか子育て支援基金</t>
    <rPh sb="4" eb="6">
      <t>コソダ</t>
    </rPh>
    <rPh sb="7" eb="11">
      <t>シエンキキン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</si>
  <si>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</si>
  <si>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</si>
  <si>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</si>
  <si>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</si>
  <si>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において松岡中学校武道館新築(128百万円)や町内の防災行政無線整備(193百万円)、平成29年度において松岡小学校南校舎改修（144百万円)やB&amp;G体育館耐震改修（73百万円)、平成30年度においては松岡公民館耐震改修（170百万円)や松岡小学校改修（75百万円)等により減価償却率が抑制されたものの、既存施設の経年劣化等により毎年微増状態となっている。</t>
    <rPh sb="0" eb="2">
      <t>ヘイセイ</t>
    </rPh>
    <rPh sb="4" eb="6">
      <t>ネンド</t>
    </rPh>
    <rPh sb="10" eb="12">
      <t>マツオカ</t>
    </rPh>
    <rPh sb="12" eb="15">
      <t>チュウガッコウ</t>
    </rPh>
    <rPh sb="15" eb="18">
      <t>ブドウカン</t>
    </rPh>
    <rPh sb="18" eb="20">
      <t>シンチク</t>
    </rPh>
    <rPh sb="24" eb="27">
      <t>ヒャクマンエン</t>
    </rPh>
    <rPh sb="29" eb="31">
      <t>チョウナイ</t>
    </rPh>
    <rPh sb="32" eb="34">
      <t>ボウサイ</t>
    </rPh>
    <rPh sb="34" eb="36">
      <t>ギョウセイ</t>
    </rPh>
    <rPh sb="36" eb="38">
      <t>ムセン</t>
    </rPh>
    <rPh sb="38" eb="40">
      <t>セイビ</t>
    </rPh>
    <rPh sb="44" eb="47">
      <t>ヒャクマンエン</t>
    </rPh>
    <rPh sb="49" eb="51">
      <t>ヘイセイ</t>
    </rPh>
    <rPh sb="53" eb="55">
      <t>ネンド</t>
    </rPh>
    <rPh sb="59" eb="61">
      <t>マツオカ</t>
    </rPh>
    <rPh sb="61" eb="64">
      <t>ショウガッコウ</t>
    </rPh>
    <rPh sb="64" eb="65">
      <t>ミナミ</t>
    </rPh>
    <rPh sb="65" eb="67">
      <t>コウシャ</t>
    </rPh>
    <rPh sb="67" eb="69">
      <t>カイシュウ</t>
    </rPh>
    <rPh sb="73" eb="76">
      <t>ヒャクマンエン</t>
    </rPh>
    <rPh sb="81" eb="84">
      <t>タイイクカン</t>
    </rPh>
    <rPh sb="84" eb="86">
      <t>タイシン</t>
    </rPh>
    <rPh sb="86" eb="88">
      <t>カイシュウ</t>
    </rPh>
    <rPh sb="91" eb="94">
      <t>ヒャクマンエン</t>
    </rPh>
    <rPh sb="96" eb="98">
      <t>ヘイセイ</t>
    </rPh>
    <rPh sb="100" eb="102">
      <t>ネンド</t>
    </rPh>
    <rPh sb="107" eb="109">
      <t>マツオカ</t>
    </rPh>
    <rPh sb="109" eb="112">
      <t>コウミンカン</t>
    </rPh>
    <rPh sb="112" eb="114">
      <t>タイシン</t>
    </rPh>
    <rPh sb="114" eb="116">
      <t>カイシュウ</t>
    </rPh>
    <rPh sb="120" eb="123">
      <t>ヒャクマンエン</t>
    </rPh>
    <rPh sb="125" eb="127">
      <t>マツオカ</t>
    </rPh>
    <rPh sb="127" eb="130">
      <t>ショウガッコウ</t>
    </rPh>
    <rPh sb="130" eb="132">
      <t>カイシュウ</t>
    </rPh>
    <rPh sb="135" eb="138">
      <t>ヒャクマンエン</t>
    </rPh>
    <rPh sb="139" eb="140">
      <t>トウ</t>
    </rPh>
    <rPh sb="143" eb="145">
      <t>ゲンカ</t>
    </rPh>
    <rPh sb="145" eb="147">
      <t>ショウキャク</t>
    </rPh>
    <rPh sb="147" eb="148">
      <t>リツ</t>
    </rPh>
    <rPh sb="149" eb="151">
      <t>ヨクセイ</t>
    </rPh>
    <rPh sb="158" eb="160">
      <t>キゾン</t>
    </rPh>
    <rPh sb="160" eb="162">
      <t>シセツ</t>
    </rPh>
    <rPh sb="163" eb="165">
      <t>ケイネン</t>
    </rPh>
    <rPh sb="165" eb="167">
      <t>レッカ</t>
    </rPh>
    <rPh sb="167" eb="168">
      <t>トウ</t>
    </rPh>
    <rPh sb="171" eb="173">
      <t>マイトシ</t>
    </rPh>
    <rPh sb="173" eb="175">
      <t>ビゾウ</t>
    </rPh>
    <rPh sb="175" eb="177">
      <t>ジョウタイ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</si>
  <si>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</si>
  <si>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</si>
  <si>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</si>
  <si>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</si>
  <si>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</si>
  <si>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</si>
  <si>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普通会計における起債残高の推移は、平成27年度が8,618百万円なのに対し、令和元年度には9,122百万円と504百万円増加となっている。主な要因としては、28年度の消防庁舎整備や29年度の松岡小学校大規模改修、地域情報通信基盤整備、30年度には幼児園・幼稚園施設長寿命化の財源調達として起債借入れが増加したためであるが、これらに関しては普通交付税算定に有利な合併特例債でそれを賄っているため将来負担比率についてはほぼ影響がないと見込んでいる。また、他会計の起債残高が減少し将来負担となる操出金は減少傾向であることから、将来負担比率は今後減少するものと見込んでいる。一方で起債の償還額は平成27年度が796百万円だったのに対し、令和元年度では800百万円と若干増加している。これからも過去の大規模改修のために借入れた起債の償還が始まることで償還額は増加するものと見込んでいる。起債借入額が元利償還額を超えないよう計画的な借入れを行い健全な起債管理に努めていく。</t>
    <rPh sb="0" eb="2">
      <t>フツウ</t>
    </rPh>
    <rPh sb="2" eb="4">
      <t>カイケイ</t>
    </rPh>
    <rPh sb="8" eb="10">
      <t>キサイ</t>
    </rPh>
    <rPh sb="10" eb="12">
      <t>ザンダカ</t>
    </rPh>
    <rPh sb="13" eb="15">
      <t>スイイ</t>
    </rPh>
    <rPh sb="17" eb="19">
      <t>ヘイセイ</t>
    </rPh>
    <rPh sb="21" eb="23">
      <t>ネンド</t>
    </rPh>
    <rPh sb="29" eb="30">
      <t>ヒャク</t>
    </rPh>
    <rPh sb="30" eb="32">
      <t>マンエン</t>
    </rPh>
    <rPh sb="35" eb="36">
      <t>タイ</t>
    </rPh>
    <rPh sb="38" eb="40">
      <t>レイワ</t>
    </rPh>
    <rPh sb="40" eb="42">
      <t>ガンネン</t>
    </rPh>
    <rPh sb="42" eb="43">
      <t>ド</t>
    </rPh>
    <rPh sb="50" eb="51">
      <t>ヒャク</t>
    </rPh>
    <rPh sb="51" eb="53">
      <t>マンエン</t>
    </rPh>
    <rPh sb="57" eb="60">
      <t>ヒャクマンエン</t>
    </rPh>
    <rPh sb="60" eb="62">
      <t>ゾウカ</t>
    </rPh>
    <rPh sb="69" eb="70">
      <t>オモ</t>
    </rPh>
    <rPh sb="71" eb="73">
      <t>ヨウイン</t>
    </rPh>
    <rPh sb="80" eb="82">
      <t>ネンド</t>
    </rPh>
    <rPh sb="83" eb="85">
      <t>ショウボウ</t>
    </rPh>
    <rPh sb="85" eb="87">
      <t>チョウシャ</t>
    </rPh>
    <rPh sb="87" eb="89">
      <t>セイビ</t>
    </rPh>
    <rPh sb="92" eb="94">
      <t>ネンド</t>
    </rPh>
    <rPh sb="95" eb="97">
      <t>マツオカ</t>
    </rPh>
    <rPh sb="97" eb="100">
      <t>ショウガッコウ</t>
    </rPh>
    <rPh sb="100" eb="103">
      <t>ダイキボ</t>
    </rPh>
    <rPh sb="103" eb="105">
      <t>カイシュウ</t>
    </rPh>
    <rPh sb="106" eb="108">
      <t>チイキ</t>
    </rPh>
    <rPh sb="108" eb="110">
      <t>ジョウホウ</t>
    </rPh>
    <rPh sb="110" eb="112">
      <t>ツウシン</t>
    </rPh>
    <rPh sb="112" eb="114">
      <t>キバン</t>
    </rPh>
    <rPh sb="114" eb="116">
      <t>セイビ</t>
    </rPh>
    <rPh sb="119" eb="121">
      <t>ネンド</t>
    </rPh>
    <rPh sb="123" eb="125">
      <t>ヨウジ</t>
    </rPh>
    <rPh sb="125" eb="126">
      <t>エン</t>
    </rPh>
    <rPh sb="127" eb="130">
      <t>ヨウチエン</t>
    </rPh>
    <rPh sb="130" eb="132">
      <t>シセツ</t>
    </rPh>
    <rPh sb="132" eb="136">
      <t>チョウジュミョウカ</t>
    </rPh>
    <rPh sb="137" eb="139">
      <t>ザイゲン</t>
    </rPh>
    <rPh sb="139" eb="141">
      <t>チョウタツ</t>
    </rPh>
    <rPh sb="144" eb="146">
      <t>キサイ</t>
    </rPh>
    <rPh sb="146" eb="148">
      <t>カリイレ</t>
    </rPh>
    <rPh sb="150" eb="152">
      <t>ゾウカ</t>
    </rPh>
    <rPh sb="165" eb="166">
      <t>カン</t>
    </rPh>
    <rPh sb="180" eb="182">
      <t>ガッペイ</t>
    </rPh>
    <rPh sb="182" eb="184">
      <t>トクレイ</t>
    </rPh>
    <rPh sb="184" eb="185">
      <t>サイ</t>
    </rPh>
    <rPh sb="189" eb="190">
      <t>マカナ</t>
    </rPh>
    <rPh sb="196" eb="198">
      <t>ショウライ</t>
    </rPh>
    <rPh sb="198" eb="200">
      <t>フタン</t>
    </rPh>
    <rPh sb="200" eb="202">
      <t>ヒリツ</t>
    </rPh>
    <rPh sb="209" eb="211">
      <t>エイキョウ</t>
    </rPh>
    <rPh sb="215" eb="217">
      <t>ミコ</t>
    </rPh>
    <rPh sb="225" eb="226">
      <t>タ</t>
    </rPh>
    <rPh sb="226" eb="228">
      <t>カイケイ</t>
    </rPh>
    <rPh sb="229" eb="231">
      <t>キサイ</t>
    </rPh>
    <rPh sb="231" eb="233">
      <t>ザンダカ</t>
    </rPh>
    <rPh sb="234" eb="236">
      <t>ゲンショウ</t>
    </rPh>
    <rPh sb="237" eb="239">
      <t>ショウライ</t>
    </rPh>
    <rPh sb="239" eb="241">
      <t>フタン</t>
    </rPh>
    <rPh sb="244" eb="246">
      <t>クリダシ</t>
    </rPh>
    <rPh sb="246" eb="247">
      <t>キン</t>
    </rPh>
    <rPh sb="248" eb="250">
      <t>ゲンショウ</t>
    </rPh>
    <rPh sb="250" eb="252">
      <t>ケイコウ</t>
    </rPh>
    <rPh sb="260" eb="262">
      <t>ショウライ</t>
    </rPh>
    <rPh sb="262" eb="264">
      <t>フタン</t>
    </rPh>
    <rPh sb="264" eb="266">
      <t>ヒリツ</t>
    </rPh>
    <rPh sb="267" eb="269">
      <t>コンゴ</t>
    </rPh>
    <rPh sb="269" eb="271">
      <t>ゲンショウ</t>
    </rPh>
    <rPh sb="276" eb="278">
      <t>ミコ</t>
    </rPh>
    <rPh sb="283" eb="285">
      <t>イッポウ</t>
    </rPh>
    <rPh sb="286" eb="288">
      <t>キサイ</t>
    </rPh>
    <rPh sb="289" eb="291">
      <t>ショウカン</t>
    </rPh>
    <rPh sb="291" eb="292">
      <t>ガク</t>
    </rPh>
    <rPh sb="293" eb="295">
      <t>ヘイセイ</t>
    </rPh>
    <rPh sb="297" eb="299">
      <t>ネンド</t>
    </rPh>
    <rPh sb="303" eb="306">
      <t>ヒャクマンエン</t>
    </rPh>
    <rPh sb="311" eb="312">
      <t>タイ</t>
    </rPh>
    <rPh sb="314" eb="316">
      <t>レイワ</t>
    </rPh>
    <rPh sb="316" eb="318">
      <t>ガンネン</t>
    </rPh>
    <rPh sb="318" eb="319">
      <t>ド</t>
    </rPh>
    <rPh sb="324" eb="327">
      <t>ヒャクマンエン</t>
    </rPh>
    <rPh sb="328" eb="330">
      <t>ジャッカン</t>
    </rPh>
    <rPh sb="330" eb="332">
      <t>ゾウカ</t>
    </rPh>
    <rPh sb="342" eb="344">
      <t>カコ</t>
    </rPh>
    <rPh sb="345" eb="348">
      <t>ダイキボ</t>
    </rPh>
    <rPh sb="348" eb="350">
      <t>カイシュウ</t>
    </rPh>
    <rPh sb="354" eb="355">
      <t>カ</t>
    </rPh>
    <rPh sb="355" eb="356">
      <t>イ</t>
    </rPh>
    <rPh sb="358" eb="360">
      <t>キサイ</t>
    </rPh>
    <rPh sb="361" eb="363">
      <t>ショウカン</t>
    </rPh>
    <rPh sb="364" eb="365">
      <t>ハジ</t>
    </rPh>
    <rPh sb="370" eb="372">
      <t>ショウカン</t>
    </rPh>
    <rPh sb="372" eb="373">
      <t>ガク</t>
    </rPh>
    <rPh sb="374" eb="376">
      <t>ゾウカ</t>
    </rPh>
    <rPh sb="381" eb="383">
      <t>ミコ</t>
    </rPh>
    <rPh sb="388" eb="390">
      <t>キサイ</t>
    </rPh>
    <rPh sb="390" eb="392">
      <t>カリイレ</t>
    </rPh>
    <rPh sb="392" eb="393">
      <t>ガク</t>
    </rPh>
    <rPh sb="394" eb="396">
      <t>ガンリ</t>
    </rPh>
    <rPh sb="396" eb="398">
      <t>ショウカン</t>
    </rPh>
    <rPh sb="398" eb="399">
      <t>ガク</t>
    </rPh>
    <rPh sb="400" eb="401">
      <t>コ</t>
    </rPh>
    <rPh sb="406" eb="409">
      <t>ケイカクテキ</t>
    </rPh>
    <rPh sb="410" eb="412">
      <t>カリイ</t>
    </rPh>
    <rPh sb="414" eb="415">
      <t>オコナ</t>
    </rPh>
    <rPh sb="416" eb="418">
      <t>ケンゼン</t>
    </rPh>
    <rPh sb="419" eb="421">
      <t>キサイ</t>
    </rPh>
    <rPh sb="421" eb="423">
      <t>カンリ</t>
    </rPh>
    <rPh sb="424" eb="42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</si>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</sst>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C260-4893-A9A7-9C1E54265D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118745</c:v>
                </c:pt>
                <c:pt idx="1">
                  <c:v>82910</c:v>
                </c:pt>
                <c:pt idx="2">
                  <c:v>86846</c:v>
                </c:pt>
                <c:pt idx="3">
                  <c:v>58292</c:v>
                </c:pt>
                <c:pt idx="4">
                  <c:v>62740</c:v>
                </c:pt>
              </c:numCache>
            </c:numRef>
          </c:val>
          <c:smooth val="0"/>
          <c:extLst>
            <c:ext xmlns:c16="http://schemas.microsoft.com/office/drawing/2014/chart" uri="{C3380CC4-5D6E-409C-BE32-E72D297353CC}">
              <c16:uniqueId val="{00000001-C260-4893-A9A7-9C1E54265D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5.0999999999999996</c:v>
                </c:pt>
                <c:pt idx="1">
                  <c:v>2.58</c:v>
                </c:pt>
                <c:pt idx="2">
                  <c:v>0.89</c:v>
                </c:pt>
                <c:pt idx="3">
                  <c:v>2.5</c:v>
                </c:pt>
                <c:pt idx="4">
                  <c:v>3.7</c:v>
                </c:pt>
              </c:numCache>
            </c:numRef>
          </c:val>
          <c:extLst>
            <c:ext xmlns:c16="http://schemas.microsoft.com/office/drawing/2014/chart" uri="{C3380CC4-5D6E-409C-BE32-E72D297353CC}">
              <c16:uniqueId val="{00000000-E7A1-48E3-B30A-BCFC7EBD6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45.03</c:v>
                </c:pt>
                <c:pt idx="1">
                  <c:v>48.12</c:v>
                </c:pt>
                <c:pt idx="2">
                  <c:v>22.83</c:v>
                </c:pt>
                <c:pt idx="3">
                  <c:v>27.3</c:v>
                </c:pt>
                <c:pt idx="4">
                  <c:v>28.87</c:v>
                </c:pt>
              </c:numCache>
            </c:numRef>
          </c:val>
          <c:extLst>
            <c:ext xmlns:c16="http://schemas.microsoft.com/office/drawing/2014/chart" uri="{C3380CC4-5D6E-409C-BE32-E72D297353CC}">
              <c16:uniqueId val="{00000001-E7A1-48E3-B30A-BCFC7EBD6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2.5099999999999998</c:v>
                </c:pt>
                <c:pt idx="1">
                  <c:v>0.1</c:v>
                </c:pt>
                <c:pt idx="2">
                  <c:v>-28.33</c:v>
                </c:pt>
                <c:pt idx="3">
                  <c:v>6.25</c:v>
                </c:pt>
                <c:pt idx="4">
                  <c:v>2.4500000000000002</c:v>
                </c:pt>
              </c:numCache>
            </c:numRef>
          </c:val>
          <c:smooth val="0"/>
          <c:extLst>
            <c:ext xmlns:c16="http://schemas.microsoft.com/office/drawing/2014/chart" uri="{C3380CC4-5D6E-409C-BE32-E72D297353CC}">
              <c16:uniqueId val="{00000002-E7A1-48E3-B30A-BCFC7EBD6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6D-45B7-BF4C-B581CF278F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D-45B7-BF4C-B581CF278F3F}"/>
            </c:ext>
          </c:extLst>
        </c:ser>
        <c:ser>
          <c:idx val="2"/>
          <c:order val="2"/>
          <c:tx>
            <c:strRef>
              <c:f>データシート!$A$29</c:f>
              <c:strCache>
                <c:ptCount val="1"/>
                <c:pt idx="0">
                  <c:v>町立在宅訪問診療所特別会計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86D-45B7-BF4C-B581CF278F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6D-45B7-BF4C-B581CF278F3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886D-45B7-BF4C-B581CF278F3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886D-45B7-BF4C-B581CF278F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0.64</c:v>
                </c:pt>
                <c:pt idx="4">
                  <c:v>#N/A</c:v>
                </c:pt>
                <c:pt idx="5">
                  <c:v>1.22</c:v>
                </c:pt>
                <c:pt idx="6">
                  <c:v>#N/A</c:v>
                </c:pt>
                <c:pt idx="7">
                  <c:v>0.81</c:v>
                </c:pt>
                <c:pt idx="8">
                  <c:v>#N/A</c:v>
                </c:pt>
                <c:pt idx="9">
                  <c:v>0.82</c:v>
                </c:pt>
              </c:numCache>
            </c:numRef>
          </c:val>
          <c:extLst>
            <c:ext xmlns:c16="http://schemas.microsoft.com/office/drawing/2014/chart" uri="{C3380CC4-5D6E-409C-BE32-E72D297353CC}">
              <c16:uniqueId val="{00000006-886D-45B7-BF4C-B581CF278F3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1.18</c:v>
                </c:pt>
                <c:pt idx="2">
                  <c:v>#N/A</c:v>
                </c:pt>
                <c:pt idx="3">
                  <c:v>0.56000000000000005</c:v>
                </c:pt>
                <c:pt idx="4">
                  <c:v>#N/A</c:v>
                </c:pt>
                <c:pt idx="5">
                  <c:v>1.04</c:v>
                </c:pt>
                <c:pt idx="6">
                  <c:v>#N/A</c:v>
                </c:pt>
                <c:pt idx="7">
                  <c:v>1.46</c:v>
                </c:pt>
                <c:pt idx="8">
                  <c:v>#N/A</c:v>
                </c:pt>
                <c:pt idx="9">
                  <c:v>1.6</c:v>
                </c:pt>
              </c:numCache>
            </c:numRef>
          </c:val>
          <c:extLst>
            <c:ext xmlns:c16="http://schemas.microsoft.com/office/drawing/2014/chart" uri="{C3380CC4-5D6E-409C-BE32-E72D297353CC}">
              <c16:uniqueId val="{00000007-886D-45B7-BF4C-B581CF278F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c:v>
                </c:pt>
                <c:pt idx="2">
                  <c:v>#N/A</c:v>
                </c:pt>
                <c:pt idx="3">
                  <c:v>2.57</c:v>
                </c:pt>
                <c:pt idx="4">
                  <c:v>#N/A</c:v>
                </c:pt>
                <c:pt idx="5">
                  <c:v>0.88</c:v>
                </c:pt>
                <c:pt idx="6">
                  <c:v>#N/A</c:v>
                </c:pt>
                <c:pt idx="7">
                  <c:v>2.5</c:v>
                </c:pt>
                <c:pt idx="8">
                  <c:v>#N/A</c:v>
                </c:pt>
                <c:pt idx="9">
                  <c:v>3.7</c:v>
                </c:pt>
              </c:numCache>
            </c:numRef>
          </c:val>
          <c:extLst>
            <c:ext xmlns:c16="http://schemas.microsoft.com/office/drawing/2014/chart" uri="{C3380CC4-5D6E-409C-BE32-E72D297353CC}">
              <c16:uniqueId val="{00000008-886D-45B7-BF4C-B581CF278F3F}"/>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9.2899999999999991</c:v>
                </c:pt>
                <c:pt idx="2">
                  <c:v>#N/A</c:v>
                </c:pt>
                <c:pt idx="3">
                  <c:v>9.73</c:v>
                </c:pt>
                <c:pt idx="4">
                  <c:v>#N/A</c:v>
                </c:pt>
                <c:pt idx="5">
                  <c:v>10.39</c:v>
                </c:pt>
                <c:pt idx="6">
                  <c:v>#N/A</c:v>
                </c:pt>
                <c:pt idx="7">
                  <c:v>11.04</c:v>
                </c:pt>
                <c:pt idx="8">
                  <c:v>#N/A</c:v>
                </c:pt>
                <c:pt idx="9">
                  <c:v>9.65</c:v>
                </c:pt>
              </c:numCache>
            </c:numRef>
          </c:val>
          <c:extLst>
            <c:ext xmlns:c16="http://schemas.microsoft.com/office/drawing/2014/chart" uri="{C3380CC4-5D6E-409C-BE32-E72D297353CC}">
              <c16:uniqueId val="{00000009-886D-45B7-BF4C-B581CF278F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952</c:v>
                </c:pt>
                <c:pt idx="5">
                  <c:v>935</c:v>
                </c:pt>
                <c:pt idx="8">
                  <c:v>917</c:v>
                </c:pt>
                <c:pt idx="11">
                  <c:v>965</c:v>
                </c:pt>
                <c:pt idx="14">
                  <c:v>1010</c:v>
                </c:pt>
              </c:numCache>
            </c:numRef>
          </c:val>
          <c:extLst>
            <c:ext xmlns:c16="http://schemas.microsoft.com/office/drawing/2014/chart" uri="{C3380CC4-5D6E-409C-BE32-E72D297353CC}">
              <c16:uniqueId val="{00000000-35D0-48A1-B984-FC0E9FE5C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D0-48A1-B984-FC0E9FE5C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D0-48A1-B984-FC0E9FE5C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154</c:v>
                </c:pt>
                <c:pt idx="3">
                  <c:v>127</c:v>
                </c:pt>
                <c:pt idx="6">
                  <c:v>93</c:v>
                </c:pt>
                <c:pt idx="9">
                  <c:v>94</c:v>
                </c:pt>
                <c:pt idx="12">
                  <c:v>90</c:v>
                </c:pt>
              </c:numCache>
            </c:numRef>
          </c:val>
          <c:extLst>
            <c:ext xmlns:c16="http://schemas.microsoft.com/office/drawing/2014/chart" uri="{C3380CC4-5D6E-409C-BE32-E72D297353CC}">
              <c16:uniqueId val="{00000003-35D0-48A1-B984-FC0E9FE5C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496</c:v>
                </c:pt>
                <c:pt idx="3">
                  <c:v>603</c:v>
                </c:pt>
                <c:pt idx="6">
                  <c:v>569</c:v>
                </c:pt>
                <c:pt idx="9">
                  <c:v>540</c:v>
                </c:pt>
                <c:pt idx="12">
                  <c:v>505</c:v>
                </c:pt>
              </c:numCache>
            </c:numRef>
          </c:val>
          <c:extLst>
            <c:ext xmlns:c16="http://schemas.microsoft.com/office/drawing/2014/chart" uri="{C3380CC4-5D6E-409C-BE32-E72D297353CC}">
              <c16:uniqueId val="{00000004-35D0-48A1-B984-FC0E9FE5C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0-48A1-B984-FC0E9FE5C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D0-48A1-B984-FC0E9FE5C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796</c:v>
                </c:pt>
                <c:pt idx="3">
                  <c:v>676</c:v>
                </c:pt>
                <c:pt idx="6">
                  <c:v>634</c:v>
                </c:pt>
                <c:pt idx="9">
                  <c:v>716</c:v>
                </c:pt>
                <c:pt idx="12">
                  <c:v>800</c:v>
                </c:pt>
              </c:numCache>
            </c:numRef>
          </c:val>
          <c:extLst>
            <c:ext xmlns:c16="http://schemas.microsoft.com/office/drawing/2014/chart" uri="{C3380CC4-5D6E-409C-BE32-E72D297353CC}">
              <c16:uniqueId val="{00000007-35D0-48A1-B984-FC0E9FE5CC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494</c:v>
                </c:pt>
                <c:pt idx="2">
                  <c:v>#N/A</c:v>
                </c:pt>
                <c:pt idx="3">
                  <c:v>#N/A</c:v>
                </c:pt>
                <c:pt idx="4">
                  <c:v>471</c:v>
                </c:pt>
                <c:pt idx="5">
                  <c:v>#N/A</c:v>
                </c:pt>
                <c:pt idx="6">
                  <c:v>#N/A</c:v>
                </c:pt>
                <c:pt idx="7">
                  <c:v>379</c:v>
                </c:pt>
                <c:pt idx="8">
                  <c:v>#N/A</c:v>
                </c:pt>
                <c:pt idx="9">
                  <c:v>#N/A</c:v>
                </c:pt>
                <c:pt idx="10">
                  <c:v>385</c:v>
                </c:pt>
                <c:pt idx="11">
                  <c:v>#N/A</c:v>
                </c:pt>
                <c:pt idx="12">
                  <c:v>#N/A</c:v>
                </c:pt>
                <c:pt idx="13">
                  <c:v>385</c:v>
                </c:pt>
                <c:pt idx="14">
                  <c:v>#N/A</c:v>
                </c:pt>
              </c:numCache>
            </c:numRef>
          </c:val>
          <c:smooth val="0"/>
          <c:extLst>
            <c:ext xmlns:c16="http://schemas.microsoft.com/office/drawing/2014/chart" uri="{C3380CC4-5D6E-409C-BE32-E72D297353CC}">
              <c16:uniqueId val="{00000008-35D0-48A1-B984-FC0E9FE5CC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10551</c:v>
                </c:pt>
                <c:pt idx="5">
                  <c:v>10670</c:v>
                </c:pt>
                <c:pt idx="8">
                  <c:v>10744</c:v>
                </c:pt>
                <c:pt idx="11">
                  <c:v>10514</c:v>
                </c:pt>
                <c:pt idx="14">
                  <c:v>10161</c:v>
                </c:pt>
              </c:numCache>
            </c:numRef>
          </c:val>
          <c:extLst>
            <c:ext xmlns:c16="http://schemas.microsoft.com/office/drawing/2014/chart" uri="{C3380CC4-5D6E-409C-BE32-E72D297353CC}">
              <c16:uniqueId val="{00000000-8580-4AC2-B11A-DCB7F680C9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c:v>
                </c:pt>
                <c:pt idx="5">
                  <c:v>205</c:v>
                </c:pt>
                <c:pt idx="8">
                  <c:v>210</c:v>
                </c:pt>
                <c:pt idx="11">
                  <c:v>190</c:v>
                </c:pt>
                <c:pt idx="14">
                  <c:v>171</c:v>
                </c:pt>
              </c:numCache>
            </c:numRef>
          </c:val>
          <c:extLst>
            <c:ext xmlns:c16="http://schemas.microsoft.com/office/drawing/2014/chart" uri="{C3380CC4-5D6E-409C-BE32-E72D297353CC}">
              <c16:uniqueId val="{00000001-8580-4AC2-B11A-DCB7F680C9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3429</c:v>
                </c:pt>
                <c:pt idx="5">
                  <c:v>3595</c:v>
                </c:pt>
                <c:pt idx="8">
                  <c:v>3713</c:v>
                </c:pt>
                <c:pt idx="11">
                  <c:v>3962</c:v>
                </c:pt>
                <c:pt idx="14">
                  <c:v>3950</c:v>
                </c:pt>
              </c:numCache>
            </c:numRef>
          </c:val>
          <c:extLst>
            <c:ext xmlns:c16="http://schemas.microsoft.com/office/drawing/2014/chart" uri="{C3380CC4-5D6E-409C-BE32-E72D297353CC}">
              <c16:uniqueId val="{00000002-8580-4AC2-B11A-DCB7F680C9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0-4AC2-B11A-DCB7F680C9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80-4AC2-B11A-DCB7F680C9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0-4AC2-B11A-DCB7F680C9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2007</c:v>
                </c:pt>
                <c:pt idx="3">
                  <c:v>1985</c:v>
                </c:pt>
                <c:pt idx="6">
                  <c:v>1975</c:v>
                </c:pt>
                <c:pt idx="9">
                  <c:v>1909</c:v>
                </c:pt>
                <c:pt idx="12">
                  <c:v>1889</c:v>
                </c:pt>
              </c:numCache>
            </c:numRef>
          </c:val>
          <c:extLst>
            <c:ext xmlns:c16="http://schemas.microsoft.com/office/drawing/2014/chart" uri="{C3380CC4-5D6E-409C-BE32-E72D297353CC}">
              <c16:uniqueId val="{00000006-8580-4AC2-B11A-DCB7F680C9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1554</c:v>
                </c:pt>
                <c:pt idx="3">
                  <c:v>1537</c:v>
                </c:pt>
                <c:pt idx="6">
                  <c:v>1474</c:v>
                </c:pt>
                <c:pt idx="9">
                  <c:v>1406</c:v>
                </c:pt>
                <c:pt idx="12">
                  <c:v>1341</c:v>
                </c:pt>
              </c:numCache>
            </c:numRef>
          </c:val>
          <c:extLst>
            <c:ext xmlns:c16="http://schemas.microsoft.com/office/drawing/2014/chart" uri="{C3380CC4-5D6E-409C-BE32-E72D297353CC}">
              <c16:uniqueId val="{00000007-8580-4AC2-B11A-DCB7F680C9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3385</c:v>
                </c:pt>
                <c:pt idx="3">
                  <c:v>3293</c:v>
                </c:pt>
                <c:pt idx="6">
                  <c:v>3117</c:v>
                </c:pt>
                <c:pt idx="9">
                  <c:v>2908</c:v>
                </c:pt>
                <c:pt idx="12">
                  <c:v>2391</c:v>
                </c:pt>
              </c:numCache>
            </c:numRef>
          </c:val>
          <c:extLst>
            <c:ext xmlns:c16="http://schemas.microsoft.com/office/drawing/2014/chart" uri="{C3380CC4-5D6E-409C-BE32-E72D297353CC}">
              <c16:uniqueId val="{00000008-8580-4AC2-B11A-DCB7F680C9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80-4AC2-B11A-DCB7F680C9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8618</c:v>
                </c:pt>
                <c:pt idx="3">
                  <c:v>8737</c:v>
                </c:pt>
                <c:pt idx="6">
                  <c:v>9241</c:v>
                </c:pt>
                <c:pt idx="9">
                  <c:v>9300</c:v>
                </c:pt>
                <c:pt idx="12">
                  <c:v>9122</c:v>
                </c:pt>
              </c:numCache>
            </c:numRef>
          </c:val>
          <c:extLst>
            <c:ext xmlns:c16="http://schemas.microsoft.com/office/drawing/2014/chart" uri="{C3380CC4-5D6E-409C-BE32-E72D297353CC}">
              <c16:uniqueId val="{0000000A-8580-4AC2-B11A-DCB7F680C9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1354</c:v>
                </c:pt>
                <c:pt idx="2">
                  <c:v>#N/A</c:v>
                </c:pt>
                <c:pt idx="3">
                  <c:v>#N/A</c:v>
                </c:pt>
                <c:pt idx="4">
                  <c:v>1082</c:v>
                </c:pt>
                <c:pt idx="5">
                  <c:v>#N/A</c:v>
                </c:pt>
                <c:pt idx="6">
                  <c:v>#N/A</c:v>
                </c:pt>
                <c:pt idx="7">
                  <c:v>1140</c:v>
                </c:pt>
                <c:pt idx="8">
                  <c:v>#N/A</c:v>
                </c:pt>
                <c:pt idx="9">
                  <c:v>#N/A</c:v>
                </c:pt>
                <c:pt idx="10">
                  <c:v>857</c:v>
                </c:pt>
                <c:pt idx="11">
                  <c:v>#N/A</c:v>
                </c:pt>
                <c:pt idx="12">
                  <c:v>#N/A</c:v>
                </c:pt>
                <c:pt idx="13">
                  <c:v>461</c:v>
                </c:pt>
                <c:pt idx="14">
                  <c:v>#N/A</c:v>
                </c:pt>
              </c:numCache>
            </c:numRef>
          </c:val>
          <c:smooth val="0"/>
          <c:extLst>
            <c:ext xmlns:c16="http://schemas.microsoft.com/office/drawing/2014/chart" uri="{C3380CC4-5D6E-409C-BE32-E72D297353CC}">
              <c16:uniqueId val="{0000000B-8580-4AC2-B11A-DCB7F680C9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1376</c:v>
                </c:pt>
                <c:pt idx="1">
                  <c:v>1657</c:v>
                </c:pt>
                <c:pt idx="2">
                  <c:v>1734</c:v>
                </c:pt>
              </c:numCache>
            </c:numRef>
          </c:val>
          <c:extLst>
            <c:ext xmlns:c16="http://schemas.microsoft.com/office/drawing/2014/chart" uri="{C3380CC4-5D6E-409C-BE32-E72D297353CC}">
              <c16:uniqueId val="{00000000-3050-4EA6-B77B-1E6C4B62B4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3050-4EA6-B77B-1E6C4B62B4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2255</c:v>
                </c:pt>
                <c:pt idx="1">
                  <c:v>2223</c:v>
                </c:pt>
                <c:pt idx="2">
                  <c:v>2134</c:v>
                </c:pt>
              </c:numCache>
            </c:numRef>
          </c:val>
          <c:extLst>
            <c:ext xmlns:c16="http://schemas.microsoft.com/office/drawing/2014/chart" uri="{C3380CC4-5D6E-409C-BE32-E72D297353CC}">
              <c16:uniqueId val="{00000002-3050-4EA6-B77B-1E6C4B62B4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{34C862AE-79FC-4354-9E33-B90C24B8492E}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5B7-45AE-90EF-849BEFF8C4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{EE64F6F4-2005-4484-A0CC-05B45D61243F}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B7-45AE-90EF-849BEFF8C4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{34315E02-4B8F-4575-9119-D277FB5358EA}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B7-45AE-90EF-849BEFF8C4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{26EA85D9-1BB7-4391-AD47-E0F522813B92}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B7-45AE-90EF-849BEFF8C4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{4414CE21-A0C4-4798-A55D-7EF10CE81F5A}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B7-45AE-90EF-849BEFF8C4D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{52D510A7-66BC-4C82-B730-8225EB26ACB4}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5B7-45AE-90EF-849BEFF8C4D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{FC6A6658-B835-46E6-87A3-55C2C37A8F4D}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5B7-45AE-90EF-849BEFF8C4D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{9507BFCC-4934-456D-9F54-DBFFEC8E83AB}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5B7-45AE-90EF-849BEFF8C4D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{616C6DF9-7E5C-499C-AF11-90375C5EF592}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5B7-45AE-90EF-849BEFF8C4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47.2</c:v>
                </c:pt>
                <c:pt idx="8">
                  <c:v>48.5</c:v>
                </c:pt>
                <c:pt idx="16">
                  <c:v>49.9</c:v>
                </c:pt>
                <c:pt idx="24">
                  <c:v>50.7</c:v>
                </c:pt>
                <c:pt idx="32">
                  <c:v>52.1</c:v>
                </c:pt>
              </c:numCache>
            </c:numRef>
          </c:xVal>
          <c:yVal>
            <c:numRef>
              <c:f>公会計指標分析・財政指標組合せ分析表!$BP$51:$DC$51</c:f>
              <c:numCache>
                <c:formatCode>#,##0.0;"▲ "#,##0.0</c:formatCode>
                <c:ptCount val="40"/>
                <c:pt idx="0">
                  <c:v>25.4</c:v>
                </c:pt>
                <c:pt idx="8">
                  <c:v>20.399999999999999</c:v>
                </c:pt>
                <c:pt idx="16">
                  <c:v>22.1</c:v>
                </c:pt>
                <c:pt idx="24">
                  <c:v>16.600000000000001</c:v>
                </c:pt>
                <c:pt idx="32">
                  <c:v>9.1</c:v>
                </c:pt>
              </c:numCache>
            </c:numRef>
          </c:yVal>
          <c:smooth val="0"/>
          <c:extLst>
            <c:ext xmlns:c16="http://schemas.microsoft.com/office/drawing/2014/chart" uri="{C3380CC4-5D6E-409C-BE32-E72D297353CC}">
              <c16:uniqueId val="{00000009-F5B7-45AE-90EF-849BEFF8C4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{6A9A6DFA-D3BC-4812-B034-11EDD1D44B39}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5B7-45AE-90EF-849BEFF8C4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{0A87183B-0B2A-46D5-A481-AB737E179CDC}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B7-45AE-90EF-849BEFF8C4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{E184985E-0136-4BD2-92D9-DA3B31100E00}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B7-45AE-90EF-849BEFF8C4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{E236592E-3213-403B-83B1-75868D2C6322}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B7-45AE-90EF-849BEFF8C4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{F5383D98-EEE7-4A76-B8C1-E9F5FCC9549B}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B7-45AE-90EF-849BEFF8C4D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{6BD00AB4-D23E-439E-BE7A-E41D8B5D427A}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5B7-45AE-90EF-849BEFF8C4D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{2B7DF1FB-6943-4B94-9030-E640DA2F8429}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5B7-45AE-90EF-849BEFF8C4D6}"/>
                </c:ext>
              </c:extLst>
            </c:dLbl>
            <c:dLbl>
              <c:idx val="24"/>
              <c:layout>
                <c:manualLayout>
                  <c:x val="-4.03718893819988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{B179AA48-A295-471A-A859-2D863532D250}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5B7-45AE-90EF-849BEFF8C4D6}"/>
                </c:ext>
              </c:extLst>
            </c:dLbl>
            <c:dLbl>
              <c:idx val="32"/>
              <c:layout>
                <c:manualLayout>
                  <c:x val="-2.378906173780789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{637CF565-C93D-46E3-B4DD-75E26C40BC85}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5B7-45AE-90EF-849BEFF8C4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F5B7-45AE-90EF-849BEFF8C4D6}"/>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{691661EE-6292-45AA-A7CA-BF168D16A693}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0A-4F1E-BB88-5A58711E22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{F5B30E9A-8EAB-493F-B7F0-00144BBDB744}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0A-4F1E-BB88-5A58711E22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{B6777C62-E279-4CF5-B27F-CEFB1422D18A}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0A-4F1E-BB88-5A58711E22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{ABC13615-53F3-41DE-B8EA-935681BD472B}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0A-4F1E-BB88-5A58711E22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{59F1422E-26C3-4B84-9E99-E07091861EFF}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0A-4F1E-BB88-5A58711E22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{3EF9FFEC-8EA0-4E6C-AA8D-11F2E4C56AAC}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0A-4F1E-BB88-5A58711E22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{A485A7AD-1CC2-41F7-B0DB-A840619A4AEA}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0A-4F1E-BB88-5A58711E22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{9E727993-7F92-44E9-BF36-BA4FDB2A6078}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0A-4F1E-BB88-5A58711E22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{7AA5F66D-ABCA-4BF8-91DA-F8DC8A876F73}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0A-4F1E-BB88-5A58711E22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9.8000000000000007</c:v>
                </c:pt>
                <c:pt idx="16">
                  <c:v>8.5</c:v>
                </c:pt>
                <c:pt idx="24">
                  <c:v>7.9</c:v>
                </c:pt>
                <c:pt idx="32">
                  <c:v>7.5</c:v>
                </c:pt>
              </c:numCache>
            </c:numRef>
          </c:xVal>
          <c:yVal>
            <c:numRef>
              <c:f>公会計指標分析・財政指標組合せ分析表!$BP$73:$DC$73</c:f>
              <c:numCache>
                <c:formatCode>#,##0.0;"▲ "#,##0.0</c:formatCode>
                <c:ptCount val="40"/>
                <c:pt idx="0">
                  <c:v>25.4</c:v>
                </c:pt>
                <c:pt idx="8">
                  <c:v>20.399999999999999</c:v>
                </c:pt>
                <c:pt idx="16">
                  <c:v>22.1</c:v>
                </c:pt>
                <c:pt idx="24">
                  <c:v>16.600000000000001</c:v>
                </c:pt>
                <c:pt idx="32">
                  <c:v>9.1</c:v>
                </c:pt>
              </c:numCache>
            </c:numRef>
          </c:yVal>
          <c:smooth val="0"/>
          <c:extLst>
            <c:ext xmlns:c16="http://schemas.microsoft.com/office/drawing/2014/chart" uri="{C3380CC4-5D6E-409C-BE32-E72D297353CC}">
              <c16:uniqueId val="{00000009-BA0A-4F1E-BB88-5A58711E22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{D2295F50-EC8C-4347-A782-9164BEEF6110}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0A-4F1E-BB88-5A58711E22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{DB50B04F-D13A-4A5E-9863-5AA0F6299952}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0A-4F1E-BB88-5A58711E22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{A7C2B07F-4BE2-4931-A8A2-06106EAC6DFE}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0A-4F1E-BB88-5A58711E22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{3E3FFBBD-A418-4271-A7C4-395FDED7B708}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0A-4F1E-BB88-5A58711E22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{34794E4C-2F1C-449E-B776-F3C270D517F5}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0A-4F1E-BB88-5A58711E22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{874F03A9-345C-4F8F-AFC5-1E429B9FC83E}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0A-4F1E-BB88-5A58711E22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{F06F1190-F6BB-4574-8CF5-65A40C28E621}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0A-4F1E-BB88-5A58711E22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{CB045C1C-BAC1-4055-A0D2-1511ABBE2F21}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0A-4F1E-BB88-5A58711E22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{864A26C6-6004-4BEF-A7F4-DA2991A55009}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0A-4F1E-BB88-5A58711E22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BA0A-4F1E-BB88-5A58711E22E4}"/>
            </c:ext>
          </c:extLst>
        </c:ser>
        <c:dLbls>
          <c:showLegendKey val="0"/>
          <c:showVal val="1"/>
          <c:showCatName val="0"/>
          <c:showSerName val="0"/>
          <c:showPercent val="0"/>
          <c:showBubbleSize val="0"/>
        </c:dLbls>
        <c:axId val="84219776"/>
        <c:axId val="84234240"/>
      </c:scatterChart>
      <c:valAx>
        <c:axId val="84219776"/>
        <c:scaling>
          <c:orientation val="minMax"/>
          <c:max val="11.6"/>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年度の財政力指数は単年度で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0.386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と前年単年度の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0.397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0.011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需要額が増加した要因は、公債費において臨時財政対策債および合併特例債償還費が増加したことや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、町立在宅訪問診療所の開設に伴い新たに指定管理料が発生し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たことが挙げられる。収入額が増加した要因は、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個人所得の伸びによる個人住民税や酒造業等の業績向上による法人住民税の増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消費税率改正に伴う子ども子育て支援臨時交付金</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などが増加したことが挙げられる。結果、収入額以上に需要額が増加したことで、単年度の財政力指数が悪化</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か年平均値</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同</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指数）</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町が助成し推進している民間企業の「永の里」関連開発等で、税収の増加や、人口減少が続く周辺地域の定住促進が図られることを期待している。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105304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105304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経常収支比率の分母である経常一般財源等総額は、普通交付税が合併算定替縮減の影響を受けたものの、公債費算入額の増加により交付額として前年度比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の微増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消費税率改正に伴い子ども子育て支援臨時交付金が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百万円の皆増。一方で、除排雪経費の減を受け特別交付税が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44</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百万円の減、事業費財源が確保できたことで</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臨時財政対策債発行</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額を前年度比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百万円減としたこと等により、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それらを合計した総額は前年度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9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分子となる経常経費充当一般財源等は、公債費において平成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年度の新消防庁舎建設、指令センター整備事業</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充当した町債の据え置き期間終了に伴い元金償還が皆増したことや、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物件費において新たな指定管理料が発生するなど費用を押し上げた。</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この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年間で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ポイントの悪化となっており、現状では経常財源の大幅な増加が見込めないため、人件費</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や物件費など</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経常費用の抜本的な見直しを進めていきたい。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16147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3282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983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115207</xdr:rowOff>
    </xdr:from>
    <xdr:to>
      <xdr:col>15</xdr:col>
      <xdr:colOff>82550</xdr:colOff>
      <xdr:row>64</xdr:row>
      <xdr:rowOff>125549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880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3991</xdr:rowOff>
    </xdr:from>
    <xdr:to>
      <xdr:col>11</xdr:col>
      <xdr:colOff>31750</xdr:colOff>
      <xdr:row>64</xdr:row>
      <xdr:rowOff>115207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0534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64407</xdr:rowOff>
    </xdr:from>
    <xdr:to>
      <xdr:col>11</xdr:col>
      <xdr:colOff>82550</xdr:colOff>
      <xdr:row>64</xdr:row>
      <xdr:rowOff>166007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150784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124641</xdr:rowOff>
    </xdr:from>
    <xdr:to>
      <xdr:col>7</xdr:col>
      <xdr:colOff>31750</xdr:colOff>
      <xdr:row>63</xdr:row>
      <xdr:rowOff>54791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64968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当該項目の分子である人件費は、合併以降計画的な職員定数管理</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を進めているが、</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本町はかねて子育て関連事業に注力しており、待機児童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実現を合言葉にきめ細やかな保育サービスを提供してきた。そのため、非常勤雇用による事務補助が必須となり、市町村合併以降、保育関連施設の統合も行っていないことから人件費増加に拍車をかけている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のが実態ではあるが、前年度末に想定以上の退職者がでたことにより、前年度比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百万の減額となった。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物件費は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橋梁長寿命化関連や地域防災計画などの策定完了による委託料が</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したほか、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コロナウイルスの緊急事態宣言を受け学校休校に伴う賄材料費も減少。</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結果、人件費及び物件費の合計額としては、昨年度より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176,201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計画的な職員定数管理も現状ではほぼ限界となっており、今後は町関連施設の統廃合も検討し抜本的な人員整理を考えていく必要がある。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11776</xdr:rowOff>
    </xdr:from>
    <xdr:to>
      <xdr:col>23</xdr:col>
      <xdr:colOff>133350</xdr:colOff>
      <xdr:row>84</xdr:row>
      <xdr:rowOff>38946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413576"/>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38946</xdr:rowOff>
    </xdr:from>
    <xdr:to>
      <xdr:col>19</xdr:col>
      <xdr:colOff>133350</xdr:colOff>
      <xdr:row>84</xdr:row>
      <xdr:rowOff>88816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440746"/>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155767</xdr:rowOff>
    </xdr:from>
    <xdr:to>
      <xdr:col>15</xdr:col>
      <xdr:colOff>82550</xdr:colOff>
      <xdr:row>84</xdr:row>
      <xdr:rowOff>88816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86117"/>
          <a:ext cx="889000" cy="10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91590</xdr:rowOff>
    </xdr:from>
    <xdr:to>
      <xdr:col>11</xdr:col>
      <xdr:colOff>31750</xdr:colOff>
      <xdr:row>83</xdr:row>
      <xdr:rowOff>155767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321940"/>
          <a:ext cx="889000" cy="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132426</xdr:rowOff>
    </xdr:from>
    <xdr:to>
      <xdr:col>23</xdr:col>
      <xdr:colOff>184150</xdr:colOff>
      <xdr:row>84</xdr:row>
      <xdr:rowOff>62576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104503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3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159596</xdr:rowOff>
    </xdr:from>
    <xdr:to>
      <xdr:col>19</xdr:col>
      <xdr:colOff>184150</xdr:colOff>
      <xdr:row>84</xdr:row>
      <xdr:rowOff>89746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3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74523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76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38016</xdr:rowOff>
    </xdr:from>
    <xdr:to>
      <xdr:col>15</xdr:col>
      <xdr:colOff>133350</xdr:colOff>
      <xdr:row>84</xdr:row>
      <xdr:rowOff>139616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124393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5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104967</xdr:rowOff>
    </xdr:from>
    <xdr:to>
      <xdr:col>11</xdr:col>
      <xdr:colOff>82550</xdr:colOff>
      <xdr:row>84</xdr:row>
      <xdr:rowOff>35117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3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19894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4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40790</xdr:rowOff>
    </xdr:from>
    <xdr:to>
      <xdr:col>7</xdr:col>
      <xdr:colOff>31750</xdr:colOff>
      <xdr:row>83</xdr:row>
      <xdr:rowOff>142390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127167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年度から徐々に数値は増加傾向となっていたが、今年度は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ポイント下落している。主な変動要因は、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定年を含み</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前年度末に</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退職者がおり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、補充した人員との給与に差額が生じたためと思われる。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今後とも行財政改革大綱実施計画を基本とし、全庁体制により組織機構の合理化や職員数の縮減等に取組み、給与制度、運用等の適正化に努める。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2028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73025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24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73025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113241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行財政改革大綱実施計画に基づき、合併時より</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まで計画的に職員数の整理を行ってきたが、ここ数年はほぼ横ばいとなっている。類似団体平均を上回る状況が続いているが、主な要因としては住民ニーズに応えるための積極的な子育て支援策（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歳児保育、延長保育）の実施に伴い保育関係職員が多いこと、消防本部を町単独で備えていること、食の安全のため全ての給食調理場に最低</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名の正規職員（調理員）を配置していることが挙げられる。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今後も、事務の効率化、組織の再編、民間委託の推進等により行財政改革大綱実施計画及び職員定員管理計画に基づく職員の削減に可能な限り努めていきたい。</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92226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998381"/>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78438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998381"/>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24433</xdr:rowOff>
    </xdr:from>
    <xdr:to>
      <xdr:col>72</xdr:col>
      <xdr:colOff>203200</xdr:colOff>
      <xdr:row>64</xdr:row>
      <xdr:rowOff>78438</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997233"/>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168305</xdr:rowOff>
    </xdr:from>
    <xdr:to>
      <xdr:col>68</xdr:col>
      <xdr:colOff>152400</xdr:colOff>
      <xdr:row>64</xdr:row>
      <xdr:rowOff>24433</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96965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41426</xdr:rowOff>
    </xdr:from>
    <xdr:to>
      <xdr:col>81</xdr:col>
      <xdr:colOff>95250</xdr:colOff>
      <xdr:row>64</xdr:row>
      <xdr:rowOff>143026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13503</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9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27638</xdr:rowOff>
    </xdr:from>
    <xdr:to>
      <xdr:col>73</xdr:col>
      <xdr:colOff>44450</xdr:colOff>
      <xdr:row>64</xdr:row>
      <xdr:rowOff>129238</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114015</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108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145083</xdr:rowOff>
    </xdr:from>
    <xdr:to>
      <xdr:col>68</xdr:col>
      <xdr:colOff>203200</xdr:colOff>
      <xdr:row>64</xdr:row>
      <xdr:rowOff>75233</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60010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103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117505</xdr:rowOff>
    </xdr:from>
    <xdr:to>
      <xdr:col>64</xdr:col>
      <xdr:colOff>152400</xdr:colOff>
      <xdr:row>64</xdr:row>
      <xdr:rowOff>47655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32432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実質公債費比率は今年度も継続して改善し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ポイント下落の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7.5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％となった。主な要因としては、平成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年度に借入れた一般単独事業債</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（臨時地方道整備</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）等が前年度末で償還完了したものの、平成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年度に借り入れた合併特例債</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（新消防庁舎建設、指令センター整備事業</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）の据え置き期間終了に伴い元金償還が始まったことから、公債費償還額が増加した。ただし、単年度実質公債費比率では前年度より</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7.70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％となっており、前述したとおり、新たに一般会計で生じた償還元金の影響が現れている。</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一方で、公営企業（下水道事業等）においては、大規模な建設事業がなかったことから、着実に償還が進み改善側へ影響している。また、一部事務組合においても同様に償還金額が減少している。今後は公営企業においては処理施設の更新、一部事務組合でも施設長寿命化を終えており、その据え置き期間である点を考慮すると、当該値は上昇傾向が強く楽観視はできな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95504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0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124460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15748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5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83312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％となった。また、</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年単位の推移でみても平成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％から大幅な改善を続けている。一般会計における町債残高</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も今年度は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百万円の減額に転じた。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公営企業債等繰入見込額および組合等負担等見込額</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等も</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順調に減少傾向</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充当可能財源等値においても</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施設建設の財源として基金を取崩すなど、</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減額となっている。</a:t>
          </a:r>
          <a:endParaRPr lang="ja-JP" altLang="ja-JP" sz="9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将来負担額、充当可能財源等共に減であったが、結果として将来負担額の減少幅が大きいため将来負担比率は今年度も減少となった。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将来負担比率が低い水準となるのは、財政運営上心強く、安心できるものではあるが、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起債借入れ額の抑制を徹底して行い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費用の平準化に留意</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しながら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、資金調達していく。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94717</xdr:rowOff>
    </xdr:from>
    <xdr:to>
      <xdr:col>81</xdr:col>
      <xdr:colOff>44450</xdr:colOff>
      <xdr:row>14</xdr:row>
      <xdr:rowOff>130912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9501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79493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79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130912</xdr:rowOff>
    </xdr:from>
    <xdr:to>
      <xdr:col>77</xdr:col>
      <xdr:colOff>44450</xdr:colOff>
      <xdr:row>14</xdr:row>
      <xdr:rowOff>157455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31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149250</xdr:rowOff>
    </xdr:from>
    <xdr:to>
      <xdr:col>72</xdr:col>
      <xdr:colOff>203200</xdr:colOff>
      <xdr:row>14</xdr:row>
      <xdr:rowOff>157455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54955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149250</xdr:rowOff>
    </xdr:from>
    <xdr:to>
      <xdr:col>68</xdr:col>
      <xdr:colOff>152400</xdr:colOff>
      <xdr:row>15</xdr:row>
      <xdr:rowOff>1930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54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43917</xdr:rowOff>
    </xdr:from>
    <xdr:to>
      <xdr:col>81</xdr:col>
      <xdr:colOff>95250</xdr:colOff>
      <xdr:row>14</xdr:row>
      <xdr:rowOff>145517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136644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80112</xdr:rowOff>
    </xdr:from>
    <xdr:to>
      <xdr:col>77</xdr:col>
      <xdr:colOff>95250</xdr:colOff>
      <xdr:row>15</xdr:row>
      <xdr:rowOff>10262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20439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4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106655</xdr:rowOff>
    </xdr:from>
    <xdr:to>
      <xdr:col>73</xdr:col>
      <xdr:colOff>44450</xdr:colOff>
      <xdr:row>15</xdr:row>
      <xdr:rowOff>36805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46982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122580</xdr:rowOff>
    </xdr:from>
    <xdr:to>
      <xdr:col>64</xdr:col>
      <xdr:colOff>152400</xdr:colOff>
      <xdr:row>15</xdr:row>
      <xdr:rowOff>52730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62907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人件費は、前年度より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％となっている。今年度一般会計における職員数が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名と前年度比で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名</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人件費総額は</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前年度末退職者数が想定より増であったことが今年度の減額に大きく影響しているとみられ、今後定員管理計画の修正や会計年度任用職員制度の導入により人件費増加は避けられず、</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改めて計画的な整理</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の継続に努める。</a:t>
          </a:r>
          <a:endPar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9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物件費は、前年度より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橋梁長寿命化関連</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や地域防災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完了による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委託料</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が皆減した一方で、町立在宅訪問診療所を開設したことによる指定管理料の増が大きく影響する結果となった。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近年の傾向としては、各分野における計画策定の義務化や施設の指定管理などで委託料増加による影響が際立っており、職員の工夫により削減できる余地がないか常に検討している。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0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3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扶助費は、前年度比で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％となっている。障害者自立支援事業での介護・訓練等給付費はサービス内容の周知が行き届いたことから、利用量が毎年度増加しており、</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年平均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ずつ増加している。また障害児給付費も</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％増加とその影響は大きい。</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一方で、児童関連の扶助費</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代表的な経費である児童手当</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は、子ども数減少の影響により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80735</xdr:rowOff>
    </xdr:from>
    <xdr:to>
      <xdr:col>24</xdr:col>
      <xdr:colOff>25400</xdr:colOff>
      <xdr:row>53</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67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78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その他は、前年度より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％となっている。本指標の内訳としては繰出金が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％以上を占めており、その増減によって指標が大きく変動する場合がある。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下水道事業関連（農業集落排水事業含む）費用は、その繰出金の中でも</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半分</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2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8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補助費等は、前年度より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なっている。減少の主な要因は、国体・障スポ事業の完了によるもので物件費総額は</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百万円の減となった。しかしながら、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本町は塵芥処理、行政システム関連、下水道の一部を一部事務組合に委ねて</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、その額も大き</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補助費等に占める割合も高</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くなっている。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組合における設備の更新や組織改編に伴う費用の発生に能動的な縮減を作用させることは難しいが、他の事業補助金や団体補助金を定期的に見直し、補助金・負担金全体での抑制には努めている。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公債費は、前年度比で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年度の水準程度となっている。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借入残高における起債種別は、普通交付税算入に有利な合併特例債および臨時財政対策債が全体の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％を占めており、国からの財政措置が期待できるものの、今後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の年間</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償還額の増加が財政の硬直性を高める懸念は否定できない</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計画的な起債管理に努めていくことが重要と認識している。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383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公債費以外の指標は、前年度より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ポイント下落し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なっている。近年</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変わらず高い比率を示している。主な要因は、個別の指標でも示しているとおり、義務的経費である</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及び繰出金の上昇が目立ち、財政硬直化が一層進んだものと認識している。人件費については、現保有施設をそのままに人員削減のみを図ることは難しく、中長期的に施設の再配置を検討しながら、適正な定員管理を考える必要があるし、繰出金についても、下水道事業関連での施設管理を適正に行っていく一方で、起債償還を進めていき一般会計からの負担規模を圧縮し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153126</xdr:rowOff>
    </xdr:from>
    <xdr:to>
      <xdr:col>82</xdr:col>
      <xdr:colOff>107950</xdr:colOff>
      <xdr:row>79</xdr:row>
      <xdr:rowOff>4536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262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4536</xdr:rowOff>
    </xdr:from>
    <xdr:to>
      <xdr:col>78</xdr:col>
      <xdr:colOff>69850</xdr:colOff>
      <xdr:row>79</xdr:row>
      <xdr:rowOff>17599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490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143329</xdr:rowOff>
    </xdr:from>
    <xdr:to>
      <xdr:col>73</xdr:col>
      <xdr:colOff>180975</xdr:colOff>
      <xdr:row>79</xdr:row>
      <xdr:rowOff>17599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164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78</xdr:row>
      <xdr:rowOff>143329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93123"/>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92529</xdr:rowOff>
    </xdr:from>
    <xdr:to>
      <xdr:col>69</xdr:col>
      <xdr:colOff>142875</xdr:colOff>
      <xdr:row>79</xdr:row>
      <xdr:rowOff>22679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7456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77943</xdr:rowOff>
    </xdr:from>
    <xdr:to>
      <xdr:col>29</xdr:col>
      <xdr:colOff>127000</xdr:colOff>
      <xdr:row>16</xdr:row>
      <xdr:rowOff>93162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68768"/>
          <a:ext cx="647700" cy="1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77938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8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77943</xdr:rowOff>
    </xdr:from>
    <xdr:to>
      <xdr:col>26</xdr:col>
      <xdr:colOff>50800</xdr:colOff>
      <xdr:row>16</xdr:row>
      <xdr:rowOff>153186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8768"/>
          <a:ext cx="698500" cy="7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153186</xdr:rowOff>
    </xdr:from>
    <xdr:to>
      <xdr:col>22</xdr:col>
      <xdr:colOff>114300</xdr:colOff>
      <xdr:row>17</xdr:row>
      <xdr:rowOff>9168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4011"/>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141494</xdr:rowOff>
    </xdr:from>
    <xdr:to>
      <xdr:col>18</xdr:col>
      <xdr:colOff>177800</xdr:colOff>
      <xdr:row>17</xdr:row>
      <xdr:rowOff>9168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2319"/>
          <a:ext cx="6985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42362</xdr:rowOff>
    </xdr:from>
    <xdr:to>
      <xdr:col>29</xdr:col>
      <xdr:colOff>177800</xdr:colOff>
      <xdr:row>16</xdr:row>
      <xdr:rowOff>143962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58889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27143</xdr:rowOff>
    </xdr:from>
    <xdr:to>
      <xdr:col>26</xdr:col>
      <xdr:colOff>101600</xdr:colOff>
      <xdr:row>16</xdr:row>
      <xdr:rowOff>128743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138920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102386</xdr:rowOff>
    </xdr:from>
    <xdr:to>
      <xdr:col>22</xdr:col>
      <xdr:colOff>165100</xdr:colOff>
      <xdr:row>17</xdr:row>
      <xdr:rowOff>32536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42713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129818</xdr:rowOff>
    </xdr:from>
    <xdr:to>
      <xdr:col>19</xdr:col>
      <xdr:colOff>38100</xdr:colOff>
      <xdr:row>17</xdr:row>
      <xdr:rowOff>59968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90694</xdr:rowOff>
    </xdr:from>
    <xdr:to>
      <xdr:col>15</xdr:col>
      <xdr:colOff>101600</xdr:colOff>
      <xdr:row>17</xdr:row>
      <xdr:rowOff>20844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31021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167234</xdr:rowOff>
    </xdr:from>
    <xdr:to>
      <xdr:col>29</xdr:col>
      <xdr:colOff>127000</xdr:colOff>
      <xdr:row>35</xdr:row>
      <xdr:rowOff>172186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7584"/>
          <a:ext cx="647700" cy="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152011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6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172186</xdr:rowOff>
    </xdr:from>
    <xdr:to>
      <xdr:col>26</xdr:col>
      <xdr:colOff>50800</xdr:colOff>
      <xdr:row>35</xdr:row>
      <xdr:rowOff>180987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253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93301</xdr:rowOff>
    </xdr:from>
    <xdr:to>
      <xdr:col>22</xdr:col>
      <xdr:colOff>114300</xdr:colOff>
      <xdr:row>35</xdr:row>
      <xdr:rowOff>180987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3651"/>
          <a:ext cx="6985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75127</xdr:rowOff>
    </xdr:from>
    <xdr:to>
      <xdr:col>18</xdr:col>
      <xdr:colOff>177800</xdr:colOff>
      <xdr:row>35</xdr:row>
      <xdr:rowOff>93301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547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116434</xdr:rowOff>
    </xdr:from>
    <xdr:to>
      <xdr:col>29</xdr:col>
      <xdr:colOff>177800</xdr:colOff>
      <xdr:row>35</xdr:row>
      <xdr:rowOff>218034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304411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121386</xdr:rowOff>
    </xdr:from>
    <xdr:to>
      <xdr:col>26</xdr:col>
      <xdr:colOff>101600</xdr:colOff>
      <xdr:row>35</xdr:row>
      <xdr:rowOff>222986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233163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130187</xdr:rowOff>
    </xdr:from>
    <xdr:to>
      <xdr:col>22</xdr:col>
      <xdr:colOff>165100</xdr:colOff>
      <xdr:row>35</xdr:row>
      <xdr:rowOff>231787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241964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42501</xdr:rowOff>
    </xdr:from>
    <xdr:to>
      <xdr:col>19</xdr:col>
      <xdr:colOff>38100</xdr:colOff>
      <xdr:row>35</xdr:row>
      <xdr:rowOff>144101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24327</xdr:rowOff>
    </xdr:from>
    <xdr:to>
      <xdr:col>15</xdr:col>
      <xdr:colOff>101600</xdr:colOff>
      <xdr:row>35</xdr:row>
      <xdr:rowOff>125927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136104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73847</xdr:rowOff>
    </xdr:from>
    <xdr:to>
      <xdr:col>24</xdr:col>
      <xdr:colOff>63500</xdr:colOff>
      <xdr:row>33</xdr:row>
      <xdr:rowOff>99630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31697"/>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73847</xdr:rowOff>
    </xdr:from>
    <xdr:to>
      <xdr:col>19</xdr:col>
      <xdr:colOff>177800</xdr:colOff>
      <xdr:row>33</xdr:row>
      <xdr:rowOff>154951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31697"/>
          <a:ext cx="8890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154951</xdr:rowOff>
    </xdr:from>
    <xdr:to>
      <xdr:col>15</xdr:col>
      <xdr:colOff>50800</xdr:colOff>
      <xdr:row>33</xdr:row>
      <xdr:rowOff>171149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2801"/>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33</xdr:row>
      <xdr:rowOff>171149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2041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48830</xdr:rowOff>
    </xdr:from>
    <xdr:to>
      <xdr:col>24</xdr:col>
      <xdr:colOff>114300</xdr:colOff>
      <xdr:row>33</xdr:row>
      <xdr:rowOff>150430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71707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23047</xdr:rowOff>
    </xdr:from>
    <xdr:to>
      <xdr:col>20</xdr:col>
      <xdr:colOff>38100</xdr:colOff>
      <xdr:row>33</xdr:row>
      <xdr:rowOff>124647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141174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104151</xdr:rowOff>
    </xdr:from>
    <xdr:to>
      <xdr:col>15</xdr:col>
      <xdr:colOff>101600</xdr:colOff>
      <xdr:row>34</xdr:row>
      <xdr:rowOff>34301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50828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120349</xdr:rowOff>
    </xdr:from>
    <xdr:to>
      <xdr:col>10</xdr:col>
      <xdr:colOff>165100</xdr:colOff>
      <xdr:row>34</xdr:row>
      <xdr:rowOff>50499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58437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142182</xdr:rowOff>
    </xdr:from>
    <xdr:to>
      <xdr:col>24</xdr:col>
      <xdr:colOff>63500</xdr:colOff>
      <xdr:row>57</xdr:row>
      <xdr:rowOff>222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3382"/>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61650</xdr:rowOff>
    </xdr:from>
    <xdr:to>
      <xdr:col>19</xdr:col>
      <xdr:colOff>177800</xdr:colOff>
      <xdr:row>57</xdr:row>
      <xdr:rowOff>222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91400"/>
          <a:ext cx="889000" cy="28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61650</xdr:rowOff>
    </xdr:from>
    <xdr:to>
      <xdr:col>15</xdr:col>
      <xdr:colOff>50800</xdr:colOff>
      <xdr:row>56</xdr:row>
      <xdr:rowOff>84820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91400"/>
          <a:ext cx="889000" cy="19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84820</xdr:rowOff>
    </xdr:from>
    <xdr:to>
      <xdr:col>10</xdr:col>
      <xdr:colOff>114300</xdr:colOff>
      <xdr:row>57</xdr:row>
      <xdr:rowOff>30772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86020"/>
          <a:ext cx="8890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91382</xdr:rowOff>
    </xdr:from>
    <xdr:to>
      <xdr:col>24</xdr:col>
      <xdr:colOff>114300</xdr:colOff>
      <xdr:row>57</xdr:row>
      <xdr:rowOff>21532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69809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120872</xdr:rowOff>
    </xdr:from>
    <xdr:to>
      <xdr:col>20</xdr:col>
      <xdr:colOff>38100</xdr:colOff>
      <xdr:row>57</xdr:row>
      <xdr:rowOff>51022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10850</xdr:rowOff>
    </xdr:from>
    <xdr:to>
      <xdr:col>15</xdr:col>
      <xdr:colOff>101600</xdr:colOff>
      <xdr:row>55</xdr:row>
      <xdr:rowOff>112450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34020</xdr:rowOff>
    </xdr:from>
    <xdr:to>
      <xdr:col>10</xdr:col>
      <xdr:colOff>165100</xdr:colOff>
      <xdr:row>56</xdr:row>
      <xdr:rowOff>135620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126747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151422</xdr:rowOff>
    </xdr:from>
    <xdr:to>
      <xdr:col>6</xdr:col>
      <xdr:colOff>38100</xdr:colOff>
      <xdr:row>57</xdr:row>
      <xdr:rowOff>81572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64109</xdr:rowOff>
    </xdr:from>
    <xdr:to>
      <xdr:col>24</xdr:col>
      <xdr:colOff>63500</xdr:colOff>
      <xdr:row>77</xdr:row>
      <xdr:rowOff>33592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94309"/>
          <a:ext cx="838200" cy="14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64109</xdr:rowOff>
    </xdr:from>
    <xdr:to>
      <xdr:col>19</xdr:col>
      <xdr:colOff>177800</xdr:colOff>
      <xdr:row>77</xdr:row>
      <xdr:rowOff>101905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94309"/>
          <a:ext cx="8890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58623</xdr:rowOff>
    </xdr:from>
    <xdr:to>
      <xdr:col>15</xdr:col>
      <xdr:colOff>50800</xdr:colOff>
      <xdr:row>77</xdr:row>
      <xdr:rowOff>101905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60273"/>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58623</xdr:rowOff>
    </xdr:from>
    <xdr:to>
      <xdr:col>10</xdr:col>
      <xdr:colOff>114300</xdr:colOff>
      <xdr:row>77</xdr:row>
      <xdr:rowOff>114364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6027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154242</xdr:rowOff>
    </xdr:from>
    <xdr:to>
      <xdr:col>24</xdr:col>
      <xdr:colOff>114300</xdr:colOff>
      <xdr:row>77</xdr:row>
      <xdr:rowOff>84392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13309</xdr:rowOff>
    </xdr:from>
    <xdr:to>
      <xdr:col>20</xdr:col>
      <xdr:colOff>38100</xdr:colOff>
      <xdr:row>76</xdr:row>
      <xdr:rowOff>114909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131436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51105</xdr:rowOff>
    </xdr:from>
    <xdr:to>
      <xdr:col>15</xdr:col>
      <xdr:colOff>101600</xdr:colOff>
      <xdr:row>77</xdr:row>
      <xdr:rowOff>152705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169232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2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xdr:rowOff>
    </xdr:from>
    <xdr:to>
      <xdr:col>10</xdr:col>
      <xdr:colOff>165100</xdr:colOff>
      <xdr:row>77</xdr:row>
      <xdr:rowOff>109423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125950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63564</xdr:rowOff>
    </xdr:from>
    <xdr:to>
      <xdr:col>6</xdr:col>
      <xdr:colOff>38100</xdr:colOff>
      <xdr:row>77</xdr:row>
      <xdr:rowOff>165164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10241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134801</xdr:rowOff>
    </xdr:from>
    <xdr:to>
      <xdr:col>24</xdr:col>
      <xdr:colOff>63500</xdr:colOff>
      <xdr:row>96</xdr:row>
      <xdr:rowOff>147521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94001"/>
          <a:ext cx="8382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106504</xdr:rowOff>
    </xdr:from>
    <xdr:to>
      <xdr:col>19</xdr:col>
      <xdr:colOff>177800</xdr:colOff>
      <xdr:row>96</xdr:row>
      <xdr:rowOff>134801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565704"/>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91531</xdr:rowOff>
    </xdr:from>
    <xdr:to>
      <xdr:col>15</xdr:col>
      <xdr:colOff>50800</xdr:colOff>
      <xdr:row>96</xdr:row>
      <xdr:rowOff>106504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55073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91531</xdr:rowOff>
    </xdr:from>
    <xdr:to>
      <xdr:col>10</xdr:col>
      <xdr:colOff>114300</xdr:colOff>
      <xdr:row>96</xdr:row>
      <xdr:rowOff>146314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50731"/>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96721</xdr:rowOff>
    </xdr:from>
    <xdr:to>
      <xdr:col>24</xdr:col>
      <xdr:colOff>114300</xdr:colOff>
      <xdr:row>97</xdr:row>
      <xdr:rowOff>26871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75148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84001</xdr:rowOff>
    </xdr:from>
    <xdr:to>
      <xdr:col>20</xdr:col>
      <xdr:colOff>38100</xdr:colOff>
      <xdr:row>97</xdr:row>
      <xdr:rowOff>14151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55704</xdr:rowOff>
    </xdr:from>
    <xdr:to>
      <xdr:col>15</xdr:col>
      <xdr:colOff>101600</xdr:colOff>
      <xdr:row>96</xdr:row>
      <xdr:rowOff>157304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148431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40731</xdr:rowOff>
    </xdr:from>
    <xdr:to>
      <xdr:col>10</xdr:col>
      <xdr:colOff>165100</xdr:colOff>
      <xdr:row>96</xdr:row>
      <xdr:rowOff>142331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133458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95514</xdr:rowOff>
    </xdr:from>
    <xdr:to>
      <xdr:col>6</xdr:col>
      <xdr:colOff>38100</xdr:colOff>
      <xdr:row>97</xdr:row>
      <xdr:rowOff>25664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16791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163485</xdr:rowOff>
    </xdr:from>
    <xdr:to>
      <xdr:col>55</xdr:col>
      <xdr:colOff>0</xdr:colOff>
      <xdr:row>35</xdr:row>
      <xdr:rowOff>135683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992785"/>
          <a:ext cx="838200" cy="1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117656</xdr:rowOff>
    </xdr:from>
    <xdr:to>
      <xdr:col>50</xdr:col>
      <xdr:colOff>114300</xdr:colOff>
      <xdr:row>34</xdr:row>
      <xdr:rowOff>163485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946956"/>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117656</xdr:rowOff>
    </xdr:from>
    <xdr:to>
      <xdr:col>45</xdr:col>
      <xdr:colOff>177800</xdr:colOff>
      <xdr:row>35</xdr:row>
      <xdr:rowOff>32432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946956"/>
          <a:ext cx="8890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165390</xdr:rowOff>
    </xdr:from>
    <xdr:to>
      <xdr:col>41</xdr:col>
      <xdr:colOff>50800</xdr:colOff>
      <xdr:row>35</xdr:row>
      <xdr:rowOff>32432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994690"/>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84883</xdr:rowOff>
    </xdr:from>
    <xdr:to>
      <xdr:col>55</xdr:col>
      <xdr:colOff>50800</xdr:colOff>
      <xdr:row>36</xdr:row>
      <xdr:rowOff>15033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63310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112685</xdr:rowOff>
    </xdr:from>
    <xdr:to>
      <xdr:col>50</xdr:col>
      <xdr:colOff>165100</xdr:colOff>
      <xdr:row>35</xdr:row>
      <xdr:rowOff>42835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59362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66856</xdr:rowOff>
    </xdr:from>
    <xdr:to>
      <xdr:col>46</xdr:col>
      <xdr:colOff>38100</xdr:colOff>
      <xdr:row>34</xdr:row>
      <xdr:rowOff>168456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13533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153082</xdr:rowOff>
    </xdr:from>
    <xdr:to>
      <xdr:col>41</xdr:col>
      <xdr:colOff>101600</xdr:colOff>
      <xdr:row>35</xdr:row>
      <xdr:rowOff>83232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99759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114590</xdr:rowOff>
    </xdr:from>
    <xdr:to>
      <xdr:col>36</xdr:col>
      <xdr:colOff>165100</xdr:colOff>
      <xdr:row>35</xdr:row>
      <xdr:rowOff>44740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61267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148310</xdr:rowOff>
    </xdr:from>
    <xdr:to>
      <xdr:col>55</xdr:col>
      <xdr:colOff>0</xdr:colOff>
      <xdr:row>57</xdr:row>
      <xdr:rowOff>165257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20960"/>
          <a:ext cx="8382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56467</xdr:rowOff>
    </xdr:from>
    <xdr:to>
      <xdr:col>50</xdr:col>
      <xdr:colOff>114300</xdr:colOff>
      <xdr:row>57</xdr:row>
      <xdr:rowOff>165257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29117"/>
          <a:ext cx="8890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56467</xdr:rowOff>
    </xdr:from>
    <xdr:to>
      <xdr:col>45</xdr:col>
      <xdr:colOff>177800</xdr:colOff>
      <xdr:row>57</xdr:row>
      <xdr:rowOff>71463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2911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106382</xdr:rowOff>
    </xdr:from>
    <xdr:to>
      <xdr:col>41</xdr:col>
      <xdr:colOff>50800</xdr:colOff>
      <xdr:row>57</xdr:row>
      <xdr:rowOff>71463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07582"/>
          <a:ext cx="889000" cy="1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97510</xdr:rowOff>
    </xdr:from>
    <xdr:to>
      <xdr:col>55</xdr:col>
      <xdr:colOff>50800</xdr:colOff>
      <xdr:row>58</xdr:row>
      <xdr:rowOff>27660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75937</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114457</xdr:rowOff>
    </xdr:from>
    <xdr:to>
      <xdr:col>50</xdr:col>
      <xdr:colOff>165100</xdr:colOff>
      <xdr:row>58</xdr:row>
      <xdr:rowOff>44607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5667</xdr:rowOff>
    </xdr:from>
    <xdr:to>
      <xdr:col>46</xdr:col>
      <xdr:colOff>38100</xdr:colOff>
      <xdr:row>57</xdr:row>
      <xdr:rowOff>107267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123794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20663</xdr:rowOff>
    </xdr:from>
    <xdr:to>
      <xdr:col>41</xdr:col>
      <xdr:colOff>101600</xdr:colOff>
      <xdr:row>57</xdr:row>
      <xdr:rowOff>122263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138790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55582</xdr:rowOff>
    </xdr:from>
    <xdr:to>
      <xdr:col>36</xdr:col>
      <xdr:colOff>165100</xdr:colOff>
      <xdr:row>56</xdr:row>
      <xdr:rowOff>157182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2259</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94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54911</xdr:rowOff>
    </xdr:from>
    <xdr:to>
      <xdr:col>55</xdr:col>
      <xdr:colOff>0</xdr:colOff>
      <xdr:row>78</xdr:row>
      <xdr:rowOff>138850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428011"/>
          <a:ext cx="838200" cy="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61954</xdr:rowOff>
    </xdr:from>
    <xdr:to>
      <xdr:col>50</xdr:col>
      <xdr:colOff>114300</xdr:colOff>
      <xdr:row>78</xdr:row>
      <xdr:rowOff>138850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35054"/>
          <a:ext cx="8890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72841</xdr:rowOff>
    </xdr:from>
    <xdr:to>
      <xdr:col>45</xdr:col>
      <xdr:colOff>177800</xdr:colOff>
      <xdr:row>78</xdr:row>
      <xdr:rowOff>61954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103041"/>
          <a:ext cx="889000" cy="3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30070</xdr:rowOff>
    </xdr:from>
    <xdr:to>
      <xdr:col>41</xdr:col>
      <xdr:colOff>50800</xdr:colOff>
      <xdr:row>76</xdr:row>
      <xdr:rowOff>72841</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545920"/>
          <a:ext cx="889000" cy="5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xdr:rowOff>
    </xdr:from>
    <xdr:to>
      <xdr:col>55</xdr:col>
      <xdr:colOff>50800</xdr:colOff>
      <xdr:row>78</xdr:row>
      <xdr:rowOff>105711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153988</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88050</xdr:rowOff>
    </xdr:from>
    <xdr:to>
      <xdr:col>50</xdr:col>
      <xdr:colOff>165100</xdr:colOff>
      <xdr:row>79</xdr:row>
      <xdr:rowOff>18200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9327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11154</xdr:rowOff>
    </xdr:from>
    <xdr:to>
      <xdr:col>46</xdr:col>
      <xdr:colOff>38100</xdr:colOff>
      <xdr:row>78</xdr:row>
      <xdr:rowOff>112754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103881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22041</xdr:rowOff>
    </xdr:from>
    <xdr:to>
      <xdr:col>41</xdr:col>
      <xdr:colOff>101600</xdr:colOff>
      <xdr:row>76</xdr:row>
      <xdr:rowOff>123641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140167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8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150720</xdr:rowOff>
    </xdr:from>
    <xdr:to>
      <xdr:col>36</xdr:col>
      <xdr:colOff>165100</xdr:colOff>
      <xdr:row>73</xdr:row>
      <xdr:rowOff>80870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4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97397</xdr:rowOff>
    </xdr:from>
    <xdr:ext cx="59901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672795" y="122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107224</xdr:rowOff>
    </xdr:from>
    <xdr:to>
      <xdr:col>55</xdr:col>
      <xdr:colOff>0</xdr:colOff>
      <xdr:row>97</xdr:row>
      <xdr:rowOff>145616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37874"/>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58868</xdr:rowOff>
    </xdr:from>
    <xdr:to>
      <xdr:col>50</xdr:col>
      <xdr:colOff>114300</xdr:colOff>
      <xdr:row>97</xdr:row>
      <xdr:rowOff>107224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89518"/>
          <a:ext cx="8890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58868</xdr:rowOff>
    </xdr:from>
    <xdr:to>
      <xdr:col>45</xdr:col>
      <xdr:colOff>177800</xdr:colOff>
      <xdr:row>98</xdr:row>
      <xdr:rowOff>30218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89518"/>
          <a:ext cx="889000" cy="1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30218</xdr:rowOff>
    </xdr:from>
    <xdr:to>
      <xdr:col>41</xdr:col>
      <xdr:colOff>50800</xdr:colOff>
      <xdr:row>98</xdr:row>
      <xdr:rowOff>76177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32318"/>
          <a:ext cx="889000" cy="4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94816</xdr:rowOff>
    </xdr:from>
    <xdr:to>
      <xdr:col>55</xdr:col>
      <xdr:colOff>50800</xdr:colOff>
      <xdr:row>98</xdr:row>
      <xdr:rowOff>24966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73243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56424</xdr:rowOff>
    </xdr:from>
    <xdr:to>
      <xdr:col>50</xdr:col>
      <xdr:colOff>165100</xdr:colOff>
      <xdr:row>97</xdr:row>
      <xdr:rowOff>158024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8068</xdr:rowOff>
    </xdr:from>
    <xdr:to>
      <xdr:col>46</xdr:col>
      <xdr:colOff>38100</xdr:colOff>
      <xdr:row>97</xdr:row>
      <xdr:rowOff>109668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150868</xdr:rowOff>
    </xdr:from>
    <xdr:to>
      <xdr:col>41</xdr:col>
      <xdr:colOff>101600</xdr:colOff>
      <xdr:row>98</xdr:row>
      <xdr:rowOff>81018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72145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25377</xdr:rowOff>
    </xdr:from>
    <xdr:to>
      <xdr:col>36</xdr:col>
      <xdr:colOff>165100</xdr:colOff>
      <xdr:row>98</xdr:row>
      <xdr:rowOff>126977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118104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92924</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79474"/>
          <a:ext cx="8382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90420</xdr:rowOff>
    </xdr:from>
    <xdr:to>
      <xdr:col>81</xdr:col>
      <xdr:colOff>50800</xdr:colOff>
      <xdr:row>39</xdr:row>
      <xdr:rowOff>92924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697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90420</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7697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42124</xdr:rowOff>
    </xdr:from>
    <xdr:to>
      <xdr:col>81</xdr:col>
      <xdr:colOff>101600</xdr:colOff>
      <xdr:row>39</xdr:row>
      <xdr:rowOff>143724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134851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2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39620</xdr:rowOff>
    </xdr:from>
    <xdr:to>
      <xdr:col>76</xdr:col>
      <xdr:colOff>165100</xdr:colOff>
      <xdr:row>39</xdr:row>
      <xdr:rowOff>141220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132347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1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112771</xdr:rowOff>
    </xdr:from>
    <xdr:to>
      <xdr:col>85</xdr:col>
      <xdr:colOff>127000</xdr:colOff>
      <xdr:row>77</xdr:row>
      <xdr:rowOff>135759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14421"/>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135759</xdr:rowOff>
    </xdr:from>
    <xdr:to>
      <xdr:col>81</xdr:col>
      <xdr:colOff>50800</xdr:colOff>
      <xdr:row>77</xdr:row>
      <xdr:rowOff>156708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3740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148515</xdr:rowOff>
    </xdr:from>
    <xdr:to>
      <xdr:col>76</xdr:col>
      <xdr:colOff>114300</xdr:colOff>
      <xdr:row>77</xdr:row>
      <xdr:rowOff>156708</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350165"/>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121842</xdr:rowOff>
    </xdr:from>
    <xdr:to>
      <xdr:col>71</xdr:col>
      <xdr:colOff>177800</xdr:colOff>
      <xdr:row>77</xdr:row>
      <xdr:rowOff>148515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323492"/>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61971</xdr:rowOff>
    </xdr:from>
    <xdr:to>
      <xdr:col>85</xdr:col>
      <xdr:colOff>177800</xdr:colOff>
      <xdr:row>77</xdr:row>
      <xdr:rowOff>163571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40398</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84959</xdr:rowOff>
    </xdr:from>
    <xdr:to>
      <xdr:col>81</xdr:col>
      <xdr:colOff>101600</xdr:colOff>
      <xdr:row>78</xdr:row>
      <xdr:rowOff>15109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6236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105908</xdr:rowOff>
    </xdr:from>
    <xdr:to>
      <xdr:col>76</xdr:col>
      <xdr:colOff>165100</xdr:colOff>
      <xdr:row>78</xdr:row>
      <xdr:rowOff>36058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27185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97715</xdr:rowOff>
    </xdr:from>
    <xdr:to>
      <xdr:col>72</xdr:col>
      <xdr:colOff>38100</xdr:colOff>
      <xdr:row>78</xdr:row>
      <xdr:rowOff>27865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18992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71042</xdr:rowOff>
    </xdr:from>
    <xdr:to>
      <xdr:col>67</xdr:col>
      <xdr:colOff>101600</xdr:colOff>
      <xdr:row>78</xdr:row>
      <xdr:rowOff>1192</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2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163769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6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23177</xdr:rowOff>
    </xdr:from>
    <xdr:to>
      <xdr:col>85</xdr:col>
      <xdr:colOff>127000</xdr:colOff>
      <xdr:row>98</xdr:row>
      <xdr:rowOff>160719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825277"/>
          <a:ext cx="8382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36677</xdr:rowOff>
    </xdr:from>
    <xdr:to>
      <xdr:col>81</xdr:col>
      <xdr:colOff>50800</xdr:colOff>
      <xdr:row>98</xdr:row>
      <xdr:rowOff>23177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5810077"/>
          <a:ext cx="889000" cy="10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36677</xdr:rowOff>
    </xdr:from>
    <xdr:to>
      <xdr:col>76</xdr:col>
      <xdr:colOff>114300</xdr:colOff>
      <xdr:row>98</xdr:row>
      <xdr:rowOff>104800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5810077"/>
          <a:ext cx="889000" cy="109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77127</xdr:rowOff>
    </xdr:from>
    <xdr:to>
      <xdr:col>71</xdr:col>
      <xdr:colOff>177800</xdr:colOff>
      <xdr:row>98</xdr:row>
      <xdr:rowOff>104800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879227"/>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109919</xdr:rowOff>
    </xdr:from>
    <xdr:to>
      <xdr:col>85</xdr:col>
      <xdr:colOff>177800</xdr:colOff>
      <xdr:row>99</xdr:row>
      <xdr:rowOff>40069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24846</xdr:rowOff>
    </xdr:from>
    <xdr:ext cx="469744"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8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143827</xdr:rowOff>
    </xdr:from>
    <xdr:to>
      <xdr:col>81</xdr:col>
      <xdr:colOff>101600</xdr:colOff>
      <xdr:row>98</xdr:row>
      <xdr:rowOff>73977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65104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157327</xdr:rowOff>
    </xdr:from>
    <xdr:to>
      <xdr:col>76</xdr:col>
      <xdr:colOff>165100</xdr:colOff>
      <xdr:row>92</xdr:row>
      <xdr:rowOff>87477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57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104004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55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54000</xdr:rowOff>
    </xdr:from>
    <xdr:to>
      <xdr:col>72</xdr:col>
      <xdr:colOff>38100</xdr:colOff>
      <xdr:row>98</xdr:row>
      <xdr:rowOff>155600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146727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69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26327</xdr:rowOff>
    </xdr:from>
    <xdr:to>
      <xdr:col>67</xdr:col>
      <xdr:colOff>101600</xdr:colOff>
      <xdr:row>98</xdr:row>
      <xdr:rowOff>127927</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119054</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9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133848</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4894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122693</xdr:rowOff>
    </xdr:from>
    <xdr:to>
      <xdr:col>111</xdr:col>
      <xdr:colOff>177800</xdr:colOff>
      <xdr:row>38</xdr:row>
      <xdr:rowOff>133848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37793"/>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122693</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637793"/>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83048</xdr:rowOff>
    </xdr:from>
    <xdr:to>
      <xdr:col>112</xdr:col>
      <xdr:colOff>38100</xdr:colOff>
      <xdr:row>39</xdr:row>
      <xdr:rowOff>13198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4325</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66333" y="6690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71893</xdr:rowOff>
    </xdr:from>
    <xdr:to>
      <xdr:col>107</xdr:col>
      <xdr:colOff>101600</xdr:colOff>
      <xdr:row>39</xdr:row>
      <xdr:rowOff>2043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164620</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45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130251</xdr:rowOff>
    </xdr:from>
    <xdr:to>
      <xdr:col>116</xdr:col>
      <xdr:colOff>63500</xdr:colOff>
      <xdr:row>57</xdr:row>
      <xdr:rowOff>147701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902901"/>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65786</xdr:rowOff>
    </xdr:from>
    <xdr:to>
      <xdr:col>111</xdr:col>
      <xdr:colOff>177800</xdr:colOff>
      <xdr:row>57</xdr:row>
      <xdr:rowOff>130251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9666986"/>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65786</xdr:rowOff>
    </xdr:from>
    <xdr:to>
      <xdr:col>107</xdr:col>
      <xdr:colOff>50800</xdr:colOff>
      <xdr:row>57</xdr:row>
      <xdr:rowOff>100533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666986"/>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100533</xdr:rowOff>
    </xdr:from>
    <xdr:to>
      <xdr:col>102</xdr:col>
      <xdr:colOff>114300</xdr:colOff>
      <xdr:row>57</xdr:row>
      <xdr:rowOff>103886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87318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96901</xdr:rowOff>
    </xdr:from>
    <xdr:to>
      <xdr:col>116</xdr:col>
      <xdr:colOff>114300</xdr:colOff>
      <xdr:row>58</xdr:row>
      <xdr:rowOff>27051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119778</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79451</xdr:rowOff>
    </xdr:from>
    <xdr:to>
      <xdr:col>112</xdr:col>
      <xdr:colOff>38100</xdr:colOff>
      <xdr:row>58</xdr:row>
      <xdr:rowOff>9601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26128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14986</xdr:rowOff>
    </xdr:from>
    <xdr:to>
      <xdr:col>107</xdr:col>
      <xdr:colOff>101600</xdr:colOff>
      <xdr:row>56</xdr:row>
      <xdr:rowOff>116586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133113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39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49733</xdr:rowOff>
    </xdr:from>
    <xdr:to>
      <xdr:col>102</xdr:col>
      <xdr:colOff>165100</xdr:colOff>
      <xdr:row>57</xdr:row>
      <xdr:rowOff>151333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8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167860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59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53086</xdr:rowOff>
    </xdr:from>
    <xdr:to>
      <xdr:col>98</xdr:col>
      <xdr:colOff>38100</xdr:colOff>
      <xdr:row>57</xdr:row>
      <xdr:rowOff>154686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171213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6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62488</xdr:rowOff>
    </xdr:from>
    <xdr:to>
      <xdr:col>116</xdr:col>
      <xdr:colOff>63500</xdr:colOff>
      <xdr:row>77</xdr:row>
      <xdr:rowOff>77543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64138"/>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61900</xdr:rowOff>
    </xdr:from>
    <xdr:to>
      <xdr:col>111</xdr:col>
      <xdr:colOff>177800</xdr:colOff>
      <xdr:row>77</xdr:row>
      <xdr:rowOff>77543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6355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61900</xdr:rowOff>
    </xdr:from>
    <xdr:to>
      <xdr:col>107</xdr:col>
      <xdr:colOff>50800</xdr:colOff>
      <xdr:row>77</xdr:row>
      <xdr:rowOff>79938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263550"/>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22254</xdr:rowOff>
    </xdr:from>
    <xdr:to>
      <xdr:col>102</xdr:col>
      <xdr:colOff>114300</xdr:colOff>
      <xdr:row>77</xdr:row>
      <xdr:rowOff>79938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22390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11688</xdr:rowOff>
    </xdr:from>
    <xdr:to>
      <xdr:col>116</xdr:col>
      <xdr:colOff>114300</xdr:colOff>
      <xdr:row>77</xdr:row>
      <xdr:rowOff>113288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34565</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0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26743</xdr:rowOff>
    </xdr:from>
    <xdr:to>
      <xdr:col>112</xdr:col>
      <xdr:colOff>38100</xdr:colOff>
      <xdr:row>77</xdr:row>
      <xdr:rowOff>128343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144870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0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11100</xdr:rowOff>
    </xdr:from>
    <xdr:to>
      <xdr:col>107</xdr:col>
      <xdr:colOff>101600</xdr:colOff>
      <xdr:row>77</xdr:row>
      <xdr:rowOff>112700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129227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9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29138</xdr:rowOff>
    </xdr:from>
    <xdr:to>
      <xdr:col>102</xdr:col>
      <xdr:colOff>165100</xdr:colOff>
      <xdr:row>77</xdr:row>
      <xdr:rowOff>130738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147265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0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142904</xdr:rowOff>
    </xdr:from>
    <xdr:to>
      <xdr:col>98</xdr:col>
      <xdr:colOff>38100</xdr:colOff>
      <xdr:row>77</xdr:row>
      <xdr:rowOff>73054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89581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9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コストにおいて、類似団体平均を上回っている主な項目は、人件費、維持補修費、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維持補修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年度豪雪による雪害補修費が嵩み</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平均額を大きく上回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り、今年度に関しては、施設の用途変更に伴う改修費用等が平均を上回った要因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となっている。また、繰出金は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地域密着型施設が新しく開設されたことによる介護保険給付費の増が要因である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。例年、類似団体平均を上回っている補助費等については、国体・障スポ事業終了に伴い事業費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が皆減し今回は平均を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る形となった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類似団体平均を下回っている主な項目は、物件費、普通建設事業費、公債費等となっている。物件費は、平成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年度に平均を上回ったものの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下回っており、主な要因は除雪委託料の減少である。降雪自体がほぼなかったことで委託料事態が圧縮されたこと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年度に新消防庁舎建設事業や各小中学校空調整備事業などで突出して高くなったが、少しずつその規模を縮小している。公債費は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類似団体平均を下回っているものの、先に述べた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建設分（新消防庁舎建設等）の元金償還開始に伴い今後も増加傾向にあると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見込んでいる。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76607</xdr:rowOff>
    </xdr:from>
    <xdr:to>
      <xdr:col>24</xdr:col>
      <xdr:colOff>63500</xdr:colOff>
      <xdr:row>37</xdr:row>
      <xdr:rowOff>15113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8807"/>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76607</xdr:rowOff>
    </xdr:from>
    <xdr:to>
      <xdr:col>19</xdr:col>
      <xdr:colOff>177800</xdr:colOff>
      <xdr:row>36</xdr:row>
      <xdr:rowOff>108610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8807"/>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85065</xdr:rowOff>
    </xdr:from>
    <xdr:to>
      <xdr:col>15</xdr:col>
      <xdr:colOff>50800</xdr:colOff>
      <xdr:row>36</xdr:row>
      <xdr:rowOff>108610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726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36</xdr:row>
      <xdr:rowOff>85065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325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135763</xdr:rowOff>
    </xdr:from>
    <xdr:to>
      <xdr:col>24</xdr:col>
      <xdr:colOff>114300</xdr:colOff>
      <xdr:row>37</xdr:row>
      <xdr:rowOff>65913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114190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25807</xdr:rowOff>
    </xdr:from>
    <xdr:to>
      <xdr:col>20</xdr:col>
      <xdr:colOff>38100</xdr:colOff>
      <xdr:row>36</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57810</xdr:rowOff>
    </xdr:from>
    <xdr:to>
      <xdr:col>15</xdr:col>
      <xdr:colOff>101600</xdr:colOff>
      <xdr:row>36</xdr:row>
      <xdr:rowOff>159410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34265</xdr:rowOff>
    </xdr:from>
    <xdr:to>
      <xdr:col>10</xdr:col>
      <xdr:colOff>165100</xdr:colOff>
      <xdr:row>36</xdr:row>
      <xdr:rowOff>135865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150695</xdr:rowOff>
    </xdr:from>
    <xdr:to>
      <xdr:col>24</xdr:col>
      <xdr:colOff>63500</xdr:colOff>
      <xdr:row>57</xdr:row>
      <xdr:rowOff>9407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518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25537</xdr:rowOff>
    </xdr:from>
    <xdr:to>
      <xdr:col>19</xdr:col>
      <xdr:colOff>177800</xdr:colOff>
      <xdr:row>56</xdr:row>
      <xdr:rowOff>150695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283837"/>
          <a:ext cx="889000" cy="4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25537</xdr:rowOff>
    </xdr:from>
    <xdr:to>
      <xdr:col>15</xdr:col>
      <xdr:colOff>50800</xdr:colOff>
      <xdr:row>56</xdr:row>
      <xdr:rowOff>16050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283837"/>
          <a:ext cx="889000" cy="3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16050</xdr:rowOff>
    </xdr:from>
    <xdr:to>
      <xdr:col>10</xdr:col>
      <xdr:colOff>114300</xdr:colOff>
      <xdr:row>56</xdr:row>
      <xdr:rowOff>130295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17250"/>
          <a:ext cx="889000" cy="1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130057</xdr:rowOff>
    </xdr:from>
    <xdr:to>
      <xdr:col>24</xdr:col>
      <xdr:colOff>114300</xdr:colOff>
      <xdr:row>57</xdr:row>
      <xdr:rowOff>60207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44984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99895</xdr:rowOff>
    </xdr:from>
    <xdr:to>
      <xdr:col>20</xdr:col>
      <xdr:colOff>38100</xdr:colOff>
      <xdr:row>57</xdr:row>
      <xdr:rowOff>30045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21172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146187</xdr:rowOff>
    </xdr:from>
    <xdr:to>
      <xdr:col>15</xdr:col>
      <xdr:colOff>101600</xdr:colOff>
      <xdr:row>54</xdr:row>
      <xdr:rowOff>76337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92864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0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136700</xdr:rowOff>
    </xdr:from>
    <xdr:to>
      <xdr:col>10</xdr:col>
      <xdr:colOff>165100</xdr:colOff>
      <xdr:row>56</xdr:row>
      <xdr:rowOff>66850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83377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4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79495</xdr:rowOff>
    </xdr:from>
    <xdr:to>
      <xdr:col>6</xdr:col>
      <xdr:colOff>38100</xdr:colOff>
      <xdr:row>57</xdr:row>
      <xdr:rowOff>9645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9365</xdr:rowOff>
    </xdr:from>
    <xdr:to>
      <xdr:col>24</xdr:col>
      <xdr:colOff>63500</xdr:colOff>
      <xdr:row>76</xdr:row>
      <xdr:rowOff>95765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9565"/>
          <a:ext cx="8382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95765</xdr:rowOff>
    </xdr:from>
    <xdr:to>
      <xdr:col>19</xdr:col>
      <xdr:colOff>177800</xdr:colOff>
      <xdr:row>76</xdr:row>
      <xdr:rowOff>119083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59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57218</xdr:rowOff>
    </xdr:from>
    <xdr:to>
      <xdr:col>15</xdr:col>
      <xdr:colOff>50800</xdr:colOff>
      <xdr:row>76</xdr:row>
      <xdr:rowOff>119083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87418"/>
          <a:ext cx="889000" cy="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57218</xdr:rowOff>
    </xdr:from>
    <xdr:to>
      <xdr:col>10</xdr:col>
      <xdr:colOff>114300</xdr:colOff>
      <xdr:row>77</xdr:row>
      <xdr:rowOff>4848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7418"/>
          <a:ext cx="889000" cy="1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130015</xdr:rowOff>
    </xdr:from>
    <xdr:to>
      <xdr:col>24</xdr:col>
      <xdr:colOff>114300</xdr:colOff>
      <xdr:row>76</xdr:row>
      <xdr:rowOff>60165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108442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44965</xdr:rowOff>
    </xdr:from>
    <xdr:to>
      <xdr:col>20</xdr:col>
      <xdr:colOff>38100</xdr:colOff>
      <xdr:row>76</xdr:row>
      <xdr:rowOff>146565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137692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68283</xdr:rowOff>
    </xdr:from>
    <xdr:to>
      <xdr:col>15</xdr:col>
      <xdr:colOff>101600</xdr:colOff>
      <xdr:row>76</xdr:row>
      <xdr:rowOff>169883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161010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6418</xdr:rowOff>
    </xdr:from>
    <xdr:to>
      <xdr:col>10</xdr:col>
      <xdr:colOff>165100</xdr:colOff>
      <xdr:row>76</xdr:row>
      <xdr:rowOff>108018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125498</xdr:rowOff>
    </xdr:from>
    <xdr:to>
      <xdr:col>6</xdr:col>
      <xdr:colOff>38100</xdr:colOff>
      <xdr:row>77</xdr:row>
      <xdr:rowOff>55648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149416</xdr:rowOff>
    </xdr:from>
    <xdr:to>
      <xdr:col>24</xdr:col>
      <xdr:colOff>63500</xdr:colOff>
      <xdr:row>99</xdr:row>
      <xdr:rowOff>26265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151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26265</xdr:rowOff>
    </xdr:from>
    <xdr:to>
      <xdr:col>19</xdr:col>
      <xdr:colOff>177800</xdr:colOff>
      <xdr:row>99</xdr:row>
      <xdr:rowOff>33319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981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33319</xdr:rowOff>
    </xdr:from>
    <xdr:to>
      <xdr:col>15</xdr:col>
      <xdr:colOff>50800</xdr:colOff>
      <xdr:row>99</xdr:row>
      <xdr:rowOff>59364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6869"/>
          <a:ext cx="889000" cy="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31752</xdr:rowOff>
    </xdr:from>
    <xdr:to>
      <xdr:col>10</xdr:col>
      <xdr:colOff>114300</xdr:colOff>
      <xdr:row>99</xdr:row>
      <xdr:rowOff>59364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05302"/>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98616</xdr:rowOff>
    </xdr:from>
    <xdr:to>
      <xdr:col>24</xdr:col>
      <xdr:colOff>114300</xdr:colOff>
      <xdr:row>99</xdr:row>
      <xdr:rowOff>28766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146915</xdr:rowOff>
    </xdr:from>
    <xdr:to>
      <xdr:col>20</xdr:col>
      <xdr:colOff>38100</xdr:colOff>
      <xdr:row>99</xdr:row>
      <xdr:rowOff>77065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68192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153969</xdr:rowOff>
    </xdr:from>
    <xdr:to>
      <xdr:col>15</xdr:col>
      <xdr:colOff>101600</xdr:colOff>
      <xdr:row>99</xdr:row>
      <xdr:rowOff>84119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75246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8564</xdr:rowOff>
    </xdr:from>
    <xdr:to>
      <xdr:col>10</xdr:col>
      <xdr:colOff>165100</xdr:colOff>
      <xdr:row>99</xdr:row>
      <xdr:rowOff>110164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101291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152402</xdr:rowOff>
    </xdr:from>
    <xdr:to>
      <xdr:col>6</xdr:col>
      <xdr:colOff>38100</xdr:colOff>
      <xdr:row>99</xdr:row>
      <xdr:rowOff>82552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73679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9169</xdr:rowOff>
    </xdr:from>
    <xdr:to>
      <xdr:col>55</xdr:col>
      <xdr:colOff>0</xdr:colOff>
      <xdr:row>36</xdr:row>
      <xdr:rowOff>16027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1813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159360</xdr:rowOff>
    </xdr:from>
    <xdr:to>
      <xdr:col>50</xdr:col>
      <xdr:colOff>114300</xdr:colOff>
      <xdr:row>36</xdr:row>
      <xdr:rowOff>16027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16011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159131</xdr:rowOff>
    </xdr:from>
    <xdr:to>
      <xdr:col>45</xdr:col>
      <xdr:colOff>177800</xdr:colOff>
      <xdr:row>35</xdr:row>
      <xdr:rowOff>159360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598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152730</xdr:rowOff>
    </xdr:from>
    <xdr:to>
      <xdr:col>41</xdr:col>
      <xdr:colOff>50800</xdr:colOff>
      <xdr:row>35</xdr:row>
      <xdr:rowOff>159131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534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129819</xdr:rowOff>
    </xdr:from>
    <xdr:to>
      <xdr:col>55</xdr:col>
      <xdr:colOff>50800</xdr:colOff>
      <xdr:row>36</xdr:row>
      <xdr:rowOff>59969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152696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136677</xdr:rowOff>
    </xdr:from>
    <xdr:to>
      <xdr:col>50</xdr:col>
      <xdr:colOff>165100</xdr:colOff>
      <xdr:row>36</xdr:row>
      <xdr:rowOff>66827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83354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108560</xdr:rowOff>
    </xdr:from>
    <xdr:to>
      <xdr:col>46</xdr:col>
      <xdr:colOff>38100</xdr:colOff>
      <xdr:row>36</xdr:row>
      <xdr:rowOff>38710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55237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108331</xdr:rowOff>
    </xdr:from>
    <xdr:to>
      <xdr:col>41</xdr:col>
      <xdr:colOff>101600</xdr:colOff>
      <xdr:row>36</xdr:row>
      <xdr:rowOff>38481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55008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101930</xdr:rowOff>
    </xdr:from>
    <xdr:to>
      <xdr:col>36</xdr:col>
      <xdr:colOff>165100</xdr:colOff>
      <xdr:row>36</xdr:row>
      <xdr:rowOff>32080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48607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13741</xdr:rowOff>
    </xdr:from>
    <xdr:to>
      <xdr:col>55</xdr:col>
      <xdr:colOff>0</xdr:colOff>
      <xdr:row>57</xdr:row>
      <xdr:rowOff>33045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639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28931</xdr:rowOff>
    </xdr:from>
    <xdr:to>
      <xdr:col>50</xdr:col>
      <xdr:colOff>114300</xdr:colOff>
      <xdr:row>57</xdr:row>
      <xdr:rowOff>33045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0158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100787</xdr:rowOff>
    </xdr:from>
    <xdr:to>
      <xdr:col>45</xdr:col>
      <xdr:colOff>177800</xdr:colOff>
      <xdr:row>57</xdr:row>
      <xdr:rowOff>28931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1987"/>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100787</xdr:rowOff>
    </xdr:from>
    <xdr:to>
      <xdr:col>41</xdr:col>
      <xdr:colOff>50800</xdr:colOff>
      <xdr:row>57</xdr:row>
      <xdr:rowOff>1842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198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134391</xdr:rowOff>
    </xdr:from>
    <xdr:to>
      <xdr:col>55</xdr:col>
      <xdr:colOff>50800</xdr:colOff>
      <xdr:row>57</xdr:row>
      <xdr:rowOff>64541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157268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153695</xdr:rowOff>
    </xdr:from>
    <xdr:to>
      <xdr:col>50</xdr:col>
      <xdr:colOff>165100</xdr:colOff>
      <xdr:row>57</xdr:row>
      <xdr:rowOff>83845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100372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149581</xdr:rowOff>
    </xdr:from>
    <xdr:to>
      <xdr:col>46</xdr:col>
      <xdr:colOff>38100</xdr:colOff>
      <xdr:row>57</xdr:row>
      <xdr:rowOff>79731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96258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49987</xdr:rowOff>
    </xdr:from>
    <xdr:to>
      <xdr:col>41</xdr:col>
      <xdr:colOff>101600</xdr:colOff>
      <xdr:row>56</xdr:row>
      <xdr:rowOff>151587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168114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122492</xdr:rowOff>
    </xdr:from>
    <xdr:to>
      <xdr:col>36</xdr:col>
      <xdr:colOff>165100</xdr:colOff>
      <xdr:row>57</xdr:row>
      <xdr:rowOff>52642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69169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73166</xdr:rowOff>
    </xdr:from>
    <xdr:to>
      <xdr:col>55</xdr:col>
      <xdr:colOff>0</xdr:colOff>
      <xdr:row>78</xdr:row>
      <xdr:rowOff>161308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46266"/>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24268</xdr:rowOff>
    </xdr:from>
    <xdr:to>
      <xdr:col>50</xdr:col>
      <xdr:colOff>114300</xdr:colOff>
      <xdr:row>78</xdr:row>
      <xdr:rowOff>73166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7368"/>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24268</xdr:rowOff>
    </xdr:from>
    <xdr:to>
      <xdr:col>45</xdr:col>
      <xdr:colOff>177800</xdr:colOff>
      <xdr:row>78</xdr:row>
      <xdr:rowOff>123437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7368"/>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102144</xdr:rowOff>
    </xdr:from>
    <xdr:to>
      <xdr:col>41</xdr:col>
      <xdr:colOff>50800</xdr:colOff>
      <xdr:row>78</xdr:row>
      <xdr:rowOff>123437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5244"/>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110508</xdr:rowOff>
    </xdr:from>
    <xdr:to>
      <xdr:col>55</xdr:col>
      <xdr:colOff>50800</xdr:colOff>
      <xdr:row>79</xdr:row>
      <xdr:rowOff>40658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22366</xdr:rowOff>
    </xdr:from>
    <xdr:to>
      <xdr:col>50</xdr:col>
      <xdr:colOff>165100</xdr:colOff>
      <xdr:row>78</xdr:row>
      <xdr:rowOff>123966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140493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144918</xdr:rowOff>
    </xdr:from>
    <xdr:to>
      <xdr:col>46</xdr:col>
      <xdr:colOff>38100</xdr:colOff>
      <xdr:row>78</xdr:row>
      <xdr:rowOff>75068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72637</xdr:rowOff>
    </xdr:from>
    <xdr:to>
      <xdr:col>41</xdr:col>
      <xdr:colOff>101600</xdr:colOff>
      <xdr:row>79</xdr:row>
      <xdr:rowOff>2787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19314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51344</xdr:rowOff>
    </xdr:from>
    <xdr:to>
      <xdr:col>36</xdr:col>
      <xdr:colOff>165100</xdr:colOff>
      <xdr:row>78</xdr:row>
      <xdr:rowOff>152944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13164</xdr:rowOff>
    </xdr:from>
    <xdr:to>
      <xdr:col>55</xdr:col>
      <xdr:colOff>0</xdr:colOff>
      <xdr:row>96</xdr:row>
      <xdr:rowOff>59113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72364"/>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72600</xdr:rowOff>
    </xdr:from>
    <xdr:to>
      <xdr:col>50</xdr:col>
      <xdr:colOff>114300</xdr:colOff>
      <xdr:row>96</xdr:row>
      <xdr:rowOff>13164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6035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72600</xdr:rowOff>
    </xdr:from>
    <xdr:to>
      <xdr:col>45</xdr:col>
      <xdr:colOff>177800</xdr:colOff>
      <xdr:row>96</xdr:row>
      <xdr:rowOff>35847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60350"/>
          <a:ext cx="889000" cy="1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22434</xdr:rowOff>
    </xdr:from>
    <xdr:to>
      <xdr:col>41</xdr:col>
      <xdr:colOff>50800</xdr:colOff>
      <xdr:row>96</xdr:row>
      <xdr:rowOff>35847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81634"/>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8313</xdr:rowOff>
    </xdr:from>
    <xdr:to>
      <xdr:col>55</xdr:col>
      <xdr:colOff>50800</xdr:colOff>
      <xdr:row>96</xdr:row>
      <xdr:rowOff>109913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158190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133814</xdr:rowOff>
    </xdr:from>
    <xdr:to>
      <xdr:col>50</xdr:col>
      <xdr:colOff>165100</xdr:colOff>
      <xdr:row>96</xdr:row>
      <xdr:rowOff>63964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80491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21800</xdr:rowOff>
    </xdr:from>
    <xdr:to>
      <xdr:col>46</xdr:col>
      <xdr:colOff>38100</xdr:colOff>
      <xdr:row>95</xdr:row>
      <xdr:rowOff>123400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139927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156497</xdr:rowOff>
    </xdr:from>
    <xdr:to>
      <xdr:col>41</xdr:col>
      <xdr:colOff>101600</xdr:colOff>
      <xdr:row>96</xdr:row>
      <xdr:rowOff>86647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103174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143084</xdr:rowOff>
    </xdr:from>
    <xdr:to>
      <xdr:col>36</xdr:col>
      <xdr:colOff>165100</xdr:colOff>
      <xdr:row>96</xdr:row>
      <xdr:rowOff>73234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89761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164141</xdr:rowOff>
    </xdr:from>
    <xdr:to>
      <xdr:col>85</xdr:col>
      <xdr:colOff>126364</xdr:colOff>
      <xdr:row>37</xdr:row>
      <xdr:rowOff>146577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650541"/>
          <a:ext cx="1269" cy="83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150404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146577</xdr:rowOff>
    </xdr:from>
    <xdr:to>
      <xdr:col>86</xdr:col>
      <xdr:colOff>25400</xdr:colOff>
      <xdr:row>37</xdr:row>
      <xdr:rowOff>146577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9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110818</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164141</xdr:rowOff>
    </xdr:from>
    <xdr:to>
      <xdr:col>86</xdr:col>
      <xdr:colOff>25400</xdr:colOff>
      <xdr:row>32</xdr:row>
      <xdr:rowOff>164141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65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125469</xdr:rowOff>
    </xdr:from>
    <xdr:to>
      <xdr:col>85</xdr:col>
      <xdr:colOff>127000</xdr:colOff>
      <xdr:row>37</xdr:row>
      <xdr:rowOff>33477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97669"/>
          <a:ext cx="838200" cy="7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54741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31864</xdr:rowOff>
    </xdr:from>
    <xdr:to>
      <xdr:col>85</xdr:col>
      <xdr:colOff>177800</xdr:colOff>
      <xdr:row>36</xdr:row>
      <xdr:rowOff>133464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12046</xdr:rowOff>
    </xdr:from>
    <xdr:to>
      <xdr:col>81</xdr:col>
      <xdr:colOff>50800</xdr:colOff>
      <xdr:row>37</xdr:row>
      <xdr:rowOff>33477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5696"/>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37865</xdr:rowOff>
    </xdr:from>
    <xdr:to>
      <xdr:col>81</xdr:col>
      <xdr:colOff>101600</xdr:colOff>
      <xdr:row>36</xdr:row>
      <xdr:rowOff>139465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155992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12046</xdr:rowOff>
    </xdr:from>
    <xdr:to>
      <xdr:col>76</xdr:col>
      <xdr:colOff>114300</xdr:colOff>
      <xdr:row>37</xdr:row>
      <xdr:rowOff>59938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569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56324</xdr:rowOff>
    </xdr:from>
    <xdr:to>
      <xdr:col>76</xdr:col>
      <xdr:colOff>165100</xdr:colOff>
      <xdr:row>36</xdr:row>
      <xdr:rowOff>157924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156331</xdr:rowOff>
    </xdr:from>
    <xdr:to>
      <xdr:col>71</xdr:col>
      <xdr:colOff>177800</xdr:colOff>
      <xdr:row>37</xdr:row>
      <xdr:rowOff>59938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299831"/>
          <a:ext cx="8890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83871</xdr:rowOff>
    </xdr:from>
    <xdr:to>
      <xdr:col>72</xdr:col>
      <xdr:colOff>38100</xdr:colOff>
      <xdr:row>37</xdr:row>
      <xdr:rowOff>14021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30548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60287</xdr:rowOff>
    </xdr:from>
    <xdr:to>
      <xdr:col>67</xdr:col>
      <xdr:colOff>101600</xdr:colOff>
      <xdr:row>36</xdr:row>
      <xdr:rowOff>161887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153014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74669</xdr:rowOff>
    </xdr:from>
    <xdr:to>
      <xdr:col>85</xdr:col>
      <xdr:colOff>177800</xdr:colOff>
      <xdr:row>37</xdr:row>
      <xdr:rowOff>4819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53096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154127</xdr:rowOff>
    </xdr:from>
    <xdr:to>
      <xdr:col>81</xdr:col>
      <xdr:colOff>101600</xdr:colOff>
      <xdr:row>37</xdr:row>
      <xdr:rowOff>84277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132696</xdr:rowOff>
    </xdr:from>
    <xdr:to>
      <xdr:col>76</xdr:col>
      <xdr:colOff>165100</xdr:colOff>
      <xdr:row>37</xdr:row>
      <xdr:rowOff>62846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9138</xdr:rowOff>
    </xdr:from>
    <xdr:to>
      <xdr:col>72</xdr:col>
      <xdr:colOff>38100</xdr:colOff>
      <xdr:row>37</xdr:row>
      <xdr:rowOff>110738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101865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105531</xdr:rowOff>
    </xdr:from>
    <xdr:to>
      <xdr:col>67</xdr:col>
      <xdr:colOff>101600</xdr:colOff>
      <xdr:row>31</xdr:row>
      <xdr:rowOff>35681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52208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136523</xdr:rowOff>
    </xdr:from>
    <xdr:to>
      <xdr:col>85</xdr:col>
      <xdr:colOff>127000</xdr:colOff>
      <xdr:row>56</xdr:row>
      <xdr:rowOff>88052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66273"/>
          <a:ext cx="838200" cy="1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132385</xdr:rowOff>
    </xdr:from>
    <xdr:to>
      <xdr:col>81</xdr:col>
      <xdr:colOff>50800</xdr:colOff>
      <xdr:row>55</xdr:row>
      <xdr:rowOff>136523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6213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132385</xdr:rowOff>
    </xdr:from>
    <xdr:to>
      <xdr:col>76</xdr:col>
      <xdr:colOff>114300</xdr:colOff>
      <xdr:row>56</xdr:row>
      <xdr:rowOff>94620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62135"/>
          <a:ext cx="8890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170507</xdr:rowOff>
    </xdr:from>
    <xdr:to>
      <xdr:col>71</xdr:col>
      <xdr:colOff>177800</xdr:colOff>
      <xdr:row>56</xdr:row>
      <xdr:rowOff>94620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00257"/>
          <a:ext cx="889000" cy="9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37252</xdr:rowOff>
    </xdr:from>
    <xdr:to>
      <xdr:col>85</xdr:col>
      <xdr:colOff>177800</xdr:colOff>
      <xdr:row>56</xdr:row>
      <xdr:rowOff>138852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85723</xdr:rowOff>
    </xdr:from>
    <xdr:to>
      <xdr:col>81</xdr:col>
      <xdr:colOff>101600</xdr:colOff>
      <xdr:row>56</xdr:row>
      <xdr:rowOff>15873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81585</xdr:rowOff>
    </xdr:from>
    <xdr:to>
      <xdr:col>76</xdr:col>
      <xdr:colOff>165100</xdr:colOff>
      <xdr:row>56</xdr:row>
      <xdr:rowOff>11735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43820</xdr:rowOff>
    </xdr:from>
    <xdr:to>
      <xdr:col>72</xdr:col>
      <xdr:colOff>38100</xdr:colOff>
      <xdr:row>56</xdr:row>
      <xdr:rowOff>145420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161947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119707</xdr:rowOff>
    </xdr:from>
    <xdr:to>
      <xdr:col>67</xdr:col>
      <xdr:colOff>101600</xdr:colOff>
      <xdr:row>56</xdr:row>
      <xdr:rowOff>49857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66384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92925</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7475"/>
          <a:ext cx="8382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90421</xdr:rowOff>
    </xdr:from>
    <xdr:to>
      <xdr:col>81</xdr:col>
      <xdr:colOff>50800</xdr:colOff>
      <xdr:row>79</xdr:row>
      <xdr:rowOff>92925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497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90421</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3497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42125</xdr:rowOff>
    </xdr:from>
    <xdr:to>
      <xdr:col>81</xdr:col>
      <xdr:colOff>101600</xdr:colOff>
      <xdr:row>79</xdr:row>
      <xdr:rowOff>143725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134852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39621</xdr:rowOff>
    </xdr:from>
    <xdr:to>
      <xdr:col>76</xdr:col>
      <xdr:colOff>165100</xdr:colOff>
      <xdr:row>79</xdr:row>
      <xdr:rowOff>141221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132348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112771</xdr:rowOff>
    </xdr:from>
    <xdr:to>
      <xdr:col>85</xdr:col>
      <xdr:colOff>127000</xdr:colOff>
      <xdr:row>97</xdr:row>
      <xdr:rowOff>135759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43421"/>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135759</xdr:rowOff>
    </xdr:from>
    <xdr:to>
      <xdr:col>81</xdr:col>
      <xdr:colOff>50800</xdr:colOff>
      <xdr:row>97</xdr:row>
      <xdr:rowOff>156708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640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148515</xdr:rowOff>
    </xdr:from>
    <xdr:to>
      <xdr:col>76</xdr:col>
      <xdr:colOff>114300</xdr:colOff>
      <xdr:row>97</xdr:row>
      <xdr:rowOff>156708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79165"/>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121842</xdr:rowOff>
    </xdr:from>
    <xdr:to>
      <xdr:col>71</xdr:col>
      <xdr:colOff>177800</xdr:colOff>
      <xdr:row>97</xdr:row>
      <xdr:rowOff>148515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52492"/>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61971</xdr:rowOff>
    </xdr:from>
    <xdr:to>
      <xdr:col>85</xdr:col>
      <xdr:colOff>177800</xdr:colOff>
      <xdr:row>97</xdr:row>
      <xdr:rowOff>163571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40398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84959</xdr:rowOff>
    </xdr:from>
    <xdr:to>
      <xdr:col>81</xdr:col>
      <xdr:colOff>101600</xdr:colOff>
      <xdr:row>98</xdr:row>
      <xdr:rowOff>15109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105908</xdr:rowOff>
    </xdr:from>
    <xdr:to>
      <xdr:col>76</xdr:col>
      <xdr:colOff>165100</xdr:colOff>
      <xdr:row>98</xdr:row>
      <xdr:rowOff>36058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27185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97715</xdr:rowOff>
    </xdr:from>
    <xdr:to>
      <xdr:col>72</xdr:col>
      <xdr:colOff>38100</xdr:colOff>
      <xdr:row>98</xdr:row>
      <xdr:rowOff>27865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71042</xdr:rowOff>
    </xdr:from>
    <xdr:to>
      <xdr:col>67</xdr:col>
      <xdr:colOff>101600</xdr:colOff>
      <xdr:row>98</xdr:row>
      <xdr:rowOff>1192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163769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にみた歳出額において、類似団体平均を上回っている項目は、労働費、農林水産業費となっている。労働費は毎年類似団体平均を上回っており、内容としては町内に住所を有するサラリーマン等勤労者向け「勤労者生活安定資金貸付金」やこの貸付金に対する債務保証業務にかかる「労働者福祉厚生対策資金貸付金」に対する預託事業である。農林水産業費は国、県が実施する土地改良施設維持管理事業への負担金が増加しており平均値を上回る要因と考え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一方、類似団体平均を下回っている主な項目は総務費、衛生費、土木費、消防費等となっている。総務費は、基金再編に伴う積立金の増や高速ネットワーク整備補助などにより平成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突出して高い水準であったが、事業等の完了により近年は全体として大きな増減もなく平均値を下回っている。衛生費は、例年どおり類似団体を大きく下回る水準のままで若干の増減にとなっている。これは、広域での一部事務組合による塵芥処理関連負担金が施設長寿命化に合わせ増減したものであると考えている。土木費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豪雪による除排雪関連費用や雪害関連修繕費用が嵩んだことで類似団体平均を上回っていたが、令和元年度は暖冬の影響で除雪回数が激減したことや都市公園整備や町営住宅改修が一段落するなど土木費全体が減少したため類似団体平均を下回る結果となった。消防費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年度が突出して高い値であったが、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要因であった新消防庁舎建設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完了により以後はほぼ横ばいの増減を続けている。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令和元年度標準財政規模は、普通交付税における合併特例債償還算入額の増加があったものの臨時財政対策債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発行可能額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減少の影響から前年度比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百万減となった。なお、この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年間では若干の増減があるものの、合併算定替え縮減の影響を受け減少傾向が続いており、平成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財政調整基金残高は基金再編により、特定目的基金への振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替えを平成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年度に実施したことで一旦は残高が大きく減少したが、平成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年度から毎年基金に剰余金を積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立てたことで増加傾向を維持している。実質収支額も平成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年度は豪雪の影響から大きく減少したが、平成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年度には例年並みの収支規模まで回復しており、実質単年度収支も実質収支が悪化した平成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年度のみマイナスを計上し、令和元年度は平成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年度から引き続き剰余金を生じた結果となっている。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一般会計及び特別会計の実質収支は、全ての会計において黒字であり財政健全化の基準内の数値である。指標分母となる標準財政規模は、前途のとおり前年度と比較すると若干の減少となっている。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令和元年度の一般会計では、平成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年度での豪雪対応等緊急に必要な費用発生などもなく、また、平成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こしの国広域事務組合が解散したことによる清算事務のため規模が大きかった歳入歳出規模は事務の終了に伴い例年並みの決算規模となった。普通交付税算定替えの影響もあり、合併算定替えの経過措置が始まっ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年度以降一般会計の余剰金は減となっている。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国民健康保険事業特別会計において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税率の改正により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百万の増であった。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においては、昨年度同様、一般被保険者が減少し退職被保険者も減少したが、少子高齢化の進展に伴い国保被保険者の年齢構成において給付費の高い高年齢層へのシフトが進行していることや医療技術の高度化などの要因により歳出が前年度と比較する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百万の増となった。このような中、剰余金については財政調整基金に積み立てるなど健全な事業運営に努めている。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介護保険特別会計においては平成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年度に町内において地域密着型サービス施設が事業を開始したことから関連経費が増加する傾向となっている。今後もその傾向は変わらないと推測される。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その他の特別会計は、特段変動が少なく横ばいに推移しており今後とも適正な運用を行い財政の健全化に努める。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年度に増加に転じた元利償還金は、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令和元年度も</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新消防庁舎および消防指令センター設備整備元金償還が始まったことで引き続き増加となった。一方で、公営企業債は順調に減少し一部事務組合が起こした地方債の元利償還金に対する負担金も減少となっ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一般会計と公営企業における元利償還額の合計は全体の約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パーセントを占めており、当該比率に対する影響が非常に大きい。一般会計における令和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年度借り入れ見込額は当該年度の公債費元金を下回る予定であり財政計画上の償還額のピークは令和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年度と見込んでいる。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一般会計における起債については交付税算定に有利な合併特例債を活用しているものの、起債残高を増加させないためにも当該比率及び将来負担比率を注視しながら財政健全化に努めていく。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大型建設事業に伴う合併特例債と臨時財政対策債</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借り入れ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を行っているが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借入額を公債費以下とするなどの計画的な借り入れを行ったことで平成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年度と比較し減少した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公営企業債等繰入見込額および組合等負担等見込額は、順調に既往債償還が進んだことにより減少傾向にあり、退職手当負担見込額についても、市町職員の平均勤続年数短縮に伴い、減少傾向が続いている。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また、充当可能財源等</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剰余金などの積み立てを行い毎年増加していた充当可能基金が施設建設のための財源として取崩を行ったことで令和元年度は減額となった。その他の値においても昨年度と比較し減額となっている。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将来負担額、充当可能財源等共に減であったが、結果として将来負担額の減少幅が大きいため将来負担比率は今年度も減少となった。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本町の当該比率は、平成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ポイントであったものが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ポイントと順調に減少し続けている。今後も後世への負担を少しでも軽減するように、</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さらに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起債残高の縮減するため借入と公債費とのバランスに注視しながら財政健全化に努める。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年度には、合併した町村に設置されていた目的が類似する基金や活用実績のなかった基金の統廃合を実施し再編を行った。平成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年度は金融機関での定期預金や国債、県債での運用により利子収入及び売却差益を得て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百万円の積み立てを行っている。令和元年度においては町内に建設する在宅訪問診療所の財源として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百万円、町内事業所の建設する施設整備補助の財源として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百万円を地域福祉基金から取り崩し活用している。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基金には例年どおりの運用で得た利子収入等や、地方財政法第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毎年積み立てを実施していくが、適正な基金の活用のため財政調整基金の目安である標準財政規模に対する割合を考慮しながら、これからの公共施設適正化の取り組みによる教育、子育て、福祉、まちづくり関連施設の更新、大規模改修等の財源として活用するために財政調整基金を漠然と積み立てるのではなく、状況を考慮しながら特定目的基金への振り替えを行うなど目的をもっ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年度に特定目的基金の再編を実施。平成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年度には財政調整基金から特定目的基金への振り替えを行った。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特定目的基金の使途については、学校教育施設、子育て関連施設、福祉関連施設、まちづくり関連施設の更新及び大規模改修などの財源として基金を有効に活用していく。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年度に財政調整基金から特定目的金に振り替えを実施した。平成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年度には、教育施設整備基金、すこやか子育て応援基金、まちづくり基金については基金利子等収入により微増となった。地域福祉基金では町立在宅訪問診療所建設の一部財源として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百万円、翌令和元年においては同様の理由により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百万円と町内介護等施設整備補助金の財源として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振興計画実施計画や各施設の適正配置検討結果や財政計画等を踏まえながら、教育、子育て、福祉、まちづくり関連施設の最適化に向けた更新、大規模改修等の財源として基金を活用していく。また、一定年度ごとに財政調整基金を含めた全体的な基金積立額を各計画を考慮し組替えなども検討して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年度にも前年度と同様に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百万円を積立の他、こしの国広域事務組合精算に伴う剰余金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百万円を積み立てた。令和元年度においては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運用にて得た利子収入や地方財政法の規定による積み立てを実施しながら、財政調整基金の目安である標準財政規模に対する割合を考慮し、これからの公共施設の最適化の取り組みによる更新、大規模改修等の財源として活用するため財政調整基金を漠然と積み立てるのではなく、特定目的基金などのへの振り替えなど目的をもって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増額分については、預金利子の増のみとなっている。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起債償還の補てん財源として活用する基金であるが、既借入債については利率も低いことから繰上償還等は現在のところ考えてはいない。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施設更新の実施や現状サービス水準維持を前提として、単年度が実質赤字になる見通しとなった場合は、基金組替えにより減債積立金での充当も視野に入れていくことも必要と考えている。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％となった。施設類型の中で特に減価償却率の高い施設は、幼稚園・保育所、学校施設、減価償却率の低い施設は、道路・橋りょう、消防施設、公民館であった。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減価償却率の高い施設においては、築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年を超える施設が多数あり、個別の施設保全計画をもとに順次改修予定である。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減価償却率の低い施設においては、平成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年度移管譲渡を受けた旧県道や平成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年度竣工の消防本部庁舎、平成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年に耐震補強改修等を行った公民館などの固定資産の取得によって償却率を引き下げる結果となった。令和元年度においては大規模な改修や取得もなく、経年劣化等により増加となる。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4657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69785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46143</xdr:rowOff>
    </xdr:from>
    <xdr:to>
      <xdr:col>15</xdr:col>
      <xdr:colOff>187325</xdr:colOff>
      <xdr:row>28</xdr:row>
      <xdr:rowOff>147743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28</xdr:row>
      <xdr:rowOff>125730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690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167217</xdr:rowOff>
    </xdr:from>
    <xdr:to>
      <xdr:col>11</xdr:col>
      <xdr:colOff>187325</xdr:colOff>
      <xdr:row>28</xdr:row>
      <xdr:rowOff>97367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46567</xdr:rowOff>
    </xdr:from>
    <xdr:to>
      <xdr:col>15</xdr:col>
      <xdr:colOff>136525</xdr:colOff>
      <xdr:row>28</xdr:row>
      <xdr:rowOff>96943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1869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120438</xdr:rowOff>
    </xdr:from>
    <xdr:to>
      <xdr:col>7</xdr:col>
      <xdr:colOff>187325</xdr:colOff>
      <xdr:row>28</xdr:row>
      <xdr:rowOff>50588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171238</xdr:rowOff>
    </xdr:from>
    <xdr:to>
      <xdr:col>11</xdr:col>
      <xdr:colOff>136525</xdr:colOff>
      <xdr:row>28</xdr:row>
      <xdr:rowOff>46567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57191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164270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113894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経常一般財源等総額は、個人住民税、法人住民税の増により地方税が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百万円増となったことや、消費税率改正に伴う特例交付金の</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百万円の増もあり</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百万円増となった。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新規借入れを前年度と比較し</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百万円減に抑えた一方で、新消防庁舎の建設や学校施設大規模改修の元金償還が始まったことにより、元利償還金は</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百万円増加した。元利償還額を下回る借入れを計画的に行うことで起債残高の抑制を進めている。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129225</xdr:rowOff>
    </xdr:from>
    <xdr:to>
      <xdr:col>76</xdr:col>
      <xdr:colOff>73025</xdr:colOff>
      <xdr:row>30</xdr:row>
      <xdr:rowOff>59375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107652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8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31267</xdr:rowOff>
    </xdr:from>
    <xdr:to>
      <xdr:col>72</xdr:col>
      <xdr:colOff>123825</xdr:colOff>
      <xdr:row>30</xdr:row>
      <xdr:rowOff>132867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8575</xdr:rowOff>
    </xdr:from>
    <xdr:to>
      <xdr:col>76</xdr:col>
      <xdr:colOff>22225</xdr:colOff>
      <xdr:row>30</xdr:row>
      <xdr:rowOff>82067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923600"/>
          <a:ext cx="711200" cy="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62530</xdr:rowOff>
    </xdr:from>
    <xdr:to>
      <xdr:col>68</xdr:col>
      <xdr:colOff>123825</xdr:colOff>
      <xdr:row>30</xdr:row>
      <xdr:rowOff>164130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9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82067</xdr:rowOff>
    </xdr:from>
    <xdr:to>
      <xdr:col>72</xdr:col>
      <xdr:colOff>73025</xdr:colOff>
      <xdr:row>30</xdr:row>
      <xdr:rowOff>113330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997092"/>
          <a:ext cx="762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8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152217</xdr:rowOff>
    </xdr:from>
    <xdr:to>
      <xdr:col>68</xdr:col>
      <xdr:colOff>73025</xdr:colOff>
      <xdr:row>30</xdr:row>
      <xdr:rowOff>113330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895792"/>
          <a:ext cx="762000" cy="1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157231</xdr:rowOff>
    </xdr:from>
    <xdr:to>
      <xdr:col>60</xdr:col>
      <xdr:colOff>123825</xdr:colOff>
      <xdr:row>29</xdr:row>
      <xdr:rowOff>87381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7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36581</xdr:rowOff>
    </xdr:from>
    <xdr:to>
      <xdr:col>64</xdr:col>
      <xdr:colOff>73025</xdr:colOff>
      <xdr:row>29</xdr:row>
      <xdr:rowOff>152217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780156"/>
          <a:ext cx="762000" cy="1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123994</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03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155257</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07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103908</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50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11430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98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74930</xdr:rowOff>
    </xdr:from>
    <xdr:to>
      <xdr:col>15</xdr:col>
      <xdr:colOff>101600</xdr:colOff>
      <xdr:row>35</xdr:row>
      <xdr:rowOff>5080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125730</xdr:rowOff>
    </xdr:from>
    <xdr:to>
      <xdr:col>19</xdr:col>
      <xdr:colOff>177800</xdr:colOff>
      <xdr:row>34</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5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42545</xdr:rowOff>
    </xdr:from>
    <xdr:to>
      <xdr:col>10</xdr:col>
      <xdr:colOff>165100</xdr:colOff>
      <xdr:row>34</xdr:row>
      <xdr:rowOff>144145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93345</xdr:rowOff>
    </xdr:from>
    <xdr:to>
      <xdr:col>15</xdr:col>
      <xdr:colOff>50800</xdr:colOff>
      <xdr:row>34</xdr:row>
      <xdr:rowOff>125730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22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93345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890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61471</xdr:rowOff>
    </xdr:from>
    <xdr:to>
      <xdr:col>55</xdr:col>
      <xdr:colOff>50800</xdr:colOff>
      <xdr:row>41</xdr:row>
      <xdr:rowOff>163071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61916</xdr:rowOff>
    </xdr:from>
    <xdr:to>
      <xdr:col>50</xdr:col>
      <xdr:colOff>165100</xdr:colOff>
      <xdr:row>41</xdr:row>
      <xdr:rowOff>163516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112271</xdr:rowOff>
    </xdr:from>
    <xdr:to>
      <xdr:col>55</xdr:col>
      <xdr:colOff>0</xdr:colOff>
      <xdr:row>41</xdr:row>
      <xdr:rowOff>112716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1721"/>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62810</xdr:rowOff>
    </xdr:from>
    <xdr:to>
      <xdr:col>46</xdr:col>
      <xdr:colOff>38100</xdr:colOff>
      <xdr:row>41</xdr:row>
      <xdr:rowOff>164410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112716</xdr:rowOff>
    </xdr:from>
    <xdr:to>
      <xdr:col>50</xdr:col>
      <xdr:colOff>114300</xdr:colOff>
      <xdr:row>41</xdr:row>
      <xdr:rowOff>113610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42166"/>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63040</xdr:rowOff>
    </xdr:from>
    <xdr:to>
      <xdr:col>41</xdr:col>
      <xdr:colOff>101600</xdr:colOff>
      <xdr:row>41</xdr:row>
      <xdr:rowOff>164640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113610</xdr:rowOff>
    </xdr:from>
    <xdr:to>
      <xdr:col>45</xdr:col>
      <xdr:colOff>177800</xdr:colOff>
      <xdr:row>41</xdr:row>
      <xdr:rowOff>113840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4306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63488</xdr:rowOff>
    </xdr:from>
    <xdr:to>
      <xdr:col>36</xdr:col>
      <xdr:colOff>165100</xdr:colOff>
      <xdr:row>41</xdr:row>
      <xdr:rowOff>165088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113840</xdr:rowOff>
    </xdr:from>
    <xdr:to>
      <xdr:col>41</xdr:col>
      <xdr:colOff>50800</xdr:colOff>
      <xdr:row>41</xdr:row>
      <xdr:rowOff>114288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4329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154643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155537</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9717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156215</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150223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3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138793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2347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138793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2249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109401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19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53870</xdr:rowOff>
    </xdr:from>
    <xdr:to>
      <xdr:col>55</xdr:col>
      <xdr:colOff>50800</xdr:colOff>
      <xdr:row>64</xdr:row>
      <xdr:rowOff>155470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1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140247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9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54190</xdr:rowOff>
    </xdr:from>
    <xdr:to>
      <xdr:col>50</xdr:col>
      <xdr:colOff>165100</xdr:colOff>
      <xdr:row>64</xdr:row>
      <xdr:rowOff>155790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10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104670</xdr:rowOff>
    </xdr:from>
    <xdr:to>
      <xdr:col>55</xdr:col>
      <xdr:colOff>0</xdr:colOff>
      <xdr:row>64</xdr:row>
      <xdr:rowOff>104990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7747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55949</xdr:rowOff>
    </xdr:from>
    <xdr:to>
      <xdr:col>46</xdr:col>
      <xdr:colOff>38100</xdr:colOff>
      <xdr:row>64</xdr:row>
      <xdr:rowOff>157549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1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104990</xdr:rowOff>
    </xdr:from>
    <xdr:to>
      <xdr:col>50</xdr:col>
      <xdr:colOff>114300</xdr:colOff>
      <xdr:row>64</xdr:row>
      <xdr:rowOff>106749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77790"/>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56273</xdr:rowOff>
    </xdr:from>
    <xdr:to>
      <xdr:col>41</xdr:col>
      <xdr:colOff>101600</xdr:colOff>
      <xdr:row>64</xdr:row>
      <xdr:rowOff>157873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10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106749</xdr:rowOff>
    </xdr:from>
    <xdr:to>
      <xdr:col>45</xdr:col>
      <xdr:colOff>177800</xdr:colOff>
      <xdr:row>64</xdr:row>
      <xdr:rowOff>107073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7954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56545</xdr:rowOff>
    </xdr:from>
    <xdr:to>
      <xdr:col>36</xdr:col>
      <xdr:colOff>165100</xdr:colOff>
      <xdr:row>64</xdr:row>
      <xdr:rowOff>158145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1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107073</xdr:rowOff>
    </xdr:from>
    <xdr:to>
      <xdr:col>41</xdr:col>
      <xdr:colOff>50800</xdr:colOff>
      <xdr:row>64</xdr:row>
      <xdr:rowOff>107345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79873"/>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146917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1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148676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1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149000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149272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1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167639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841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125730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79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636</xdr:rowOff>
    </xdr:from>
    <xdr:to>
      <xdr:col>10</xdr:col>
      <xdr:colOff>165100</xdr:colOff>
      <xdr:row>80</xdr:row>
      <xdr:rowOff>102236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7674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51436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2539</xdr:rowOff>
    </xdr:from>
    <xdr:to>
      <xdr:col>55</xdr:col>
      <xdr:colOff>50800</xdr:colOff>
      <xdr:row>85</xdr:row>
      <xdr:rowOff>104139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152416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xdr:rowOff>
    </xdr:from>
    <xdr:to>
      <xdr:col>50</xdr:col>
      <xdr:colOff>165100</xdr:colOff>
      <xdr:row>85</xdr:row>
      <xdr:rowOff>106807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56007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2658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xdr:rowOff>
    </xdr:from>
    <xdr:to>
      <xdr:col>46</xdr:col>
      <xdr:colOff>38100</xdr:colOff>
      <xdr:row>85</xdr:row>
      <xdr:rowOff>108331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56007</xdr:rowOff>
    </xdr:from>
    <xdr:to>
      <xdr:col>50</xdr:col>
      <xdr:colOff>114300</xdr:colOff>
      <xdr:row>85</xdr:row>
      <xdr:rowOff>57531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292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xdr:rowOff>
    </xdr:from>
    <xdr:to>
      <xdr:col>41</xdr:col>
      <xdr:colOff>101600</xdr:colOff>
      <xdr:row>85</xdr:row>
      <xdr:rowOff>106807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56007</xdr:rowOff>
    </xdr:from>
    <xdr:to>
      <xdr:col>45</xdr:col>
      <xdr:colOff>177800</xdr:colOff>
      <xdr:row>85</xdr:row>
      <xdr:rowOff>57531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6292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7874</xdr:rowOff>
    </xdr:from>
    <xdr:to>
      <xdr:col>36</xdr:col>
      <xdr:colOff>165100</xdr:colOff>
      <xdr:row>85</xdr:row>
      <xdr:rowOff>109474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56007</xdr:rowOff>
    </xdr:from>
    <xdr:to>
      <xdr:col>41</xdr:col>
      <xdr:colOff>50800</xdr:colOff>
      <xdr:row>85</xdr:row>
      <xdr:rowOff>58674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292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97934</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99458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97934</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100601</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3810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6884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1905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667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152400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644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129540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xdr:rowOff>
    </xdr:from>
    <xdr:to>
      <xdr:col>116</xdr:col>
      <xdr:colOff>114300</xdr:colOff>
      <xdr:row>36</xdr:row>
      <xdr:rowOff>106426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27703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55626</xdr:rowOff>
    </xdr:from>
    <xdr:to>
      <xdr:col>116</xdr:col>
      <xdr:colOff>63500</xdr:colOff>
      <xdr:row>36</xdr:row>
      <xdr:rowOff>67056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2278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23114</xdr:rowOff>
    </xdr:from>
    <xdr:to>
      <xdr:col>107</xdr:col>
      <xdr:colOff>101600</xdr:colOff>
      <xdr:row>36</xdr:row>
      <xdr:rowOff>124714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73914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2392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32258</xdr:rowOff>
    </xdr:from>
    <xdr:to>
      <xdr:col>102</xdr:col>
      <xdr:colOff>165100</xdr:colOff>
      <xdr:row>36</xdr:row>
      <xdr:rowOff>133858</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73914</xdr:rowOff>
    </xdr:from>
    <xdr:to>
      <xdr:col>107</xdr:col>
      <xdr:colOff>50800</xdr:colOff>
      <xdr:row>36</xdr:row>
      <xdr:rowOff>83058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2461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83058</xdr:rowOff>
    </xdr:from>
    <xdr:to>
      <xdr:col>102</xdr:col>
      <xdr:colOff>114300</xdr:colOff>
      <xdr:row>36</xdr:row>
      <xdr:rowOff>94488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2552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141241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150385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103505</xdr:rowOff>
    </xdr:from>
    <xdr:to>
      <xdr:col>81</xdr:col>
      <xdr:colOff>101600</xdr:colOff>
      <xdr:row>61</xdr:row>
      <xdr:rowOff>33655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154305</xdr:rowOff>
    </xdr:from>
    <xdr:to>
      <xdr:col>85</xdr:col>
      <xdr:colOff>127000</xdr:colOff>
      <xdr:row>60</xdr:row>
      <xdr:rowOff>167640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4413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154305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40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116205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391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95250</xdr:rowOff>
    </xdr:from>
    <xdr:to>
      <xdr:col>71</xdr:col>
      <xdr:colOff>177800</xdr:colOff>
      <xdr:row>60</xdr:row>
      <xdr:rowOff>104775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382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24782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109220</xdr:rowOff>
    </xdr:from>
    <xdr:to>
      <xdr:col>116</xdr:col>
      <xdr:colOff>114300</xdr:colOff>
      <xdr:row>60</xdr:row>
      <xdr:rowOff>39370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132097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123851</xdr:rowOff>
    </xdr:from>
    <xdr:to>
      <xdr:col>112</xdr:col>
      <xdr:colOff>38100</xdr:colOff>
      <xdr:row>60</xdr:row>
      <xdr:rowOff>54001</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160020</xdr:rowOff>
    </xdr:from>
    <xdr:to>
      <xdr:col>116</xdr:col>
      <xdr:colOff>63500</xdr:colOff>
      <xdr:row>60</xdr:row>
      <xdr:rowOff>3201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27557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130251</xdr:rowOff>
    </xdr:from>
    <xdr:to>
      <xdr:col>107</xdr:col>
      <xdr:colOff>101600</xdr:colOff>
      <xdr:row>60</xdr:row>
      <xdr:rowOff>60401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2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3201</xdr:rowOff>
    </xdr:from>
    <xdr:to>
      <xdr:col>111</xdr:col>
      <xdr:colOff>177800</xdr:colOff>
      <xdr:row>60</xdr:row>
      <xdr:rowOff>9601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29020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146253</xdr:rowOff>
    </xdr:from>
    <xdr:to>
      <xdr:col>102</xdr:col>
      <xdr:colOff>165100</xdr:colOff>
      <xdr:row>60</xdr:row>
      <xdr:rowOff>76403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2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9601</xdr:rowOff>
    </xdr:from>
    <xdr:to>
      <xdr:col>107</xdr:col>
      <xdr:colOff>50800</xdr:colOff>
      <xdr:row>60</xdr:row>
      <xdr:rowOff>25603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2966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xdr:rowOff>
    </xdr:from>
    <xdr:to>
      <xdr:col>98</xdr:col>
      <xdr:colOff>38100</xdr:colOff>
      <xdr:row>60</xdr:row>
      <xdr:rowOff>102006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25603</xdr:rowOff>
    </xdr:from>
    <xdr:to>
      <xdr:col>102</xdr:col>
      <xdr:colOff>114300</xdr:colOff>
      <xdr:row>60</xdr:row>
      <xdr:rowOff>51206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31260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70528</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76928</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92930</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0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118533</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107224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481300" y="178955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106</xdr:row>
      <xdr:rowOff>154577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4592300" y="17895570"/>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154577</xdr:rowOff>
    </xdr:from>
    <xdr:to>
      <xdr:col>76</xdr:col>
      <xdr:colOff>114300</xdr:colOff>
      <xdr:row>107</xdr:row>
      <xdr:rowOff>130084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3703300" y="1832827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130084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14300" y="184556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14151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108</xdr:row>
      <xdr:rowOff>14151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9545300" y="1838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107</xdr:row>
      <xdr:rowOff>40277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38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類似団体と比較して減価償却率が低い施設は、道路、橋りょう・トンネル、公営住宅および公民館であった。道路においては県道新設に伴い町に移管された旧県道の評価額が高価であり、かつ平成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年度取得と比較的新しい資産のため減価償却率が低く、その影響により道路の減価償却率を引き下げる結果となった。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公営住宅においては平成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年度策定の公営住宅長寿命化計画、</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年度策定の橋りょう長寿命化計画を基に保全に努めている。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公民館においては、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年度に耐震補強改修等により減価償却率を引き下げた。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一方で類似団体と比較して減価償却率が高い施設は、幼稚園・保育所、学校施設であった。幼稚園・保育所、学校施設については、建築後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年度の幼児園民営化も視野</a:t>
          </a:r>
          <a:r>
            <a:rPr kumimoji="1" lang="ja-JP" altLang="en-US" sz="1100" b="0" i="0" u="none" strike="noStrike" kern="0" cap="none" spc="0" normalizeH="0" baseline="0" noProof="0">
              <a:ln>
                <a:noFill/>
              </a:ln>
              <a:solidFill>
                <a:prstClr val="black"/>
              </a:solidFill>
              <a:effectLst/>
              <a:uLnTx/>
              <a:uFillTx/>
              <a:latin typeface="+mn-lt"/>
              <a:ea typeface="+mn-ea"/>
              <a:cs typeface="+mn-cs"/>
            </a:rPr>
            <a:t>に入れ、公共施設等総合管理計画にもとづき再配置を検討していく。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59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102326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69669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806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125004</xdr:rowOff>
    </xdr:from>
    <xdr:to>
      <xdr:col>6</xdr:col>
      <xdr:colOff>38100</xdr:colOff>
      <xdr:row>37</xdr:row>
      <xdr:rowOff>55154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xdr:rowOff>
    </xdr:from>
    <xdr:to>
      <xdr:col>10</xdr:col>
      <xdr:colOff>114300</xdr:colOff>
      <xdr:row>37</xdr:row>
      <xdr:rowOff>37011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480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111596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78938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1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xdr:rowOff>
    </xdr:from>
    <xdr:to>
      <xdr:col>46</xdr:col>
      <xdr:colOff>38100</xdr:colOff>
      <xdr:row>40</xdr:row>
      <xdr:rowOff>111760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60960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60960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68580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124477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128287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135907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91440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3506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908300" y="1035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2019300" y="10368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130628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38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54610</xdr:rowOff>
    </xdr:from>
    <xdr:to>
      <xdr:col>50</xdr:col>
      <xdr:colOff>165100</xdr:colOff>
      <xdr:row>61</xdr:row>
      <xdr:rowOff>156210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105410</xdr:rowOff>
    </xdr:from>
    <xdr:to>
      <xdr:col>55</xdr:col>
      <xdr:colOff>0</xdr:colOff>
      <xdr:row>61</xdr:row>
      <xdr:rowOff>129540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563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57150</xdr:rowOff>
    </xdr:from>
    <xdr:to>
      <xdr:col>46</xdr:col>
      <xdr:colOff>38100</xdr:colOff>
      <xdr:row>61</xdr:row>
      <xdr:rowOff>158750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105410</xdr:rowOff>
    </xdr:from>
    <xdr:to>
      <xdr:col>50</xdr:col>
      <xdr:colOff>114300</xdr:colOff>
      <xdr:row>61</xdr:row>
      <xdr:rowOff>107950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563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107950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51179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8890</xdr:rowOff>
    </xdr:from>
    <xdr:to>
      <xdr:col>36</xdr:col>
      <xdr:colOff>165100</xdr:colOff>
      <xdr:row>61</xdr:row>
      <xdr:rowOff>110490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53340</xdr:rowOff>
    </xdr:from>
    <xdr:to>
      <xdr:col>41</xdr:col>
      <xdr:colOff>50800</xdr:colOff>
      <xdr:row>61</xdr:row>
      <xdr:rowOff>59690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5117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149877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127017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129539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80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93345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65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78105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92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43814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3925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80011</xdr:rowOff>
    </xdr:from>
    <xdr:to>
      <xdr:col>55</xdr:col>
      <xdr:colOff>50800</xdr:colOff>
      <xdr:row>83</xdr:row>
      <xdr:rowOff>10161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1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102888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399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130811</xdr:rowOff>
    </xdr:from>
    <xdr:to>
      <xdr:col>55</xdr:col>
      <xdr:colOff>0</xdr:colOff>
      <xdr:row>82</xdr:row>
      <xdr:rowOff>139700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1897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64770</xdr:rowOff>
    </xdr:from>
    <xdr:to>
      <xdr:col>46</xdr:col>
      <xdr:colOff>38100</xdr:colOff>
      <xdr:row>82</xdr:row>
      <xdr:rowOff>166370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115570</xdr:rowOff>
    </xdr:from>
    <xdr:to>
      <xdr:col>50</xdr:col>
      <xdr:colOff>114300</xdr:colOff>
      <xdr:row>82</xdr:row>
      <xdr:rowOff>139700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174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72389</xdr:rowOff>
    </xdr:from>
    <xdr:to>
      <xdr:col>41</xdr:col>
      <xdr:colOff>101600</xdr:colOff>
      <xdr:row>83</xdr:row>
      <xdr:rowOff>2539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115570</xdr:rowOff>
    </xdr:from>
    <xdr:to>
      <xdr:col>45</xdr:col>
      <xdr:colOff>177800</xdr:colOff>
      <xdr:row>82</xdr:row>
      <xdr:rowOff>123189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174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81280</xdr:rowOff>
    </xdr:from>
    <xdr:to>
      <xdr:col>36</xdr:col>
      <xdr:colOff>165100</xdr:colOff>
      <xdr:row>83</xdr:row>
      <xdr:rowOff>11430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123189</xdr:rowOff>
    </xdr:from>
    <xdr:to>
      <xdr:col>41</xdr:col>
      <xdr:colOff>50800</xdr:colOff>
      <xdr:row>82</xdr:row>
      <xdr:rowOff>132080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1820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35577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11447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19066</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27957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93363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165736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7774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19686</xdr:rowOff>
    </xdr:from>
    <xdr:to>
      <xdr:col>15</xdr:col>
      <xdr:colOff>101600</xdr:colOff>
      <xdr:row>103</xdr:row>
      <xdr:rowOff>121286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118111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70486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6822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22861</xdr:rowOff>
    </xdr:from>
    <xdr:to>
      <xdr:col>10</xdr:col>
      <xdr:colOff>114300</xdr:colOff>
      <xdr:row>103</xdr:row>
      <xdr:rowOff>32386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7682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137813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64263</xdr:rowOff>
    </xdr:from>
    <xdr:to>
      <xdr:col>50</xdr:col>
      <xdr:colOff>165100</xdr:colOff>
      <xdr:row>106</xdr:row>
      <xdr:rowOff>165863</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115063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82864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115063</xdr:rowOff>
    </xdr:from>
    <xdr:to>
      <xdr:col>50</xdr:col>
      <xdr:colOff>114300</xdr:colOff>
      <xdr:row>106</xdr:row>
      <xdr:rowOff>117348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121920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73406</xdr:rowOff>
    </xdr:from>
    <xdr:to>
      <xdr:col>36</xdr:col>
      <xdr:colOff>165100</xdr:colOff>
      <xdr:row>107</xdr:row>
      <xdr:rowOff>3556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124206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156990</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166133</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169545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62655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93345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1779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36</xdr:row>
      <xdr:rowOff>5715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60902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41611</xdr:rowOff>
    </xdr:from>
    <xdr:to>
      <xdr:col>116</xdr:col>
      <xdr:colOff>114300</xdr:colOff>
      <xdr:row>40</xdr:row>
      <xdr:rowOff>143211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8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20038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8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48530</xdr:rowOff>
    </xdr:from>
    <xdr:to>
      <xdr:col>112</xdr:col>
      <xdr:colOff>38100</xdr:colOff>
      <xdr:row>40</xdr:row>
      <xdr:rowOff>150130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9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92411</xdr:rowOff>
    </xdr:from>
    <xdr:to>
      <xdr:col>116</xdr:col>
      <xdr:colOff>63500</xdr:colOff>
      <xdr:row>40</xdr:row>
      <xdr:rowOff>99330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950411"/>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50840</xdr:rowOff>
    </xdr:from>
    <xdr:to>
      <xdr:col>107</xdr:col>
      <xdr:colOff>101600</xdr:colOff>
      <xdr:row>40</xdr:row>
      <xdr:rowOff>152440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99330</xdr:rowOff>
    </xdr:from>
    <xdr:to>
      <xdr:col>111</xdr:col>
      <xdr:colOff>177800</xdr:colOff>
      <xdr:row>40</xdr:row>
      <xdr:rowOff>101640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957330"/>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54120</xdr:rowOff>
    </xdr:from>
    <xdr:to>
      <xdr:col>102</xdr:col>
      <xdr:colOff>165100</xdr:colOff>
      <xdr:row>40</xdr:row>
      <xdr:rowOff>155720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9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101640</xdr:rowOff>
    </xdr:from>
    <xdr:to>
      <xdr:col>107</xdr:col>
      <xdr:colOff>50800</xdr:colOff>
      <xdr:row>40</xdr:row>
      <xdr:rowOff>104920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95964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141257</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9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143567</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146847</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0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F00-00008102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45720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5481300" y="1045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61</xdr:row>
      <xdr:rowOff>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4592300" y="10412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125730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3703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80010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814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F00-0000A802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F00-0000AA020000}"/>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F00-0000AC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F00-0000B8020000}"/>
            </a:ext>
          </a:extLst>
        </xdr:cNvPr>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1323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100584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0434300" y="1073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F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00000000-0008-0000-0F00-0000E3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0000000-0008-0000-0F00-0000E5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F00-0000E7020000}"/>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F00-0000F3020000}"/>
            </a:ext>
          </a:extLst>
        </xdr:cNvPr>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80</xdr:row>
      <xdr:rowOff>144236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5481300" y="13744302"/>
          <a:ext cx="8382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80</xdr:row>
      <xdr:rowOff>28302</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592300" y="13628370"/>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65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142602</xdr:rowOff>
    </xdr:from>
    <xdr:to>
      <xdr:col>76</xdr:col>
      <xdr:colOff>114300</xdr:colOff>
      <xdr:row>79</xdr:row>
      <xdr:rowOff>83820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703300" y="1351570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152219</xdr:rowOff>
    </xdr:from>
    <xdr:to>
      <xdr:col>67</xdr:col>
      <xdr:colOff>101600</xdr:colOff>
      <xdr:row>78</xdr:row>
      <xdr:rowOff>82369</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763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31569</xdr:rowOff>
    </xdr:from>
    <xdr:to>
      <xdr:col>71</xdr:col>
      <xdr:colOff>177800</xdr:colOff>
      <xdr:row>78</xdr:row>
      <xdr:rowOff>142602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814300" y="1340466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F00-0000FC02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F00-0000FD02000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F00-0000FE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F00-0000FF020000}"/>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98896</xdr:rowOff>
    </xdr:from>
    <xdr:ext cx="340478" cy="259045"/>
    <xdr:sp macro="" textlink="">
      <xdr:nvSpPr>
        <xdr:cNvPr id="771" name="n_4mainValue【消防施設】&#10;有形固定資産減価償却率">
          <a:extLst>
            <a:ext uri="{FF2B5EF4-FFF2-40B4-BE49-F238E27FC236}">
              <a16:creationId xmlns:a16="http://schemas.microsoft.com/office/drawing/2014/main" id="{00000000-0008-0000-0F00-000003030000}"/>
            </a:ext>
          </a:extLst>
        </xdr:cNvPr>
        <xdr:cNvSpPr txBox="1"/>
      </xdr:nvSpPr>
      <xdr:spPr>
        <a:xfrm>
          <a:off x="126440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F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F00-00001C03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F00-00001E03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F00-000020030000}"/>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76836</xdr:rowOff>
    </xdr:from>
    <xdr:to>
      <xdr:col>116</xdr:col>
      <xdr:colOff>114300</xdr:colOff>
      <xdr:row>85</xdr:row>
      <xdr:rowOff>6986</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99713</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F00-00002C030000}"/>
            </a:ext>
          </a:extLst>
        </xdr:cNvPr>
        <xdr:cNvSpPr txBox="1"/>
      </xdr:nvSpPr>
      <xdr:spPr>
        <a:xfrm>
          <a:off x="22199600"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80645</xdr:rowOff>
    </xdr:from>
    <xdr:to>
      <xdr:col>112</xdr:col>
      <xdr:colOff>38100</xdr:colOff>
      <xdr:row>85</xdr:row>
      <xdr:rowOff>10795</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127636</xdr:rowOff>
    </xdr:from>
    <xdr:to>
      <xdr:col>116</xdr:col>
      <xdr:colOff>63500</xdr:colOff>
      <xdr:row>84</xdr:row>
      <xdr:rowOff>131445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1323300" y="145294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131445</xdr:rowOff>
    </xdr:from>
    <xdr:to>
      <xdr:col>111</xdr:col>
      <xdr:colOff>177800</xdr:colOff>
      <xdr:row>84</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0434300" y="1453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86361</xdr:rowOff>
    </xdr:from>
    <xdr:to>
      <xdr:col>98</xdr:col>
      <xdr:colOff>38100</xdr:colOff>
      <xdr:row>85</xdr:row>
      <xdr:rowOff>16511</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8605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137161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8656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821" name="n_1aveValue【消防施設】&#10;一人当たり面積">
          <a:extLst>
            <a:ext uri="{FF2B5EF4-FFF2-40B4-BE49-F238E27FC236}">
              <a16:creationId xmlns:a16="http://schemas.microsoft.com/office/drawing/2014/main" id="{00000000-0008-0000-0F00-000035030000}"/>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2" name="n_2aveValue【消防施設】&#10;一人当たり面積">
          <a:extLst>
            <a:ext uri="{FF2B5EF4-FFF2-40B4-BE49-F238E27FC236}">
              <a16:creationId xmlns:a16="http://schemas.microsoft.com/office/drawing/2014/main" id="{00000000-0008-0000-0F00-00003603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3" name="n_3aveValue【消防施設】&#10;一人当たり面積">
          <a:extLst>
            <a:ext uri="{FF2B5EF4-FFF2-40B4-BE49-F238E27FC236}">
              <a16:creationId xmlns:a16="http://schemas.microsoft.com/office/drawing/2014/main" id="{00000000-0008-0000-0F00-000037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4" name="n_4aveValue【消防施設】&#10;一人当たり面積">
          <a:extLst>
            <a:ext uri="{FF2B5EF4-FFF2-40B4-BE49-F238E27FC236}">
              <a16:creationId xmlns:a16="http://schemas.microsoft.com/office/drawing/2014/main" id="{00000000-0008-0000-0F00-000038030000}"/>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27322</xdr:rowOff>
    </xdr:from>
    <xdr:ext cx="469744" cy="259045"/>
    <xdr:sp macro="" textlink="">
      <xdr:nvSpPr>
        <xdr:cNvPr id="825" name="n_1mainValue【消防施設】&#10;一人当たり面積">
          <a:extLst>
            <a:ext uri="{FF2B5EF4-FFF2-40B4-BE49-F238E27FC236}">
              <a16:creationId xmlns:a16="http://schemas.microsoft.com/office/drawing/2014/main" id="{00000000-0008-0000-0F00-000039030000}"/>
            </a:ext>
          </a:extLst>
        </xdr:cNvPr>
        <xdr:cNvSpPr txBox="1"/>
      </xdr:nvSpPr>
      <xdr:spPr>
        <a:xfrm>
          <a:off x="210757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826" name="n_2mainValue【消防施設】&#10;一人当たり面積">
          <a:extLst>
            <a:ext uri="{FF2B5EF4-FFF2-40B4-BE49-F238E27FC236}">
              <a16:creationId xmlns:a16="http://schemas.microsoft.com/office/drawing/2014/main" id="{00000000-0008-0000-0F00-00003A030000}"/>
            </a:ext>
          </a:extLst>
        </xdr:cNvPr>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827" name="n_3mainValue【消防施設】&#10;一人当たり面積">
          <a:extLst>
            <a:ext uri="{FF2B5EF4-FFF2-40B4-BE49-F238E27FC236}">
              <a16:creationId xmlns:a16="http://schemas.microsoft.com/office/drawing/2014/main" id="{00000000-0008-0000-0F00-00003B030000}"/>
            </a:ext>
          </a:extLst>
        </xdr:cNvPr>
        <xdr:cNvSpPr txBox="1"/>
      </xdr:nvSpPr>
      <xdr:spPr>
        <a:xfrm>
          <a:off x="19310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33038</xdr:rowOff>
    </xdr:from>
    <xdr:ext cx="469744" cy="259045"/>
    <xdr:sp macro="" textlink="">
      <xdr:nvSpPr>
        <xdr:cNvPr id="828" name="n_4mainValue【消防施設】&#10;一人当たり面積">
          <a:extLst>
            <a:ext uri="{FF2B5EF4-FFF2-40B4-BE49-F238E27FC236}">
              <a16:creationId xmlns:a16="http://schemas.microsoft.com/office/drawing/2014/main" id="{00000000-0008-0000-0F00-00003C030000}"/>
            </a:ext>
          </a:extLst>
        </xdr:cNvPr>
        <xdr:cNvSpPr txBox="1"/>
      </xdr:nvSpPr>
      <xdr:spPr>
        <a:xfrm>
          <a:off x="18421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F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F00-000057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F00-00005903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F00-00005B03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F00-000067030000}"/>
            </a:ext>
          </a:extLst>
        </xdr:cNvPr>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105</xdr:row>
      <xdr:rowOff>166007</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5481300" y="1816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166007</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4592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130084</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3703300" y="18089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87630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2814300" y="180751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F00-000074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F00-000075030000}"/>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F00-000076030000}"/>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F00-000077030000}"/>
            </a:ext>
          </a:extLst>
        </xdr:cNvPr>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20501</xdr:rowOff>
    </xdr:from>
    <xdr:to>
      <xdr:col>116</xdr:col>
      <xdr:colOff>114300</xdr:colOff>
      <xdr:row>104</xdr:row>
      <xdr:rowOff>122101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43378</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7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99061</xdr:rowOff>
    </xdr:from>
    <xdr:to>
      <xdr:col>116</xdr:col>
      <xdr:colOff>63500</xdr:colOff>
      <xdr:row>104</xdr:row>
      <xdr:rowOff>71301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1323300" y="17758411"/>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117021</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77584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76019</xdr:rowOff>
    </xdr:from>
    <xdr:to>
      <xdr:col>102</xdr:col>
      <xdr:colOff>165100</xdr:colOff>
      <xdr:row>104</xdr:row>
      <xdr:rowOff>6169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117021</xdr:rowOff>
    </xdr:from>
    <xdr:to>
      <xdr:col>107</xdr:col>
      <xdr:colOff>50800</xdr:colOff>
      <xdr:row>103</xdr:row>
      <xdr:rowOff>126819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9545300" y="177763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22134</xdr:rowOff>
    </xdr:from>
    <xdr:to>
      <xdr:col>98</xdr:col>
      <xdr:colOff>38100</xdr:colOff>
      <xdr:row>104</xdr:row>
      <xdr:rowOff>123734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126819</xdr:rowOff>
    </xdr:from>
    <xdr:to>
      <xdr:col>102</xdr:col>
      <xdr:colOff>114300</xdr:colOff>
      <xdr:row>104</xdr:row>
      <xdr:rowOff>72934</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77861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22696</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140261</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類似団体と比較して減価償却率の低い施設は、体育館・プール、市民会館、消防施設と一般廃棄物処理施設で、顕著に低い消防施設は平成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消防本部庁舎が竣工し、評価額も高価であったため消防施設全体の減価償却率を引き下げている。福祉施設、保健センターについては、類似団体と比較して減価償却率が高かったが、老朽化の進んだ施設については統廃合や改修を予定している。一人当たりの面積が類似団体平均より大きい施設は、福祉施設、消防施設、庁舎であった。福祉施設は公共施設等総合管理計画において、施設の集約化や用途変更等再配置を検討することとしており、町が保有する公共施設の効率的な施設配置を実施し財政負担の軽減に努める。また、庁舎は耐用年数をほぼ経過しているが上志比支所の建て替え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年に完了し、</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減価償却率は大幅に引き下がる。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8898228</v>
      </c>
      <c r="BO4" s="431"/>
      <c r="BP4" s="431"/>
      <c r="BQ4" s="431"/>
      <c r="BR4" s="431"/>
      <c r="BS4" s="431"/>
      <c r="BT4" s="431"/>
      <c r="BU4" s="432"/>
      <c r="BV4" s="430">
        <v>9266908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2.5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8624219</v>
      </c>
      <c r="BO5" s="468"/>
      <c r="BP5" s="468"/>
      <c r="BQ5" s="468"/>
      <c r="BR5" s="468"/>
      <c r="BS5" s="468"/>
      <c r="BT5" s="468"/>
      <c r="BU5" s="469"/>
      <c r="BV5" s="467">
        <v>9072636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95.6</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274009</v>
      </c>
      <c r="BO6" s="468"/>
      <c r="BP6" s="468"/>
      <c r="BQ6" s="468"/>
      <c r="BR6" s="468"/>
      <c r="BS6" s="468"/>
      <c r="BT6" s="468"/>
      <c r="BU6" s="469"/>
      <c r="BV6" s="467">
        <v>194272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97.2</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51629</v>
      </c>
      <c r="BO7" s="468"/>
      <c r="BP7" s="468"/>
      <c r="BQ7" s="468"/>
      <c r="BR7" s="468"/>
      <c r="BS7" s="468"/>
      <c r="BT7" s="468"/>
      <c r="BU7" s="469"/>
      <c r="BV7" s="467">
        <v>42384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6005266</v>
      </c>
      <c r="CU7" s="468"/>
      <c r="CV7" s="468"/>
      <c r="CW7" s="468"/>
      <c r="CX7" s="468"/>
      <c r="CY7" s="468"/>
      <c r="CZ7" s="468"/>
      <c r="DA7" s="469"/>
      <c r="DB7" s="467">
        <v>6070244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222380</v>
      </c>
      <c r="BO8" s="468"/>
      <c r="BP8" s="468"/>
      <c r="BQ8" s="468"/>
      <c r="BR8" s="468"/>
      <c r="BS8" s="468"/>
      <c r="BT8" s="468"/>
      <c r="BU8" s="469"/>
      <c r="BV8" s="467">
        <v>151888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19883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70492</v>
      </c>
      <c r="BO9" s="468"/>
      <c r="BP9" s="468"/>
      <c r="BQ9" s="468"/>
      <c r="BR9" s="468"/>
      <c r="BS9" s="468"/>
      <c r="BT9" s="468"/>
      <c r="BU9" s="469"/>
      <c r="BV9" s="467">
        <v>98517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11.5</v>
      </c>
      <c r="CU9" s="465"/>
      <c r="CV9" s="465"/>
      <c r="CW9" s="465"/>
      <c r="CX9" s="465"/>
      <c r="CY9" s="465"/>
      <c r="CZ9" s="465"/>
      <c r="DA9" s="466"/>
      <c r="DB9" s="464">
        <v>10.199999999999999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20647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76417</v>
      </c>
      <c r="BO10" s="468"/>
      <c r="BP10" s="468"/>
      <c r="BQ10" s="468"/>
      <c r="BR10" s="468"/>
      <c r="BS10" s="468"/>
      <c r="BT10" s="468"/>
      <c r="BU10" s="469"/>
      <c r="BV10" s="467">
        <v>280760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109</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18440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18157</v>
      </c>
      <c r="S13" s="552"/>
      <c r="T13" s="552"/>
      <c r="U13" s="552"/>
      <c r="V13" s="553"/>
      <c r="W13" s="483" t="s">
        <v>141</v>
      </c>
      <c r="X13" s="484"/>
      <c r="Y13" s="484"/>
      <c r="Z13" s="484"/>
      <c r="AA13" s="484"/>
      <c r="AB13" s="474"/>
      <c r="AC13" s="518">
        <v>358</v>
      </c>
      <c r="AD13" s="519"/>
      <c r="AE13" s="519"/>
      <c r="AF13" s="519"/>
      <c r="AG13" s="561"/>
      <c r="AH13" s="518">
        <v>302</v>
      </c>
      <c r="AI13" s="519"/>
      <c r="AJ13" s="519"/>
      <c r="AK13" s="519"/>
      <c r="AL13" s="520"/>
      <c r="AM13" s="496" t="s">
        <v>142</v>
      </c>
      <c r="AN13" s="497"/>
      <c r="AO13" s="497"/>
      <c r="AP13" s="497"/>
      <c r="AQ13" s="497"/>
      <c r="AR13" s="497"/>
      <c r="AS13" s="497"/>
      <c r="AT13" s="498"/>
      <c r="AU13" s="499" t="s">
        <v>136</v>
      </c>
      <c r="AV13" s="500"/>
      <c r="AW13" s="500"/>
      <c r="AX13" s="500"/>
      <c r="AY13" s="501" t="s">
        <v>143</v>
      </c>
      <c r="AZ13" s="502"/>
      <c r="BA13" s="502"/>
      <c r="BB13" s="502"/>
      <c r="BC13" s="502"/>
      <c r="BD13" s="502"/>
      <c r="BE13" s="502"/>
      <c r="BF13" s="502"/>
      <c r="BG13" s="502"/>
      <c r="BH13" s="502"/>
      <c r="BI13" s="502"/>
      <c r="BJ13" s="502"/>
      <c r="BK13" s="502"/>
      <c r="BL13" s="502"/>
      <c r="BM13" s="503"/>
      <c r="BN13" s="467">
        <v>146909</v>
      </c>
      <c r="BO13" s="468"/>
      <c r="BP13" s="468"/>
      <c r="BQ13" s="468"/>
      <c r="BR13" s="468"/>
      <c r="BS13" s="468"/>
      <c r="BT13" s="468"/>
      <c r="BU13" s="469"/>
      <c r="BV13" s="467">
        <v>379277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18670</v>
      </c>
      <c r="S14" s="552"/>
      <c r="T14" s="552"/>
      <c r="U14" s="552"/>
      <c r="V14" s="553"/>
      <c r="W14" s="457"/>
      <c r="X14" s="458"/>
      <c r="Y14" s="458"/>
      <c r="Z14" s="458"/>
      <c r="AA14" s="458"/>
      <c r="AB14" s="447"/>
      <c r="AC14" s="554">
        <v>3.5</v>
      </c>
      <c r="AD14" s="555"/>
      <c r="AE14" s="555"/>
      <c r="AF14" s="555"/>
      <c r="AG14" s="556"/>
      <c r="AH14" s="554">
        <v>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9.1</v>
      </c>
      <c r="CU14" s="566"/>
      <c r="CV14" s="566"/>
      <c r="CW14" s="566"/>
      <c r="CX14" s="566"/>
      <c r="CY14" s="566"/>
      <c r="CZ14" s="566"/>
      <c r="DA14" s="567"/>
      <c r="DB14" s="565">
        <v>16.600000000000001</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18391</v>
      </c>
      <c r="S15" s="552"/>
      <c r="T15" s="552"/>
      <c r="U15" s="552"/>
      <c r="V15" s="553"/>
      <c r="W15" s="483" t="s">
        <v>148</v>
      </c>
      <c r="X15" s="484"/>
      <c r="Y15" s="484"/>
      <c r="Z15" s="484"/>
      <c r="AA15" s="484"/>
      <c r="AB15" s="474"/>
      <c r="AC15" s="518">
        <v>2734</v>
      </c>
      <c r="AD15" s="519"/>
      <c r="AE15" s="519"/>
      <c r="AF15" s="519"/>
      <c r="AG15" s="561"/>
      <c r="AH15" s="518">
        <v>2735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1984295</v>
      </c>
      <c r="BO15" s="431"/>
      <c r="BP15" s="431"/>
      <c r="BQ15" s="431"/>
      <c r="BR15" s="431"/>
      <c r="BS15" s="431"/>
      <c r="BT15" s="431"/>
      <c r="BU15" s="432"/>
      <c r="BV15" s="430">
        <v>1982410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26.9</v>
      </c>
      <c r="AD16" s="555"/>
      <c r="AE16" s="555"/>
      <c r="AF16" s="555"/>
      <c r="AG16" s="556"/>
      <c r="AH16" s="554">
        <v>27.2</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5130195</v>
      </c>
      <c r="BO16" s="468"/>
      <c r="BP16" s="468"/>
      <c r="BQ16" s="468"/>
      <c r="BR16" s="468"/>
      <c r="BS16" s="468"/>
      <c r="BT16" s="468"/>
      <c r="BU16" s="469"/>
      <c r="BV16" s="467">
        <v>4985878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7064</v>
      </c>
      <c r="AD17" s="519"/>
      <c r="AE17" s="519"/>
      <c r="AF17" s="519"/>
      <c r="AG17" s="561"/>
      <c r="AH17" s="518">
        <v>7033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2497535</v>
      </c>
      <c r="BO17" s="468"/>
      <c r="BP17" s="468"/>
      <c r="BQ17" s="468"/>
      <c r="BR17" s="468"/>
      <c r="BS17" s="468"/>
      <c r="BT17" s="468"/>
      <c r="BU17" s="469"/>
      <c r="BV17" s="467">
        <v>2500234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94.43</v>
      </c>
      <c r="M18" s="583"/>
      <c r="N18" s="583"/>
      <c r="O18" s="583"/>
      <c r="P18" s="583"/>
      <c r="Q18" s="583"/>
      <c r="R18" s="584"/>
      <c r="S18" s="584"/>
      <c r="T18" s="584"/>
      <c r="U18" s="584"/>
      <c r="V18" s="585"/>
      <c r="W18" s="485"/>
      <c r="X18" s="486"/>
      <c r="Y18" s="486"/>
      <c r="Z18" s="486"/>
      <c r="AA18" s="486"/>
      <c r="AB18" s="477"/>
      <c r="AC18" s="586">
        <v>69.599999999999994</v>
      </c>
      <c r="AD18" s="587"/>
      <c r="AE18" s="587"/>
      <c r="AF18" s="587"/>
      <c r="AG18" s="588"/>
      <c r="AH18" s="586">
        <v>69.8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5735258</v>
      </c>
      <c r="BO18" s="468"/>
      <c r="BP18" s="468"/>
      <c r="BQ18" s="468"/>
      <c r="BR18" s="468"/>
      <c r="BS18" s="468"/>
      <c r="BT18" s="468"/>
      <c r="BU18" s="469"/>
      <c r="BV18" s="467">
        <v>5769624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211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6717396</v>
      </c>
      <c r="BO19" s="468"/>
      <c r="BP19" s="468"/>
      <c r="BQ19" s="468"/>
      <c r="BR19" s="468"/>
      <c r="BS19" s="468"/>
      <c r="BT19" s="468"/>
      <c r="BU19" s="469"/>
      <c r="BV19" s="467">
        <v>6754144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7276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9121675</v>
      </c>
      <c r="BO23" s="468"/>
      <c r="BP23" s="468"/>
      <c r="BQ23" s="468"/>
      <c r="BR23" s="468"/>
      <c r="BS23" s="468"/>
      <c r="BT23" s="468"/>
      <c r="BU23" s="469"/>
      <c r="BV23" s="467">
        <v>9300171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8400</v>
      </c>
      <c r="R24" s="519"/>
      <c r="S24" s="519"/>
      <c r="T24" s="519"/>
      <c r="U24" s="519"/>
      <c r="V24" s="561"/>
      <c r="W24" s="620"/>
      <c r="X24" s="608"/>
      <c r="Y24" s="609"/>
      <c r="Z24" s="517" t="s">
        <v>172</v>
      </c>
      <c r="AA24" s="497"/>
      <c r="AB24" s="497"/>
      <c r="AC24" s="497"/>
      <c r="AD24" s="497"/>
      <c r="AE24" s="497"/>
      <c r="AF24" s="497"/>
      <c r="AG24" s="498"/>
      <c r="AH24" s="518">
        <v>231</v>
      </c>
      <c r="AI24" s="519"/>
      <c r="AJ24" s="519"/>
      <c r="AK24" s="519"/>
      <c r="AL24" s="561"/>
      <c r="AM24" s="518">
        <v>656733</v>
      </c>
      <c r="AN24" s="519"/>
      <c r="AO24" s="519"/>
      <c r="AP24" s="519"/>
      <c r="AQ24" s="519"/>
      <c r="AR24" s="561"/>
      <c r="AS24" s="518">
        <v>2843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4143968</v>
      </c>
      <c r="BO24" s="468"/>
      <c r="BP24" s="468"/>
      <c r="BQ24" s="468"/>
      <c r="BR24" s="468"/>
      <c r="BS24" s="468"/>
      <c r="BT24" s="468"/>
      <c r="BU24" s="469"/>
      <c r="BV24" s="467">
        <v>4491654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6500</v>
      </c>
      <c r="R25" s="519"/>
      <c r="S25" s="519"/>
      <c r="T25" s="519"/>
      <c r="U25" s="519"/>
      <c r="V25" s="561"/>
      <c r="W25" s="620"/>
      <c r="X25" s="608"/>
      <c r="Y25" s="609"/>
      <c r="Z25" s="517" t="s">
        <v>175</v>
      </c>
      <c r="AA25" s="497"/>
      <c r="AB25" s="497"/>
      <c r="AC25" s="497"/>
      <c r="AD25" s="497"/>
      <c r="AE25" s="497"/>
      <c r="AF25" s="497"/>
      <c r="AG25" s="498"/>
      <c r="AH25" s="518">
        <v>40</v>
      </c>
      <c r="AI25" s="519"/>
      <c r="AJ25" s="519"/>
      <c r="AK25" s="519"/>
      <c r="AL25" s="561"/>
      <c r="AM25" s="518">
        <v>113040</v>
      </c>
      <c r="AN25" s="519"/>
      <c r="AO25" s="519"/>
      <c r="AP25" s="519"/>
      <c r="AQ25" s="519"/>
      <c r="AR25" s="561"/>
      <c r="AS25" s="518">
        <v>2826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129</v>
      </c>
      <c r="BO25" s="431"/>
      <c r="BP25" s="431"/>
      <c r="BQ25" s="431"/>
      <c r="BR25" s="431"/>
      <c r="BS25" s="431"/>
      <c r="BT25" s="431"/>
      <c r="BU25" s="432"/>
      <c r="BV25" s="430" t="s">
        <v>129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5400</v>
      </c>
      <c r="R26" s="519"/>
      <c r="S26" s="519"/>
      <c r="T26" s="519"/>
      <c r="U26" s="519"/>
      <c r="V26" s="561"/>
      <c r="W26" s="620"/>
      <c r="X26" s="608"/>
      <c r="Y26" s="609"/>
      <c r="Z26" s="517" t="s">
        <v>178</v>
      </c>
      <c r="AA26" s="630"/>
      <c r="AB26" s="630"/>
      <c r="AC26" s="630"/>
      <c r="AD26" s="630"/>
      <c r="AE26" s="630"/>
      <c r="AF26" s="630"/>
      <c r="AG26" s="631"/>
      <c r="AH26" s="518">
        <v>29</v>
      </c>
      <c r="AI26" s="519"/>
      <c r="AJ26" s="519"/>
      <c r="AK26" s="519"/>
      <c r="AL26" s="561"/>
      <c r="AM26" s="518">
        <v>64090</v>
      </c>
      <c r="AN26" s="519"/>
      <c r="AO26" s="519"/>
      <c r="AP26" s="519"/>
      <c r="AQ26" s="519"/>
      <c r="AR26" s="561"/>
      <c r="AS26" s="518">
        <v>2210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2900</v>
      </c>
      <c r="R27" s="519"/>
      <c r="S27" s="519"/>
      <c r="T27" s="519"/>
      <c r="U27" s="519"/>
      <c r="V27" s="561"/>
      <c r="W27" s="620"/>
      <c r="X27" s="608"/>
      <c r="Y27" s="609"/>
      <c r="Z27" s="517" t="s">
        <v>182</v>
      </c>
      <c r="AA27" s="497"/>
      <c r="AB27" s="497"/>
      <c r="AC27" s="497"/>
      <c r="AD27" s="497"/>
      <c r="AE27" s="497"/>
      <c r="AF27" s="497"/>
      <c r="AG27" s="498"/>
      <c r="AH27" s="518">
        <v>6</v>
      </c>
      <c r="AI27" s="519"/>
      <c r="AJ27" s="519"/>
      <c r="AK27" s="519"/>
      <c r="AL27" s="561"/>
      <c r="AM27" s="518">
        <v>17316</v>
      </c>
      <c r="AN27" s="519"/>
      <c r="AO27" s="519"/>
      <c r="AP27" s="519"/>
      <c r="AQ27" s="519"/>
      <c r="AR27" s="561"/>
      <c r="AS27" s="518">
        <v>2886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65148</v>
      </c>
      <c r="BO27" s="644"/>
      <c r="BP27" s="644"/>
      <c r="BQ27" s="644"/>
      <c r="BR27" s="644"/>
      <c r="BS27" s="644"/>
      <c r="BT27" s="644"/>
      <c r="BU27" s="645"/>
      <c r="BV27" s="643">
        <v>65141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2300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180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1733593</v>
      </c>
      <c r="BO28" s="431"/>
      <c r="BP28" s="431"/>
      <c r="BQ28" s="431"/>
      <c r="BR28" s="431"/>
      <c r="BS28" s="431"/>
      <c r="BT28" s="431"/>
      <c r="BU28" s="432"/>
      <c r="BV28" s="430">
        <v>1657176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12</v>
      </c>
      <c r="M29" s="519"/>
      <c r="N29" s="519"/>
      <c r="O29" s="519"/>
      <c r="P29" s="561"/>
      <c r="Q29" s="518">
        <v>2200</v>
      </c>
      <c r="R29" s="519"/>
      <c r="S29" s="519"/>
      <c r="T29" s="519"/>
      <c r="U29" s="519"/>
      <c r="V29" s="561"/>
      <c r="W29" s="621"/>
      <c r="X29" s="622"/>
      <c r="Y29" s="623"/>
      <c r="Z29" s="517" t="s">
        <v>188</v>
      </c>
      <c r="AA29" s="497"/>
      <c r="AB29" s="497"/>
      <c r="AC29" s="497"/>
      <c r="AD29" s="497"/>
      <c r="AE29" s="497"/>
      <c r="AF29" s="497"/>
      <c r="AG29" s="498"/>
      <c r="AH29" s="518">
        <v>237</v>
      </c>
      <c r="AI29" s="519"/>
      <c r="AJ29" s="519"/>
      <c r="AK29" s="519"/>
      <c r="AL29" s="561"/>
      <c r="AM29" s="518">
        <v>674049</v>
      </c>
      <c r="AN29" s="519"/>
      <c r="AO29" s="519"/>
      <c r="AP29" s="519"/>
      <c r="AQ29" s="519"/>
      <c r="AR29" s="561"/>
      <c r="AS29" s="518">
        <v>2844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17004</v>
      </c>
      <c r="BO29" s="468"/>
      <c r="BP29" s="468"/>
      <c r="BQ29" s="468"/>
      <c r="BR29" s="468"/>
      <c r="BS29" s="468"/>
      <c r="BT29" s="468"/>
      <c r="BU29" s="469"/>
      <c r="BV29" s="467">
        <v>16995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2134175</v>
      </c>
      <c r="BO30" s="644"/>
      <c r="BP30" s="644"/>
      <c r="BQ30" s="644"/>
      <c r="BR30" s="644"/>
      <c r="BS30" s="644"/>
      <c r="BT30" s="644"/>
      <c r="BU30" s="645"/>
      <c r="BV30" s="643">
        <v>2223179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上水道事業</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福井坂井地区広域市町村圏事務組合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町立在宅訪問診療所特別会計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五領川公共下水道事務組合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福井県後期高齢者医療広域連合（一般）</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福井県後期高齢者医療広域連合（特会）</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勝山・永平寺衛生管理組合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福井県市町総合事務組合（一般）</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福井県市町総合事務組合（特会）</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福井県自治会館組合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5NAaFZAZXBedexveGLJvpT8BlI1ce5mxyyQCmT/CYLsmaG6H2cNEqzeBF/KYsG8ZqUNB9S0rnh1E5MIj3uigig==" saltValue="RyM5GYqt88B29ujKKSvn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229</v>
      </c>
      <c r="C5" s="670"/>
      <c r="D5" s="670"/>
      <c r="E5" s="670"/>
      <c r="F5" s="670"/>
      <c r="G5" s="670"/>
      <c r="H5" s="670"/>
      <c r="I5" s="670"/>
      <c r="J5" s="670"/>
      <c r="K5" s="670"/>
      <c r="L5" s="670"/>
      <c r="M5" s="670"/>
      <c r="N5" s="670"/>
      <c r="O5" s="670"/>
      <c r="P5" s="670"/>
      <c r="Q5" s="671"/>
      <c r="R5" s="672">
        <v>2064263</v>
      </c>
      <c r="S5" s="673"/>
      <c r="T5" s="673"/>
      <c r="U5" s="673"/>
      <c r="V5" s="673"/>
      <c r="W5" s="673"/>
      <c r="X5" s="673"/>
      <c r="Y5" s="674"/>
      <c r="Z5" s="675">
        <v>23.2</v>
      </c>
      <c r="AA5" s="675"/>
      <c r="AB5" s="675"/>
      <c r="AC5" s="675"/>
      <c r="AD5" s="676">
        <v>2064263</v>
      </c>
      <c r="AE5" s="676"/>
      <c r="AF5" s="676"/>
      <c r="AG5" s="676"/>
      <c r="AH5" s="676"/>
      <c r="AI5" s="676"/>
      <c r="AJ5" s="676"/>
      <c r="AK5" s="676"/>
      <c r="AL5" s="677">
        <v>35</v>
      </c>
      <c r="AM5" s="678"/>
      <c r="AN5" s="678"/>
      <c r="AO5" s="679"/>
      <c r="AP5" s="669" t="s">
        <v>230</v>
      </c>
      <c r="AQ5" s="670"/>
      <c r="AR5" s="670"/>
      <c r="AS5" s="670"/>
      <c r="AT5" s="670"/>
      <c r="AU5" s="670"/>
      <c r="AV5" s="670"/>
      <c r="AW5" s="670"/>
      <c r="AX5" s="670"/>
      <c r="AY5" s="670"/>
      <c r="AZ5" s="670"/>
      <c r="BA5" s="670"/>
      <c r="BB5" s="670"/>
      <c r="BC5" s="670"/>
      <c r="BD5" s="670"/>
      <c r="BE5" s="670"/>
      <c r="BF5" s="671"/>
      <c r="BG5" s="683">
        <v>2057347</v>
      </c>
      <c r="BH5" s="684"/>
      <c r="BI5" s="684"/>
      <c r="BJ5" s="684"/>
      <c r="BK5" s="684"/>
      <c r="BL5" s="684"/>
      <c r="BM5" s="684"/>
      <c r="BN5" s="685"/>
      <c r="BO5" s="686">
        <v>99.7</v>
      </c>
      <c r="BP5" s="686"/>
      <c r="BQ5" s="686"/>
      <c r="BR5" s="686"/>
      <c r="BS5" s="687">
        <v>16668</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2">
      <c r="B6" s="680" t="s">
        <v>234</v>
      </c>
      <c r="C6" s="681"/>
      <c r="D6" s="681"/>
      <c r="E6" s="681"/>
      <c r="F6" s="681"/>
      <c r="G6" s="681"/>
      <c r="H6" s="681"/>
      <c r="I6" s="681"/>
      <c r="J6" s="681"/>
      <c r="K6" s="681"/>
      <c r="L6" s="681"/>
      <c r="M6" s="681"/>
      <c r="N6" s="681"/>
      <c r="O6" s="681"/>
      <c r="P6" s="681"/>
      <c r="Q6" s="682"/>
      <c r="R6" s="683">
        <v>77261</v>
      </c>
      <c r="S6" s="684"/>
      <c r="T6" s="684"/>
      <c r="U6" s="684"/>
      <c r="V6" s="684"/>
      <c r="W6" s="684"/>
      <c r="X6" s="684"/>
      <c r="Y6" s="685"/>
      <c r="Z6" s="686">
        <v>0.9</v>
      </c>
      <c r="AA6" s="686"/>
      <c r="AB6" s="686"/>
      <c r="AC6" s="686"/>
      <c r="AD6" s="687">
        <v>77261</v>
      </c>
      <c r="AE6" s="687"/>
      <c r="AF6" s="687"/>
      <c r="AG6" s="687"/>
      <c r="AH6" s="687"/>
      <c r="AI6" s="687"/>
      <c r="AJ6" s="687"/>
      <c r="AK6" s="687"/>
      <c r="AL6" s="688">
        <v>1.3</v>
      </c>
      <c r="AM6" s="689"/>
      <c r="AN6" s="689"/>
      <c r="AO6" s="690"/>
      <c r="AP6" s="680" t="s">
        <v>235</v>
      </c>
      <c r="AQ6" s="681"/>
      <c r="AR6" s="681"/>
      <c r="AS6" s="681"/>
      <c r="AT6" s="681"/>
      <c r="AU6" s="681"/>
      <c r="AV6" s="681"/>
      <c r="AW6" s="681"/>
      <c r="AX6" s="681"/>
      <c r="AY6" s="681"/>
      <c r="AZ6" s="681"/>
      <c r="BA6" s="681"/>
      <c r="BB6" s="681"/>
      <c r="BC6" s="681"/>
      <c r="BD6" s="681"/>
      <c r="BE6" s="681"/>
      <c r="BF6" s="682"/>
      <c r="BG6" s="683">
        <v>2057347</v>
      </c>
      <c r="BH6" s="684"/>
      <c r="BI6" s="684"/>
      <c r="BJ6" s="684"/>
      <c r="BK6" s="684"/>
      <c r="BL6" s="684"/>
      <c r="BM6" s="684"/>
      <c r="BN6" s="685"/>
      <c r="BO6" s="686">
        <v>99.7</v>
      </c>
      <c r="BP6" s="686"/>
      <c r="BQ6" s="686"/>
      <c r="BR6" s="686"/>
      <c r="BS6" s="687">
        <v>16668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97644</v>
      </c>
      <c r="CS6" s="684"/>
      <c r="CT6" s="684"/>
      <c r="CU6" s="684"/>
      <c r="CV6" s="684"/>
      <c r="CW6" s="684"/>
      <c r="CX6" s="684"/>
      <c r="CY6" s="685"/>
      <c r="CZ6" s="677">
        <v>1.1000000000000001</v>
      </c>
      <c r="DA6" s="678"/>
      <c r="DB6" s="678"/>
      <c r="DC6" s="697"/>
      <c r="DD6" s="692" t="s">
        <v>129</v>
      </c>
      <c r="DE6" s="684"/>
      <c r="DF6" s="684"/>
      <c r="DG6" s="684"/>
      <c r="DH6" s="684"/>
      <c r="DI6" s="684"/>
      <c r="DJ6" s="684"/>
      <c r="DK6" s="684"/>
      <c r="DL6" s="684"/>
      <c r="DM6" s="684"/>
      <c r="DN6" s="684"/>
      <c r="DO6" s="684"/>
      <c r="DP6" s="685"/>
      <c r="DQ6" s="692">
        <v>97501</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2241</v>
      </c>
      <c r="S7" s="684"/>
      <c r="T7" s="684"/>
      <c r="U7" s="684"/>
      <c r="V7" s="684"/>
      <c r="W7" s="684"/>
      <c r="X7" s="684"/>
      <c r="Y7" s="685"/>
      <c r="Z7" s="686">
        <v>0</v>
      </c>
      <c r="AA7" s="686"/>
      <c r="AB7" s="686"/>
      <c r="AC7" s="686"/>
      <c r="AD7" s="687">
        <v>2241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1031725</v>
      </c>
      <c r="BH7" s="684"/>
      <c r="BI7" s="684"/>
      <c r="BJ7" s="684"/>
      <c r="BK7" s="684"/>
      <c r="BL7" s="684"/>
      <c r="BM7" s="684"/>
      <c r="BN7" s="685"/>
      <c r="BO7" s="686">
        <v>50</v>
      </c>
      <c r="BP7" s="686"/>
      <c r="BQ7" s="686"/>
      <c r="BR7" s="686"/>
      <c r="BS7" s="687">
        <v>16668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1217007</v>
      </c>
      <c r="CS7" s="684"/>
      <c r="CT7" s="684"/>
      <c r="CU7" s="684"/>
      <c r="CV7" s="684"/>
      <c r="CW7" s="684"/>
      <c r="CX7" s="684"/>
      <c r="CY7" s="685"/>
      <c r="CZ7" s="686">
        <v>14.1</v>
      </c>
      <c r="DA7" s="686"/>
      <c r="DB7" s="686"/>
      <c r="DC7" s="686"/>
      <c r="DD7" s="692">
        <v>133957</v>
      </c>
      <c r="DE7" s="684"/>
      <c r="DF7" s="684"/>
      <c r="DG7" s="684"/>
      <c r="DH7" s="684"/>
      <c r="DI7" s="684"/>
      <c r="DJ7" s="684"/>
      <c r="DK7" s="684"/>
      <c r="DL7" s="684"/>
      <c r="DM7" s="684"/>
      <c r="DN7" s="684"/>
      <c r="DO7" s="684"/>
      <c r="DP7" s="685"/>
      <c r="DQ7" s="692">
        <v>965863</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12251</v>
      </c>
      <c r="S8" s="684"/>
      <c r="T8" s="684"/>
      <c r="U8" s="684"/>
      <c r="V8" s="684"/>
      <c r="W8" s="684"/>
      <c r="X8" s="684"/>
      <c r="Y8" s="685"/>
      <c r="Z8" s="686">
        <v>0.1</v>
      </c>
      <c r="AA8" s="686"/>
      <c r="AB8" s="686"/>
      <c r="AC8" s="686"/>
      <c r="AD8" s="687">
        <v>12251</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35474</v>
      </c>
      <c r="BH8" s="684"/>
      <c r="BI8" s="684"/>
      <c r="BJ8" s="684"/>
      <c r="BK8" s="684"/>
      <c r="BL8" s="684"/>
      <c r="BM8" s="684"/>
      <c r="BN8" s="685"/>
      <c r="BO8" s="686">
        <v>1.7</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2682531</v>
      </c>
      <c r="CS8" s="684"/>
      <c r="CT8" s="684"/>
      <c r="CU8" s="684"/>
      <c r="CV8" s="684"/>
      <c r="CW8" s="684"/>
      <c r="CX8" s="684"/>
      <c r="CY8" s="685"/>
      <c r="CZ8" s="686">
        <v>31.1</v>
      </c>
      <c r="DA8" s="686"/>
      <c r="DB8" s="686"/>
      <c r="DC8" s="686"/>
      <c r="DD8" s="692">
        <v>181201</v>
      </c>
      <c r="DE8" s="684"/>
      <c r="DF8" s="684"/>
      <c r="DG8" s="684"/>
      <c r="DH8" s="684"/>
      <c r="DI8" s="684"/>
      <c r="DJ8" s="684"/>
      <c r="DK8" s="684"/>
      <c r="DL8" s="684"/>
      <c r="DM8" s="684"/>
      <c r="DN8" s="684"/>
      <c r="DO8" s="684"/>
      <c r="DP8" s="685"/>
      <c r="DQ8" s="692">
        <v>1615131</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6817</v>
      </c>
      <c r="S9" s="684"/>
      <c r="T9" s="684"/>
      <c r="U9" s="684"/>
      <c r="V9" s="684"/>
      <c r="W9" s="684"/>
      <c r="X9" s="684"/>
      <c r="Y9" s="685"/>
      <c r="Z9" s="686">
        <v>0.1</v>
      </c>
      <c r="AA9" s="686"/>
      <c r="AB9" s="686"/>
      <c r="AC9" s="686"/>
      <c r="AD9" s="687">
        <v>6817</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896239</v>
      </c>
      <c r="BH9" s="684"/>
      <c r="BI9" s="684"/>
      <c r="BJ9" s="684"/>
      <c r="BK9" s="684"/>
      <c r="BL9" s="684"/>
      <c r="BM9" s="684"/>
      <c r="BN9" s="685"/>
      <c r="BO9" s="686">
        <v>43.4</v>
      </c>
      <c r="BP9" s="686"/>
      <c r="BQ9" s="686"/>
      <c r="BR9" s="686"/>
      <c r="BS9" s="692" t="s">
        <v>129</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505348</v>
      </c>
      <c r="CS9" s="684"/>
      <c r="CT9" s="684"/>
      <c r="CU9" s="684"/>
      <c r="CV9" s="684"/>
      <c r="CW9" s="684"/>
      <c r="CX9" s="684"/>
      <c r="CY9" s="685"/>
      <c r="CZ9" s="686">
        <v>5.9</v>
      </c>
      <c r="DA9" s="686"/>
      <c r="DB9" s="686"/>
      <c r="DC9" s="686"/>
      <c r="DD9" s="692">
        <v>3147</v>
      </c>
      <c r="DE9" s="684"/>
      <c r="DF9" s="684"/>
      <c r="DG9" s="684"/>
      <c r="DH9" s="684"/>
      <c r="DI9" s="684"/>
      <c r="DJ9" s="684"/>
      <c r="DK9" s="684"/>
      <c r="DL9" s="684"/>
      <c r="DM9" s="684"/>
      <c r="DN9" s="684"/>
      <c r="DO9" s="684"/>
      <c r="DP9" s="685"/>
      <c r="DQ9" s="692">
        <v>465873</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242</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42651</v>
      </c>
      <c r="BH10" s="684"/>
      <c r="BI10" s="684"/>
      <c r="BJ10" s="684"/>
      <c r="BK10" s="684"/>
      <c r="BL10" s="684"/>
      <c r="BM10" s="684"/>
      <c r="BN10" s="685"/>
      <c r="BO10" s="686">
        <v>2.1</v>
      </c>
      <c r="BP10" s="686"/>
      <c r="BQ10" s="686"/>
      <c r="BR10" s="686"/>
      <c r="BS10" s="692">
        <v>7108</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38183</v>
      </c>
      <c r="CS10" s="684"/>
      <c r="CT10" s="684"/>
      <c r="CU10" s="684"/>
      <c r="CV10" s="684"/>
      <c r="CW10" s="684"/>
      <c r="CX10" s="684"/>
      <c r="CY10" s="685"/>
      <c r="CZ10" s="686">
        <v>0.4</v>
      </c>
      <c r="DA10" s="686"/>
      <c r="DB10" s="686"/>
      <c r="DC10" s="686"/>
      <c r="DD10" s="692" t="s">
        <v>242</v>
      </c>
      <c r="DE10" s="684"/>
      <c r="DF10" s="684"/>
      <c r="DG10" s="684"/>
      <c r="DH10" s="684"/>
      <c r="DI10" s="684"/>
      <c r="DJ10" s="684"/>
      <c r="DK10" s="684"/>
      <c r="DL10" s="684"/>
      <c r="DM10" s="684"/>
      <c r="DN10" s="684"/>
      <c r="DO10" s="684"/>
      <c r="DP10" s="685"/>
      <c r="DQ10" s="692">
        <v>14183</v>
      </c>
      <c r="DR10" s="684"/>
      <c r="DS10" s="684"/>
      <c r="DT10" s="684"/>
      <c r="DU10" s="684"/>
      <c r="DV10" s="684"/>
      <c r="DW10" s="684"/>
      <c r="DX10" s="684"/>
      <c r="DY10" s="684"/>
      <c r="DZ10" s="684"/>
      <c r="EA10" s="684"/>
      <c r="EB10" s="684"/>
      <c r="EC10" s="693"/>
    </row>
    <row r="11" spans="2:143" ht="11.25" customHeight="1" x14ac:dyDescent="0.2">
      <c r="B11" s="680" t="s">
        <v>250</v>
      </c>
      <c r="C11" s="681"/>
      <c r="D11" s="681"/>
      <c r="E11" s="681"/>
      <c r="F11" s="681"/>
      <c r="G11" s="681"/>
      <c r="H11" s="681"/>
      <c r="I11" s="681"/>
      <c r="J11" s="681"/>
      <c r="K11" s="681"/>
      <c r="L11" s="681"/>
      <c r="M11" s="681"/>
      <c r="N11" s="681"/>
      <c r="O11" s="681"/>
      <c r="P11" s="681"/>
      <c r="Q11" s="682"/>
      <c r="R11" s="683">
        <v>343570</v>
      </c>
      <c r="S11" s="684"/>
      <c r="T11" s="684"/>
      <c r="U11" s="684"/>
      <c r="V11" s="684"/>
      <c r="W11" s="684"/>
      <c r="X11" s="684"/>
      <c r="Y11" s="685"/>
      <c r="Z11" s="688">
        <v>3.9</v>
      </c>
      <c r="AA11" s="689"/>
      <c r="AB11" s="689"/>
      <c r="AC11" s="701"/>
      <c r="AD11" s="692">
        <v>343570</v>
      </c>
      <c r="AE11" s="684"/>
      <c r="AF11" s="684"/>
      <c r="AG11" s="684"/>
      <c r="AH11" s="684"/>
      <c r="AI11" s="684"/>
      <c r="AJ11" s="684"/>
      <c r="AK11" s="685"/>
      <c r="AL11" s="688">
        <v>5.8</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57361</v>
      </c>
      <c r="BH11" s="684"/>
      <c r="BI11" s="684"/>
      <c r="BJ11" s="684"/>
      <c r="BK11" s="684"/>
      <c r="BL11" s="684"/>
      <c r="BM11" s="684"/>
      <c r="BN11" s="685"/>
      <c r="BO11" s="686">
        <v>2.8</v>
      </c>
      <c r="BP11" s="686"/>
      <c r="BQ11" s="686"/>
      <c r="BR11" s="686"/>
      <c r="BS11" s="692">
        <v>9560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542460</v>
      </c>
      <c r="CS11" s="684"/>
      <c r="CT11" s="684"/>
      <c r="CU11" s="684"/>
      <c r="CV11" s="684"/>
      <c r="CW11" s="684"/>
      <c r="CX11" s="684"/>
      <c r="CY11" s="685"/>
      <c r="CZ11" s="686">
        <v>6.3</v>
      </c>
      <c r="DA11" s="686"/>
      <c r="DB11" s="686"/>
      <c r="DC11" s="686"/>
      <c r="DD11" s="692">
        <v>121798</v>
      </c>
      <c r="DE11" s="684"/>
      <c r="DF11" s="684"/>
      <c r="DG11" s="684"/>
      <c r="DH11" s="684"/>
      <c r="DI11" s="684"/>
      <c r="DJ11" s="684"/>
      <c r="DK11" s="684"/>
      <c r="DL11" s="684"/>
      <c r="DM11" s="684"/>
      <c r="DN11" s="684"/>
      <c r="DO11" s="684"/>
      <c r="DP11" s="685"/>
      <c r="DQ11" s="692">
        <v>381013</v>
      </c>
      <c r="DR11" s="684"/>
      <c r="DS11" s="684"/>
      <c r="DT11" s="684"/>
      <c r="DU11" s="684"/>
      <c r="DV11" s="684"/>
      <c r="DW11" s="684"/>
      <c r="DX11" s="684"/>
      <c r="DY11" s="684"/>
      <c r="DZ11" s="684"/>
      <c r="EA11" s="684"/>
      <c r="EB11" s="684"/>
      <c r="EC11" s="693"/>
    </row>
    <row r="12" spans="2:143" ht="11.25" customHeight="1" x14ac:dyDescent="0.2">
      <c r="B12" s="680" t="s">
        <v>253</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242</v>
      </c>
      <c r="AA12" s="686"/>
      <c r="AB12" s="686"/>
      <c r="AC12" s="686"/>
      <c r="AD12" s="687" t="s">
        <v>129</v>
      </c>
      <c r="AE12" s="687"/>
      <c r="AF12" s="687"/>
      <c r="AG12" s="687"/>
      <c r="AH12" s="687"/>
      <c r="AI12" s="687"/>
      <c r="AJ12" s="687"/>
      <c r="AK12" s="687"/>
      <c r="AL12" s="688" t="s">
        <v>242</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887538</v>
      </c>
      <c r="BH12" s="684"/>
      <c r="BI12" s="684"/>
      <c r="BJ12" s="684"/>
      <c r="BK12" s="684"/>
      <c r="BL12" s="684"/>
      <c r="BM12" s="684"/>
      <c r="BN12" s="685"/>
      <c r="BO12" s="686">
        <v>43</v>
      </c>
      <c r="BP12" s="686"/>
      <c r="BQ12" s="686"/>
      <c r="BR12" s="686"/>
      <c r="BS12" s="692" t="s">
        <v>129</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184675</v>
      </c>
      <c r="CS12" s="684"/>
      <c r="CT12" s="684"/>
      <c r="CU12" s="684"/>
      <c r="CV12" s="684"/>
      <c r="CW12" s="684"/>
      <c r="CX12" s="684"/>
      <c r="CY12" s="685"/>
      <c r="CZ12" s="686">
        <v>2.1</v>
      </c>
      <c r="DA12" s="686"/>
      <c r="DB12" s="686"/>
      <c r="DC12" s="686"/>
      <c r="DD12" s="692">
        <v>15988</v>
      </c>
      <c r="DE12" s="684"/>
      <c r="DF12" s="684"/>
      <c r="DG12" s="684"/>
      <c r="DH12" s="684"/>
      <c r="DI12" s="684"/>
      <c r="DJ12" s="684"/>
      <c r="DK12" s="684"/>
      <c r="DL12" s="684"/>
      <c r="DM12" s="684"/>
      <c r="DN12" s="684"/>
      <c r="DO12" s="684"/>
      <c r="DP12" s="685"/>
      <c r="DQ12" s="692">
        <v>130377</v>
      </c>
      <c r="DR12" s="684"/>
      <c r="DS12" s="684"/>
      <c r="DT12" s="684"/>
      <c r="DU12" s="684"/>
      <c r="DV12" s="684"/>
      <c r="DW12" s="684"/>
      <c r="DX12" s="684"/>
      <c r="DY12" s="684"/>
      <c r="DZ12" s="684"/>
      <c r="EA12" s="684"/>
      <c r="EB12" s="684"/>
      <c r="EC12" s="693"/>
    </row>
    <row r="13" spans="2:143" ht="11.25" customHeight="1" x14ac:dyDescent="0.2">
      <c r="B13" s="680" t="s">
        <v>256</v>
      </c>
      <c r="C13" s="681"/>
      <c r="D13" s="681"/>
      <c r="E13" s="681"/>
      <c r="F13" s="681"/>
      <c r="G13" s="681"/>
      <c r="H13" s="681"/>
      <c r="I13" s="681"/>
      <c r="J13" s="681"/>
      <c r="K13" s="681"/>
      <c r="L13" s="681"/>
      <c r="M13" s="681"/>
      <c r="N13" s="681"/>
      <c r="O13" s="681"/>
      <c r="P13" s="681"/>
      <c r="Q13" s="682"/>
      <c r="R13" s="683" t="s">
        <v>242</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887490</v>
      </c>
      <c r="BH13" s="684"/>
      <c r="BI13" s="684"/>
      <c r="BJ13" s="684"/>
      <c r="BK13" s="684"/>
      <c r="BL13" s="684"/>
      <c r="BM13" s="684"/>
      <c r="BN13" s="685"/>
      <c r="BO13" s="686">
        <v>43</v>
      </c>
      <c r="BP13" s="686"/>
      <c r="BQ13" s="686"/>
      <c r="BR13" s="686"/>
      <c r="BS13" s="692" t="s">
        <v>129</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997614</v>
      </c>
      <c r="CS13" s="684"/>
      <c r="CT13" s="684"/>
      <c r="CU13" s="684"/>
      <c r="CV13" s="684"/>
      <c r="CW13" s="684"/>
      <c r="CX13" s="684"/>
      <c r="CY13" s="685"/>
      <c r="CZ13" s="686">
        <v>11.6</v>
      </c>
      <c r="DA13" s="686"/>
      <c r="DB13" s="686"/>
      <c r="DC13" s="686"/>
      <c r="DD13" s="692">
        <v>298942</v>
      </c>
      <c r="DE13" s="684"/>
      <c r="DF13" s="684"/>
      <c r="DG13" s="684"/>
      <c r="DH13" s="684"/>
      <c r="DI13" s="684"/>
      <c r="DJ13" s="684"/>
      <c r="DK13" s="684"/>
      <c r="DL13" s="684"/>
      <c r="DM13" s="684"/>
      <c r="DN13" s="684"/>
      <c r="DO13" s="684"/>
      <c r="DP13" s="685"/>
      <c r="DQ13" s="692">
        <v>825382</v>
      </c>
      <c r="DR13" s="684"/>
      <c r="DS13" s="684"/>
      <c r="DT13" s="684"/>
      <c r="DU13" s="684"/>
      <c r="DV13" s="684"/>
      <c r="DW13" s="684"/>
      <c r="DX13" s="684"/>
      <c r="DY13" s="684"/>
      <c r="DZ13" s="684"/>
      <c r="EA13" s="684"/>
      <c r="EB13" s="684"/>
      <c r="EC13" s="693"/>
    </row>
    <row r="14" spans="2:143" ht="11.25" customHeight="1" x14ac:dyDescent="0.2">
      <c r="B14" s="680" t="s">
        <v>259</v>
      </c>
      <c r="C14" s="681"/>
      <c r="D14" s="681"/>
      <c r="E14" s="681"/>
      <c r="F14" s="681"/>
      <c r="G14" s="681"/>
      <c r="H14" s="681"/>
      <c r="I14" s="681"/>
      <c r="J14" s="681"/>
      <c r="K14" s="681"/>
      <c r="L14" s="681"/>
      <c r="M14" s="681"/>
      <c r="N14" s="681"/>
      <c r="O14" s="681"/>
      <c r="P14" s="681"/>
      <c r="Q14" s="682"/>
      <c r="R14" s="683">
        <v>11570</v>
      </c>
      <c r="S14" s="684"/>
      <c r="T14" s="684"/>
      <c r="U14" s="684"/>
      <c r="V14" s="684"/>
      <c r="W14" s="684"/>
      <c r="X14" s="684"/>
      <c r="Y14" s="685"/>
      <c r="Z14" s="686">
        <v>0.1</v>
      </c>
      <c r="AA14" s="686"/>
      <c r="AB14" s="686"/>
      <c r="AC14" s="686"/>
      <c r="AD14" s="687">
        <v>11570</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53106</v>
      </c>
      <c r="BH14" s="684"/>
      <c r="BI14" s="684"/>
      <c r="BJ14" s="684"/>
      <c r="BK14" s="684"/>
      <c r="BL14" s="684"/>
      <c r="BM14" s="684"/>
      <c r="BN14" s="685"/>
      <c r="BO14" s="686">
        <v>2.6</v>
      </c>
      <c r="BP14" s="686"/>
      <c r="BQ14" s="686"/>
      <c r="BR14" s="686"/>
      <c r="BS14" s="692" t="s">
        <v>129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419458</v>
      </c>
      <c r="CS14" s="684"/>
      <c r="CT14" s="684"/>
      <c r="CU14" s="684"/>
      <c r="CV14" s="684"/>
      <c r="CW14" s="684"/>
      <c r="CX14" s="684"/>
      <c r="CY14" s="685"/>
      <c r="CZ14" s="686">
        <v>4.9000000000000004</v>
      </c>
      <c r="DA14" s="686"/>
      <c r="DB14" s="686"/>
      <c r="DC14" s="686"/>
      <c r="DD14" s="692">
        <v>82500</v>
      </c>
      <c r="DE14" s="684"/>
      <c r="DF14" s="684"/>
      <c r="DG14" s="684"/>
      <c r="DH14" s="684"/>
      <c r="DI14" s="684"/>
      <c r="DJ14" s="684"/>
      <c r="DK14" s="684"/>
      <c r="DL14" s="684"/>
      <c r="DM14" s="684"/>
      <c r="DN14" s="684"/>
      <c r="DO14" s="684"/>
      <c r="DP14" s="685"/>
      <c r="DQ14" s="692">
        <v>333324</v>
      </c>
      <c r="DR14" s="684"/>
      <c r="DS14" s="684"/>
      <c r="DT14" s="684"/>
      <c r="DU14" s="684"/>
      <c r="DV14" s="684"/>
      <c r="DW14" s="684"/>
      <c r="DX14" s="684"/>
      <c r="DY14" s="684"/>
      <c r="DZ14" s="684"/>
      <c r="EA14" s="684"/>
      <c r="EB14" s="684"/>
      <c r="EC14" s="693"/>
    </row>
    <row r="15" spans="2:143" ht="11.25" customHeight="1" x14ac:dyDescent="0.2">
      <c r="B15" s="680" t="s">
        <v>262</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84978</v>
      </c>
      <c r="BH15" s="684"/>
      <c r="BI15" s="684"/>
      <c r="BJ15" s="684"/>
      <c r="BK15" s="684"/>
      <c r="BL15" s="684"/>
      <c r="BM15" s="684"/>
      <c r="BN15" s="685"/>
      <c r="BO15" s="686">
        <v>4.0999999999999996</v>
      </c>
      <c r="BP15" s="686"/>
      <c r="BQ15" s="686"/>
      <c r="BR15" s="686"/>
      <c r="BS15" s="692" t="s">
        <v>129</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1139193</v>
      </c>
      <c r="CS15" s="684"/>
      <c r="CT15" s="684"/>
      <c r="CU15" s="684"/>
      <c r="CV15" s="684"/>
      <c r="CW15" s="684"/>
      <c r="CX15" s="684"/>
      <c r="CY15" s="685"/>
      <c r="CZ15" s="686">
        <v>13.2</v>
      </c>
      <c r="DA15" s="686"/>
      <c r="DB15" s="686"/>
      <c r="DC15" s="686"/>
      <c r="DD15" s="692">
        <v>319397</v>
      </c>
      <c r="DE15" s="684"/>
      <c r="DF15" s="684"/>
      <c r="DG15" s="684"/>
      <c r="DH15" s="684"/>
      <c r="DI15" s="684"/>
      <c r="DJ15" s="684"/>
      <c r="DK15" s="684"/>
      <c r="DL15" s="684"/>
      <c r="DM15" s="684"/>
      <c r="DN15" s="684"/>
      <c r="DO15" s="684"/>
      <c r="DP15" s="685"/>
      <c r="DQ15" s="692">
        <v>844792</v>
      </c>
      <c r="DR15" s="684"/>
      <c r="DS15" s="684"/>
      <c r="DT15" s="684"/>
      <c r="DU15" s="684"/>
      <c r="DV15" s="684"/>
      <c r="DW15" s="684"/>
      <c r="DX15" s="684"/>
      <c r="DY15" s="684"/>
      <c r="DZ15" s="684"/>
      <c r="EA15" s="684"/>
      <c r="EB15" s="684"/>
      <c r="EC15" s="693"/>
    </row>
    <row r="16" spans="2:143" ht="11.25" customHeight="1" x14ac:dyDescent="0.2">
      <c r="B16" s="680" t="s">
        <v>265</v>
      </c>
      <c r="C16" s="681"/>
      <c r="D16" s="681"/>
      <c r="E16" s="681"/>
      <c r="F16" s="681"/>
      <c r="G16" s="681"/>
      <c r="H16" s="681"/>
      <c r="I16" s="681"/>
      <c r="J16" s="681"/>
      <c r="K16" s="681"/>
      <c r="L16" s="681"/>
      <c r="M16" s="681"/>
      <c r="N16" s="681"/>
      <c r="O16" s="681"/>
      <c r="P16" s="681"/>
      <c r="Q16" s="682"/>
      <c r="R16" s="683">
        <v>3760</v>
      </c>
      <c r="S16" s="684"/>
      <c r="T16" s="684"/>
      <c r="U16" s="684"/>
      <c r="V16" s="684"/>
      <c r="W16" s="684"/>
      <c r="X16" s="684"/>
      <c r="Y16" s="685"/>
      <c r="Z16" s="686">
        <v>0</v>
      </c>
      <c r="AA16" s="686"/>
      <c r="AB16" s="686"/>
      <c r="AC16" s="686"/>
      <c r="AD16" s="687">
        <v>3760</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129</v>
      </c>
      <c r="DA16" s="686"/>
      <c r="DB16" s="686"/>
      <c r="DC16" s="686"/>
      <c r="DD16" s="692" t="s">
        <v>242</v>
      </c>
      <c r="DE16" s="684"/>
      <c r="DF16" s="684"/>
      <c r="DG16" s="684"/>
      <c r="DH16" s="684"/>
      <c r="DI16" s="684"/>
      <c r="DJ16" s="684"/>
      <c r="DK16" s="684"/>
      <c r="DL16" s="684"/>
      <c r="DM16" s="684"/>
      <c r="DN16" s="684"/>
      <c r="DO16" s="684"/>
      <c r="DP16" s="685"/>
      <c r="DQ16" s="692" t="s">
        <v>242</v>
      </c>
      <c r="DR16" s="684"/>
      <c r="DS16" s="684"/>
      <c r="DT16" s="684"/>
      <c r="DU16" s="684"/>
      <c r="DV16" s="684"/>
      <c r="DW16" s="684"/>
      <c r="DX16" s="684"/>
      <c r="DY16" s="684"/>
      <c r="DZ16" s="684"/>
      <c r="EA16" s="684"/>
      <c r="EB16" s="684"/>
      <c r="EC16" s="693"/>
    </row>
    <row r="17" spans="2:133" ht="11.25" customHeight="1" x14ac:dyDescent="0.2">
      <c r="B17" s="680" t="s">
        <v>268</v>
      </c>
      <c r="C17" s="681"/>
      <c r="D17" s="681"/>
      <c r="E17" s="681"/>
      <c r="F17" s="681"/>
      <c r="G17" s="681"/>
      <c r="H17" s="681"/>
      <c r="I17" s="681"/>
      <c r="J17" s="681"/>
      <c r="K17" s="681"/>
      <c r="L17" s="681"/>
      <c r="M17" s="681"/>
      <c r="N17" s="681"/>
      <c r="O17" s="681"/>
      <c r="P17" s="681"/>
      <c r="Q17" s="682"/>
      <c r="R17" s="683">
        <v>82396</v>
      </c>
      <c r="S17" s="684"/>
      <c r="T17" s="684"/>
      <c r="U17" s="684"/>
      <c r="V17" s="684"/>
      <c r="W17" s="684"/>
      <c r="X17" s="684"/>
      <c r="Y17" s="685"/>
      <c r="Z17" s="686">
        <v>0.9</v>
      </c>
      <c r="AA17" s="686"/>
      <c r="AB17" s="686"/>
      <c r="AC17" s="686"/>
      <c r="AD17" s="687">
        <v>82396</v>
      </c>
      <c r="AE17" s="687"/>
      <c r="AF17" s="687"/>
      <c r="AG17" s="687"/>
      <c r="AH17" s="687"/>
      <c r="AI17" s="687"/>
      <c r="AJ17" s="687"/>
      <c r="AK17" s="687"/>
      <c r="AL17" s="688">
        <v>1.4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242</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800106</v>
      </c>
      <c r="CS17" s="684"/>
      <c r="CT17" s="684"/>
      <c r="CU17" s="684"/>
      <c r="CV17" s="684"/>
      <c r="CW17" s="684"/>
      <c r="CX17" s="684"/>
      <c r="CY17" s="685"/>
      <c r="CZ17" s="686">
        <v>9.3000000000000007</v>
      </c>
      <c r="DA17" s="686"/>
      <c r="DB17" s="686"/>
      <c r="DC17" s="686"/>
      <c r="DD17" s="692" t="s">
        <v>242</v>
      </c>
      <c r="DE17" s="684"/>
      <c r="DF17" s="684"/>
      <c r="DG17" s="684"/>
      <c r="DH17" s="684"/>
      <c r="DI17" s="684"/>
      <c r="DJ17" s="684"/>
      <c r="DK17" s="684"/>
      <c r="DL17" s="684"/>
      <c r="DM17" s="684"/>
      <c r="DN17" s="684"/>
      <c r="DO17" s="684"/>
      <c r="DP17" s="685"/>
      <c r="DQ17" s="692">
        <v>769948</v>
      </c>
      <c r="DR17" s="684"/>
      <c r="DS17" s="684"/>
      <c r="DT17" s="684"/>
      <c r="DU17" s="684"/>
      <c r="DV17" s="684"/>
      <c r="DW17" s="684"/>
      <c r="DX17" s="684"/>
      <c r="DY17" s="684"/>
      <c r="DZ17" s="684"/>
      <c r="EA17" s="684"/>
      <c r="EB17" s="684"/>
      <c r="EC17" s="693"/>
    </row>
    <row r="18" spans="2:133" ht="11.25" customHeight="1" x14ac:dyDescent="0.2">
      <c r="B18" s="680" t="s">
        <v>271</v>
      </c>
      <c r="C18" s="681"/>
      <c r="D18" s="681"/>
      <c r="E18" s="681"/>
      <c r="F18" s="681"/>
      <c r="G18" s="681"/>
      <c r="H18" s="681"/>
      <c r="I18" s="681"/>
      <c r="J18" s="681"/>
      <c r="K18" s="681"/>
      <c r="L18" s="681"/>
      <c r="M18" s="681"/>
      <c r="N18" s="681"/>
      <c r="O18" s="681"/>
      <c r="P18" s="681"/>
      <c r="Q18" s="682"/>
      <c r="R18" s="683">
        <v>12442</v>
      </c>
      <c r="S18" s="684"/>
      <c r="T18" s="684"/>
      <c r="U18" s="684"/>
      <c r="V18" s="684"/>
      <c r="W18" s="684"/>
      <c r="X18" s="684"/>
      <c r="Y18" s="685"/>
      <c r="Z18" s="686">
        <v>0.1</v>
      </c>
      <c r="AA18" s="686"/>
      <c r="AB18" s="686"/>
      <c r="AC18" s="686"/>
      <c r="AD18" s="687">
        <v>12442</v>
      </c>
      <c r="AE18" s="687"/>
      <c r="AF18" s="687"/>
      <c r="AG18" s="687"/>
      <c r="AH18" s="687"/>
      <c r="AI18" s="687"/>
      <c r="AJ18" s="687"/>
      <c r="AK18" s="687"/>
      <c r="AL18" s="688">
        <v>0.2</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242</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274</v>
      </c>
      <c r="C19" s="681"/>
      <c r="D19" s="681"/>
      <c r="E19" s="681"/>
      <c r="F19" s="681"/>
      <c r="G19" s="681"/>
      <c r="H19" s="681"/>
      <c r="I19" s="681"/>
      <c r="J19" s="681"/>
      <c r="K19" s="681"/>
      <c r="L19" s="681"/>
      <c r="M19" s="681"/>
      <c r="N19" s="681"/>
      <c r="O19" s="681"/>
      <c r="P19" s="681"/>
      <c r="Q19" s="682"/>
      <c r="R19" s="683">
        <v>1754</v>
      </c>
      <c r="S19" s="684"/>
      <c r="T19" s="684"/>
      <c r="U19" s="684"/>
      <c r="V19" s="684"/>
      <c r="W19" s="684"/>
      <c r="X19" s="684"/>
      <c r="Y19" s="685"/>
      <c r="Z19" s="686">
        <v>0</v>
      </c>
      <c r="AA19" s="686"/>
      <c r="AB19" s="686"/>
      <c r="AC19" s="686"/>
      <c r="AD19" s="687">
        <v>1754</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6916</v>
      </c>
      <c r="BH19" s="684"/>
      <c r="BI19" s="684"/>
      <c r="BJ19" s="684"/>
      <c r="BK19" s="684"/>
      <c r="BL19" s="684"/>
      <c r="BM19" s="684"/>
      <c r="BN19" s="685"/>
      <c r="BO19" s="686">
        <v>0.3</v>
      </c>
      <c r="BP19" s="686"/>
      <c r="BQ19" s="686"/>
      <c r="BR19" s="686"/>
      <c r="BS19" s="692" t="s">
        <v>242</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277</v>
      </c>
      <c r="C20" s="681"/>
      <c r="D20" s="681"/>
      <c r="E20" s="681"/>
      <c r="F20" s="681"/>
      <c r="G20" s="681"/>
      <c r="H20" s="681"/>
      <c r="I20" s="681"/>
      <c r="J20" s="681"/>
      <c r="K20" s="681"/>
      <c r="L20" s="681"/>
      <c r="M20" s="681"/>
      <c r="N20" s="681"/>
      <c r="O20" s="681"/>
      <c r="P20" s="681"/>
      <c r="Q20" s="682"/>
      <c r="R20" s="683">
        <v>406</v>
      </c>
      <c r="S20" s="684"/>
      <c r="T20" s="684"/>
      <c r="U20" s="684"/>
      <c r="V20" s="684"/>
      <c r="W20" s="684"/>
      <c r="X20" s="684"/>
      <c r="Y20" s="685"/>
      <c r="Z20" s="686">
        <v>0</v>
      </c>
      <c r="AA20" s="686"/>
      <c r="AB20" s="686"/>
      <c r="AC20" s="686"/>
      <c r="AD20" s="687">
        <v>406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6916</v>
      </c>
      <c r="BH20" s="684"/>
      <c r="BI20" s="684"/>
      <c r="BJ20" s="684"/>
      <c r="BK20" s="684"/>
      <c r="BL20" s="684"/>
      <c r="BM20" s="684"/>
      <c r="BN20" s="685"/>
      <c r="BO20" s="686">
        <v>0.3</v>
      </c>
      <c r="BP20" s="686"/>
      <c r="BQ20" s="686"/>
      <c r="BR20" s="686"/>
      <c r="BS20" s="692" t="s">
        <v>129</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8624219</v>
      </c>
      <c r="CS20" s="684"/>
      <c r="CT20" s="684"/>
      <c r="CU20" s="684"/>
      <c r="CV20" s="684"/>
      <c r="CW20" s="684"/>
      <c r="CX20" s="684"/>
      <c r="CY20" s="685"/>
      <c r="CZ20" s="686">
        <v>100</v>
      </c>
      <c r="DA20" s="686"/>
      <c r="DB20" s="686"/>
      <c r="DC20" s="686"/>
      <c r="DD20" s="692">
        <v>1156930</v>
      </c>
      <c r="DE20" s="684"/>
      <c r="DF20" s="684"/>
      <c r="DG20" s="684"/>
      <c r="DH20" s="684"/>
      <c r="DI20" s="684"/>
      <c r="DJ20" s="684"/>
      <c r="DK20" s="684"/>
      <c r="DL20" s="684"/>
      <c r="DM20" s="684"/>
      <c r="DN20" s="684"/>
      <c r="DO20" s="684"/>
      <c r="DP20" s="685"/>
      <c r="DQ20" s="692">
        <v>6443387</v>
      </c>
      <c r="DR20" s="684"/>
      <c r="DS20" s="684"/>
      <c r="DT20" s="684"/>
      <c r="DU20" s="684"/>
      <c r="DV20" s="684"/>
      <c r="DW20" s="684"/>
      <c r="DX20" s="684"/>
      <c r="DY20" s="684"/>
      <c r="DZ20" s="684"/>
      <c r="EA20" s="684"/>
      <c r="EB20" s="684"/>
      <c r="EC20" s="693"/>
    </row>
    <row r="21" spans="2:133" ht="11.25" customHeight="1" x14ac:dyDescent="0.2">
      <c r="B21" s="680" t="s">
        <v>280</v>
      </c>
      <c r="C21" s="681"/>
      <c r="D21" s="681"/>
      <c r="E21" s="681"/>
      <c r="F21" s="681"/>
      <c r="G21" s="681"/>
      <c r="H21" s="681"/>
      <c r="I21" s="681"/>
      <c r="J21" s="681"/>
      <c r="K21" s="681"/>
      <c r="L21" s="681"/>
      <c r="M21" s="681"/>
      <c r="N21" s="681"/>
      <c r="O21" s="681"/>
      <c r="P21" s="681"/>
      <c r="Q21" s="682"/>
      <c r="R21" s="683">
        <v>67794</v>
      </c>
      <c r="S21" s="684"/>
      <c r="T21" s="684"/>
      <c r="U21" s="684"/>
      <c r="V21" s="684"/>
      <c r="W21" s="684"/>
      <c r="X21" s="684"/>
      <c r="Y21" s="685"/>
      <c r="Z21" s="686">
        <v>0.8</v>
      </c>
      <c r="AA21" s="686"/>
      <c r="AB21" s="686"/>
      <c r="AC21" s="686"/>
      <c r="AD21" s="687">
        <v>67794</v>
      </c>
      <c r="AE21" s="687"/>
      <c r="AF21" s="687"/>
      <c r="AG21" s="687"/>
      <c r="AH21" s="687"/>
      <c r="AI21" s="687"/>
      <c r="AJ21" s="687"/>
      <c r="AK21" s="687"/>
      <c r="AL21" s="688">
        <v>1.1000000000000001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6916</v>
      </c>
      <c r="BH21" s="684"/>
      <c r="BI21" s="684"/>
      <c r="BJ21" s="684"/>
      <c r="BK21" s="684"/>
      <c r="BL21" s="684"/>
      <c r="BM21" s="684"/>
      <c r="BN21" s="685"/>
      <c r="BO21" s="686">
        <v>0.3</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282</v>
      </c>
      <c r="C22" s="681"/>
      <c r="D22" s="681"/>
      <c r="E22" s="681"/>
      <c r="F22" s="681"/>
      <c r="G22" s="681"/>
      <c r="H22" s="681"/>
      <c r="I22" s="681"/>
      <c r="J22" s="681"/>
      <c r="K22" s="681"/>
      <c r="L22" s="681"/>
      <c r="M22" s="681"/>
      <c r="N22" s="681"/>
      <c r="O22" s="681"/>
      <c r="P22" s="681"/>
      <c r="Q22" s="682"/>
      <c r="R22" s="683">
        <v>3846685</v>
      </c>
      <c r="S22" s="684"/>
      <c r="T22" s="684"/>
      <c r="U22" s="684"/>
      <c r="V22" s="684"/>
      <c r="W22" s="684"/>
      <c r="X22" s="684"/>
      <c r="Y22" s="685"/>
      <c r="Z22" s="686">
        <v>43.2</v>
      </c>
      <c r="AA22" s="686"/>
      <c r="AB22" s="686"/>
      <c r="AC22" s="686"/>
      <c r="AD22" s="687">
        <v>3290986</v>
      </c>
      <c r="AE22" s="687"/>
      <c r="AF22" s="687"/>
      <c r="AG22" s="687"/>
      <c r="AH22" s="687"/>
      <c r="AI22" s="687"/>
      <c r="AJ22" s="687"/>
      <c r="AK22" s="687"/>
      <c r="AL22" s="688">
        <v>55.8</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285</v>
      </c>
      <c r="C23" s="681"/>
      <c r="D23" s="681"/>
      <c r="E23" s="681"/>
      <c r="F23" s="681"/>
      <c r="G23" s="681"/>
      <c r="H23" s="681"/>
      <c r="I23" s="681"/>
      <c r="J23" s="681"/>
      <c r="K23" s="681"/>
      <c r="L23" s="681"/>
      <c r="M23" s="681"/>
      <c r="N23" s="681"/>
      <c r="O23" s="681"/>
      <c r="P23" s="681"/>
      <c r="Q23" s="682"/>
      <c r="R23" s="683">
        <v>3290986</v>
      </c>
      <c r="S23" s="684"/>
      <c r="T23" s="684"/>
      <c r="U23" s="684"/>
      <c r="V23" s="684"/>
      <c r="W23" s="684"/>
      <c r="X23" s="684"/>
      <c r="Y23" s="685"/>
      <c r="Z23" s="686">
        <v>37</v>
      </c>
      <c r="AA23" s="686"/>
      <c r="AB23" s="686"/>
      <c r="AC23" s="686"/>
      <c r="AD23" s="687">
        <v>3290986</v>
      </c>
      <c r="AE23" s="687"/>
      <c r="AF23" s="687"/>
      <c r="AG23" s="687"/>
      <c r="AH23" s="687"/>
      <c r="AI23" s="687"/>
      <c r="AJ23" s="687"/>
      <c r="AK23" s="687"/>
      <c r="AL23" s="688">
        <v>55.8</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2">
      <c r="B24" s="680" t="s">
        <v>292</v>
      </c>
      <c r="C24" s="681"/>
      <c r="D24" s="681"/>
      <c r="E24" s="681"/>
      <c r="F24" s="681"/>
      <c r="G24" s="681"/>
      <c r="H24" s="681"/>
      <c r="I24" s="681"/>
      <c r="J24" s="681"/>
      <c r="K24" s="681"/>
      <c r="L24" s="681"/>
      <c r="M24" s="681"/>
      <c r="N24" s="681"/>
      <c r="O24" s="681"/>
      <c r="P24" s="681"/>
      <c r="Q24" s="682"/>
      <c r="R24" s="683">
        <v>555699</v>
      </c>
      <c r="S24" s="684"/>
      <c r="T24" s="684"/>
      <c r="U24" s="684"/>
      <c r="V24" s="684"/>
      <c r="W24" s="684"/>
      <c r="X24" s="684"/>
      <c r="Y24" s="685"/>
      <c r="Z24" s="686">
        <v>6.2</v>
      </c>
      <c r="AA24" s="686"/>
      <c r="AB24" s="686"/>
      <c r="AC24" s="686"/>
      <c r="AD24" s="687" t="s">
        <v>129</v>
      </c>
      <c r="AE24" s="687"/>
      <c r="AF24" s="687"/>
      <c r="AG24" s="687"/>
      <c r="AH24" s="687"/>
      <c r="AI24" s="687"/>
      <c r="AJ24" s="687"/>
      <c r="AK24" s="687"/>
      <c r="AL24" s="688" t="s">
        <v>129</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242</v>
      </c>
      <c r="BP24" s="686"/>
      <c r="BQ24" s="686"/>
      <c r="BR24" s="686"/>
      <c r="BS24" s="692" t="s">
        <v>129</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3593312</v>
      </c>
      <c r="CS24" s="673"/>
      <c r="CT24" s="673"/>
      <c r="CU24" s="673"/>
      <c r="CV24" s="673"/>
      <c r="CW24" s="673"/>
      <c r="CX24" s="673"/>
      <c r="CY24" s="674"/>
      <c r="CZ24" s="677">
        <v>41.7</v>
      </c>
      <c r="DA24" s="678"/>
      <c r="DB24" s="678"/>
      <c r="DC24" s="697"/>
      <c r="DD24" s="722">
        <v>2726229</v>
      </c>
      <c r="DE24" s="673"/>
      <c r="DF24" s="673"/>
      <c r="DG24" s="673"/>
      <c r="DH24" s="673"/>
      <c r="DI24" s="673"/>
      <c r="DJ24" s="673"/>
      <c r="DK24" s="674"/>
      <c r="DL24" s="722">
        <v>2725944</v>
      </c>
      <c r="DM24" s="673"/>
      <c r="DN24" s="673"/>
      <c r="DO24" s="673"/>
      <c r="DP24" s="673"/>
      <c r="DQ24" s="673"/>
      <c r="DR24" s="673"/>
      <c r="DS24" s="673"/>
      <c r="DT24" s="673"/>
      <c r="DU24" s="673"/>
      <c r="DV24" s="674"/>
      <c r="DW24" s="677">
        <v>45.4</v>
      </c>
      <c r="DX24" s="678"/>
      <c r="DY24" s="678"/>
      <c r="DZ24" s="678"/>
      <c r="EA24" s="678"/>
      <c r="EB24" s="678"/>
      <c r="EC24" s="679"/>
    </row>
    <row r="25" spans="2:133" ht="11.25" customHeight="1" x14ac:dyDescent="0.2">
      <c r="B25" s="680" t="s">
        <v>295</v>
      </c>
      <c r="C25" s="681"/>
      <c r="D25" s="681"/>
      <c r="E25" s="681"/>
      <c r="F25" s="681"/>
      <c r="G25" s="681"/>
      <c r="H25" s="681"/>
      <c r="I25" s="681"/>
      <c r="J25" s="681"/>
      <c r="K25" s="681"/>
      <c r="L25" s="681"/>
      <c r="M25" s="681"/>
      <c r="N25" s="681"/>
      <c r="O25" s="681"/>
      <c r="P25" s="681"/>
      <c r="Q25" s="682"/>
      <c r="R25" s="683" t="s">
        <v>242</v>
      </c>
      <c r="S25" s="684"/>
      <c r="T25" s="684"/>
      <c r="U25" s="684"/>
      <c r="V25" s="684"/>
      <c r="W25" s="684"/>
      <c r="X25" s="684"/>
      <c r="Y25" s="685"/>
      <c r="Z25" s="686" t="s">
        <v>242</v>
      </c>
      <c r="AA25" s="686"/>
      <c r="AB25" s="686"/>
      <c r="AC25" s="686"/>
      <c r="AD25" s="687" t="s">
        <v>242</v>
      </c>
      <c r="AE25" s="687"/>
      <c r="AF25" s="687"/>
      <c r="AG25" s="687"/>
      <c r="AH25" s="687"/>
      <c r="AI25" s="687"/>
      <c r="AJ25" s="687"/>
      <c r="AK25" s="687"/>
      <c r="AL25" s="688" t="s">
        <v>129</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1898475</v>
      </c>
      <c r="CS25" s="719"/>
      <c r="CT25" s="719"/>
      <c r="CU25" s="719"/>
      <c r="CV25" s="719"/>
      <c r="CW25" s="719"/>
      <c r="CX25" s="719"/>
      <c r="CY25" s="720"/>
      <c r="CZ25" s="688">
        <v>22</v>
      </c>
      <c r="DA25" s="717"/>
      <c r="DB25" s="717"/>
      <c r="DC25" s="721"/>
      <c r="DD25" s="692">
        <v>1693490</v>
      </c>
      <c r="DE25" s="719"/>
      <c r="DF25" s="719"/>
      <c r="DG25" s="719"/>
      <c r="DH25" s="719"/>
      <c r="DI25" s="719"/>
      <c r="DJ25" s="719"/>
      <c r="DK25" s="720"/>
      <c r="DL25" s="692">
        <v>1693205</v>
      </c>
      <c r="DM25" s="719"/>
      <c r="DN25" s="719"/>
      <c r="DO25" s="719"/>
      <c r="DP25" s="719"/>
      <c r="DQ25" s="719"/>
      <c r="DR25" s="719"/>
      <c r="DS25" s="719"/>
      <c r="DT25" s="719"/>
      <c r="DU25" s="719"/>
      <c r="DV25" s="720"/>
      <c r="DW25" s="688">
        <v>28.2</v>
      </c>
      <c r="DX25" s="717"/>
      <c r="DY25" s="717"/>
      <c r="DZ25" s="717"/>
      <c r="EA25" s="717"/>
      <c r="EB25" s="717"/>
      <c r="EC25" s="718"/>
    </row>
    <row r="26" spans="2:133" ht="11.25" customHeight="1" x14ac:dyDescent="0.2">
      <c r="B26" s="680" t="s">
        <v>298</v>
      </c>
      <c r="C26" s="681"/>
      <c r="D26" s="681"/>
      <c r="E26" s="681"/>
      <c r="F26" s="681"/>
      <c r="G26" s="681"/>
      <c r="H26" s="681"/>
      <c r="I26" s="681"/>
      <c r="J26" s="681"/>
      <c r="K26" s="681"/>
      <c r="L26" s="681"/>
      <c r="M26" s="681"/>
      <c r="N26" s="681"/>
      <c r="O26" s="681"/>
      <c r="P26" s="681"/>
      <c r="Q26" s="682"/>
      <c r="R26" s="683">
        <v>6450814</v>
      </c>
      <c r="S26" s="684"/>
      <c r="T26" s="684"/>
      <c r="U26" s="684"/>
      <c r="V26" s="684"/>
      <c r="W26" s="684"/>
      <c r="X26" s="684"/>
      <c r="Y26" s="685"/>
      <c r="Z26" s="686">
        <v>72.5</v>
      </c>
      <c r="AA26" s="686"/>
      <c r="AB26" s="686"/>
      <c r="AC26" s="686"/>
      <c r="AD26" s="687">
        <v>5895115</v>
      </c>
      <c r="AE26" s="687"/>
      <c r="AF26" s="687"/>
      <c r="AG26" s="687"/>
      <c r="AH26" s="687"/>
      <c r="AI26" s="687"/>
      <c r="AJ26" s="687"/>
      <c r="AK26" s="687"/>
      <c r="AL26" s="688">
        <v>99.9</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242</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1126067</v>
      </c>
      <c r="CS26" s="684"/>
      <c r="CT26" s="684"/>
      <c r="CU26" s="684"/>
      <c r="CV26" s="684"/>
      <c r="CW26" s="684"/>
      <c r="CX26" s="684"/>
      <c r="CY26" s="685"/>
      <c r="CZ26" s="688">
        <v>13.1</v>
      </c>
      <c r="DA26" s="717"/>
      <c r="DB26" s="717"/>
      <c r="DC26" s="721"/>
      <c r="DD26" s="692">
        <v>979529</v>
      </c>
      <c r="DE26" s="684"/>
      <c r="DF26" s="684"/>
      <c r="DG26" s="684"/>
      <c r="DH26" s="684"/>
      <c r="DI26" s="684"/>
      <c r="DJ26" s="684"/>
      <c r="DK26" s="685"/>
      <c r="DL26" s="692" t="s">
        <v>129</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2">
      <c r="B27" s="680" t="s">
        <v>301</v>
      </c>
      <c r="C27" s="681"/>
      <c r="D27" s="681"/>
      <c r="E27" s="681"/>
      <c r="F27" s="681"/>
      <c r="G27" s="681"/>
      <c r="H27" s="681"/>
      <c r="I27" s="681"/>
      <c r="J27" s="681"/>
      <c r="K27" s="681"/>
      <c r="L27" s="681"/>
      <c r="M27" s="681"/>
      <c r="N27" s="681"/>
      <c r="O27" s="681"/>
      <c r="P27" s="681"/>
      <c r="Q27" s="682"/>
      <c r="R27" s="683">
        <v>1481</v>
      </c>
      <c r="S27" s="684"/>
      <c r="T27" s="684"/>
      <c r="U27" s="684"/>
      <c r="V27" s="684"/>
      <c r="W27" s="684"/>
      <c r="X27" s="684"/>
      <c r="Y27" s="685"/>
      <c r="Z27" s="686">
        <v>0</v>
      </c>
      <c r="AA27" s="686"/>
      <c r="AB27" s="686"/>
      <c r="AC27" s="686"/>
      <c r="AD27" s="687">
        <v>1481</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2064263</v>
      </c>
      <c r="BH27" s="684"/>
      <c r="BI27" s="684"/>
      <c r="BJ27" s="684"/>
      <c r="BK27" s="684"/>
      <c r="BL27" s="684"/>
      <c r="BM27" s="684"/>
      <c r="BN27" s="685"/>
      <c r="BO27" s="686">
        <v>100</v>
      </c>
      <c r="BP27" s="686"/>
      <c r="BQ27" s="686"/>
      <c r="BR27" s="686"/>
      <c r="BS27" s="692">
        <v>16668</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894731</v>
      </c>
      <c r="CS27" s="719"/>
      <c r="CT27" s="719"/>
      <c r="CU27" s="719"/>
      <c r="CV27" s="719"/>
      <c r="CW27" s="719"/>
      <c r="CX27" s="719"/>
      <c r="CY27" s="720"/>
      <c r="CZ27" s="688">
        <v>10.4</v>
      </c>
      <c r="DA27" s="717"/>
      <c r="DB27" s="717"/>
      <c r="DC27" s="721"/>
      <c r="DD27" s="692">
        <v>262791</v>
      </c>
      <c r="DE27" s="719"/>
      <c r="DF27" s="719"/>
      <c r="DG27" s="719"/>
      <c r="DH27" s="719"/>
      <c r="DI27" s="719"/>
      <c r="DJ27" s="719"/>
      <c r="DK27" s="720"/>
      <c r="DL27" s="692">
        <v>262791</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2">
      <c r="B28" s="680" t="s">
        <v>304</v>
      </c>
      <c r="C28" s="681"/>
      <c r="D28" s="681"/>
      <c r="E28" s="681"/>
      <c r="F28" s="681"/>
      <c r="G28" s="681"/>
      <c r="H28" s="681"/>
      <c r="I28" s="681"/>
      <c r="J28" s="681"/>
      <c r="K28" s="681"/>
      <c r="L28" s="681"/>
      <c r="M28" s="681"/>
      <c r="N28" s="681"/>
      <c r="O28" s="681"/>
      <c r="P28" s="681"/>
      <c r="Q28" s="682"/>
      <c r="R28" s="683">
        <v>13170</v>
      </c>
      <c r="S28" s="684"/>
      <c r="T28" s="684"/>
      <c r="U28" s="684"/>
      <c r="V28" s="684"/>
      <c r="W28" s="684"/>
      <c r="X28" s="684"/>
      <c r="Y28" s="685"/>
      <c r="Z28" s="686">
        <v>0.1</v>
      </c>
      <c r="AA28" s="686"/>
      <c r="AB28" s="686"/>
      <c r="AC28" s="686"/>
      <c r="AD28" s="687" t="s">
        <v>129</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800106</v>
      </c>
      <c r="CS28" s="684"/>
      <c r="CT28" s="684"/>
      <c r="CU28" s="684"/>
      <c r="CV28" s="684"/>
      <c r="CW28" s="684"/>
      <c r="CX28" s="684"/>
      <c r="CY28" s="685"/>
      <c r="CZ28" s="688">
        <v>9.3000000000000007</v>
      </c>
      <c r="DA28" s="717"/>
      <c r="DB28" s="717"/>
      <c r="DC28" s="721"/>
      <c r="DD28" s="692">
        <v>769948</v>
      </c>
      <c r="DE28" s="684"/>
      <c r="DF28" s="684"/>
      <c r="DG28" s="684"/>
      <c r="DH28" s="684"/>
      <c r="DI28" s="684"/>
      <c r="DJ28" s="684"/>
      <c r="DK28" s="685"/>
      <c r="DL28" s="692">
        <v>769948</v>
      </c>
      <c r="DM28" s="684"/>
      <c r="DN28" s="684"/>
      <c r="DO28" s="684"/>
      <c r="DP28" s="684"/>
      <c r="DQ28" s="684"/>
      <c r="DR28" s="684"/>
      <c r="DS28" s="684"/>
      <c r="DT28" s="684"/>
      <c r="DU28" s="684"/>
      <c r="DV28" s="685"/>
      <c r="DW28" s="688">
        <v>12.8</v>
      </c>
      <c r="DX28" s="717"/>
      <c r="DY28" s="717"/>
      <c r="DZ28" s="717"/>
      <c r="EA28" s="717"/>
      <c r="EB28" s="717"/>
      <c r="EC28" s="718"/>
    </row>
    <row r="29" spans="2:133" ht="11.25" customHeight="1" x14ac:dyDescent="0.2">
      <c r="B29" s="680" t="s">
        <v>306</v>
      </c>
      <c r="C29" s="681"/>
      <c r="D29" s="681"/>
      <c r="E29" s="681"/>
      <c r="F29" s="681"/>
      <c r="G29" s="681"/>
      <c r="H29" s="681"/>
      <c r="I29" s="681"/>
      <c r="J29" s="681"/>
      <c r="K29" s="681"/>
      <c r="L29" s="681"/>
      <c r="M29" s="681"/>
      <c r="N29" s="681"/>
      <c r="O29" s="681"/>
      <c r="P29" s="681"/>
      <c r="Q29" s="682"/>
      <c r="R29" s="683">
        <v>150914</v>
      </c>
      <c r="S29" s="684"/>
      <c r="T29" s="684"/>
      <c r="U29" s="684"/>
      <c r="V29" s="684"/>
      <c r="W29" s="684"/>
      <c r="X29" s="684"/>
      <c r="Y29" s="685"/>
      <c r="Z29" s="686">
        <v>1.7</v>
      </c>
      <c r="AA29" s="686"/>
      <c r="AB29" s="686"/>
      <c r="AC29" s="686"/>
      <c r="AD29" s="687">
        <v>523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69</v>
      </c>
      <c r="CG29" s="699"/>
      <c r="CH29" s="699"/>
      <c r="CI29" s="699"/>
      <c r="CJ29" s="699"/>
      <c r="CK29" s="699"/>
      <c r="CL29" s="699"/>
      <c r="CM29" s="699"/>
      <c r="CN29" s="699"/>
      <c r="CO29" s="699"/>
      <c r="CP29" s="699"/>
      <c r="CQ29" s="700"/>
      <c r="CR29" s="683">
        <v>800106</v>
      </c>
      <c r="CS29" s="719"/>
      <c r="CT29" s="719"/>
      <c r="CU29" s="719"/>
      <c r="CV29" s="719"/>
      <c r="CW29" s="719"/>
      <c r="CX29" s="719"/>
      <c r="CY29" s="720"/>
      <c r="CZ29" s="688">
        <v>9.3000000000000007</v>
      </c>
      <c r="DA29" s="717"/>
      <c r="DB29" s="717"/>
      <c r="DC29" s="721"/>
      <c r="DD29" s="692">
        <v>769948</v>
      </c>
      <c r="DE29" s="719"/>
      <c r="DF29" s="719"/>
      <c r="DG29" s="719"/>
      <c r="DH29" s="719"/>
      <c r="DI29" s="719"/>
      <c r="DJ29" s="719"/>
      <c r="DK29" s="720"/>
      <c r="DL29" s="692">
        <v>769948</v>
      </c>
      <c r="DM29" s="719"/>
      <c r="DN29" s="719"/>
      <c r="DO29" s="719"/>
      <c r="DP29" s="719"/>
      <c r="DQ29" s="719"/>
      <c r="DR29" s="719"/>
      <c r="DS29" s="719"/>
      <c r="DT29" s="719"/>
      <c r="DU29" s="719"/>
      <c r="DV29" s="720"/>
      <c r="DW29" s="688">
        <v>12.8</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10505</v>
      </c>
      <c r="S30" s="684"/>
      <c r="T30" s="684"/>
      <c r="U30" s="684"/>
      <c r="V30" s="684"/>
      <c r="W30" s="684"/>
      <c r="X30" s="684"/>
      <c r="Y30" s="685"/>
      <c r="Z30" s="686">
        <v>0.1</v>
      </c>
      <c r="AA30" s="686"/>
      <c r="AB30" s="686"/>
      <c r="AC30" s="686"/>
      <c r="AD30" s="687">
        <v>1193</v>
      </c>
      <c r="AE30" s="687"/>
      <c r="AF30" s="687"/>
      <c r="AG30" s="687"/>
      <c r="AH30" s="687"/>
      <c r="AI30" s="687"/>
      <c r="AJ30" s="687"/>
      <c r="AK30" s="687"/>
      <c r="AL30" s="688">
        <v>0</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757496</v>
      </c>
      <c r="CS30" s="684"/>
      <c r="CT30" s="684"/>
      <c r="CU30" s="684"/>
      <c r="CV30" s="684"/>
      <c r="CW30" s="684"/>
      <c r="CX30" s="684"/>
      <c r="CY30" s="685"/>
      <c r="CZ30" s="688">
        <v>8.8000000000000007</v>
      </c>
      <c r="DA30" s="717"/>
      <c r="DB30" s="717"/>
      <c r="DC30" s="721"/>
      <c r="DD30" s="692">
        <v>727338</v>
      </c>
      <c r="DE30" s="684"/>
      <c r="DF30" s="684"/>
      <c r="DG30" s="684"/>
      <c r="DH30" s="684"/>
      <c r="DI30" s="684"/>
      <c r="DJ30" s="684"/>
      <c r="DK30" s="685"/>
      <c r="DL30" s="692">
        <v>727338</v>
      </c>
      <c r="DM30" s="684"/>
      <c r="DN30" s="684"/>
      <c r="DO30" s="684"/>
      <c r="DP30" s="684"/>
      <c r="DQ30" s="684"/>
      <c r="DR30" s="684"/>
      <c r="DS30" s="684"/>
      <c r="DT30" s="684"/>
      <c r="DU30" s="684"/>
      <c r="DV30" s="685"/>
      <c r="DW30" s="688">
        <v>12.1</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599561</v>
      </c>
      <c r="S31" s="684"/>
      <c r="T31" s="684"/>
      <c r="U31" s="684"/>
      <c r="V31" s="684"/>
      <c r="W31" s="684"/>
      <c r="X31" s="684"/>
      <c r="Y31" s="685"/>
      <c r="Z31" s="686">
        <v>6.7</v>
      </c>
      <c r="AA31" s="686"/>
      <c r="AB31" s="686"/>
      <c r="AC31" s="686"/>
      <c r="AD31" s="687" t="s">
        <v>129</v>
      </c>
      <c r="AE31" s="687"/>
      <c r="AF31" s="687"/>
      <c r="AG31" s="687"/>
      <c r="AH31" s="687"/>
      <c r="AI31" s="687"/>
      <c r="AJ31" s="687"/>
      <c r="AK31" s="687"/>
      <c r="AL31" s="688" t="s">
        <v>242</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99.5</v>
      </c>
      <c r="BH31" s="738"/>
      <c r="BI31" s="738"/>
      <c r="BJ31" s="738"/>
      <c r="BK31" s="738"/>
      <c r="BL31" s="738"/>
      <c r="BM31" s="678">
        <v>97.7</v>
      </c>
      <c r="BN31" s="738"/>
      <c r="BO31" s="738"/>
      <c r="BP31" s="738"/>
      <c r="BQ31" s="739"/>
      <c r="BR31" s="751">
        <v>99.6</v>
      </c>
      <c r="BS31" s="738"/>
      <c r="BT31" s="738"/>
      <c r="BU31" s="738"/>
      <c r="BV31" s="738"/>
      <c r="BW31" s="738"/>
      <c r="BX31" s="678">
        <v>97.7</v>
      </c>
      <c r="BY31" s="738"/>
      <c r="BZ31" s="738"/>
      <c r="CA31" s="738"/>
      <c r="CB31" s="739"/>
      <c r="CD31" s="725"/>
      <c r="CE31" s="726"/>
      <c r="CF31" s="698" t="s">
        <v>315</v>
      </c>
      <c r="CG31" s="699"/>
      <c r="CH31" s="699"/>
      <c r="CI31" s="699"/>
      <c r="CJ31" s="699"/>
      <c r="CK31" s="699"/>
      <c r="CL31" s="699"/>
      <c r="CM31" s="699"/>
      <c r="CN31" s="699"/>
      <c r="CO31" s="699"/>
      <c r="CP31" s="699"/>
      <c r="CQ31" s="700"/>
      <c r="CR31" s="683">
        <v>42610</v>
      </c>
      <c r="CS31" s="719"/>
      <c r="CT31" s="719"/>
      <c r="CU31" s="719"/>
      <c r="CV31" s="719"/>
      <c r="CW31" s="719"/>
      <c r="CX31" s="719"/>
      <c r="CY31" s="720"/>
      <c r="CZ31" s="688">
        <v>0.5</v>
      </c>
      <c r="DA31" s="717"/>
      <c r="DB31" s="717"/>
      <c r="DC31" s="721"/>
      <c r="DD31" s="692">
        <v>42610</v>
      </c>
      <c r="DE31" s="719"/>
      <c r="DF31" s="719"/>
      <c r="DG31" s="719"/>
      <c r="DH31" s="719"/>
      <c r="DI31" s="719"/>
      <c r="DJ31" s="719"/>
      <c r="DK31" s="720"/>
      <c r="DL31" s="692">
        <v>42610</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99.7</v>
      </c>
      <c r="BH32" s="719"/>
      <c r="BI32" s="719"/>
      <c r="BJ32" s="719"/>
      <c r="BK32" s="719"/>
      <c r="BL32" s="719"/>
      <c r="BM32" s="689">
        <v>99.5</v>
      </c>
      <c r="BN32" s="749"/>
      <c r="BO32" s="749"/>
      <c r="BP32" s="749"/>
      <c r="BQ32" s="750"/>
      <c r="BR32" s="752">
        <v>99.7</v>
      </c>
      <c r="BS32" s="719"/>
      <c r="BT32" s="719"/>
      <c r="BU32" s="719"/>
      <c r="BV32" s="719"/>
      <c r="BW32" s="719"/>
      <c r="BX32" s="689">
        <v>99.4</v>
      </c>
      <c r="BY32" s="749"/>
      <c r="BZ32" s="749"/>
      <c r="CA32" s="749"/>
      <c r="CB32" s="750"/>
      <c r="CD32" s="727"/>
      <c r="CE32" s="728"/>
      <c r="CF32" s="698" t="s">
        <v>319</v>
      </c>
      <c r="CG32" s="699"/>
      <c r="CH32" s="699"/>
      <c r="CI32" s="699"/>
      <c r="CJ32" s="699"/>
      <c r="CK32" s="699"/>
      <c r="CL32" s="699"/>
      <c r="CM32" s="699"/>
      <c r="CN32" s="699"/>
      <c r="CO32" s="699"/>
      <c r="CP32" s="699"/>
      <c r="CQ32" s="700"/>
      <c r="CR32" s="683" t="s">
        <v>242</v>
      </c>
      <c r="CS32" s="684"/>
      <c r="CT32" s="684"/>
      <c r="CU32" s="684"/>
      <c r="CV32" s="684"/>
      <c r="CW32" s="684"/>
      <c r="CX32" s="684"/>
      <c r="CY32" s="685"/>
      <c r="CZ32" s="688" t="s">
        <v>242</v>
      </c>
      <c r="DA32" s="717"/>
      <c r="DB32" s="717"/>
      <c r="DC32" s="721"/>
      <c r="DD32" s="692" t="s">
        <v>129</v>
      </c>
      <c r="DE32" s="684"/>
      <c r="DF32" s="684"/>
      <c r="DG32" s="684"/>
      <c r="DH32" s="684"/>
      <c r="DI32" s="684"/>
      <c r="DJ32" s="684"/>
      <c r="DK32" s="685"/>
      <c r="DL32" s="692" t="s">
        <v>242</v>
      </c>
      <c r="DM32" s="684"/>
      <c r="DN32" s="684"/>
      <c r="DO32" s="684"/>
      <c r="DP32" s="684"/>
      <c r="DQ32" s="684"/>
      <c r="DR32" s="684"/>
      <c r="DS32" s="684"/>
      <c r="DT32" s="684"/>
      <c r="DU32" s="684"/>
      <c r="DV32" s="685"/>
      <c r="DW32" s="688" t="s">
        <v>242</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613014</v>
      </c>
      <c r="S33" s="684"/>
      <c r="T33" s="684"/>
      <c r="U33" s="684"/>
      <c r="V33" s="684"/>
      <c r="W33" s="684"/>
      <c r="X33" s="684"/>
      <c r="Y33" s="685"/>
      <c r="Z33" s="686">
        <v>6.9</v>
      </c>
      <c r="AA33" s="686"/>
      <c r="AB33" s="686"/>
      <c r="AC33" s="686"/>
      <c r="AD33" s="687" t="s">
        <v>129</v>
      </c>
      <c r="AE33" s="687"/>
      <c r="AF33" s="687"/>
      <c r="AG33" s="687"/>
      <c r="AH33" s="687"/>
      <c r="AI33" s="687"/>
      <c r="AJ33" s="687"/>
      <c r="AK33" s="687"/>
      <c r="AL33" s="688" t="s">
        <v>242</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99.3</v>
      </c>
      <c r="BH33" s="754"/>
      <c r="BI33" s="754"/>
      <c r="BJ33" s="754"/>
      <c r="BK33" s="754"/>
      <c r="BL33" s="754"/>
      <c r="BM33" s="755">
        <v>95.5</v>
      </c>
      <c r="BN33" s="754"/>
      <c r="BO33" s="754"/>
      <c r="BP33" s="754"/>
      <c r="BQ33" s="756"/>
      <c r="BR33" s="753">
        <v>99.5</v>
      </c>
      <c r="BS33" s="754"/>
      <c r="BT33" s="754"/>
      <c r="BU33" s="754"/>
      <c r="BV33" s="754"/>
      <c r="BW33" s="754"/>
      <c r="BX33" s="755">
        <v>95.6</v>
      </c>
      <c r="BY33" s="754"/>
      <c r="BZ33" s="754"/>
      <c r="CA33" s="754"/>
      <c r="CB33" s="756"/>
      <c r="CD33" s="698" t="s">
        <v>322</v>
      </c>
      <c r="CE33" s="699"/>
      <c r="CF33" s="699"/>
      <c r="CG33" s="699"/>
      <c r="CH33" s="699"/>
      <c r="CI33" s="699"/>
      <c r="CJ33" s="699"/>
      <c r="CK33" s="699"/>
      <c r="CL33" s="699"/>
      <c r="CM33" s="699"/>
      <c r="CN33" s="699"/>
      <c r="CO33" s="699"/>
      <c r="CP33" s="699"/>
      <c r="CQ33" s="700"/>
      <c r="CR33" s="683">
        <v>3873977</v>
      </c>
      <c r="CS33" s="719"/>
      <c r="CT33" s="719"/>
      <c r="CU33" s="719"/>
      <c r="CV33" s="719"/>
      <c r="CW33" s="719"/>
      <c r="CX33" s="719"/>
      <c r="CY33" s="720"/>
      <c r="CZ33" s="688">
        <v>44.9</v>
      </c>
      <c r="DA33" s="717"/>
      <c r="DB33" s="717"/>
      <c r="DC33" s="721"/>
      <c r="DD33" s="692">
        <v>3320441</v>
      </c>
      <c r="DE33" s="719"/>
      <c r="DF33" s="719"/>
      <c r="DG33" s="719"/>
      <c r="DH33" s="719"/>
      <c r="DI33" s="719"/>
      <c r="DJ33" s="719"/>
      <c r="DK33" s="720"/>
      <c r="DL33" s="692">
        <v>3009314</v>
      </c>
      <c r="DM33" s="719"/>
      <c r="DN33" s="719"/>
      <c r="DO33" s="719"/>
      <c r="DP33" s="719"/>
      <c r="DQ33" s="719"/>
      <c r="DR33" s="719"/>
      <c r="DS33" s="719"/>
      <c r="DT33" s="719"/>
      <c r="DU33" s="719"/>
      <c r="DV33" s="720"/>
      <c r="DW33" s="688">
        <v>50.2</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10310</v>
      </c>
      <c r="S34" s="684"/>
      <c r="T34" s="684"/>
      <c r="U34" s="684"/>
      <c r="V34" s="684"/>
      <c r="W34" s="684"/>
      <c r="X34" s="684"/>
      <c r="Y34" s="685"/>
      <c r="Z34" s="686">
        <v>0.1</v>
      </c>
      <c r="AA34" s="686"/>
      <c r="AB34" s="686"/>
      <c r="AC34" s="686"/>
      <c r="AD34" s="687" t="s">
        <v>242</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1269552</v>
      </c>
      <c r="CS34" s="684"/>
      <c r="CT34" s="684"/>
      <c r="CU34" s="684"/>
      <c r="CV34" s="684"/>
      <c r="CW34" s="684"/>
      <c r="CX34" s="684"/>
      <c r="CY34" s="685"/>
      <c r="CZ34" s="688">
        <v>14.7</v>
      </c>
      <c r="DA34" s="717"/>
      <c r="DB34" s="717"/>
      <c r="DC34" s="721"/>
      <c r="DD34" s="692">
        <v>1074140</v>
      </c>
      <c r="DE34" s="684"/>
      <c r="DF34" s="684"/>
      <c r="DG34" s="684"/>
      <c r="DH34" s="684"/>
      <c r="DI34" s="684"/>
      <c r="DJ34" s="684"/>
      <c r="DK34" s="685"/>
      <c r="DL34" s="692">
        <v>976105</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10463</v>
      </c>
      <c r="S35" s="684"/>
      <c r="T35" s="684"/>
      <c r="U35" s="684"/>
      <c r="V35" s="684"/>
      <c r="W35" s="684"/>
      <c r="X35" s="684"/>
      <c r="Y35" s="685"/>
      <c r="Z35" s="686">
        <v>0.1</v>
      </c>
      <c r="AA35" s="686"/>
      <c r="AB35" s="686"/>
      <c r="AC35" s="686"/>
      <c r="AD35" s="687" t="s">
        <v>242</v>
      </c>
      <c r="AE35" s="687"/>
      <c r="AF35" s="687"/>
      <c r="AG35" s="687"/>
      <c r="AH35" s="687"/>
      <c r="AI35" s="687"/>
      <c r="AJ35" s="687"/>
      <c r="AK35" s="687"/>
      <c r="AL35" s="688" t="s">
        <v>242</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171216</v>
      </c>
      <c r="CS35" s="719"/>
      <c r="CT35" s="719"/>
      <c r="CU35" s="719"/>
      <c r="CV35" s="719"/>
      <c r="CW35" s="719"/>
      <c r="CX35" s="719"/>
      <c r="CY35" s="720"/>
      <c r="CZ35" s="688">
        <v>2</v>
      </c>
      <c r="DA35" s="717"/>
      <c r="DB35" s="717"/>
      <c r="DC35" s="721"/>
      <c r="DD35" s="692">
        <v>151219</v>
      </c>
      <c r="DE35" s="719"/>
      <c r="DF35" s="719"/>
      <c r="DG35" s="719"/>
      <c r="DH35" s="719"/>
      <c r="DI35" s="719"/>
      <c r="DJ35" s="719"/>
      <c r="DK35" s="720"/>
      <c r="DL35" s="692">
        <v>151219</v>
      </c>
      <c r="DM35" s="719"/>
      <c r="DN35" s="719"/>
      <c r="DO35" s="719"/>
      <c r="DP35" s="719"/>
      <c r="DQ35" s="719"/>
      <c r="DR35" s="719"/>
      <c r="DS35" s="719"/>
      <c r="DT35" s="719"/>
      <c r="DU35" s="719"/>
      <c r="DV35" s="720"/>
      <c r="DW35" s="688">
        <v>2.5</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92700</v>
      </c>
      <c r="S36" s="684"/>
      <c r="T36" s="684"/>
      <c r="U36" s="684"/>
      <c r="V36" s="684"/>
      <c r="W36" s="684"/>
      <c r="X36" s="684"/>
      <c r="Y36" s="685"/>
      <c r="Z36" s="686">
        <v>1</v>
      </c>
      <c r="AA36" s="686"/>
      <c r="AB36" s="686"/>
      <c r="AC36" s="686"/>
      <c r="AD36" s="687" t="s">
        <v>129</v>
      </c>
      <c r="AE36" s="687"/>
      <c r="AF36" s="687"/>
      <c r="AG36" s="687"/>
      <c r="AH36" s="687"/>
      <c r="AI36" s="687"/>
      <c r="AJ36" s="687"/>
      <c r="AK36" s="687"/>
      <c r="AL36" s="688" t="s">
        <v>129</v>
      </c>
      <c r="AM36" s="689"/>
      <c r="AN36" s="689"/>
      <c r="AO36" s="690"/>
      <c r="AP36" s="235"/>
      <c r="AQ36" s="757" t="s">
        <v>330</v>
      </c>
      <c r="AR36" s="758"/>
      <c r="AS36" s="758"/>
      <c r="AT36" s="758"/>
      <c r="AU36" s="758"/>
      <c r="AV36" s="758"/>
      <c r="AW36" s="758"/>
      <c r="AX36" s="758"/>
      <c r="AY36" s="759"/>
      <c r="AZ36" s="672">
        <v>1331813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96302</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1099378</v>
      </c>
      <c r="CS36" s="684"/>
      <c r="CT36" s="684"/>
      <c r="CU36" s="684"/>
      <c r="CV36" s="684"/>
      <c r="CW36" s="684"/>
      <c r="CX36" s="684"/>
      <c r="CY36" s="685"/>
      <c r="CZ36" s="688">
        <v>12.7</v>
      </c>
      <c r="DA36" s="717"/>
      <c r="DB36" s="717"/>
      <c r="DC36" s="721"/>
      <c r="DD36" s="692">
        <v>918229</v>
      </c>
      <c r="DE36" s="684"/>
      <c r="DF36" s="684"/>
      <c r="DG36" s="684"/>
      <c r="DH36" s="684"/>
      <c r="DI36" s="684"/>
      <c r="DJ36" s="684"/>
      <c r="DK36" s="685"/>
      <c r="DL36" s="692">
        <v>831070</v>
      </c>
      <c r="DM36" s="684"/>
      <c r="DN36" s="684"/>
      <c r="DO36" s="684"/>
      <c r="DP36" s="684"/>
      <c r="DQ36" s="684"/>
      <c r="DR36" s="684"/>
      <c r="DS36" s="684"/>
      <c r="DT36" s="684"/>
      <c r="DU36" s="684"/>
      <c r="DV36" s="685"/>
      <c r="DW36" s="688">
        <v>13.9</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194272</v>
      </c>
      <c r="S37" s="684"/>
      <c r="T37" s="684"/>
      <c r="U37" s="684"/>
      <c r="V37" s="684"/>
      <c r="W37" s="684"/>
      <c r="X37" s="684"/>
      <c r="Y37" s="685"/>
      <c r="Z37" s="686">
        <v>2.2000000000000002</v>
      </c>
      <c r="AA37" s="686"/>
      <c r="AB37" s="686"/>
      <c r="AC37" s="686"/>
      <c r="AD37" s="687" t="s">
        <v>242</v>
      </c>
      <c r="AE37" s="687"/>
      <c r="AF37" s="687"/>
      <c r="AG37" s="687"/>
      <c r="AH37" s="687"/>
      <c r="AI37" s="687"/>
      <c r="AJ37" s="687"/>
      <c r="AK37" s="687"/>
      <c r="AL37" s="688" t="s">
        <v>242</v>
      </c>
      <c r="AM37" s="689"/>
      <c r="AN37" s="689"/>
      <c r="AO37" s="690"/>
      <c r="AQ37" s="761" t="s">
        <v>334</v>
      </c>
      <c r="AR37" s="762"/>
      <c r="AS37" s="762"/>
      <c r="AT37" s="762"/>
      <c r="AU37" s="762"/>
      <c r="AV37" s="762"/>
      <c r="AW37" s="762"/>
      <c r="AX37" s="762"/>
      <c r="AY37" s="763"/>
      <c r="AZ37" s="683">
        <v>608650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90883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281834</v>
      </c>
      <c r="CS37" s="719"/>
      <c r="CT37" s="719"/>
      <c r="CU37" s="719"/>
      <c r="CV37" s="719"/>
      <c r="CW37" s="719"/>
      <c r="CX37" s="719"/>
      <c r="CY37" s="720"/>
      <c r="CZ37" s="688">
        <v>3.3</v>
      </c>
      <c r="DA37" s="717"/>
      <c r="DB37" s="717"/>
      <c r="DC37" s="721"/>
      <c r="DD37" s="692">
        <v>276323</v>
      </c>
      <c r="DE37" s="719"/>
      <c r="DF37" s="719"/>
      <c r="DG37" s="719"/>
      <c r="DH37" s="719"/>
      <c r="DI37" s="719"/>
      <c r="DJ37" s="719"/>
      <c r="DK37" s="720"/>
      <c r="DL37" s="692">
        <v>276323</v>
      </c>
      <c r="DM37" s="719"/>
      <c r="DN37" s="719"/>
      <c r="DO37" s="719"/>
      <c r="DP37" s="719"/>
      <c r="DQ37" s="719"/>
      <c r="DR37" s="719"/>
      <c r="DS37" s="719"/>
      <c r="DT37" s="719"/>
      <c r="DU37" s="719"/>
      <c r="DV37" s="720"/>
      <c r="DW37" s="688">
        <v>4.5999999999999996</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172024</v>
      </c>
      <c r="S38" s="684"/>
      <c r="T38" s="684"/>
      <c r="U38" s="684"/>
      <c r="V38" s="684"/>
      <c r="W38" s="684"/>
      <c r="X38" s="684"/>
      <c r="Y38" s="685"/>
      <c r="Z38" s="686">
        <v>1.9</v>
      </c>
      <c r="AA38" s="686"/>
      <c r="AB38" s="686"/>
      <c r="AC38" s="686"/>
      <c r="AD38" s="687">
        <v>89</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45453</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1992</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1195710</v>
      </c>
      <c r="CS38" s="684"/>
      <c r="CT38" s="684"/>
      <c r="CU38" s="684"/>
      <c r="CV38" s="684"/>
      <c r="CW38" s="684"/>
      <c r="CX38" s="684"/>
      <c r="CY38" s="685"/>
      <c r="CZ38" s="688">
        <v>13.9</v>
      </c>
      <c r="DA38" s="717"/>
      <c r="DB38" s="717"/>
      <c r="DC38" s="721"/>
      <c r="DD38" s="692">
        <v>1099381</v>
      </c>
      <c r="DE38" s="684"/>
      <c r="DF38" s="684"/>
      <c r="DG38" s="684"/>
      <c r="DH38" s="684"/>
      <c r="DI38" s="684"/>
      <c r="DJ38" s="684"/>
      <c r="DK38" s="685"/>
      <c r="DL38" s="692">
        <v>1050920</v>
      </c>
      <c r="DM38" s="684"/>
      <c r="DN38" s="684"/>
      <c r="DO38" s="684"/>
      <c r="DP38" s="684"/>
      <c r="DQ38" s="684"/>
      <c r="DR38" s="684"/>
      <c r="DS38" s="684"/>
      <c r="DT38" s="684"/>
      <c r="DU38" s="684"/>
      <c r="DV38" s="685"/>
      <c r="DW38" s="688">
        <v>17.5</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579000</v>
      </c>
      <c r="S39" s="684"/>
      <c r="T39" s="684"/>
      <c r="U39" s="684"/>
      <c r="V39" s="684"/>
      <c r="W39" s="684"/>
      <c r="X39" s="684"/>
      <c r="Y39" s="685"/>
      <c r="Z39" s="686">
        <v>6.5</v>
      </c>
      <c r="AA39" s="686"/>
      <c r="AB39" s="686"/>
      <c r="AC39" s="686"/>
      <c r="AD39" s="687" t="s">
        <v>242</v>
      </c>
      <c r="AE39" s="687"/>
      <c r="AF39" s="687"/>
      <c r="AG39" s="687"/>
      <c r="AH39" s="687"/>
      <c r="AI39" s="687"/>
      <c r="AJ39" s="687"/>
      <c r="AK39" s="687"/>
      <c r="AL39" s="688" t="s">
        <v>242</v>
      </c>
      <c r="AM39" s="689"/>
      <c r="AN39" s="689"/>
      <c r="AO39" s="690"/>
      <c r="AQ39" s="761" t="s">
        <v>342</v>
      </c>
      <c r="AR39" s="762"/>
      <c r="AS39" s="762"/>
      <c r="AT39" s="762"/>
      <c r="AU39" s="762"/>
      <c r="AV39" s="762"/>
      <c r="AW39" s="762"/>
      <c r="AX39" s="762"/>
      <c r="AY39" s="763"/>
      <c r="AZ39" s="683" t="s">
        <v>129</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3134</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80121</v>
      </c>
      <c r="CS39" s="719"/>
      <c r="CT39" s="719"/>
      <c r="CU39" s="719"/>
      <c r="CV39" s="719"/>
      <c r="CW39" s="719"/>
      <c r="CX39" s="719"/>
      <c r="CY39" s="720"/>
      <c r="CZ39" s="688">
        <v>0.9</v>
      </c>
      <c r="DA39" s="717"/>
      <c r="DB39" s="717"/>
      <c r="DC39" s="721"/>
      <c r="DD39" s="692">
        <v>77472</v>
      </c>
      <c r="DE39" s="719"/>
      <c r="DF39" s="719"/>
      <c r="DG39" s="719"/>
      <c r="DH39" s="719"/>
      <c r="DI39" s="719"/>
      <c r="DJ39" s="719"/>
      <c r="DK39" s="720"/>
      <c r="DL39" s="692" t="s">
        <v>129</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242</v>
      </c>
      <c r="AE40" s="687"/>
      <c r="AF40" s="687"/>
      <c r="AG40" s="687"/>
      <c r="AH40" s="687"/>
      <c r="AI40" s="687"/>
      <c r="AJ40" s="687"/>
      <c r="AK40" s="687"/>
      <c r="AL40" s="688" t="s">
        <v>129</v>
      </c>
      <c r="AM40" s="689"/>
      <c r="AN40" s="689"/>
      <c r="AO40" s="690"/>
      <c r="AQ40" s="761" t="s">
        <v>346</v>
      </c>
      <c r="AR40" s="762"/>
      <c r="AS40" s="762"/>
      <c r="AT40" s="762"/>
      <c r="AU40" s="762"/>
      <c r="AV40" s="762"/>
      <c r="AW40" s="762"/>
      <c r="AX40" s="762"/>
      <c r="AY40" s="763"/>
      <c r="AZ40" s="683" t="s">
        <v>129</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114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58000</v>
      </c>
      <c r="CS40" s="684"/>
      <c r="CT40" s="684"/>
      <c r="CU40" s="684"/>
      <c r="CV40" s="684"/>
      <c r="CW40" s="684"/>
      <c r="CX40" s="684"/>
      <c r="CY40" s="685"/>
      <c r="CZ40" s="688">
        <v>0.7</v>
      </c>
      <c r="DA40" s="717"/>
      <c r="DB40" s="717"/>
      <c r="DC40" s="721"/>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100000</v>
      </c>
      <c r="S41" s="684"/>
      <c r="T41" s="684"/>
      <c r="U41" s="684"/>
      <c r="V41" s="684"/>
      <c r="W41" s="684"/>
      <c r="X41" s="684"/>
      <c r="Y41" s="685"/>
      <c r="Z41" s="686">
        <v>1.1000000000000001</v>
      </c>
      <c r="AA41" s="686"/>
      <c r="AB41" s="686"/>
      <c r="AC41" s="686"/>
      <c r="AD41" s="687" t="s">
        <v>129</v>
      </c>
      <c r="AE41" s="687"/>
      <c r="AF41" s="687"/>
      <c r="AG41" s="687"/>
      <c r="AH41" s="687"/>
      <c r="AI41" s="687"/>
      <c r="AJ41" s="687"/>
      <c r="AK41" s="687"/>
      <c r="AL41" s="688" t="s">
        <v>242</v>
      </c>
      <c r="AM41" s="689"/>
      <c r="AN41" s="689"/>
      <c r="AO41" s="690"/>
      <c r="AQ41" s="761" t="s">
        <v>351</v>
      </c>
      <c r="AR41" s="762"/>
      <c r="AS41" s="762"/>
      <c r="AT41" s="762"/>
      <c r="AU41" s="762"/>
      <c r="AV41" s="762"/>
      <c r="AW41" s="762"/>
      <c r="AX41" s="762"/>
      <c r="AY41" s="763"/>
      <c r="AZ41" s="683">
        <v>113222</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8898228</v>
      </c>
      <c r="S42" s="769"/>
      <c r="T42" s="769"/>
      <c r="U42" s="769"/>
      <c r="V42" s="769"/>
      <c r="W42" s="769"/>
      <c r="X42" s="769"/>
      <c r="Y42" s="777"/>
      <c r="Z42" s="778">
        <v>100</v>
      </c>
      <c r="AA42" s="778"/>
      <c r="AB42" s="778"/>
      <c r="AC42" s="778"/>
      <c r="AD42" s="779">
        <v>5898401</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564488</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380</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1156930</v>
      </c>
      <c r="CS42" s="684"/>
      <c r="CT42" s="684"/>
      <c r="CU42" s="684"/>
      <c r="CV42" s="684"/>
      <c r="CW42" s="684"/>
      <c r="CX42" s="684"/>
      <c r="CY42" s="685"/>
      <c r="CZ42" s="688">
        <v>13.4</v>
      </c>
      <c r="DA42" s="689"/>
      <c r="DB42" s="689"/>
      <c r="DC42" s="701"/>
      <c r="DD42" s="692">
        <v>396717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55154</v>
      </c>
      <c r="CS43" s="719"/>
      <c r="CT43" s="719"/>
      <c r="CU43" s="719"/>
      <c r="CV43" s="719"/>
      <c r="CW43" s="719"/>
      <c r="CX43" s="719"/>
      <c r="CY43" s="720"/>
      <c r="CZ43" s="688">
        <v>0.6</v>
      </c>
      <c r="DA43" s="717"/>
      <c r="DB43" s="717"/>
      <c r="DC43" s="721"/>
      <c r="DD43" s="692">
        <v>55154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307</v>
      </c>
      <c r="CE44" s="796"/>
      <c r="CF44" s="680" t="s">
        <v>359</v>
      </c>
      <c r="CG44" s="681"/>
      <c r="CH44" s="681"/>
      <c r="CI44" s="681"/>
      <c r="CJ44" s="681"/>
      <c r="CK44" s="681"/>
      <c r="CL44" s="681"/>
      <c r="CM44" s="681"/>
      <c r="CN44" s="681"/>
      <c r="CO44" s="681"/>
      <c r="CP44" s="681"/>
      <c r="CQ44" s="682"/>
      <c r="CR44" s="683">
        <v>1156930</v>
      </c>
      <c r="CS44" s="684"/>
      <c r="CT44" s="684"/>
      <c r="CU44" s="684"/>
      <c r="CV44" s="684"/>
      <c r="CW44" s="684"/>
      <c r="CX44" s="684"/>
      <c r="CY44" s="685"/>
      <c r="CZ44" s="688">
        <v>13.4</v>
      </c>
      <c r="DA44" s="689"/>
      <c r="DB44" s="689"/>
      <c r="DC44" s="701"/>
      <c r="DD44" s="692">
        <v>396717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305021</v>
      </c>
      <c r="CS45" s="719"/>
      <c r="CT45" s="719"/>
      <c r="CU45" s="719"/>
      <c r="CV45" s="719"/>
      <c r="CW45" s="719"/>
      <c r="CX45" s="719"/>
      <c r="CY45" s="720"/>
      <c r="CZ45" s="688">
        <v>3.5</v>
      </c>
      <c r="DA45" s="717"/>
      <c r="DB45" s="717"/>
      <c r="DC45" s="721"/>
      <c r="DD45" s="692">
        <v>52918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742836</v>
      </c>
      <c r="CS46" s="684"/>
      <c r="CT46" s="684"/>
      <c r="CU46" s="684"/>
      <c r="CV46" s="684"/>
      <c r="CW46" s="684"/>
      <c r="CX46" s="684"/>
      <c r="CY46" s="685"/>
      <c r="CZ46" s="688">
        <v>8.6</v>
      </c>
      <c r="DA46" s="689"/>
      <c r="DB46" s="689"/>
      <c r="DC46" s="701"/>
      <c r="DD46" s="692">
        <v>292276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242</v>
      </c>
      <c r="CS47" s="719"/>
      <c r="CT47" s="719"/>
      <c r="CU47" s="719"/>
      <c r="CV47" s="719"/>
      <c r="CW47" s="719"/>
      <c r="CX47" s="719"/>
      <c r="CY47" s="720"/>
      <c r="CZ47" s="688" t="s">
        <v>242</v>
      </c>
      <c r="DA47" s="717"/>
      <c r="DB47" s="717"/>
      <c r="DC47" s="721"/>
      <c r="DD47" s="692" t="s">
        <v>242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365</v>
      </c>
      <c r="CD48" s="799"/>
      <c r="CE48" s="800"/>
      <c r="CF48" s="680" t="s">
        <v>366</v>
      </c>
      <c r="CG48" s="681"/>
      <c r="CH48" s="681"/>
      <c r="CI48" s="681"/>
      <c r="CJ48" s="681"/>
      <c r="CK48" s="681"/>
      <c r="CL48" s="681"/>
      <c r="CM48" s="681"/>
      <c r="CN48" s="681"/>
      <c r="CO48" s="681"/>
      <c r="CP48" s="681"/>
      <c r="CQ48" s="682"/>
      <c r="CR48" s="683" t="s">
        <v>242</v>
      </c>
      <c r="CS48" s="684"/>
      <c r="CT48" s="684"/>
      <c r="CU48" s="684"/>
      <c r="CV48" s="684"/>
      <c r="CW48" s="684"/>
      <c r="CX48" s="684"/>
      <c r="CY48" s="685"/>
      <c r="CZ48" s="688" t="s">
        <v>242</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8624219</v>
      </c>
      <c r="CS49" s="754"/>
      <c r="CT49" s="754"/>
      <c r="CU49" s="754"/>
      <c r="CV49" s="754"/>
      <c r="CW49" s="754"/>
      <c r="CX49" s="754"/>
      <c r="CY49" s="785"/>
      <c r="CZ49" s="780">
        <v>100</v>
      </c>
      <c r="DA49" s="786"/>
      <c r="DB49" s="786"/>
      <c r="DC49" s="787"/>
      <c r="DD49" s="788">
        <v>6443387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AzOWDHa59M1OHy5lMUnMXJy8rCCmd4Ar0Hm3KYElixoUnPYBa0iadOFtROveK7d5L8KP7eU4LpccMfr8R/n8Q==" saltValue="uErwL4er3JS65scUojVC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8882</v>
      </c>
      <c r="R7" s="819"/>
      <c r="S7" s="819"/>
      <c r="T7" s="819"/>
      <c r="U7" s="819"/>
      <c r="V7" s="819">
        <v>8608</v>
      </c>
      <c r="W7" s="819"/>
      <c r="X7" s="819"/>
      <c r="Y7" s="819"/>
      <c r="Z7" s="819"/>
      <c r="AA7" s="819">
        <v>274</v>
      </c>
      <c r="AB7" s="819"/>
      <c r="AC7" s="819"/>
      <c r="AD7" s="819"/>
      <c r="AE7" s="820"/>
      <c r="AF7" s="821">
        <v>222</v>
      </c>
      <c r="AG7" s="822"/>
      <c r="AH7" s="822"/>
      <c r="AI7" s="822"/>
      <c r="AJ7" s="823"/>
      <c r="AK7" s="858" t="s">
        <v>591</v>
      </c>
      <c r="AL7" s="859"/>
      <c r="AM7" s="859"/>
      <c r="AN7" s="859"/>
      <c r="AO7" s="859"/>
      <c r="AP7" s="859">
        <v>9122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391</v>
      </c>
      <c r="C8" s="840"/>
      <c r="D8" s="840"/>
      <c r="E8" s="840"/>
      <c r="F8" s="840"/>
      <c r="G8" s="840"/>
      <c r="H8" s="840"/>
      <c r="I8" s="840"/>
      <c r="J8" s="840"/>
      <c r="K8" s="840"/>
      <c r="L8" s="840"/>
      <c r="M8" s="840"/>
      <c r="N8" s="840"/>
      <c r="O8" s="840"/>
      <c r="P8" s="841"/>
      <c r="Q8" s="842">
        <v>65</v>
      </c>
      <c r="R8" s="843"/>
      <c r="S8" s="843"/>
      <c r="T8" s="843"/>
      <c r="U8" s="843"/>
      <c r="V8" s="843">
        <v>65</v>
      </c>
      <c r="W8" s="843"/>
      <c r="X8" s="843"/>
      <c r="Y8" s="843"/>
      <c r="Z8" s="843"/>
      <c r="AA8" s="843">
        <v>0</v>
      </c>
      <c r="AB8" s="843"/>
      <c r="AC8" s="843"/>
      <c r="AD8" s="843"/>
      <c r="AE8" s="844"/>
      <c r="AF8" s="845" t="s">
        <v>392</v>
      </c>
      <c r="AG8" s="846"/>
      <c r="AH8" s="846"/>
      <c r="AI8" s="846"/>
      <c r="AJ8" s="847"/>
      <c r="AK8" s="848" t="s">
        <v>591</v>
      </c>
      <c r="AL8" s="849"/>
      <c r="AM8" s="849"/>
      <c r="AN8" s="849"/>
      <c r="AO8" s="849"/>
      <c r="AP8" s="849" t="s">
        <v>591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394</v>
      </c>
      <c r="B23" s="874" t="s">
        <v>395</v>
      </c>
      <c r="C23" s="875"/>
      <c r="D23" s="875"/>
      <c r="E23" s="875"/>
      <c r="F23" s="875"/>
      <c r="G23" s="875"/>
      <c r="H23" s="875"/>
      <c r="I23" s="875"/>
      <c r="J23" s="875"/>
      <c r="K23" s="875"/>
      <c r="L23" s="875"/>
      <c r="M23" s="875"/>
      <c r="N23" s="875"/>
      <c r="O23" s="875"/>
      <c r="P23" s="876"/>
      <c r="Q23" s="877">
        <v>8898</v>
      </c>
      <c r="R23" s="878"/>
      <c r="S23" s="878"/>
      <c r="T23" s="878"/>
      <c r="U23" s="878"/>
      <c r="V23" s="878">
        <v>8624</v>
      </c>
      <c r="W23" s="878"/>
      <c r="X23" s="878"/>
      <c r="Y23" s="878"/>
      <c r="Z23" s="878"/>
      <c r="AA23" s="878">
        <v>274</v>
      </c>
      <c r="AB23" s="878"/>
      <c r="AC23" s="878"/>
      <c r="AD23" s="878"/>
      <c r="AE23" s="879"/>
      <c r="AF23" s="880">
        <v>222</v>
      </c>
      <c r="AG23" s="878"/>
      <c r="AH23" s="878"/>
      <c r="AI23" s="878"/>
      <c r="AJ23" s="881"/>
      <c r="AK23" s="882"/>
      <c r="AL23" s="883"/>
      <c r="AM23" s="883"/>
      <c r="AN23" s="883"/>
      <c r="AO23" s="883"/>
      <c r="AP23" s="878">
        <v>9122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407</v>
      </c>
      <c r="C28" s="816"/>
      <c r="D28" s="816"/>
      <c r="E28" s="816"/>
      <c r="F28" s="816"/>
      <c r="G28" s="816"/>
      <c r="H28" s="816"/>
      <c r="I28" s="816"/>
      <c r="J28" s="816"/>
      <c r="K28" s="816"/>
      <c r="L28" s="816"/>
      <c r="M28" s="816"/>
      <c r="N28" s="816"/>
      <c r="O28" s="816"/>
      <c r="P28" s="817"/>
      <c r="Q28" s="906">
        <f>1789-17</f>
        <v>1772</v>
      </c>
      <c r="R28" s="907"/>
      <c r="S28" s="907"/>
      <c r="T28" s="907"/>
      <c r="U28" s="907"/>
      <c r="V28" s="907">
        <f>1693-17</f>
        <v>1676</v>
      </c>
      <c r="W28" s="907"/>
      <c r="X28" s="907"/>
      <c r="Y28" s="907"/>
      <c r="Z28" s="907"/>
      <c r="AA28" s="907">
        <v>96</v>
      </c>
      <c r="AB28" s="907"/>
      <c r="AC28" s="907"/>
      <c r="AD28" s="907"/>
      <c r="AE28" s="908"/>
      <c r="AF28" s="909">
        <v>96</v>
      </c>
      <c r="AG28" s="907"/>
      <c r="AH28" s="907"/>
      <c r="AI28" s="907"/>
      <c r="AJ28" s="910"/>
      <c r="AK28" s="911">
        <v>96</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408</v>
      </c>
      <c r="C29" s="840"/>
      <c r="D29" s="840"/>
      <c r="E29" s="840"/>
      <c r="F29" s="840"/>
      <c r="G29" s="840"/>
      <c r="H29" s="840"/>
      <c r="I29" s="840"/>
      <c r="J29" s="840"/>
      <c r="K29" s="840"/>
      <c r="L29" s="840"/>
      <c r="M29" s="840"/>
      <c r="N29" s="840"/>
      <c r="O29" s="840"/>
      <c r="P29" s="841"/>
      <c r="Q29" s="842">
        <v>2083</v>
      </c>
      <c r="R29" s="843"/>
      <c r="S29" s="843"/>
      <c r="T29" s="843"/>
      <c r="U29" s="843"/>
      <c r="V29" s="843">
        <v>2033</v>
      </c>
      <c r="W29" s="843"/>
      <c r="X29" s="843"/>
      <c r="Y29" s="843"/>
      <c r="Z29" s="843"/>
      <c r="AA29" s="843">
        <v>50</v>
      </c>
      <c r="AB29" s="843"/>
      <c r="AC29" s="843"/>
      <c r="AD29" s="843"/>
      <c r="AE29" s="844"/>
      <c r="AF29" s="845">
        <v>50</v>
      </c>
      <c r="AG29" s="846"/>
      <c r="AH29" s="846"/>
      <c r="AI29" s="846"/>
      <c r="AJ29" s="847"/>
      <c r="AK29" s="914">
        <v>287</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409</v>
      </c>
      <c r="C30" s="840"/>
      <c r="D30" s="840"/>
      <c r="E30" s="840"/>
      <c r="F30" s="840"/>
      <c r="G30" s="840"/>
      <c r="H30" s="840"/>
      <c r="I30" s="840"/>
      <c r="J30" s="840"/>
      <c r="K30" s="840"/>
      <c r="L30" s="840"/>
      <c r="M30" s="840"/>
      <c r="N30" s="840"/>
      <c r="O30" s="840"/>
      <c r="P30" s="841"/>
      <c r="Q30" s="842">
        <v>237</v>
      </c>
      <c r="R30" s="843"/>
      <c r="S30" s="843"/>
      <c r="T30" s="843"/>
      <c r="U30" s="843"/>
      <c r="V30" s="843">
        <v>237</v>
      </c>
      <c r="W30" s="843"/>
      <c r="X30" s="843"/>
      <c r="Y30" s="843"/>
      <c r="Z30" s="843"/>
      <c r="AA30" s="843">
        <v>0</v>
      </c>
      <c r="AB30" s="843"/>
      <c r="AC30" s="843"/>
      <c r="AD30" s="843"/>
      <c r="AE30" s="844"/>
      <c r="AF30" s="845">
        <v>0</v>
      </c>
      <c r="AG30" s="846"/>
      <c r="AH30" s="846"/>
      <c r="AI30" s="846"/>
      <c r="AJ30" s="847"/>
      <c r="AK30" s="914">
        <v>53</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410</v>
      </c>
      <c r="C31" s="840"/>
      <c r="D31" s="840"/>
      <c r="E31" s="840"/>
      <c r="F31" s="840"/>
      <c r="G31" s="840"/>
      <c r="H31" s="840"/>
      <c r="I31" s="840"/>
      <c r="J31" s="840"/>
      <c r="K31" s="840"/>
      <c r="L31" s="840"/>
      <c r="M31" s="840"/>
      <c r="N31" s="840"/>
      <c r="O31" s="840"/>
      <c r="P31" s="841"/>
      <c r="Q31" s="842">
        <v>363</v>
      </c>
      <c r="R31" s="843"/>
      <c r="S31" s="843"/>
      <c r="T31" s="843"/>
      <c r="U31" s="843"/>
      <c r="V31" s="843">
        <v>300</v>
      </c>
      <c r="W31" s="843"/>
      <c r="X31" s="843"/>
      <c r="Y31" s="843"/>
      <c r="Z31" s="843"/>
      <c r="AA31" s="843">
        <v>63</v>
      </c>
      <c r="AB31" s="843"/>
      <c r="AC31" s="843"/>
      <c r="AD31" s="843"/>
      <c r="AE31" s="844"/>
      <c r="AF31" s="845">
        <v>580</v>
      </c>
      <c r="AG31" s="846"/>
      <c r="AH31" s="846"/>
      <c r="AI31" s="846"/>
      <c r="AJ31" s="847"/>
      <c r="AK31" s="914">
        <v>45</v>
      </c>
      <c r="AL31" s="915"/>
      <c r="AM31" s="915"/>
      <c r="AN31" s="915"/>
      <c r="AO31" s="915"/>
      <c r="AP31" s="915">
        <v>1019</v>
      </c>
      <c r="AQ31" s="915"/>
      <c r="AR31" s="915"/>
      <c r="AS31" s="915"/>
      <c r="AT31" s="915"/>
      <c r="AU31" s="915">
        <v>319</v>
      </c>
      <c r="AV31" s="915"/>
      <c r="AW31" s="915"/>
      <c r="AX31" s="915"/>
      <c r="AY31" s="915"/>
      <c r="AZ31" s="916" t="s">
        <v>591</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412</v>
      </c>
      <c r="C32" s="840"/>
      <c r="D32" s="840"/>
      <c r="E32" s="840"/>
      <c r="F32" s="840"/>
      <c r="G32" s="840"/>
      <c r="H32" s="840"/>
      <c r="I32" s="840"/>
      <c r="J32" s="840"/>
      <c r="K32" s="840"/>
      <c r="L32" s="840"/>
      <c r="M32" s="840"/>
      <c r="N32" s="840"/>
      <c r="O32" s="840"/>
      <c r="P32" s="841"/>
      <c r="Q32" s="842">
        <v>577</v>
      </c>
      <c r="R32" s="843"/>
      <c r="S32" s="843"/>
      <c r="T32" s="843"/>
      <c r="U32" s="843"/>
      <c r="V32" s="843">
        <v>575</v>
      </c>
      <c r="W32" s="843"/>
      <c r="X32" s="843"/>
      <c r="Y32" s="843"/>
      <c r="Z32" s="843"/>
      <c r="AA32" s="843">
        <v>2</v>
      </c>
      <c r="AB32" s="843"/>
      <c r="AC32" s="843"/>
      <c r="AD32" s="843"/>
      <c r="AE32" s="844"/>
      <c r="AF32" s="845">
        <v>2</v>
      </c>
      <c r="AG32" s="846"/>
      <c r="AH32" s="846"/>
      <c r="AI32" s="846"/>
      <c r="AJ32" s="847"/>
      <c r="AK32" s="914">
        <v>371</v>
      </c>
      <c r="AL32" s="915"/>
      <c r="AM32" s="915"/>
      <c r="AN32" s="915"/>
      <c r="AO32" s="915"/>
      <c r="AP32" s="915">
        <v>1434</v>
      </c>
      <c r="AQ32" s="915"/>
      <c r="AR32" s="915"/>
      <c r="AS32" s="915"/>
      <c r="AT32" s="915"/>
      <c r="AU32" s="915">
        <v>1353</v>
      </c>
      <c r="AV32" s="915"/>
      <c r="AW32" s="915"/>
      <c r="AX32" s="915"/>
      <c r="AY32" s="915"/>
      <c r="AZ32" s="916" t="s">
        <v>591</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414</v>
      </c>
      <c r="C33" s="840"/>
      <c r="D33" s="840"/>
      <c r="E33" s="840"/>
      <c r="F33" s="840"/>
      <c r="G33" s="840"/>
      <c r="H33" s="840"/>
      <c r="I33" s="840"/>
      <c r="J33" s="840"/>
      <c r="K33" s="840"/>
      <c r="L33" s="840"/>
      <c r="M33" s="840"/>
      <c r="N33" s="840"/>
      <c r="O33" s="840"/>
      <c r="P33" s="841"/>
      <c r="Q33" s="842">
        <v>205</v>
      </c>
      <c r="R33" s="843"/>
      <c r="S33" s="843"/>
      <c r="T33" s="843"/>
      <c r="U33" s="843"/>
      <c r="V33" s="843">
        <v>205</v>
      </c>
      <c r="W33" s="843"/>
      <c r="X33" s="843"/>
      <c r="Y33" s="843"/>
      <c r="Z33" s="843"/>
      <c r="AA33" s="843">
        <v>0</v>
      </c>
      <c r="AB33" s="843"/>
      <c r="AC33" s="843"/>
      <c r="AD33" s="843"/>
      <c r="AE33" s="844"/>
      <c r="AF33" s="845">
        <v>0</v>
      </c>
      <c r="AG33" s="846"/>
      <c r="AH33" s="846"/>
      <c r="AI33" s="846"/>
      <c r="AJ33" s="847"/>
      <c r="AK33" s="914">
        <v>147</v>
      </c>
      <c r="AL33" s="915"/>
      <c r="AM33" s="915"/>
      <c r="AN33" s="915"/>
      <c r="AO33" s="915"/>
      <c r="AP33" s="915">
        <v>719</v>
      </c>
      <c r="AQ33" s="915"/>
      <c r="AR33" s="915"/>
      <c r="AS33" s="915"/>
      <c r="AT33" s="915"/>
      <c r="AU33" s="915">
        <v>719</v>
      </c>
      <c r="AV33" s="915"/>
      <c r="AW33" s="915"/>
      <c r="AX33" s="915"/>
      <c r="AY33" s="915"/>
      <c r="AZ33" s="916" t="s">
        <v>591</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394</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728</v>
      </c>
      <c r="AG63" s="926"/>
      <c r="AH63" s="926"/>
      <c r="AI63" s="926"/>
      <c r="AJ63" s="927"/>
      <c r="AK63" s="928"/>
      <c r="AL63" s="923"/>
      <c r="AM63" s="923"/>
      <c r="AN63" s="923"/>
      <c r="AO63" s="923"/>
      <c r="AP63" s="926">
        <v>3172</v>
      </c>
      <c r="AQ63" s="926"/>
      <c r="AR63" s="926"/>
      <c r="AS63" s="926"/>
      <c r="AT63" s="926"/>
      <c r="AU63" s="926">
        <v>2391</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592</v>
      </c>
      <c r="C68" s="954"/>
      <c r="D68" s="954"/>
      <c r="E68" s="954"/>
      <c r="F68" s="954"/>
      <c r="G68" s="954"/>
      <c r="H68" s="954"/>
      <c r="I68" s="954"/>
      <c r="J68" s="954"/>
      <c r="K68" s="954"/>
      <c r="L68" s="954"/>
      <c r="M68" s="954"/>
      <c r="N68" s="954"/>
      <c r="O68" s="954"/>
      <c r="P68" s="955"/>
      <c r="Q68" s="956">
        <v>2776</v>
      </c>
      <c r="R68" s="950"/>
      <c r="S68" s="950"/>
      <c r="T68" s="950"/>
      <c r="U68" s="950"/>
      <c r="V68" s="950">
        <v>2683</v>
      </c>
      <c r="W68" s="950"/>
      <c r="X68" s="950"/>
      <c r="Y68" s="950"/>
      <c r="Z68" s="950"/>
      <c r="AA68" s="950">
        <v>93</v>
      </c>
      <c r="AB68" s="950"/>
      <c r="AC68" s="950"/>
      <c r="AD68" s="950"/>
      <c r="AE68" s="950"/>
      <c r="AF68" s="950">
        <v>93</v>
      </c>
      <c r="AG68" s="950"/>
      <c r="AH68" s="950"/>
      <c r="AI68" s="950"/>
      <c r="AJ68" s="950"/>
      <c r="AK68" s="950" t="s">
        <v>528</v>
      </c>
      <c r="AL68" s="950"/>
      <c r="AM68" s="950"/>
      <c r="AN68" s="950"/>
      <c r="AO68" s="950"/>
      <c r="AP68" s="950">
        <v>2635</v>
      </c>
      <c r="AQ68" s="950"/>
      <c r="AR68" s="950"/>
      <c r="AS68" s="950"/>
      <c r="AT68" s="950"/>
      <c r="AU68" s="950">
        <v>276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593</v>
      </c>
      <c r="C69" s="958"/>
      <c r="D69" s="958"/>
      <c r="E69" s="958"/>
      <c r="F69" s="958"/>
      <c r="G69" s="958"/>
      <c r="H69" s="958"/>
      <c r="I69" s="958"/>
      <c r="J69" s="958"/>
      <c r="K69" s="958"/>
      <c r="L69" s="958"/>
      <c r="M69" s="958"/>
      <c r="N69" s="958"/>
      <c r="O69" s="958"/>
      <c r="P69" s="959"/>
      <c r="Q69" s="960">
        <v>461</v>
      </c>
      <c r="R69" s="915"/>
      <c r="S69" s="915"/>
      <c r="T69" s="915"/>
      <c r="U69" s="915"/>
      <c r="V69" s="915">
        <v>428</v>
      </c>
      <c r="W69" s="915"/>
      <c r="X69" s="915"/>
      <c r="Y69" s="915"/>
      <c r="Z69" s="915"/>
      <c r="AA69" s="915">
        <v>33</v>
      </c>
      <c r="AB69" s="915"/>
      <c r="AC69" s="915"/>
      <c r="AD69" s="915"/>
      <c r="AE69" s="915"/>
      <c r="AF69" s="915">
        <v>33</v>
      </c>
      <c r="AG69" s="915"/>
      <c r="AH69" s="915"/>
      <c r="AI69" s="915"/>
      <c r="AJ69" s="915"/>
      <c r="AK69" s="915" t="s">
        <v>528</v>
      </c>
      <c r="AL69" s="915"/>
      <c r="AM69" s="915"/>
      <c r="AN69" s="915"/>
      <c r="AO69" s="915"/>
      <c r="AP69" s="915">
        <v>1729</v>
      </c>
      <c r="AQ69" s="915"/>
      <c r="AR69" s="915"/>
      <c r="AS69" s="915"/>
      <c r="AT69" s="915"/>
      <c r="AU69" s="915">
        <v>1065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594</v>
      </c>
      <c r="C70" s="958"/>
      <c r="D70" s="958"/>
      <c r="E70" s="958"/>
      <c r="F70" s="958"/>
      <c r="G70" s="958"/>
      <c r="H70" s="958"/>
      <c r="I70" s="958"/>
      <c r="J70" s="958"/>
      <c r="K70" s="958"/>
      <c r="L70" s="958"/>
      <c r="M70" s="958"/>
      <c r="N70" s="958"/>
      <c r="O70" s="958"/>
      <c r="P70" s="959"/>
      <c r="Q70" s="960">
        <v>529</v>
      </c>
      <c r="R70" s="915"/>
      <c r="S70" s="915"/>
      <c r="T70" s="915"/>
      <c r="U70" s="915"/>
      <c r="V70" s="915">
        <v>507</v>
      </c>
      <c r="W70" s="915"/>
      <c r="X70" s="915"/>
      <c r="Y70" s="915"/>
      <c r="Z70" s="915"/>
      <c r="AA70" s="915">
        <v>22</v>
      </c>
      <c r="AB70" s="915"/>
      <c r="AC70" s="915"/>
      <c r="AD70" s="915"/>
      <c r="AE70" s="915"/>
      <c r="AF70" s="915">
        <v>22</v>
      </c>
      <c r="AG70" s="915"/>
      <c r="AH70" s="915"/>
      <c r="AI70" s="915"/>
      <c r="AJ70" s="915"/>
      <c r="AK70" s="915" t="s">
        <v>528</v>
      </c>
      <c r="AL70" s="915"/>
      <c r="AM70" s="915"/>
      <c r="AN70" s="915"/>
      <c r="AO70" s="915"/>
      <c r="AP70" s="915" t="s">
        <v>528</v>
      </c>
      <c r="AQ70" s="915"/>
      <c r="AR70" s="915"/>
      <c r="AS70" s="915"/>
      <c r="AT70" s="915"/>
      <c r="AU70" s="915" t="s">
        <v>528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595</v>
      </c>
      <c r="C71" s="958"/>
      <c r="D71" s="958"/>
      <c r="E71" s="958"/>
      <c r="F71" s="958"/>
      <c r="G71" s="958"/>
      <c r="H71" s="958"/>
      <c r="I71" s="958"/>
      <c r="J71" s="958"/>
      <c r="K71" s="958"/>
      <c r="L71" s="958"/>
      <c r="M71" s="958"/>
      <c r="N71" s="958"/>
      <c r="O71" s="958"/>
      <c r="P71" s="959"/>
      <c r="Q71" s="960">
        <v>109615</v>
      </c>
      <c r="R71" s="915"/>
      <c r="S71" s="915"/>
      <c r="T71" s="915"/>
      <c r="U71" s="915"/>
      <c r="V71" s="915">
        <v>107064</v>
      </c>
      <c r="W71" s="915"/>
      <c r="X71" s="915"/>
      <c r="Y71" s="915"/>
      <c r="Z71" s="915"/>
      <c r="AA71" s="915">
        <v>2551</v>
      </c>
      <c r="AB71" s="915"/>
      <c r="AC71" s="915"/>
      <c r="AD71" s="915"/>
      <c r="AE71" s="915"/>
      <c r="AF71" s="915">
        <v>2551</v>
      </c>
      <c r="AG71" s="915"/>
      <c r="AH71" s="915"/>
      <c r="AI71" s="915"/>
      <c r="AJ71" s="915"/>
      <c r="AK71" s="915" t="s">
        <v>528</v>
      </c>
      <c r="AL71" s="915"/>
      <c r="AM71" s="915"/>
      <c r="AN71" s="915"/>
      <c r="AO71" s="915"/>
      <c r="AP71" s="915" t="s">
        <v>528</v>
      </c>
      <c r="AQ71" s="915"/>
      <c r="AR71" s="915"/>
      <c r="AS71" s="915"/>
      <c r="AT71" s="915"/>
      <c r="AU71" s="915" t="s">
        <v>528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596</v>
      </c>
      <c r="C72" s="958"/>
      <c r="D72" s="958"/>
      <c r="E72" s="958"/>
      <c r="F72" s="958"/>
      <c r="G72" s="958"/>
      <c r="H72" s="958"/>
      <c r="I72" s="958"/>
      <c r="J72" s="958"/>
      <c r="K72" s="958"/>
      <c r="L72" s="958"/>
      <c r="M72" s="958"/>
      <c r="N72" s="958"/>
      <c r="O72" s="958"/>
      <c r="P72" s="959"/>
      <c r="Q72" s="960">
        <v>30</v>
      </c>
      <c r="R72" s="915"/>
      <c r="S72" s="915"/>
      <c r="T72" s="915"/>
      <c r="U72" s="915"/>
      <c r="V72" s="915">
        <v>29</v>
      </c>
      <c r="W72" s="915"/>
      <c r="X72" s="915"/>
      <c r="Y72" s="915"/>
      <c r="Z72" s="915"/>
      <c r="AA72" s="915">
        <v>1</v>
      </c>
      <c r="AB72" s="915"/>
      <c r="AC72" s="915"/>
      <c r="AD72" s="915"/>
      <c r="AE72" s="915"/>
      <c r="AF72" s="915">
        <v>1</v>
      </c>
      <c r="AG72" s="915"/>
      <c r="AH72" s="915"/>
      <c r="AI72" s="915"/>
      <c r="AJ72" s="915"/>
      <c r="AK72" s="915" t="s">
        <v>528</v>
      </c>
      <c r="AL72" s="915"/>
      <c r="AM72" s="915"/>
      <c r="AN72" s="915"/>
      <c r="AO72" s="915"/>
      <c r="AP72" s="915" t="s">
        <v>528</v>
      </c>
      <c r="AQ72" s="915"/>
      <c r="AR72" s="915"/>
      <c r="AS72" s="915"/>
      <c r="AT72" s="915"/>
      <c r="AU72" s="915" t="s">
        <v>528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597</v>
      </c>
      <c r="C73" s="958"/>
      <c r="D73" s="958"/>
      <c r="E73" s="958"/>
      <c r="F73" s="958"/>
      <c r="G73" s="958"/>
      <c r="H73" s="958"/>
      <c r="I73" s="958"/>
      <c r="J73" s="958"/>
      <c r="K73" s="958"/>
      <c r="L73" s="958"/>
      <c r="M73" s="958"/>
      <c r="N73" s="958"/>
      <c r="O73" s="958"/>
      <c r="P73" s="959"/>
      <c r="Q73" s="960">
        <v>4311</v>
      </c>
      <c r="R73" s="915"/>
      <c r="S73" s="915"/>
      <c r="T73" s="915"/>
      <c r="U73" s="915"/>
      <c r="V73" s="915">
        <v>3658</v>
      </c>
      <c r="W73" s="915"/>
      <c r="X73" s="915"/>
      <c r="Y73" s="915"/>
      <c r="Z73" s="915"/>
      <c r="AA73" s="915">
        <v>653</v>
      </c>
      <c r="AB73" s="915"/>
      <c r="AC73" s="915"/>
      <c r="AD73" s="915"/>
      <c r="AE73" s="915"/>
      <c r="AF73" s="915">
        <v>653</v>
      </c>
      <c r="AG73" s="915"/>
      <c r="AH73" s="915"/>
      <c r="AI73" s="915"/>
      <c r="AJ73" s="915"/>
      <c r="AK73" s="915" t="s">
        <v>528</v>
      </c>
      <c r="AL73" s="915"/>
      <c r="AM73" s="915"/>
      <c r="AN73" s="915"/>
      <c r="AO73" s="915"/>
      <c r="AP73" s="915" t="s">
        <v>528</v>
      </c>
      <c r="AQ73" s="915"/>
      <c r="AR73" s="915"/>
      <c r="AS73" s="915"/>
      <c r="AT73" s="915"/>
      <c r="AU73" s="915" t="s">
        <v>528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598</v>
      </c>
      <c r="C74" s="958"/>
      <c r="D74" s="958"/>
      <c r="E74" s="958"/>
      <c r="F74" s="958"/>
      <c r="G74" s="958"/>
      <c r="H74" s="958"/>
      <c r="I74" s="958"/>
      <c r="J74" s="958"/>
      <c r="K74" s="958"/>
      <c r="L74" s="958"/>
      <c r="M74" s="958"/>
      <c r="N74" s="958"/>
      <c r="O74" s="958"/>
      <c r="P74" s="959"/>
      <c r="Q74" s="960">
        <v>91</v>
      </c>
      <c r="R74" s="915"/>
      <c r="S74" s="915"/>
      <c r="T74" s="915"/>
      <c r="U74" s="915"/>
      <c r="V74" s="915">
        <v>88</v>
      </c>
      <c r="W74" s="915"/>
      <c r="X74" s="915"/>
      <c r="Y74" s="915"/>
      <c r="Z74" s="915"/>
      <c r="AA74" s="915">
        <v>3</v>
      </c>
      <c r="AB74" s="915"/>
      <c r="AC74" s="915"/>
      <c r="AD74" s="915"/>
      <c r="AE74" s="915"/>
      <c r="AF74" s="915">
        <v>3</v>
      </c>
      <c r="AG74" s="915"/>
      <c r="AH74" s="915"/>
      <c r="AI74" s="915"/>
      <c r="AJ74" s="915"/>
      <c r="AK74" s="915" t="s">
        <v>528</v>
      </c>
      <c r="AL74" s="915"/>
      <c r="AM74" s="915"/>
      <c r="AN74" s="915"/>
      <c r="AO74" s="915"/>
      <c r="AP74" s="915" t="s">
        <v>528</v>
      </c>
      <c r="AQ74" s="915"/>
      <c r="AR74" s="915"/>
      <c r="AS74" s="915"/>
      <c r="AT74" s="915"/>
      <c r="AU74" s="915" t="s">
        <v>528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599</v>
      </c>
      <c r="C75" s="958"/>
      <c r="D75" s="958"/>
      <c r="E75" s="958"/>
      <c r="F75" s="958"/>
      <c r="G75" s="958"/>
      <c r="H75" s="958"/>
      <c r="I75" s="958"/>
      <c r="J75" s="958"/>
      <c r="K75" s="958"/>
      <c r="L75" s="958"/>
      <c r="M75" s="958"/>
      <c r="N75" s="958"/>
      <c r="O75" s="958"/>
      <c r="P75" s="959"/>
      <c r="Q75" s="963">
        <v>161</v>
      </c>
      <c r="R75" s="964"/>
      <c r="S75" s="964"/>
      <c r="T75" s="964"/>
      <c r="U75" s="914"/>
      <c r="V75" s="965">
        <v>149</v>
      </c>
      <c r="W75" s="964"/>
      <c r="X75" s="964"/>
      <c r="Y75" s="964"/>
      <c r="Z75" s="914"/>
      <c r="AA75" s="965">
        <v>12</v>
      </c>
      <c r="AB75" s="964"/>
      <c r="AC75" s="964"/>
      <c r="AD75" s="964"/>
      <c r="AE75" s="914"/>
      <c r="AF75" s="965">
        <v>12</v>
      </c>
      <c r="AG75" s="964"/>
      <c r="AH75" s="964"/>
      <c r="AI75" s="964"/>
      <c r="AJ75" s="914"/>
      <c r="AK75" s="965" t="s">
        <v>528</v>
      </c>
      <c r="AL75" s="964"/>
      <c r="AM75" s="964"/>
      <c r="AN75" s="964"/>
      <c r="AO75" s="914"/>
      <c r="AP75" s="965" t="s">
        <v>528</v>
      </c>
      <c r="AQ75" s="964"/>
      <c r="AR75" s="964"/>
      <c r="AS75" s="964"/>
      <c r="AT75" s="914"/>
      <c r="AU75" s="965" t="s">
        <v>528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394</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3368</v>
      </c>
      <c r="AG88" s="926"/>
      <c r="AH88" s="926"/>
      <c r="AI88" s="926"/>
      <c r="AJ88" s="926"/>
      <c r="AK88" s="923"/>
      <c r="AL88" s="923"/>
      <c r="AM88" s="923"/>
      <c r="AN88" s="923"/>
      <c r="AO88" s="923"/>
      <c r="AP88" s="926">
        <v>4364</v>
      </c>
      <c r="AQ88" s="926"/>
      <c r="AR88" s="926"/>
      <c r="AS88" s="926"/>
      <c r="AT88" s="926"/>
      <c r="AU88" s="926">
        <v>1341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310</v>
      </c>
      <c r="AG109" s="979"/>
      <c r="AH109" s="979"/>
      <c r="AI109" s="979"/>
      <c r="AJ109" s="980"/>
      <c r="AK109" s="978" t="s">
        <v>309</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310</v>
      </c>
      <c r="BW109" s="979"/>
      <c r="BX109" s="979"/>
      <c r="BY109" s="979"/>
      <c r="BZ109" s="980"/>
      <c r="CA109" s="978" t="s">
        <v>309</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310</v>
      </c>
      <c r="DM109" s="979"/>
      <c r="DN109" s="979"/>
      <c r="DO109" s="979"/>
      <c r="DP109" s="980"/>
      <c r="DQ109" s="978" t="s">
        <v>309</v>
      </c>
      <c r="DR109" s="979"/>
      <c r="DS109" s="979"/>
      <c r="DT109" s="979"/>
      <c r="DU109" s="980"/>
      <c r="DV109" s="978" t="s">
        <v>438</v>
      </c>
      <c r="DW109" s="979"/>
      <c r="DX109" s="979"/>
      <c r="DY109" s="979"/>
      <c r="DZ109" s="981"/>
    </row>
    <row r="110" spans="1:131" s="247" customFormat="1" ht="26.25" customHeight="1" x14ac:dyDescent="0.2">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634360</v>
      </c>
      <c r="AB110" s="986"/>
      <c r="AC110" s="986"/>
      <c r="AD110" s="986"/>
      <c r="AE110" s="987"/>
      <c r="AF110" s="988">
        <v>716221</v>
      </c>
      <c r="AG110" s="986"/>
      <c r="AH110" s="986"/>
      <c r="AI110" s="986"/>
      <c r="AJ110" s="987"/>
      <c r="AK110" s="988">
        <v>800106</v>
      </c>
      <c r="AL110" s="986"/>
      <c r="AM110" s="986"/>
      <c r="AN110" s="986"/>
      <c r="AO110" s="987"/>
      <c r="AP110" s="989">
        <v>15.9</v>
      </c>
      <c r="AQ110" s="990"/>
      <c r="AR110" s="990"/>
      <c r="AS110" s="990"/>
      <c r="AT110" s="991"/>
      <c r="AU110" s="992" t="s">
        <v>72</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9240710</v>
      </c>
      <c r="BR110" s="1021"/>
      <c r="BS110" s="1021"/>
      <c r="BT110" s="1021"/>
      <c r="BU110" s="1021"/>
      <c r="BV110" s="1021">
        <v>9300171</v>
      </c>
      <c r="BW110" s="1021"/>
      <c r="BX110" s="1021"/>
      <c r="BY110" s="1021"/>
      <c r="BZ110" s="1021"/>
      <c r="CA110" s="1021">
        <v>9121675</v>
      </c>
      <c r="CB110" s="1021"/>
      <c r="CC110" s="1021"/>
      <c r="CD110" s="1021"/>
      <c r="CE110" s="1021"/>
      <c r="CF110" s="1035">
        <v>181.5</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418</v>
      </c>
      <c r="DM110" s="1021"/>
      <c r="DN110" s="1021"/>
      <c r="DO110" s="1021"/>
      <c r="DP110" s="1021"/>
      <c r="DQ110" s="1021" t="s">
        <v>445</v>
      </c>
      <c r="DR110" s="1021"/>
      <c r="DS110" s="1021"/>
      <c r="DT110" s="1021"/>
      <c r="DU110" s="1021"/>
      <c r="DV110" s="1022" t="s">
        <v>418</v>
      </c>
      <c r="DW110" s="1022"/>
      <c r="DX110" s="1022"/>
      <c r="DY110" s="1022"/>
      <c r="DZ110" s="1023"/>
    </row>
    <row r="111" spans="1:131" s="247" customFormat="1" ht="26.25" customHeight="1" x14ac:dyDescent="0.2">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418</v>
      </c>
      <c r="AB111" s="1028"/>
      <c r="AC111" s="1028"/>
      <c r="AD111" s="1028"/>
      <c r="AE111" s="1029"/>
      <c r="AF111" s="1030" t="s">
        <v>445</v>
      </c>
      <c r="AG111" s="1028"/>
      <c r="AH111" s="1028"/>
      <c r="AI111" s="1028"/>
      <c r="AJ111" s="1029"/>
      <c r="AK111" s="1030" t="s">
        <v>444</v>
      </c>
      <c r="AL111" s="1028"/>
      <c r="AM111" s="1028"/>
      <c r="AN111" s="1028"/>
      <c r="AO111" s="1029"/>
      <c r="AP111" s="1031" t="s">
        <v>418</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445</v>
      </c>
      <c r="BW111" s="1014"/>
      <c r="BX111" s="1014"/>
      <c r="BY111" s="1014"/>
      <c r="BZ111" s="1014"/>
      <c r="CA111" s="1014" t="s">
        <v>448</v>
      </c>
      <c r="CB111" s="1014"/>
      <c r="CC111" s="1014"/>
      <c r="CD111" s="1014"/>
      <c r="CE111" s="1014"/>
      <c r="CF111" s="1008" t="s">
        <v>445</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418</v>
      </c>
      <c r="DM111" s="1014"/>
      <c r="DN111" s="1014"/>
      <c r="DO111" s="1014"/>
      <c r="DP111" s="1014"/>
      <c r="DQ111" s="1014" t="s">
        <v>445</v>
      </c>
      <c r="DR111" s="1014"/>
      <c r="DS111" s="1014"/>
      <c r="DT111" s="1014"/>
      <c r="DU111" s="1014"/>
      <c r="DV111" s="1015" t="s">
        <v>450</v>
      </c>
      <c r="DW111" s="1015"/>
      <c r="DX111" s="1015"/>
      <c r="DY111" s="1015"/>
      <c r="DZ111" s="1016"/>
    </row>
    <row r="112" spans="1:131" s="247" customFormat="1" ht="26.25" customHeight="1" x14ac:dyDescent="0.2">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444</v>
      </c>
      <c r="AG112" s="1053"/>
      <c r="AH112" s="1053"/>
      <c r="AI112" s="1053"/>
      <c r="AJ112" s="1054"/>
      <c r="AK112" s="1055" t="s">
        <v>418</v>
      </c>
      <c r="AL112" s="1053"/>
      <c r="AM112" s="1053"/>
      <c r="AN112" s="1053"/>
      <c r="AO112" s="1054"/>
      <c r="AP112" s="1056" t="s">
        <v>448</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3117072</v>
      </c>
      <c r="BR112" s="1014"/>
      <c r="BS112" s="1014"/>
      <c r="BT112" s="1014"/>
      <c r="BU112" s="1014"/>
      <c r="BV112" s="1014">
        <v>2908411</v>
      </c>
      <c r="BW112" s="1014"/>
      <c r="BX112" s="1014"/>
      <c r="BY112" s="1014"/>
      <c r="BZ112" s="1014"/>
      <c r="CA112" s="1014">
        <v>2390767</v>
      </c>
      <c r="CB112" s="1014"/>
      <c r="CC112" s="1014"/>
      <c r="CD112" s="1014"/>
      <c r="CE112" s="1014"/>
      <c r="CF112" s="1008">
        <v>47.6</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455</v>
      </c>
      <c r="DH112" s="1014"/>
      <c r="DI112" s="1014"/>
      <c r="DJ112" s="1014"/>
      <c r="DK112" s="1014"/>
      <c r="DL112" s="1014" t="s">
        <v>450</v>
      </c>
      <c r="DM112" s="1014"/>
      <c r="DN112" s="1014"/>
      <c r="DO112" s="1014"/>
      <c r="DP112" s="1014"/>
      <c r="DQ112" s="1014" t="s">
        <v>445</v>
      </c>
      <c r="DR112" s="1014"/>
      <c r="DS112" s="1014"/>
      <c r="DT112" s="1014"/>
      <c r="DU112" s="1014"/>
      <c r="DV112" s="1015" t="s">
        <v>418</v>
      </c>
      <c r="DW112" s="1015"/>
      <c r="DX112" s="1015"/>
      <c r="DY112" s="1015"/>
      <c r="DZ112" s="1016"/>
    </row>
    <row r="113" spans="1:130" s="247" customFormat="1" ht="26.25" customHeight="1" x14ac:dyDescent="0.2">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568608</v>
      </c>
      <c r="AB113" s="1028"/>
      <c r="AC113" s="1028"/>
      <c r="AD113" s="1028"/>
      <c r="AE113" s="1029"/>
      <c r="AF113" s="1030">
        <v>540001</v>
      </c>
      <c r="AG113" s="1028"/>
      <c r="AH113" s="1028"/>
      <c r="AI113" s="1028"/>
      <c r="AJ113" s="1029"/>
      <c r="AK113" s="1030">
        <v>504848</v>
      </c>
      <c r="AL113" s="1028"/>
      <c r="AM113" s="1028"/>
      <c r="AN113" s="1028"/>
      <c r="AO113" s="1029"/>
      <c r="AP113" s="1031">
        <v>10</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1474211</v>
      </c>
      <c r="BR113" s="1014"/>
      <c r="BS113" s="1014"/>
      <c r="BT113" s="1014"/>
      <c r="BU113" s="1014"/>
      <c r="BV113" s="1014">
        <v>1406236</v>
      </c>
      <c r="BW113" s="1014"/>
      <c r="BX113" s="1014"/>
      <c r="BY113" s="1014"/>
      <c r="BZ113" s="1014"/>
      <c r="CA113" s="1014">
        <v>1341076</v>
      </c>
      <c r="CB113" s="1014"/>
      <c r="CC113" s="1014"/>
      <c r="CD113" s="1014"/>
      <c r="CE113" s="1014"/>
      <c r="CF113" s="1008">
        <v>26.7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459</v>
      </c>
      <c r="DH113" s="1053"/>
      <c r="DI113" s="1053"/>
      <c r="DJ113" s="1053"/>
      <c r="DK113" s="1054"/>
      <c r="DL113" s="1055" t="s">
        <v>445</v>
      </c>
      <c r="DM113" s="1053"/>
      <c r="DN113" s="1053"/>
      <c r="DO113" s="1053"/>
      <c r="DP113" s="1054"/>
      <c r="DQ113" s="1055" t="s">
        <v>445</v>
      </c>
      <c r="DR113" s="1053"/>
      <c r="DS113" s="1053"/>
      <c r="DT113" s="1053"/>
      <c r="DU113" s="1054"/>
      <c r="DV113" s="1056" t="s">
        <v>459</v>
      </c>
      <c r="DW113" s="1057"/>
      <c r="DX113" s="1057"/>
      <c r="DY113" s="1057"/>
      <c r="DZ113" s="1058"/>
    </row>
    <row r="114" spans="1:130" s="247" customFormat="1" ht="26.25" customHeight="1" x14ac:dyDescent="0.2">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92916</v>
      </c>
      <c r="AB114" s="1053"/>
      <c r="AC114" s="1053"/>
      <c r="AD114" s="1053"/>
      <c r="AE114" s="1054"/>
      <c r="AF114" s="1055">
        <v>94199</v>
      </c>
      <c r="AG114" s="1053"/>
      <c r="AH114" s="1053"/>
      <c r="AI114" s="1053"/>
      <c r="AJ114" s="1054"/>
      <c r="AK114" s="1055">
        <v>90349</v>
      </c>
      <c r="AL114" s="1053"/>
      <c r="AM114" s="1053"/>
      <c r="AN114" s="1053"/>
      <c r="AO114" s="1054"/>
      <c r="AP114" s="1056">
        <v>1.8</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1975084</v>
      </c>
      <c r="BR114" s="1014"/>
      <c r="BS114" s="1014"/>
      <c r="BT114" s="1014"/>
      <c r="BU114" s="1014"/>
      <c r="BV114" s="1014">
        <v>1908978</v>
      </c>
      <c r="BW114" s="1014"/>
      <c r="BX114" s="1014"/>
      <c r="BY114" s="1014"/>
      <c r="BZ114" s="1014"/>
      <c r="CA114" s="1014">
        <v>1889462</v>
      </c>
      <c r="CB114" s="1014"/>
      <c r="CC114" s="1014"/>
      <c r="CD114" s="1014"/>
      <c r="CE114" s="1014"/>
      <c r="CF114" s="1008">
        <v>37.6</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448</v>
      </c>
      <c r="DH114" s="1053"/>
      <c r="DI114" s="1053"/>
      <c r="DJ114" s="1053"/>
      <c r="DK114" s="1054"/>
      <c r="DL114" s="1055" t="s">
        <v>418</v>
      </c>
      <c r="DM114" s="1053"/>
      <c r="DN114" s="1053"/>
      <c r="DO114" s="1053"/>
      <c r="DP114" s="1054"/>
      <c r="DQ114" s="1055" t="s">
        <v>459</v>
      </c>
      <c r="DR114" s="1053"/>
      <c r="DS114" s="1053"/>
      <c r="DT114" s="1053"/>
      <c r="DU114" s="1054"/>
      <c r="DV114" s="1056" t="s">
        <v>445</v>
      </c>
      <c r="DW114" s="1057"/>
      <c r="DX114" s="1057"/>
      <c r="DY114" s="1057"/>
      <c r="DZ114" s="1058"/>
    </row>
    <row r="115" spans="1:130" s="247" customFormat="1" ht="26.25" customHeight="1" x14ac:dyDescent="0.2">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444</v>
      </c>
      <c r="AB115" s="1028"/>
      <c r="AC115" s="1028"/>
      <c r="AD115" s="1028"/>
      <c r="AE115" s="1029"/>
      <c r="AF115" s="1030" t="s">
        <v>445</v>
      </c>
      <c r="AG115" s="1028"/>
      <c r="AH115" s="1028"/>
      <c r="AI115" s="1028"/>
      <c r="AJ115" s="1029"/>
      <c r="AK115" s="1030" t="s">
        <v>448</v>
      </c>
      <c r="AL115" s="1028"/>
      <c r="AM115" s="1028"/>
      <c r="AN115" s="1028"/>
      <c r="AO115" s="1029"/>
      <c r="AP115" s="1031" t="s">
        <v>448</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418</v>
      </c>
      <c r="BW115" s="1014"/>
      <c r="BX115" s="1014"/>
      <c r="BY115" s="1014"/>
      <c r="BZ115" s="1014"/>
      <c r="CA115" s="1014" t="s">
        <v>445</v>
      </c>
      <c r="CB115" s="1014"/>
      <c r="CC115" s="1014"/>
      <c r="CD115" s="1014"/>
      <c r="CE115" s="1014"/>
      <c r="CF115" s="1008" t="s">
        <v>445</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450</v>
      </c>
      <c r="DH115" s="1053"/>
      <c r="DI115" s="1053"/>
      <c r="DJ115" s="1053"/>
      <c r="DK115" s="1054"/>
      <c r="DL115" s="1055" t="s">
        <v>459</v>
      </c>
      <c r="DM115" s="1053"/>
      <c r="DN115" s="1053"/>
      <c r="DO115" s="1053"/>
      <c r="DP115" s="1054"/>
      <c r="DQ115" s="1055" t="s">
        <v>448</v>
      </c>
      <c r="DR115" s="1053"/>
      <c r="DS115" s="1053"/>
      <c r="DT115" s="1053"/>
      <c r="DU115" s="1054"/>
      <c r="DV115" s="1056" t="s">
        <v>418</v>
      </c>
      <c r="DW115" s="1057"/>
      <c r="DX115" s="1057"/>
      <c r="DY115" s="1057"/>
      <c r="DZ115" s="1058"/>
    </row>
    <row r="116" spans="1:130" s="247" customFormat="1" ht="26.25" customHeight="1" x14ac:dyDescent="0.2">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418</v>
      </c>
      <c r="AB116" s="1053"/>
      <c r="AC116" s="1053"/>
      <c r="AD116" s="1053"/>
      <c r="AE116" s="1054"/>
      <c r="AF116" s="1055" t="s">
        <v>445</v>
      </c>
      <c r="AG116" s="1053"/>
      <c r="AH116" s="1053"/>
      <c r="AI116" s="1053"/>
      <c r="AJ116" s="1054"/>
      <c r="AK116" s="1055" t="s">
        <v>445</v>
      </c>
      <c r="AL116" s="1053"/>
      <c r="AM116" s="1053"/>
      <c r="AN116" s="1053"/>
      <c r="AO116" s="1054"/>
      <c r="AP116" s="1056" t="s">
        <v>459</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448</v>
      </c>
      <c r="BW116" s="1014"/>
      <c r="BX116" s="1014"/>
      <c r="BY116" s="1014"/>
      <c r="BZ116" s="1014"/>
      <c r="CA116" s="1014" t="s">
        <v>445</v>
      </c>
      <c r="CB116" s="1014"/>
      <c r="CC116" s="1014"/>
      <c r="CD116" s="1014"/>
      <c r="CE116" s="1014"/>
      <c r="CF116" s="1008" t="s">
        <v>445</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459</v>
      </c>
      <c r="DM116" s="1053"/>
      <c r="DN116" s="1053"/>
      <c r="DO116" s="1053"/>
      <c r="DP116" s="1054"/>
      <c r="DQ116" s="1055" t="s">
        <v>444</v>
      </c>
      <c r="DR116" s="1053"/>
      <c r="DS116" s="1053"/>
      <c r="DT116" s="1053"/>
      <c r="DU116" s="1054"/>
      <c r="DV116" s="1056" t="s">
        <v>450</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1295884</v>
      </c>
      <c r="AB117" s="1071"/>
      <c r="AC117" s="1071"/>
      <c r="AD117" s="1071"/>
      <c r="AE117" s="1072"/>
      <c r="AF117" s="1073">
        <v>1350421</v>
      </c>
      <c r="AG117" s="1071"/>
      <c r="AH117" s="1071"/>
      <c r="AI117" s="1071"/>
      <c r="AJ117" s="1072"/>
      <c r="AK117" s="1073">
        <v>1395303</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418</v>
      </c>
      <c r="BW117" s="1014"/>
      <c r="BX117" s="1014"/>
      <c r="BY117" s="1014"/>
      <c r="BZ117" s="1014"/>
      <c r="CA117" s="1014" t="s">
        <v>459</v>
      </c>
      <c r="CB117" s="1014"/>
      <c r="CC117" s="1014"/>
      <c r="CD117" s="1014"/>
      <c r="CE117" s="1014"/>
      <c r="CF117" s="1008" t="s">
        <v>418</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418</v>
      </c>
      <c r="DH117" s="1053"/>
      <c r="DI117" s="1053"/>
      <c r="DJ117" s="1053"/>
      <c r="DK117" s="1054"/>
      <c r="DL117" s="1055" t="s">
        <v>450</v>
      </c>
      <c r="DM117" s="1053"/>
      <c r="DN117" s="1053"/>
      <c r="DO117" s="1053"/>
      <c r="DP117" s="1054"/>
      <c r="DQ117" s="1055" t="s">
        <v>445</v>
      </c>
      <c r="DR117" s="1053"/>
      <c r="DS117" s="1053"/>
      <c r="DT117" s="1053"/>
      <c r="DU117" s="1054"/>
      <c r="DV117" s="1056" t="s">
        <v>459</v>
      </c>
      <c r="DW117" s="1057"/>
      <c r="DX117" s="1057"/>
      <c r="DY117" s="1057"/>
      <c r="DZ117" s="1058"/>
    </row>
    <row r="118" spans="1:130" s="247" customFormat="1" ht="26.25" customHeight="1" x14ac:dyDescent="0.2">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310</v>
      </c>
      <c r="AG118" s="979"/>
      <c r="AH118" s="979"/>
      <c r="AI118" s="979"/>
      <c r="AJ118" s="980"/>
      <c r="AK118" s="978" t="s">
        <v>309</v>
      </c>
      <c r="AL118" s="979"/>
      <c r="AM118" s="979"/>
      <c r="AN118" s="979"/>
      <c r="AO118" s="980"/>
      <c r="AP118" s="1065" t="s">
        <v>438</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455</v>
      </c>
      <c r="BR118" s="1092"/>
      <c r="BS118" s="1092"/>
      <c r="BT118" s="1092"/>
      <c r="BU118" s="1092"/>
      <c r="BV118" s="1092" t="s">
        <v>459</v>
      </c>
      <c r="BW118" s="1092"/>
      <c r="BX118" s="1092"/>
      <c r="BY118" s="1092"/>
      <c r="BZ118" s="1092"/>
      <c r="CA118" s="1092" t="s">
        <v>455</v>
      </c>
      <c r="CB118" s="1092"/>
      <c r="CC118" s="1092"/>
      <c r="CD118" s="1092"/>
      <c r="CE118" s="1092"/>
      <c r="CF118" s="1008" t="s">
        <v>459</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455</v>
      </c>
      <c r="DH118" s="1053"/>
      <c r="DI118" s="1053"/>
      <c r="DJ118" s="1053"/>
      <c r="DK118" s="1054"/>
      <c r="DL118" s="1055" t="s">
        <v>459</v>
      </c>
      <c r="DM118" s="1053"/>
      <c r="DN118" s="1053"/>
      <c r="DO118" s="1053"/>
      <c r="DP118" s="1054"/>
      <c r="DQ118" s="1055" t="s">
        <v>459</v>
      </c>
      <c r="DR118" s="1053"/>
      <c r="DS118" s="1053"/>
      <c r="DT118" s="1053"/>
      <c r="DU118" s="1054"/>
      <c r="DV118" s="1056" t="s">
        <v>459</v>
      </c>
      <c r="DW118" s="1057"/>
      <c r="DX118" s="1057"/>
      <c r="DY118" s="1057"/>
      <c r="DZ118" s="1058"/>
    </row>
    <row r="119" spans="1:130" s="247" customFormat="1" ht="26.25" customHeight="1" x14ac:dyDescent="0.2">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459</v>
      </c>
      <c r="AG119" s="986"/>
      <c r="AH119" s="986"/>
      <c r="AI119" s="986"/>
      <c r="AJ119" s="987"/>
      <c r="AK119" s="988" t="s">
        <v>459</v>
      </c>
      <c r="AL119" s="986"/>
      <c r="AM119" s="986"/>
      <c r="AN119" s="986"/>
      <c r="AO119" s="987"/>
      <c r="AP119" s="989" t="s">
        <v>455</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474</v>
      </c>
      <c r="BP119" s="1100"/>
      <c r="BQ119" s="1091">
        <v>15807077</v>
      </c>
      <c r="BR119" s="1092"/>
      <c r="BS119" s="1092"/>
      <c r="BT119" s="1092"/>
      <c r="BU119" s="1092"/>
      <c r="BV119" s="1092">
        <v>15523796</v>
      </c>
      <c r="BW119" s="1092"/>
      <c r="BX119" s="1092"/>
      <c r="BY119" s="1092"/>
      <c r="BZ119" s="1092"/>
      <c r="CA119" s="1092">
        <v>14742980</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455</v>
      </c>
      <c r="DH119" s="1078"/>
      <c r="DI119" s="1078"/>
      <c r="DJ119" s="1078"/>
      <c r="DK119" s="1079"/>
      <c r="DL119" s="1077" t="s">
        <v>450</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445</v>
      </c>
      <c r="AG120" s="1053"/>
      <c r="AH120" s="1053"/>
      <c r="AI120" s="1053"/>
      <c r="AJ120" s="1054"/>
      <c r="AK120" s="1055" t="s">
        <v>445</v>
      </c>
      <c r="AL120" s="1053"/>
      <c r="AM120" s="1053"/>
      <c r="AN120" s="1053"/>
      <c r="AO120" s="1054"/>
      <c r="AP120" s="1056" t="s">
        <v>445</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3713496</v>
      </c>
      <c r="BR120" s="1021"/>
      <c r="BS120" s="1021"/>
      <c r="BT120" s="1021"/>
      <c r="BU120" s="1021"/>
      <c r="BV120" s="1021">
        <v>3962492</v>
      </c>
      <c r="BW120" s="1021"/>
      <c r="BX120" s="1021"/>
      <c r="BY120" s="1021"/>
      <c r="BZ120" s="1021"/>
      <c r="CA120" s="1021">
        <v>3949920</v>
      </c>
      <c r="CB120" s="1021"/>
      <c r="CC120" s="1021"/>
      <c r="CD120" s="1021"/>
      <c r="CE120" s="1021"/>
      <c r="CF120" s="1035">
        <v>78.599999999999994</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1871035</v>
      </c>
      <c r="DH120" s="1021"/>
      <c r="DI120" s="1021"/>
      <c r="DJ120" s="1021"/>
      <c r="DK120" s="1021"/>
      <c r="DL120" s="1021">
        <v>1718957</v>
      </c>
      <c r="DM120" s="1021"/>
      <c r="DN120" s="1021"/>
      <c r="DO120" s="1021"/>
      <c r="DP120" s="1021"/>
      <c r="DQ120" s="1021">
        <v>1352715</v>
      </c>
      <c r="DR120" s="1021"/>
      <c r="DS120" s="1021"/>
      <c r="DT120" s="1021"/>
      <c r="DU120" s="1021"/>
      <c r="DV120" s="1022">
        <v>26.9</v>
      </c>
      <c r="DW120" s="1022"/>
      <c r="DX120" s="1022"/>
      <c r="DY120" s="1022"/>
      <c r="DZ120" s="1023"/>
    </row>
    <row r="121" spans="1:130" s="247" customFormat="1" ht="26.25" customHeight="1" x14ac:dyDescent="0.2">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455</v>
      </c>
      <c r="AB121" s="1053"/>
      <c r="AC121" s="1053"/>
      <c r="AD121" s="1053"/>
      <c r="AE121" s="1054"/>
      <c r="AF121" s="1055" t="s">
        <v>450</v>
      </c>
      <c r="AG121" s="1053"/>
      <c r="AH121" s="1053"/>
      <c r="AI121" s="1053"/>
      <c r="AJ121" s="1054"/>
      <c r="AK121" s="1055" t="s">
        <v>445</v>
      </c>
      <c r="AL121" s="1053"/>
      <c r="AM121" s="1053"/>
      <c r="AN121" s="1053"/>
      <c r="AO121" s="1054"/>
      <c r="AP121" s="1056" t="s">
        <v>455</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210020</v>
      </c>
      <c r="BR121" s="1014"/>
      <c r="BS121" s="1014"/>
      <c r="BT121" s="1014"/>
      <c r="BU121" s="1014"/>
      <c r="BV121" s="1014">
        <v>190142</v>
      </c>
      <c r="BW121" s="1014"/>
      <c r="BX121" s="1014"/>
      <c r="BY121" s="1014"/>
      <c r="BZ121" s="1014"/>
      <c r="CA121" s="1014">
        <v>170989</v>
      </c>
      <c r="CB121" s="1014"/>
      <c r="CC121" s="1014"/>
      <c r="CD121" s="1014"/>
      <c r="CE121" s="1014"/>
      <c r="CF121" s="1008">
        <v>3.4</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855582</v>
      </c>
      <c r="DH121" s="1014"/>
      <c r="DI121" s="1014"/>
      <c r="DJ121" s="1014"/>
      <c r="DK121" s="1014"/>
      <c r="DL121" s="1014">
        <v>822857</v>
      </c>
      <c r="DM121" s="1014"/>
      <c r="DN121" s="1014"/>
      <c r="DO121" s="1014"/>
      <c r="DP121" s="1014"/>
      <c r="DQ121" s="1014">
        <v>719119</v>
      </c>
      <c r="DR121" s="1014"/>
      <c r="DS121" s="1014"/>
      <c r="DT121" s="1014"/>
      <c r="DU121" s="1014"/>
      <c r="DV121" s="1015">
        <v>14.3</v>
      </c>
      <c r="DW121" s="1015"/>
      <c r="DX121" s="1015"/>
      <c r="DY121" s="1015"/>
      <c r="DZ121" s="1016"/>
    </row>
    <row r="122" spans="1:130" s="247" customFormat="1" ht="26.25" customHeight="1" x14ac:dyDescent="0.2">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450</v>
      </c>
      <c r="AG122" s="1053"/>
      <c r="AH122" s="1053"/>
      <c r="AI122" s="1053"/>
      <c r="AJ122" s="1054"/>
      <c r="AK122" s="1055" t="s">
        <v>450</v>
      </c>
      <c r="AL122" s="1053"/>
      <c r="AM122" s="1053"/>
      <c r="AN122" s="1053"/>
      <c r="AO122" s="1054"/>
      <c r="AP122" s="1056" t="s">
        <v>445</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10743631</v>
      </c>
      <c r="BR122" s="1092"/>
      <c r="BS122" s="1092"/>
      <c r="BT122" s="1092"/>
      <c r="BU122" s="1092"/>
      <c r="BV122" s="1092">
        <v>10514405</v>
      </c>
      <c r="BW122" s="1092"/>
      <c r="BX122" s="1092"/>
      <c r="BY122" s="1092"/>
      <c r="BZ122" s="1092"/>
      <c r="CA122" s="1092">
        <v>10160773</v>
      </c>
      <c r="CB122" s="1092"/>
      <c r="CC122" s="1092"/>
      <c r="CD122" s="1092"/>
      <c r="CE122" s="1092"/>
      <c r="CF122" s="1112">
        <v>202.2</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390455</v>
      </c>
      <c r="DH122" s="1014"/>
      <c r="DI122" s="1014"/>
      <c r="DJ122" s="1014"/>
      <c r="DK122" s="1014"/>
      <c r="DL122" s="1014">
        <v>366597</v>
      </c>
      <c r="DM122" s="1014"/>
      <c r="DN122" s="1014"/>
      <c r="DO122" s="1014"/>
      <c r="DP122" s="1014"/>
      <c r="DQ122" s="1014">
        <v>318933</v>
      </c>
      <c r="DR122" s="1014"/>
      <c r="DS122" s="1014"/>
      <c r="DT122" s="1014"/>
      <c r="DU122" s="1014"/>
      <c r="DV122" s="1015">
        <v>6.3</v>
      </c>
      <c r="DW122" s="1015"/>
      <c r="DX122" s="1015"/>
      <c r="DY122" s="1015"/>
      <c r="DZ122" s="1016"/>
    </row>
    <row r="123" spans="1:130" s="247" customFormat="1" ht="26.25" customHeight="1" x14ac:dyDescent="0.2">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445</v>
      </c>
      <c r="AG123" s="1053"/>
      <c r="AH123" s="1053"/>
      <c r="AI123" s="1053"/>
      <c r="AJ123" s="1054"/>
      <c r="AK123" s="1055" t="s">
        <v>450</v>
      </c>
      <c r="AL123" s="1053"/>
      <c r="AM123" s="1053"/>
      <c r="AN123" s="1053"/>
      <c r="AO123" s="1054"/>
      <c r="AP123" s="1056" t="s">
        <v>450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14667147</v>
      </c>
      <c r="BR123" s="1160"/>
      <c r="BS123" s="1160"/>
      <c r="BT123" s="1160"/>
      <c r="BU123" s="1160"/>
      <c r="BV123" s="1160">
        <v>14667039</v>
      </c>
      <c r="BW123" s="1160"/>
      <c r="BX123" s="1160"/>
      <c r="BY123" s="1160"/>
      <c r="BZ123" s="1160"/>
      <c r="CA123" s="1160">
        <v>14281682</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455</v>
      </c>
      <c r="DH123" s="1053"/>
      <c r="DI123" s="1053"/>
      <c r="DJ123" s="1053"/>
      <c r="DK123" s="1054"/>
      <c r="DL123" s="1055" t="s">
        <v>487</v>
      </c>
      <c r="DM123" s="1053"/>
      <c r="DN123" s="1053"/>
      <c r="DO123" s="1053"/>
      <c r="DP123" s="1054"/>
      <c r="DQ123" s="1055" t="s">
        <v>448</v>
      </c>
      <c r="DR123" s="1053"/>
      <c r="DS123" s="1053"/>
      <c r="DT123" s="1053"/>
      <c r="DU123" s="1054"/>
      <c r="DV123" s="1056" t="s">
        <v>459</v>
      </c>
      <c r="DW123" s="1057"/>
      <c r="DX123" s="1057"/>
      <c r="DY123" s="1057"/>
      <c r="DZ123" s="1058"/>
    </row>
    <row r="124" spans="1:130" s="247" customFormat="1" ht="26.25" customHeight="1" thickBot="1" x14ac:dyDescent="0.25">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459</v>
      </c>
      <c r="AB124" s="1053"/>
      <c r="AC124" s="1053"/>
      <c r="AD124" s="1053"/>
      <c r="AE124" s="1054"/>
      <c r="AF124" s="1055" t="s">
        <v>459</v>
      </c>
      <c r="AG124" s="1053"/>
      <c r="AH124" s="1053"/>
      <c r="AI124" s="1053"/>
      <c r="AJ124" s="1054"/>
      <c r="AK124" s="1055" t="s">
        <v>459</v>
      </c>
      <c r="AL124" s="1053"/>
      <c r="AM124" s="1053"/>
      <c r="AN124" s="1053"/>
      <c r="AO124" s="1054"/>
      <c r="AP124" s="1056" t="s">
        <v>459</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22.1</v>
      </c>
      <c r="BR124" s="1122"/>
      <c r="BS124" s="1122"/>
      <c r="BT124" s="1122"/>
      <c r="BU124" s="1122"/>
      <c r="BV124" s="1122">
        <v>16.600000000000001</v>
      </c>
      <c r="BW124" s="1122"/>
      <c r="BX124" s="1122"/>
      <c r="BY124" s="1122"/>
      <c r="BZ124" s="1122"/>
      <c r="CA124" s="1122">
        <v>9.1</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t="s">
        <v>490</v>
      </c>
      <c r="DH124" s="1078"/>
      <c r="DI124" s="1078"/>
      <c r="DJ124" s="1078"/>
      <c r="DK124" s="1079"/>
      <c r="DL124" s="1077" t="s">
        <v>455</v>
      </c>
      <c r="DM124" s="1078"/>
      <c r="DN124" s="1078"/>
      <c r="DO124" s="1078"/>
      <c r="DP124" s="1079"/>
      <c r="DQ124" s="1077" t="s">
        <v>448</v>
      </c>
      <c r="DR124" s="1078"/>
      <c r="DS124" s="1078"/>
      <c r="DT124" s="1078"/>
      <c r="DU124" s="1079"/>
      <c r="DV124" s="1080" t="s">
        <v>455</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491</v>
      </c>
      <c r="AB125" s="1053"/>
      <c r="AC125" s="1053"/>
      <c r="AD125" s="1053"/>
      <c r="AE125" s="1054"/>
      <c r="AF125" s="1055" t="s">
        <v>491</v>
      </c>
      <c r="AG125" s="1053"/>
      <c r="AH125" s="1053"/>
      <c r="AI125" s="1053"/>
      <c r="AJ125" s="1054"/>
      <c r="AK125" s="1055" t="s">
        <v>491</v>
      </c>
      <c r="AL125" s="1053"/>
      <c r="AM125" s="1053"/>
      <c r="AN125" s="1053"/>
      <c r="AO125" s="1054"/>
      <c r="AP125" s="1056" t="s">
        <v>491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487</v>
      </c>
      <c r="DH125" s="1021"/>
      <c r="DI125" s="1021"/>
      <c r="DJ125" s="1021"/>
      <c r="DK125" s="1021"/>
      <c r="DL125" s="1021" t="s">
        <v>455</v>
      </c>
      <c r="DM125" s="1021"/>
      <c r="DN125" s="1021"/>
      <c r="DO125" s="1021"/>
      <c r="DP125" s="1021"/>
      <c r="DQ125" s="1021" t="s">
        <v>490</v>
      </c>
      <c r="DR125" s="1021"/>
      <c r="DS125" s="1021"/>
      <c r="DT125" s="1021"/>
      <c r="DU125" s="1021"/>
      <c r="DV125" s="1022" t="s">
        <v>448</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459</v>
      </c>
      <c r="AB126" s="1053"/>
      <c r="AC126" s="1053"/>
      <c r="AD126" s="1053"/>
      <c r="AE126" s="1054"/>
      <c r="AF126" s="1055" t="s">
        <v>448</v>
      </c>
      <c r="AG126" s="1053"/>
      <c r="AH126" s="1053"/>
      <c r="AI126" s="1053"/>
      <c r="AJ126" s="1054"/>
      <c r="AK126" s="1055" t="s">
        <v>487</v>
      </c>
      <c r="AL126" s="1053"/>
      <c r="AM126" s="1053"/>
      <c r="AN126" s="1053"/>
      <c r="AO126" s="1054"/>
      <c r="AP126" s="1056" t="s">
        <v>448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455</v>
      </c>
      <c r="DH126" s="1014"/>
      <c r="DI126" s="1014"/>
      <c r="DJ126" s="1014"/>
      <c r="DK126" s="1014"/>
      <c r="DL126" s="1014" t="s">
        <v>455</v>
      </c>
      <c r="DM126" s="1014"/>
      <c r="DN126" s="1014"/>
      <c r="DO126" s="1014"/>
      <c r="DP126" s="1014"/>
      <c r="DQ126" s="1014" t="s">
        <v>448</v>
      </c>
      <c r="DR126" s="1014"/>
      <c r="DS126" s="1014"/>
      <c r="DT126" s="1014"/>
      <c r="DU126" s="1014"/>
      <c r="DV126" s="1015" t="s">
        <v>459</v>
      </c>
      <c r="DW126" s="1015"/>
      <c r="DX126" s="1015"/>
      <c r="DY126" s="1015"/>
      <c r="DZ126" s="1016"/>
    </row>
    <row r="127" spans="1:130" s="247" customFormat="1" ht="26.25" customHeight="1" x14ac:dyDescent="0.2">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491</v>
      </c>
      <c r="AB127" s="1053"/>
      <c r="AC127" s="1053"/>
      <c r="AD127" s="1053"/>
      <c r="AE127" s="1054"/>
      <c r="AF127" s="1055" t="s">
        <v>448</v>
      </c>
      <c r="AG127" s="1053"/>
      <c r="AH127" s="1053"/>
      <c r="AI127" s="1053"/>
      <c r="AJ127" s="1054"/>
      <c r="AK127" s="1055" t="s">
        <v>455</v>
      </c>
      <c r="AL127" s="1053"/>
      <c r="AM127" s="1053"/>
      <c r="AN127" s="1053"/>
      <c r="AO127" s="1054"/>
      <c r="AP127" s="1056" t="s">
        <v>459</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487</v>
      </c>
      <c r="DH127" s="1014"/>
      <c r="DI127" s="1014"/>
      <c r="DJ127" s="1014"/>
      <c r="DK127" s="1014"/>
      <c r="DL127" s="1014" t="s">
        <v>450</v>
      </c>
      <c r="DM127" s="1014"/>
      <c r="DN127" s="1014"/>
      <c r="DO127" s="1014"/>
      <c r="DP127" s="1014"/>
      <c r="DQ127" s="1014" t="s">
        <v>490</v>
      </c>
      <c r="DR127" s="1014"/>
      <c r="DS127" s="1014"/>
      <c r="DT127" s="1014"/>
      <c r="DU127" s="1014"/>
      <c r="DV127" s="1015" t="s">
        <v>448</v>
      </c>
      <c r="DW127" s="1015"/>
      <c r="DX127" s="1015"/>
      <c r="DY127" s="1015"/>
      <c r="DZ127" s="1016"/>
    </row>
    <row r="128" spans="1:130" s="247" customFormat="1" ht="26.25" customHeight="1" thickBot="1" x14ac:dyDescent="0.25">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33636</v>
      </c>
      <c r="AB128" s="1142"/>
      <c r="AC128" s="1142"/>
      <c r="AD128" s="1142"/>
      <c r="AE128" s="1143"/>
      <c r="AF128" s="1144">
        <v>28822</v>
      </c>
      <c r="AG128" s="1142"/>
      <c r="AH128" s="1142"/>
      <c r="AI128" s="1142"/>
      <c r="AJ128" s="1143"/>
      <c r="AK128" s="1144">
        <v>30158</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455</v>
      </c>
      <c r="BG128" s="1149"/>
      <c r="BH128" s="1149"/>
      <c r="BI128" s="1149"/>
      <c r="BJ128" s="1149"/>
      <c r="BK128" s="1149"/>
      <c r="BL128" s="1150"/>
      <c r="BM128" s="1148">
        <v>14.44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459</v>
      </c>
      <c r="DH128" s="1134"/>
      <c r="DI128" s="1134"/>
      <c r="DJ128" s="1134"/>
      <c r="DK128" s="1134"/>
      <c r="DL128" s="1134" t="s">
        <v>459</v>
      </c>
      <c r="DM128" s="1134"/>
      <c r="DN128" s="1134"/>
      <c r="DO128" s="1134"/>
      <c r="DP128" s="1134"/>
      <c r="DQ128" s="1134" t="s">
        <v>459</v>
      </c>
      <c r="DR128" s="1134"/>
      <c r="DS128" s="1134"/>
      <c r="DT128" s="1134"/>
      <c r="DU128" s="1134"/>
      <c r="DV128" s="1135" t="s">
        <v>459</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6029893</v>
      </c>
      <c r="AB129" s="1053"/>
      <c r="AC129" s="1053"/>
      <c r="AD129" s="1053"/>
      <c r="AE129" s="1054"/>
      <c r="AF129" s="1055">
        <v>6070244</v>
      </c>
      <c r="AG129" s="1053"/>
      <c r="AH129" s="1053"/>
      <c r="AI129" s="1053"/>
      <c r="AJ129" s="1054"/>
      <c r="AK129" s="1055">
        <v>6005266</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455</v>
      </c>
      <c r="BG129" s="1163"/>
      <c r="BH129" s="1163"/>
      <c r="BI129" s="1163"/>
      <c r="BJ129" s="1163"/>
      <c r="BK129" s="1163"/>
      <c r="BL129" s="1164"/>
      <c r="BM129" s="1162">
        <v>19.440000000000001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883558</v>
      </c>
      <c r="AB130" s="1053"/>
      <c r="AC130" s="1053"/>
      <c r="AD130" s="1053"/>
      <c r="AE130" s="1054"/>
      <c r="AF130" s="1055">
        <v>936474</v>
      </c>
      <c r="AG130" s="1053"/>
      <c r="AH130" s="1053"/>
      <c r="AI130" s="1053"/>
      <c r="AJ130" s="1054"/>
      <c r="AK130" s="1055">
        <v>979966</v>
      </c>
      <c r="AL130" s="1053"/>
      <c r="AM130" s="1053"/>
      <c r="AN130" s="1053"/>
      <c r="AO130" s="1054"/>
      <c r="AP130" s="1170"/>
      <c r="AQ130" s="1171"/>
      <c r="AR130" s="1171"/>
      <c r="AS130" s="1171"/>
      <c r="AT130" s="1172"/>
      <c r="AU130" s="285"/>
      <c r="AV130" s="285"/>
      <c r="AW130" s="285"/>
      <c r="AX130" s="1161" t="s">
        <v>509</v>
      </c>
      <c r="AY130" s="1044"/>
      <c r="AZ130" s="1044"/>
      <c r="BA130" s="1044"/>
      <c r="BB130" s="1044"/>
      <c r="BC130" s="1044"/>
      <c r="BD130" s="1044"/>
      <c r="BE130" s="1045"/>
      <c r="BF130" s="1198">
        <v>7.5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5146335</v>
      </c>
      <c r="AB131" s="1078"/>
      <c r="AC131" s="1078"/>
      <c r="AD131" s="1078"/>
      <c r="AE131" s="1079"/>
      <c r="AF131" s="1077">
        <v>5133770</v>
      </c>
      <c r="AG131" s="1078"/>
      <c r="AH131" s="1078"/>
      <c r="AI131" s="1078"/>
      <c r="AJ131" s="1079"/>
      <c r="AK131" s="1077">
        <v>5025300</v>
      </c>
      <c r="AL131" s="1078"/>
      <c r="AM131" s="1078"/>
      <c r="AN131" s="1078"/>
      <c r="AO131" s="1079"/>
      <c r="AP131" s="1208"/>
      <c r="AQ131" s="1209"/>
      <c r="AR131" s="1209"/>
      <c r="AS131" s="1209"/>
      <c r="AT131" s="1210"/>
      <c r="AU131" s="285"/>
      <c r="AV131" s="285"/>
      <c r="AW131" s="285"/>
      <c r="AX131" s="1180" t="s">
        <v>511</v>
      </c>
      <c r="AY131" s="1131"/>
      <c r="AZ131" s="1131"/>
      <c r="BA131" s="1131"/>
      <c r="BB131" s="1131"/>
      <c r="BC131" s="1131"/>
      <c r="BD131" s="1131"/>
      <c r="BE131" s="1132"/>
      <c r="BF131" s="1181">
        <v>9.1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7.3584405210000003</v>
      </c>
      <c r="AB132" s="1194"/>
      <c r="AC132" s="1194"/>
      <c r="AD132" s="1194"/>
      <c r="AE132" s="1195"/>
      <c r="AF132" s="1196">
        <v>7.5017969249999998</v>
      </c>
      <c r="AG132" s="1194"/>
      <c r="AH132" s="1194"/>
      <c r="AI132" s="1194"/>
      <c r="AJ132" s="1195"/>
      <c r="AK132" s="1196">
        <v>7.6647961320000002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8.5</v>
      </c>
      <c r="AB133" s="1177"/>
      <c r="AC133" s="1177"/>
      <c r="AD133" s="1177"/>
      <c r="AE133" s="1178"/>
      <c r="AF133" s="1176">
        <v>7.9</v>
      </c>
      <c r="AG133" s="1177"/>
      <c r="AH133" s="1177"/>
      <c r="AI133" s="1177"/>
      <c r="AJ133" s="1178"/>
      <c r="AK133" s="1176">
        <v>7.5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W0fhP6uoDQBP8L0gby43h3KPOIEvsTvS8jdaNSRNIZC5kKI0wfo6i+qvL/qYiODEQUuWo/+sDV1lNESXWRHMfQ==" saltValue="rJ/tHFzwKLrctefN2pNQ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uSqiZ5GRr5CbhyNeF3Ww6jE00eoEzatoHV2fPkpOnZz/VXb4t50FmpWQJKp5kcFmUu27LI7eXb2GJh7ZoGQnQ==" saltValue="ETUbeyVGztiHeO5ZyvLr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cO4i12zGenP4lX7aRVSZDOUZ/o+zgthdpggX/7Ul94lFVdyLvf7K37sbTtves5/h2ulHa6HuWLvj3fyYs3dzA==" saltValue="olk/1+d2zAMszhGNh+Ox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518</v>
      </c>
      <c r="AP7" s="304"/>
      <c r="AQ7" s="305" t="s">
        <v>519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520</v>
      </c>
      <c r="AQ8" s="311" t="s">
        <v>521</v>
      </c>
      <c r="AR8" s="312" t="s">
        <v>522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523</v>
      </c>
      <c r="AL9" s="1217"/>
      <c r="AM9" s="1217"/>
      <c r="AN9" s="1218"/>
      <c r="AO9" s="313">
        <v>1898475</v>
      </c>
      <c r="AP9" s="313">
        <v>102954</v>
      </c>
      <c r="AQ9" s="314">
        <v>81607</v>
      </c>
      <c r="AR9" s="315">
        <v>26.2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524</v>
      </c>
      <c r="AL10" s="1217"/>
      <c r="AM10" s="1217"/>
      <c r="AN10" s="1218"/>
      <c r="AO10" s="316">
        <v>54866</v>
      </c>
      <c r="AP10" s="316">
        <v>2975</v>
      </c>
      <c r="AQ10" s="317">
        <v>8429</v>
      </c>
      <c r="AR10" s="318">
        <v>-64.7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525</v>
      </c>
      <c r="AL11" s="1217"/>
      <c r="AM11" s="1217"/>
      <c r="AN11" s="1218"/>
      <c r="AO11" s="316">
        <v>26122</v>
      </c>
      <c r="AP11" s="316">
        <v>1417</v>
      </c>
      <c r="AQ11" s="317">
        <v>12564</v>
      </c>
      <c r="AR11" s="318">
        <v>-88.7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526</v>
      </c>
      <c r="AL12" s="1217"/>
      <c r="AM12" s="1217"/>
      <c r="AN12" s="1218"/>
      <c r="AO12" s="316">
        <v>4780</v>
      </c>
      <c r="AP12" s="316">
        <v>259</v>
      </c>
      <c r="AQ12" s="317">
        <v>603</v>
      </c>
      <c r="AR12" s="318">
        <v>-57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528</v>
      </c>
      <c r="AP13" s="316" t="s">
        <v>528</v>
      </c>
      <c r="AQ13" s="317">
        <v>5</v>
      </c>
      <c r="AR13" s="318" t="s">
        <v>528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529</v>
      </c>
      <c r="AL14" s="1217"/>
      <c r="AM14" s="1217"/>
      <c r="AN14" s="1218"/>
      <c r="AO14" s="316">
        <v>32635</v>
      </c>
      <c r="AP14" s="316">
        <v>1770</v>
      </c>
      <c r="AQ14" s="317">
        <v>4049</v>
      </c>
      <c r="AR14" s="318">
        <v>-56.3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530</v>
      </c>
      <c r="AL15" s="1217"/>
      <c r="AM15" s="1217"/>
      <c r="AN15" s="1218"/>
      <c r="AO15" s="316">
        <v>55154</v>
      </c>
      <c r="AP15" s="316">
        <v>2991</v>
      </c>
      <c r="AQ15" s="317">
        <v>2220</v>
      </c>
      <c r="AR15" s="318">
        <v>34.700000000000003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531</v>
      </c>
      <c r="AL16" s="1220"/>
      <c r="AM16" s="1220"/>
      <c r="AN16" s="1221"/>
      <c r="AO16" s="316">
        <v>-145249</v>
      </c>
      <c r="AP16" s="316">
        <v>-7877</v>
      </c>
      <c r="AQ16" s="317">
        <v>-7287</v>
      </c>
      <c r="AR16" s="318">
        <v>8.1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1926783</v>
      </c>
      <c r="AP17" s="316">
        <v>104489</v>
      </c>
      <c r="AQ17" s="317">
        <v>102189</v>
      </c>
      <c r="AR17" s="318">
        <v>2.2999999999999998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536</v>
      </c>
      <c r="AL21" s="1212"/>
      <c r="AM21" s="1212"/>
      <c r="AN21" s="1213"/>
      <c r="AO21" s="328">
        <v>12.85</v>
      </c>
      <c r="AP21" s="329">
        <v>9.43</v>
      </c>
      <c r="AQ21" s="330">
        <v>3.42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537</v>
      </c>
      <c r="AL22" s="1212"/>
      <c r="AM22" s="1212"/>
      <c r="AN22" s="1213"/>
      <c r="AO22" s="333">
        <v>92</v>
      </c>
      <c r="AP22" s="334">
        <v>96.9</v>
      </c>
      <c r="AQ22" s="335">
        <v>-4.9000000000000004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518</v>
      </c>
      <c r="AP30" s="304"/>
      <c r="AQ30" s="305" t="s">
        <v>519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520</v>
      </c>
      <c r="AQ31" s="311" t="s">
        <v>521</v>
      </c>
      <c r="AR31" s="312" t="s">
        <v>522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541</v>
      </c>
      <c r="AL32" s="1228"/>
      <c r="AM32" s="1228"/>
      <c r="AN32" s="1229"/>
      <c r="AO32" s="343">
        <v>800106</v>
      </c>
      <c r="AP32" s="343">
        <v>43390</v>
      </c>
      <c r="AQ32" s="344">
        <v>48351</v>
      </c>
      <c r="AR32" s="345">
        <v>-10.3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542</v>
      </c>
      <c r="AL33" s="1228"/>
      <c r="AM33" s="1228"/>
      <c r="AN33" s="1229"/>
      <c r="AO33" s="343" t="s">
        <v>528</v>
      </c>
      <c r="AP33" s="343" t="s">
        <v>528</v>
      </c>
      <c r="AQ33" s="344" t="s">
        <v>528</v>
      </c>
      <c r="AR33" s="345" t="s">
        <v>528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543</v>
      </c>
      <c r="AL34" s="1228"/>
      <c r="AM34" s="1228"/>
      <c r="AN34" s="1229"/>
      <c r="AO34" s="343" t="s">
        <v>528</v>
      </c>
      <c r="AP34" s="343" t="s">
        <v>528</v>
      </c>
      <c r="AQ34" s="344">
        <v>3</v>
      </c>
      <c r="AR34" s="345" t="s">
        <v>528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544</v>
      </c>
      <c r="AL35" s="1228"/>
      <c r="AM35" s="1228"/>
      <c r="AN35" s="1229"/>
      <c r="AO35" s="343">
        <v>504848</v>
      </c>
      <c r="AP35" s="343">
        <v>27378</v>
      </c>
      <c r="AQ35" s="344">
        <v>15327</v>
      </c>
      <c r="AR35" s="345">
        <v>78.599999999999994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545</v>
      </c>
      <c r="AL36" s="1228"/>
      <c r="AM36" s="1228"/>
      <c r="AN36" s="1229"/>
      <c r="AO36" s="343">
        <v>90349</v>
      </c>
      <c r="AP36" s="343">
        <v>4900</v>
      </c>
      <c r="AQ36" s="344">
        <v>3222</v>
      </c>
      <c r="AR36" s="345">
        <v>52.1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546</v>
      </c>
      <c r="AL37" s="1228"/>
      <c r="AM37" s="1228"/>
      <c r="AN37" s="1229"/>
      <c r="AO37" s="343" t="s">
        <v>528</v>
      </c>
      <c r="AP37" s="343" t="s">
        <v>528</v>
      </c>
      <c r="AQ37" s="344">
        <v>486</v>
      </c>
      <c r="AR37" s="345" t="s">
        <v>528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547</v>
      </c>
      <c r="AL38" s="1231"/>
      <c r="AM38" s="1231"/>
      <c r="AN38" s="1232"/>
      <c r="AO38" s="346" t="s">
        <v>528</v>
      </c>
      <c r="AP38" s="346" t="s">
        <v>528</v>
      </c>
      <c r="AQ38" s="347">
        <v>7</v>
      </c>
      <c r="AR38" s="335" t="s">
        <v>528</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548</v>
      </c>
      <c r="AL39" s="1231"/>
      <c r="AM39" s="1231"/>
      <c r="AN39" s="1232"/>
      <c r="AO39" s="343">
        <v>-30158</v>
      </c>
      <c r="AP39" s="343">
        <v>-1635</v>
      </c>
      <c r="AQ39" s="344">
        <v>-3375</v>
      </c>
      <c r="AR39" s="345">
        <v>-51.6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549</v>
      </c>
      <c r="AL40" s="1228"/>
      <c r="AM40" s="1228"/>
      <c r="AN40" s="1229"/>
      <c r="AO40" s="343">
        <v>-979966</v>
      </c>
      <c r="AP40" s="343">
        <v>-53143</v>
      </c>
      <c r="AQ40" s="344">
        <v>-44517</v>
      </c>
      <c r="AR40" s="345">
        <v>19.399999999999999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385179</v>
      </c>
      <c r="AP41" s="343">
        <v>20888</v>
      </c>
      <c r="AQ41" s="344">
        <v>19506</v>
      </c>
      <c r="AR41" s="345">
        <v>7.1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518</v>
      </c>
      <c r="AN49" s="1224" t="s">
        <v>553</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554</v>
      </c>
      <c r="AO50" s="360" t="s">
        <v>555</v>
      </c>
      <c r="AP50" s="361" t="s">
        <v>556</v>
      </c>
      <c r="AQ50" s="362" t="s">
        <v>557</v>
      </c>
      <c r="AR50" s="363" t="s">
        <v>558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2282285</v>
      </c>
      <c r="AN51" s="365">
        <v>118745</v>
      </c>
      <c r="AO51" s="366">
        <v>83.8</v>
      </c>
      <c r="AP51" s="367">
        <v>69469</v>
      </c>
      <c r="AQ51" s="368">
        <v>30.4</v>
      </c>
      <c r="AR51" s="369">
        <v>53.4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1992952</v>
      </c>
      <c r="AN52" s="373">
        <v>103692</v>
      </c>
      <c r="AO52" s="374">
        <v>263.7</v>
      </c>
      <c r="AP52" s="375">
        <v>38215</v>
      </c>
      <c r="AQ52" s="376">
        <v>32.200000000000003</v>
      </c>
      <c r="AR52" s="377">
        <v>231.5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1575116</v>
      </c>
      <c r="AN53" s="365">
        <v>82910</v>
      </c>
      <c r="AO53" s="366">
        <v>-30.2</v>
      </c>
      <c r="AP53" s="367">
        <v>67293</v>
      </c>
      <c r="AQ53" s="368">
        <v>-3.1</v>
      </c>
      <c r="AR53" s="369">
        <v>-27.1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1035029</v>
      </c>
      <c r="AN54" s="373">
        <v>54481</v>
      </c>
      <c r="AO54" s="374">
        <v>-47.5</v>
      </c>
      <c r="AP54" s="375">
        <v>35076</v>
      </c>
      <c r="AQ54" s="376">
        <v>-8.1999999999999993</v>
      </c>
      <c r="AR54" s="377">
        <v>-39.299999999999997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1630880</v>
      </c>
      <c r="AN55" s="365">
        <v>86846</v>
      </c>
      <c r="AO55" s="366">
        <v>4.7</v>
      </c>
      <c r="AP55" s="367">
        <v>67343</v>
      </c>
      <c r="AQ55" s="368">
        <v>0.1</v>
      </c>
      <c r="AR55" s="369">
        <v>4.5999999999999996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776228</v>
      </c>
      <c r="AN56" s="373">
        <v>41335</v>
      </c>
      <c r="AO56" s="374">
        <v>-24.1</v>
      </c>
      <c r="AP56" s="375">
        <v>32865</v>
      </c>
      <c r="AQ56" s="376">
        <v>-6.3</v>
      </c>
      <c r="AR56" s="377">
        <v>-17.8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1088313</v>
      </c>
      <c r="AN57" s="365">
        <v>58292</v>
      </c>
      <c r="AO57" s="366">
        <v>-32.9</v>
      </c>
      <c r="AP57" s="367">
        <v>73475</v>
      </c>
      <c r="AQ57" s="368">
        <v>9.1</v>
      </c>
      <c r="AR57" s="369">
        <v>-42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631439</v>
      </c>
      <c r="AN58" s="373">
        <v>33821</v>
      </c>
      <c r="AO58" s="374">
        <v>-18.2</v>
      </c>
      <c r="AP58" s="375">
        <v>43072</v>
      </c>
      <c r="AQ58" s="376">
        <v>31.1</v>
      </c>
      <c r="AR58" s="377">
        <v>-49.3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1156930</v>
      </c>
      <c r="AN59" s="365">
        <v>62740</v>
      </c>
      <c r="AO59" s="366">
        <v>7.6</v>
      </c>
      <c r="AP59" s="367">
        <v>87464</v>
      </c>
      <c r="AQ59" s="368">
        <v>19</v>
      </c>
      <c r="AR59" s="369">
        <v>-11.4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742836</v>
      </c>
      <c r="AN60" s="373">
        <v>40284</v>
      </c>
      <c r="AO60" s="374">
        <v>19.100000000000001</v>
      </c>
      <c r="AP60" s="375">
        <v>47479</v>
      </c>
      <c r="AQ60" s="376">
        <v>10.199999999999999</v>
      </c>
      <c r="AR60" s="377">
        <v>8.9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1546705</v>
      </c>
      <c r="AN61" s="380">
        <v>81907</v>
      </c>
      <c r="AO61" s="381">
        <v>6.6</v>
      </c>
      <c r="AP61" s="382">
        <v>73009</v>
      </c>
      <c r="AQ61" s="383">
        <v>11.1</v>
      </c>
      <c r="AR61" s="369">
        <v>-4.5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1035697</v>
      </c>
      <c r="AN62" s="373">
        <v>54723</v>
      </c>
      <c r="AO62" s="374">
        <v>38.6</v>
      </c>
      <c r="AP62" s="375">
        <v>39341</v>
      </c>
      <c r="AQ62" s="376">
        <v>11.8</v>
      </c>
      <c r="AR62" s="377">
        <v>26.8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TKwV5dvYzprv5vtzdKxZxZcnnMNyvpOedYLOP95HsjbW9Xmnk82RrFkpUBnMrOtav0hUxf+oLTuhdT4W3jdVyw==" saltValue="hX+R1oulzjIDbJn8NrdB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567</v>
      </c>
    </row>
    <row r="121" spans="125:125" ht="13.5" hidden="1" customHeight="1" x14ac:dyDescent="0.2">
      <c r="DU121" s="291"/>
    </row>
  </sheetData>
  <sheetProtection algorithmName="SHA-512" hashValue="u/d2l4+8Qrrcodgi/yBzS6NfKyqiUsyQNugbKCtf+Vb3uzLwxBnUrcci+D3xAur5jRrNmU0nUsvsEj6GwqWjJA==" saltValue="MPjlKOSzanGxCSLuopjX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sheetData>
  <sheetProtection algorithmName="SHA-512" hashValue="pM5JjwWLOUDoiXFpO5lqUMRDXqFGZXNaHmQPbIeS3CyxXxSggF5JWKL4zsdSWm4/7EhC0nrSOi5NCdWYCcqdng==" saltValue="fHS2lKPQqhyIO/mefURU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36" t="s">
        <v>3</v>
      </c>
      <c r="D47" s="1236"/>
      <c r="E47" s="1237"/>
      <c r="F47" s="11">
        <v>45.03</v>
      </c>
      <c r="G47" s="12">
        <v>48.12</v>
      </c>
      <c r="H47" s="12">
        <v>22.83</v>
      </c>
      <c r="I47" s="12">
        <v>27.3</v>
      </c>
      <c r="J47" s="13">
        <v>28.87</v>
      </c>
    </row>
    <row r="48" spans="2:10" ht="57.75" customHeight="1" x14ac:dyDescent="0.2">
      <c r="B48" s="14"/>
      <c r="C48" s="1238" t="s">
        <v>4</v>
      </c>
      <c r="D48" s="1238"/>
      <c r="E48" s="1239"/>
      <c r="F48" s="15">
        <v>5.0999999999999996</v>
      </c>
      <c r="G48" s="16">
        <v>2.58</v>
      </c>
      <c r="H48" s="16">
        <v>0.89</v>
      </c>
      <c r="I48" s="16">
        <v>2.5</v>
      </c>
      <c r="J48" s="17">
        <v>3.7</v>
      </c>
    </row>
    <row r="49" spans="2:10" ht="57.75" customHeight="1" thickBot="1" x14ac:dyDescent="0.25">
      <c r="B49" s="18"/>
      <c r="C49" s="1240" t="s">
        <v>5</v>
      </c>
      <c r="D49" s="1240"/>
      <c r="E49" s="1241"/>
      <c r="F49" s="19">
        <v>2.5099999999999998</v>
      </c>
      <c r="G49" s="20">
        <v>0.1</v>
      </c>
      <c r="H49" s="20" t="s">
        <v>574</v>
      </c>
      <c r="I49" s="20">
        <v>6.25</v>
      </c>
      <c r="J49" s="21">
        <v>2.4500000000000002</v>
      </c>
    </row>
    <row r="50" spans="2:10" ht="13.5" customHeight="1" x14ac:dyDescent="0.2"/>
  </sheetData>
  <sheetProtection algorithmName="SHA-512" hashValue="T8MqclFvCN3uhxMLOCRHf++54sTyUhyhhwSwyYG3RYaqnruIr/MtQOYKlQOmYcva0UUhJ1iUg6C1S0wVqdINSA==" saltValue="S6guZO40Cz2IQsr+bani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48" t="s">
        <v>575</v>
      </c>
      <c r="D34" s="1248"/>
      <c r="E34" s="1249"/>
      <c r="F34" s="32">
        <v>9.2899999999999991</v>
      </c>
      <c r="G34" s="33">
        <v>9.73</v>
      </c>
      <c r="H34" s="33">
        <v>10.39</v>
      </c>
      <c r="I34" s="33">
        <v>11.04</v>
      </c>
      <c r="J34" s="34">
        <v>9.65</v>
      </c>
      <c r="K34" s="22"/>
      <c r="L34" s="22"/>
      <c r="M34" s="22"/>
      <c r="N34" s="22"/>
      <c r="O34" s="22"/>
      <c r="P34" s="22"/>
    </row>
    <row r="35" spans="1:16" ht="39" customHeight="1" x14ac:dyDescent="0.2">
      <c r="A35" s="22"/>
      <c r="B35" s="35"/>
      <c r="C35" s="1242" t="s">
        <v>576</v>
      </c>
      <c r="D35" s="1243"/>
      <c r="E35" s="1244"/>
      <c r="F35" s="36">
        <v>5.09</v>
      </c>
      <c r="G35" s="37">
        <v>2.57</v>
      </c>
      <c r="H35" s="37">
        <v>0.88</v>
      </c>
      <c r="I35" s="37">
        <v>2.5</v>
      </c>
      <c r="J35" s="38">
        <v>3.7</v>
      </c>
      <c r="K35" s="22"/>
      <c r="L35" s="22"/>
      <c r="M35" s="22"/>
      <c r="N35" s="22"/>
      <c r="O35" s="22"/>
      <c r="P35" s="22"/>
    </row>
    <row r="36" spans="1:16" ht="39" customHeight="1" x14ac:dyDescent="0.2">
      <c r="A36" s="22"/>
      <c r="B36" s="35"/>
      <c r="C36" s="1242" t="s">
        <v>577</v>
      </c>
      <c r="D36" s="1243"/>
      <c r="E36" s="1244"/>
      <c r="F36" s="36">
        <v>1.18</v>
      </c>
      <c r="G36" s="37">
        <v>0.56000000000000005</v>
      </c>
      <c r="H36" s="37">
        <v>1.04</v>
      </c>
      <c r="I36" s="37">
        <v>1.46</v>
      </c>
      <c r="J36" s="38">
        <v>1.6</v>
      </c>
      <c r="K36" s="22"/>
      <c r="L36" s="22"/>
      <c r="M36" s="22"/>
      <c r="N36" s="22"/>
      <c r="O36" s="22"/>
      <c r="P36" s="22"/>
    </row>
    <row r="37" spans="1:16" ht="39" customHeight="1" x14ac:dyDescent="0.2">
      <c r="A37" s="22"/>
      <c r="B37" s="35"/>
      <c r="C37" s="1242" t="s">
        <v>578</v>
      </c>
      <c r="D37" s="1243"/>
      <c r="E37" s="1244"/>
      <c r="F37" s="36">
        <v>0.42</v>
      </c>
      <c r="G37" s="37">
        <v>0.64</v>
      </c>
      <c r="H37" s="37">
        <v>1.22</v>
      </c>
      <c r="I37" s="37">
        <v>0.81</v>
      </c>
      <c r="J37" s="38">
        <v>0.82</v>
      </c>
      <c r="K37" s="22"/>
      <c r="L37" s="22"/>
      <c r="M37" s="22"/>
      <c r="N37" s="22"/>
      <c r="O37" s="22"/>
      <c r="P37" s="22"/>
    </row>
    <row r="38" spans="1:16" ht="39" customHeight="1" x14ac:dyDescent="0.2">
      <c r="A38" s="22"/>
      <c r="B38" s="35"/>
      <c r="C38" s="1242" t="s">
        <v>579</v>
      </c>
      <c r="D38" s="1243"/>
      <c r="E38" s="1244"/>
      <c r="F38" s="36">
        <v>0.25</v>
      </c>
      <c r="G38" s="37">
        <v>0</v>
      </c>
      <c r="H38" s="37">
        <v>0.01</v>
      </c>
      <c r="I38" s="37">
        <v>0.02</v>
      </c>
      <c r="J38" s="38">
        <v>0.03</v>
      </c>
      <c r="K38" s="22"/>
      <c r="L38" s="22"/>
      <c r="M38" s="22"/>
      <c r="N38" s="22"/>
      <c r="O38" s="22"/>
      <c r="P38" s="22"/>
    </row>
    <row r="39" spans="1:16" ht="39" customHeight="1" x14ac:dyDescent="0.2">
      <c r="A39" s="22"/>
      <c r="B39" s="35"/>
      <c r="C39" s="1242" t="s">
        <v>580</v>
      </c>
      <c r="D39" s="1243"/>
      <c r="E39" s="1244"/>
      <c r="F39" s="36">
        <v>0.05</v>
      </c>
      <c r="G39" s="37">
        <v>0</v>
      </c>
      <c r="H39" s="37">
        <v>0</v>
      </c>
      <c r="I39" s="37">
        <v>0.01</v>
      </c>
      <c r="J39" s="38">
        <v>0</v>
      </c>
      <c r="K39" s="22"/>
      <c r="L39" s="22"/>
      <c r="M39" s="22"/>
      <c r="N39" s="22"/>
      <c r="O39" s="22"/>
      <c r="P39" s="22"/>
    </row>
    <row r="40" spans="1:16" ht="39" customHeight="1" x14ac:dyDescent="0.2">
      <c r="A40" s="22"/>
      <c r="B40" s="35"/>
      <c r="C40" s="1242" t="s">
        <v>581</v>
      </c>
      <c r="D40" s="1243"/>
      <c r="E40" s="1244"/>
      <c r="F40" s="36">
        <v>0</v>
      </c>
      <c r="G40" s="37">
        <v>0</v>
      </c>
      <c r="H40" s="37">
        <v>0</v>
      </c>
      <c r="I40" s="37">
        <v>0</v>
      </c>
      <c r="J40" s="38">
        <v>0</v>
      </c>
      <c r="K40" s="22"/>
      <c r="L40" s="22"/>
      <c r="M40" s="22"/>
      <c r="N40" s="22"/>
      <c r="O40" s="22"/>
      <c r="P40" s="22"/>
    </row>
    <row r="41" spans="1:16" ht="39" customHeight="1" x14ac:dyDescent="0.2">
      <c r="A41" s="22"/>
      <c r="B41" s="35"/>
      <c r="C41" s="1242" t="s">
        <v>582</v>
      </c>
      <c r="D41" s="1243"/>
      <c r="E41" s="1244"/>
      <c r="F41" s="36" t="s">
        <v>528</v>
      </c>
      <c r="G41" s="37" t="s">
        <v>528</v>
      </c>
      <c r="H41" s="37" t="s">
        <v>528</v>
      </c>
      <c r="I41" s="37" t="s">
        <v>528</v>
      </c>
      <c r="J41" s="38">
        <v>0</v>
      </c>
      <c r="K41" s="22"/>
      <c r="L41" s="22"/>
      <c r="M41" s="22"/>
      <c r="N41" s="22"/>
      <c r="O41" s="22"/>
      <c r="P41" s="22"/>
    </row>
    <row r="42" spans="1:16" ht="39" customHeight="1" x14ac:dyDescent="0.2">
      <c r="A42" s="22"/>
      <c r="B42" s="39"/>
      <c r="C42" s="1242" t="s">
        <v>583</v>
      </c>
      <c r="D42" s="1243"/>
      <c r="E42" s="1244"/>
      <c r="F42" s="36" t="s">
        <v>528</v>
      </c>
      <c r="G42" s="37" t="s">
        <v>528</v>
      </c>
      <c r="H42" s="37" t="s">
        <v>528</v>
      </c>
      <c r="I42" s="37" t="s">
        <v>528</v>
      </c>
      <c r="J42" s="38" t="s">
        <v>528</v>
      </c>
      <c r="K42" s="22"/>
      <c r="L42" s="22"/>
      <c r="M42" s="22"/>
      <c r="N42" s="22"/>
      <c r="O42" s="22"/>
      <c r="P42" s="22"/>
    </row>
    <row r="43" spans="1:16" ht="39" customHeight="1" thickBot="1" x14ac:dyDescent="0.25">
      <c r="A43" s="22"/>
      <c r="B43" s="40"/>
      <c r="C43" s="1245" t="s">
        <v>584</v>
      </c>
      <c r="D43" s="1246"/>
      <c r="E43" s="1247"/>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z7LG5hieIJjeZSbZK3qukd64GQVGZD+dE7hgx3I6fYteKqqCFuBIrrOgbvX7rjBqIfoLgObI5hxeaDl6hCBFw==" saltValue="vnhkiAc97TeZ8OZbYXs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796</v>
      </c>
      <c r="L45" s="60">
        <v>676</v>
      </c>
      <c r="M45" s="60">
        <v>634</v>
      </c>
      <c r="N45" s="60">
        <v>716</v>
      </c>
      <c r="O45" s="61">
        <v>800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2">
      <c r="A48" s="48"/>
      <c r="B48" s="1252"/>
      <c r="C48" s="1253"/>
      <c r="D48" s="62"/>
      <c r="E48" s="1258" t="s">
        <v>15</v>
      </c>
      <c r="F48" s="1258"/>
      <c r="G48" s="1258"/>
      <c r="H48" s="1258"/>
      <c r="I48" s="1258"/>
      <c r="J48" s="1259"/>
      <c r="K48" s="63">
        <v>496</v>
      </c>
      <c r="L48" s="64">
        <v>603</v>
      </c>
      <c r="M48" s="64">
        <v>569</v>
      </c>
      <c r="N48" s="64">
        <v>540</v>
      </c>
      <c r="O48" s="65">
        <v>505</v>
      </c>
      <c r="P48" s="48"/>
      <c r="Q48" s="48"/>
      <c r="R48" s="48"/>
      <c r="S48" s="48"/>
      <c r="T48" s="48"/>
      <c r="U48" s="48"/>
    </row>
    <row r="49" spans="1:21" ht="30.75" customHeight="1" x14ac:dyDescent="0.2">
      <c r="A49" s="48"/>
      <c r="B49" s="1252"/>
      <c r="C49" s="1253"/>
      <c r="D49" s="62"/>
      <c r="E49" s="1258" t="s">
        <v>16</v>
      </c>
      <c r="F49" s="1258"/>
      <c r="G49" s="1258"/>
      <c r="H49" s="1258"/>
      <c r="I49" s="1258"/>
      <c r="J49" s="1259"/>
      <c r="K49" s="63">
        <v>154</v>
      </c>
      <c r="L49" s="64">
        <v>127</v>
      </c>
      <c r="M49" s="64">
        <v>93</v>
      </c>
      <c r="N49" s="64">
        <v>94</v>
      </c>
      <c r="O49" s="65">
        <v>90</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528</v>
      </c>
      <c r="L50" s="64" t="s">
        <v>528</v>
      </c>
      <c r="M50" s="64" t="s">
        <v>528</v>
      </c>
      <c r="N50" s="64" t="s">
        <v>528</v>
      </c>
      <c r="O50" s="65" t="s">
        <v>528</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952</v>
      </c>
      <c r="L52" s="64">
        <v>935</v>
      </c>
      <c r="M52" s="64">
        <v>917</v>
      </c>
      <c r="N52" s="64">
        <v>965</v>
      </c>
      <c r="O52" s="65">
        <v>1010</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494</v>
      </c>
      <c r="L53" s="69">
        <v>471</v>
      </c>
      <c r="M53" s="69">
        <v>379</v>
      </c>
      <c r="N53" s="69">
        <v>385</v>
      </c>
      <c r="O53" s="70">
        <v>385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9ojwcziMq9ZnEfKAUab2vEYSEDwGQoHP174t/Ip7jl625TL6/k0f16ySOfwlPBMk2Y8sc4q5n77ccbtmRTjA==" saltValue="O5g0xrFuxlADAxbveT60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76" t="s">
        <v>30</v>
      </c>
      <c r="C41" s="1277"/>
      <c r="D41" s="102"/>
      <c r="E41" s="1282" t="s">
        <v>31</v>
      </c>
      <c r="F41" s="1282"/>
      <c r="G41" s="1282"/>
      <c r="H41" s="1283"/>
      <c r="I41" s="103">
        <v>8618</v>
      </c>
      <c r="J41" s="104">
        <v>8737</v>
      </c>
      <c r="K41" s="104">
        <v>9241</v>
      </c>
      <c r="L41" s="104">
        <v>9300</v>
      </c>
      <c r="M41" s="105">
        <v>9122</v>
      </c>
    </row>
    <row r="42" spans="2:13" ht="27.75" customHeight="1" x14ac:dyDescent="0.2">
      <c r="B42" s="1278"/>
      <c r="C42" s="1279"/>
      <c r="D42" s="106"/>
      <c r="E42" s="1284" t="s">
        <v>32</v>
      </c>
      <c r="F42" s="1284"/>
      <c r="G42" s="1284"/>
      <c r="H42" s="1285"/>
      <c r="I42" s="107" t="s">
        <v>528</v>
      </c>
      <c r="J42" s="108" t="s">
        <v>528</v>
      </c>
      <c r="K42" s="108" t="s">
        <v>528</v>
      </c>
      <c r="L42" s="108" t="s">
        <v>528</v>
      </c>
      <c r="M42" s="109" t="s">
        <v>528</v>
      </c>
    </row>
    <row r="43" spans="2:13" ht="27.75" customHeight="1" x14ac:dyDescent="0.2">
      <c r="B43" s="1278"/>
      <c r="C43" s="1279"/>
      <c r="D43" s="106"/>
      <c r="E43" s="1284" t="s">
        <v>33</v>
      </c>
      <c r="F43" s="1284"/>
      <c r="G43" s="1284"/>
      <c r="H43" s="1285"/>
      <c r="I43" s="107">
        <v>3385</v>
      </c>
      <c r="J43" s="108">
        <v>3293</v>
      </c>
      <c r="K43" s="108">
        <v>3117</v>
      </c>
      <c r="L43" s="108">
        <v>2908</v>
      </c>
      <c r="M43" s="109">
        <v>2391</v>
      </c>
    </row>
    <row r="44" spans="2:13" ht="27.75" customHeight="1" x14ac:dyDescent="0.2">
      <c r="B44" s="1278"/>
      <c r="C44" s="1279"/>
      <c r="D44" s="106"/>
      <c r="E44" s="1284" t="s">
        <v>34</v>
      </c>
      <c r="F44" s="1284"/>
      <c r="G44" s="1284"/>
      <c r="H44" s="1285"/>
      <c r="I44" s="107">
        <v>1554</v>
      </c>
      <c r="J44" s="108">
        <v>1537</v>
      </c>
      <c r="K44" s="108">
        <v>1474</v>
      </c>
      <c r="L44" s="108">
        <v>1406</v>
      </c>
      <c r="M44" s="109">
        <v>1341</v>
      </c>
    </row>
    <row r="45" spans="2:13" ht="27.75" customHeight="1" x14ac:dyDescent="0.2">
      <c r="B45" s="1278"/>
      <c r="C45" s="1279"/>
      <c r="D45" s="106"/>
      <c r="E45" s="1284" t="s">
        <v>35</v>
      </c>
      <c r="F45" s="1284"/>
      <c r="G45" s="1284"/>
      <c r="H45" s="1285"/>
      <c r="I45" s="107">
        <v>2007</v>
      </c>
      <c r="J45" s="108">
        <v>1985</v>
      </c>
      <c r="K45" s="108">
        <v>1975</v>
      </c>
      <c r="L45" s="108">
        <v>1909</v>
      </c>
      <c r="M45" s="109">
        <v>1889</v>
      </c>
    </row>
    <row r="46" spans="2:13" ht="27.75" customHeight="1" x14ac:dyDescent="0.2">
      <c r="B46" s="1278"/>
      <c r="C46" s="1279"/>
      <c r="D46" s="110"/>
      <c r="E46" s="1284" t="s">
        <v>36</v>
      </c>
      <c r="F46" s="1284"/>
      <c r="G46" s="1284"/>
      <c r="H46" s="1285"/>
      <c r="I46" s="107" t="s">
        <v>528</v>
      </c>
      <c r="J46" s="108" t="s">
        <v>528</v>
      </c>
      <c r="K46" s="108" t="s">
        <v>528</v>
      </c>
      <c r="L46" s="108" t="s">
        <v>528</v>
      </c>
      <c r="M46" s="109" t="s">
        <v>528</v>
      </c>
    </row>
    <row r="47" spans="2:13" ht="27.75" customHeight="1" x14ac:dyDescent="0.2">
      <c r="B47" s="1278"/>
      <c r="C47" s="1279"/>
      <c r="D47" s="111"/>
      <c r="E47" s="1286" t="s">
        <v>37</v>
      </c>
      <c r="F47" s="1287"/>
      <c r="G47" s="1287"/>
      <c r="H47" s="1288"/>
      <c r="I47" s="107" t="s">
        <v>528</v>
      </c>
      <c r="J47" s="108" t="s">
        <v>528</v>
      </c>
      <c r="K47" s="108" t="s">
        <v>528</v>
      </c>
      <c r="L47" s="108" t="s">
        <v>528</v>
      </c>
      <c r="M47" s="109" t="s">
        <v>528</v>
      </c>
    </row>
    <row r="48" spans="2:13" ht="27.75" customHeight="1" x14ac:dyDescent="0.2">
      <c r="B48" s="1278"/>
      <c r="C48" s="1279"/>
      <c r="D48" s="106"/>
      <c r="E48" s="1284" t="s">
        <v>38</v>
      </c>
      <c r="F48" s="1284"/>
      <c r="G48" s="1284"/>
      <c r="H48" s="1285"/>
      <c r="I48" s="107" t="s">
        <v>528</v>
      </c>
      <c r="J48" s="108" t="s">
        <v>528</v>
      </c>
      <c r="K48" s="108" t="s">
        <v>528</v>
      </c>
      <c r="L48" s="108" t="s">
        <v>528</v>
      </c>
      <c r="M48" s="109" t="s">
        <v>528</v>
      </c>
    </row>
    <row r="49" spans="2:13" ht="27.75" customHeight="1" x14ac:dyDescent="0.2">
      <c r="B49" s="1280"/>
      <c r="C49" s="1281"/>
      <c r="D49" s="106"/>
      <c r="E49" s="1284" t="s">
        <v>39</v>
      </c>
      <c r="F49" s="1284"/>
      <c r="G49" s="1284"/>
      <c r="H49" s="1285"/>
      <c r="I49" s="107" t="s">
        <v>528</v>
      </c>
      <c r="J49" s="108" t="s">
        <v>528</v>
      </c>
      <c r="K49" s="108" t="s">
        <v>528</v>
      </c>
      <c r="L49" s="108" t="s">
        <v>528</v>
      </c>
      <c r="M49" s="109" t="s">
        <v>528</v>
      </c>
    </row>
    <row r="50" spans="2:13" ht="27.75" customHeight="1" x14ac:dyDescent="0.2">
      <c r="B50" s="1289" t="s">
        <v>40</v>
      </c>
      <c r="C50" s="1290"/>
      <c r="D50" s="112"/>
      <c r="E50" s="1284" t="s">
        <v>41</v>
      </c>
      <c r="F50" s="1284"/>
      <c r="G50" s="1284"/>
      <c r="H50" s="1285"/>
      <c r="I50" s="107">
        <v>3429</v>
      </c>
      <c r="J50" s="108">
        <v>3595</v>
      </c>
      <c r="K50" s="108">
        <v>3713</v>
      </c>
      <c r="L50" s="108">
        <v>3962</v>
      </c>
      <c r="M50" s="109">
        <v>3950</v>
      </c>
    </row>
    <row r="51" spans="2:13" ht="27.75" customHeight="1" x14ac:dyDescent="0.2">
      <c r="B51" s="1278"/>
      <c r="C51" s="1279"/>
      <c r="D51" s="106"/>
      <c r="E51" s="1284" t="s">
        <v>42</v>
      </c>
      <c r="F51" s="1284"/>
      <c r="G51" s="1284"/>
      <c r="H51" s="1285"/>
      <c r="I51" s="107">
        <v>231</v>
      </c>
      <c r="J51" s="108">
        <v>205</v>
      </c>
      <c r="K51" s="108">
        <v>210</v>
      </c>
      <c r="L51" s="108">
        <v>190</v>
      </c>
      <c r="M51" s="109">
        <v>171</v>
      </c>
    </row>
    <row r="52" spans="2:13" ht="27.75" customHeight="1" x14ac:dyDescent="0.2">
      <c r="B52" s="1280"/>
      <c r="C52" s="1281"/>
      <c r="D52" s="106"/>
      <c r="E52" s="1284" t="s">
        <v>43</v>
      </c>
      <c r="F52" s="1284"/>
      <c r="G52" s="1284"/>
      <c r="H52" s="1285"/>
      <c r="I52" s="107">
        <v>10551</v>
      </c>
      <c r="J52" s="108">
        <v>10670</v>
      </c>
      <c r="K52" s="108">
        <v>10744</v>
      </c>
      <c r="L52" s="108">
        <v>10514</v>
      </c>
      <c r="M52" s="109">
        <v>10161</v>
      </c>
    </row>
    <row r="53" spans="2:13" ht="27.75" customHeight="1" thickBot="1" x14ac:dyDescent="0.25">
      <c r="B53" s="1291" t="s">
        <v>44</v>
      </c>
      <c r="C53" s="1292"/>
      <c r="D53" s="113"/>
      <c r="E53" s="1293" t="s">
        <v>45</v>
      </c>
      <c r="F53" s="1293"/>
      <c r="G53" s="1293"/>
      <c r="H53" s="1294"/>
      <c r="I53" s="114">
        <v>1354</v>
      </c>
      <c r="J53" s="115">
        <v>1082</v>
      </c>
      <c r="K53" s="115">
        <v>1140</v>
      </c>
      <c r="L53" s="115">
        <v>857</v>
      </c>
      <c r="M53" s="116">
        <v>461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sjtLgdRB8VIotnGCKtzGZkiXZyYNVUILfnUEUDrwoXfYto6SmceQnk+P+OO+DqXoEGj9ux/yTkVaiscd7VABVQ==" saltValue="7z+Wep+iQTjxHuABOegd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571</v>
      </c>
      <c r="G54" s="125" t="s">
        <v>572</v>
      </c>
      <c r="H54" s="126" t="s">
        <v>573</v>
      </c>
    </row>
    <row r="55" spans="2:8" ht="52.5" customHeight="1" x14ac:dyDescent="0.2">
      <c r="B55" s="127"/>
      <c r="C55" s="1303" t="s">
        <v>48</v>
      </c>
      <c r="D55" s="1303"/>
      <c r="E55" s="1304"/>
      <c r="F55" s="128">
        <v>1376</v>
      </c>
      <c r="G55" s="128">
        <v>1657</v>
      </c>
      <c r="H55" s="129">
        <v>1734</v>
      </c>
    </row>
    <row r="56" spans="2:8" ht="52.5" customHeight="1" x14ac:dyDescent="0.2">
      <c r="B56" s="130"/>
      <c r="C56" s="1305" t="s">
        <v>49</v>
      </c>
      <c r="D56" s="1305"/>
      <c r="E56" s="1306"/>
      <c r="F56" s="131">
        <v>17</v>
      </c>
      <c r="G56" s="131">
        <v>17</v>
      </c>
      <c r="H56" s="132">
        <v>17</v>
      </c>
    </row>
    <row r="57" spans="2:8" ht="53.25" customHeight="1" x14ac:dyDescent="0.2">
      <c r="B57" s="130"/>
      <c r="C57" s="1307" t="s">
        <v>50</v>
      </c>
      <c r="D57" s="1307"/>
      <c r="E57" s="1308"/>
      <c r="F57" s="133">
        <v>2255</v>
      </c>
      <c r="G57" s="133">
        <v>2223</v>
      </c>
      <c r="H57" s="134">
        <v>2134</v>
      </c>
    </row>
    <row r="58" spans="2:8" ht="45.75" customHeight="1" x14ac:dyDescent="0.2">
      <c r="B58" s="135"/>
      <c r="C58" s="1295" t="s">
        <v>600</v>
      </c>
      <c r="D58" s="1296"/>
      <c r="E58" s="1297"/>
      <c r="F58" s="136">
        <v>1065</v>
      </c>
      <c r="G58" s="136">
        <v>1067</v>
      </c>
      <c r="H58" s="137">
        <v>1068</v>
      </c>
    </row>
    <row r="59" spans="2:8" ht="45.75" customHeight="1" x14ac:dyDescent="0.2">
      <c r="B59" s="135"/>
      <c r="C59" s="1295" t="s">
        <v>601</v>
      </c>
      <c r="D59" s="1296"/>
      <c r="E59" s="1297"/>
      <c r="F59" s="136">
        <v>633</v>
      </c>
      <c r="G59" s="136">
        <v>633</v>
      </c>
      <c r="H59" s="137">
        <v>634</v>
      </c>
    </row>
    <row r="60" spans="2:8" ht="45.75" customHeight="1" x14ac:dyDescent="0.2">
      <c r="B60" s="135"/>
      <c r="C60" s="1295" t="s">
        <v>602</v>
      </c>
      <c r="D60" s="1296"/>
      <c r="E60" s="1297"/>
      <c r="F60" s="136">
        <v>353</v>
      </c>
      <c r="G60" s="136">
        <v>319</v>
      </c>
      <c r="H60" s="137">
        <v>226</v>
      </c>
    </row>
    <row r="61" spans="2:8" ht="45.75" customHeight="1" x14ac:dyDescent="0.2">
      <c r="B61" s="135"/>
      <c r="C61" s="1295" t="s">
        <v>603</v>
      </c>
      <c r="D61" s="1296"/>
      <c r="E61" s="1297"/>
      <c r="F61" s="136">
        <v>204</v>
      </c>
      <c r="G61" s="136">
        <v>204</v>
      </c>
      <c r="H61" s="137">
        <v>205</v>
      </c>
    </row>
    <row r="62" spans="2:8" ht="45.75" customHeight="1" thickBot="1" x14ac:dyDescent="0.25">
      <c r="B62" s="138"/>
      <c r="C62" s="1298" t="s">
        <v>604</v>
      </c>
      <c r="D62" s="1299"/>
      <c r="E62" s="1300"/>
      <c r="F62" s="139"/>
      <c r="G62" s="139"/>
      <c r="H62" s="140">
        <v>1</v>
      </c>
    </row>
    <row r="63" spans="2:8" ht="52.5" customHeight="1" thickBot="1" x14ac:dyDescent="0.25">
      <c r="B63" s="141"/>
      <c r="C63" s="1301" t="s">
        <v>51</v>
      </c>
      <c r="D63" s="1301"/>
      <c r="E63" s="1302"/>
      <c r="F63" s="142">
        <v>3648</v>
      </c>
      <c r="G63" s="142">
        <v>3897</v>
      </c>
      <c r="H63" s="143">
        <v>3885</v>
      </c>
    </row>
    <row r="64" spans="2:8" ht="15" customHeight="1" x14ac:dyDescent="0.2"/>
  </sheetData>
  <sheetProtection algorithmName="SHA-512" hashValue="8nCCj7lUCFRYjiIFGvb9zpL4SUiIiiw4Slz4z+ip5rLpgmV4ivbXqEqIQb8I8PnA3A6QM339cK2KWsj9PihuQA==" saltValue="77IR5nduEluLzHZAaw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22"/>
    </row>
    <row r="45" spans="2:109" ht="13" x14ac:dyDescent="0.2">
      <c r="B45" s="395"/>
      <c r="AN45" s="132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22"/>
    </row>
    <row r="46" spans="2:109" ht="13" x14ac:dyDescent="0.2">
      <c r="B46" s="395"/>
      <c r="AN46" s="132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609</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25.4</v>
      </c>
      <c r="BQ51" s="1311"/>
      <c r="BR51" s="1311"/>
      <c r="BS51" s="1311"/>
      <c r="BT51" s="1311"/>
      <c r="BU51" s="1311"/>
      <c r="BV51" s="1311"/>
      <c r="BW51" s="1311"/>
      <c r="BX51" s="1311">
        <v>20.399999999999999</v>
      </c>
      <c r="BY51" s="1311"/>
      <c r="BZ51" s="1311"/>
      <c r="CA51" s="1311"/>
      <c r="CB51" s="1311"/>
      <c r="CC51" s="1311"/>
      <c r="CD51" s="1311"/>
      <c r="CE51" s="1311"/>
      <c r="CF51" s="1311">
        <v>22.1</v>
      </c>
      <c r="CG51" s="1311"/>
      <c r="CH51" s="1311"/>
      <c r="CI51" s="1311"/>
      <c r="CJ51" s="1311"/>
      <c r="CK51" s="1311"/>
      <c r="CL51" s="1311"/>
      <c r="CM51" s="1311"/>
      <c r="CN51" s="1311">
        <v>16.600000000000001</v>
      </c>
      <c r="CO51" s="1311"/>
      <c r="CP51" s="1311"/>
      <c r="CQ51" s="1311"/>
      <c r="CR51" s="1311"/>
      <c r="CS51" s="1311"/>
      <c r="CT51" s="1311"/>
      <c r="CU51" s="1311"/>
      <c r="CV51" s="1311">
        <v>9.1</v>
      </c>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47.2</v>
      </c>
      <c r="BQ53" s="1311"/>
      <c r="BR53" s="1311"/>
      <c r="BS53" s="1311"/>
      <c r="BT53" s="1311"/>
      <c r="BU53" s="1311"/>
      <c r="BV53" s="1311"/>
      <c r="BW53" s="1311"/>
      <c r="BX53" s="1311">
        <v>48.5</v>
      </c>
      <c r="BY53" s="1311"/>
      <c r="BZ53" s="1311"/>
      <c r="CA53" s="1311"/>
      <c r="CB53" s="1311"/>
      <c r="CC53" s="1311"/>
      <c r="CD53" s="1311"/>
      <c r="CE53" s="1311"/>
      <c r="CF53" s="1311">
        <v>49.9</v>
      </c>
      <c r="CG53" s="1311"/>
      <c r="CH53" s="1311"/>
      <c r="CI53" s="1311"/>
      <c r="CJ53" s="1311"/>
      <c r="CK53" s="1311"/>
      <c r="CL53" s="1311"/>
      <c r="CM53" s="1311"/>
      <c r="CN53" s="1311">
        <v>50.7</v>
      </c>
      <c r="CO53" s="1311"/>
      <c r="CP53" s="1311"/>
      <c r="CQ53" s="1311"/>
      <c r="CR53" s="1311"/>
      <c r="CS53" s="1311"/>
      <c r="CT53" s="1311"/>
      <c r="CU53" s="1311"/>
      <c r="CV53" s="1311">
        <v>52.1</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614</v>
      </c>
    </row>
    <row r="64" spans="1:109" ht="13" x14ac:dyDescent="0.2">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609</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25.4</v>
      </c>
      <c r="BQ73" s="1311"/>
      <c r="BR73" s="1311"/>
      <c r="BS73" s="1311"/>
      <c r="BT73" s="1311"/>
      <c r="BU73" s="1311"/>
      <c r="BV73" s="1311"/>
      <c r="BW73" s="1311"/>
      <c r="BX73" s="1311">
        <v>20.399999999999999</v>
      </c>
      <c r="BY73" s="1311"/>
      <c r="BZ73" s="1311"/>
      <c r="CA73" s="1311"/>
      <c r="CB73" s="1311"/>
      <c r="CC73" s="1311"/>
      <c r="CD73" s="1311"/>
      <c r="CE73" s="1311"/>
      <c r="CF73" s="1311">
        <v>22.1</v>
      </c>
      <c r="CG73" s="1311"/>
      <c r="CH73" s="1311"/>
      <c r="CI73" s="1311"/>
      <c r="CJ73" s="1311"/>
      <c r="CK73" s="1311"/>
      <c r="CL73" s="1311"/>
      <c r="CM73" s="1311"/>
      <c r="CN73" s="1311">
        <v>16.600000000000001</v>
      </c>
      <c r="CO73" s="1311"/>
      <c r="CP73" s="1311"/>
      <c r="CQ73" s="1311"/>
      <c r="CR73" s="1311"/>
      <c r="CS73" s="1311"/>
      <c r="CT73" s="1311"/>
      <c r="CU73" s="1311"/>
      <c r="CV73" s="1311">
        <v>9.1</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11.2</v>
      </c>
      <c r="BQ75" s="1311"/>
      <c r="BR75" s="1311"/>
      <c r="BS75" s="1311"/>
      <c r="BT75" s="1311"/>
      <c r="BU75" s="1311"/>
      <c r="BV75" s="1311"/>
      <c r="BW75" s="1311"/>
      <c r="BX75" s="1311">
        <v>9.8000000000000007</v>
      </c>
      <c r="BY75" s="1311"/>
      <c r="BZ75" s="1311"/>
      <c r="CA75" s="1311"/>
      <c r="CB75" s="1311"/>
      <c r="CC75" s="1311"/>
      <c r="CD75" s="1311"/>
      <c r="CE75" s="1311"/>
      <c r="CF75" s="1311">
        <v>8.5</v>
      </c>
      <c r="CG75" s="1311"/>
      <c r="CH75" s="1311"/>
      <c r="CI75" s="1311"/>
      <c r="CJ75" s="1311"/>
      <c r="CK75" s="1311"/>
      <c r="CL75" s="1311"/>
      <c r="CM75" s="1311"/>
      <c r="CN75" s="1311">
        <v>7.9</v>
      </c>
      <c r="CO75" s="1311"/>
      <c r="CP75" s="1311"/>
      <c r="CQ75" s="1311"/>
      <c r="CR75" s="1311"/>
      <c r="CS75" s="1311"/>
      <c r="CT75" s="1311"/>
      <c r="CU75" s="1311"/>
      <c r="CV75" s="1311">
        <v>7.5</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m4kBklPdv6FiedaZwCn/6iV9JSjffIvoXCBaBk2W+EN22SUuZcHFWoS7ihcYbFt1y6RoH5ve8Hny9WkFS3bGbg==" saltValue="FwSq761jGzAiFvJqlii3+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515</v>
      </c>
    </row>
  </sheetData>
  <sheetProtection algorithmName="SHA-512" hashValue="oeMj7SFDL/a5ow0qDV6yBzKXxm2q3JJVzHU87XI0GS6DhqwrN8XwjXOT46VohJT83e2Zws/gQUaaEZFEJaPd0w==" saltValue="a5mHwurQNaJB/lUiqwo/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515</v>
      </c>
    </row>
  </sheetData>
  <sheetProtection algorithmName="SHA-512" hashValue="euC1GMPKL4/R/95uiF3OnZ8ZIHoehHWJR5UMvhdoxpdnBveJjhnDpQcyyPkaAnH5Rz1ORZ06WqnKcByGvA+VTA==" saltValue="V58212KygQ3gFim5hTLQ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118745</v>
      </c>
      <c r="E3" s="162"/>
      <c r="F3" s="163">
        <v>69469</v>
      </c>
      <c r="G3" s="164"/>
      <c r="H3" s="165"/>
    </row>
    <row r="4" spans="1:8" x14ac:dyDescent="0.2">
      <c r="A4" s="166"/>
      <c r="B4" s="167"/>
      <c r="C4" s="168"/>
      <c r="D4" s="169">
        <v>103692</v>
      </c>
      <c r="E4" s="170"/>
      <c r="F4" s="171">
        <v>38215</v>
      </c>
      <c r="G4" s="172"/>
      <c r="H4" s="173"/>
    </row>
    <row r="5" spans="1:8" x14ac:dyDescent="0.2">
      <c r="A5" s="154" t="s">
        <v>561</v>
      </c>
      <c r="B5" s="159"/>
      <c r="C5" s="160"/>
      <c r="D5" s="161">
        <v>82910</v>
      </c>
      <c r="E5" s="162"/>
      <c r="F5" s="163">
        <v>67293</v>
      </c>
      <c r="G5" s="164"/>
      <c r="H5" s="165"/>
    </row>
    <row r="6" spans="1:8" x14ac:dyDescent="0.2">
      <c r="A6" s="166"/>
      <c r="B6" s="167"/>
      <c r="C6" s="168"/>
      <c r="D6" s="169">
        <v>54481</v>
      </c>
      <c r="E6" s="170"/>
      <c r="F6" s="171">
        <v>35076</v>
      </c>
      <c r="G6" s="172"/>
      <c r="H6" s="173"/>
    </row>
    <row r="7" spans="1:8" x14ac:dyDescent="0.2">
      <c r="A7" s="154" t="s">
        <v>562</v>
      </c>
      <c r="B7" s="159"/>
      <c r="C7" s="160"/>
      <c r="D7" s="161">
        <v>86846</v>
      </c>
      <c r="E7" s="162"/>
      <c r="F7" s="163">
        <v>67343</v>
      </c>
      <c r="G7" s="164"/>
      <c r="H7" s="165"/>
    </row>
    <row r="8" spans="1:8" x14ac:dyDescent="0.2">
      <c r="A8" s="166"/>
      <c r="B8" s="167"/>
      <c r="C8" s="168"/>
      <c r="D8" s="169">
        <v>41335</v>
      </c>
      <c r="E8" s="170"/>
      <c r="F8" s="171">
        <v>32865</v>
      </c>
      <c r="G8" s="172"/>
      <c r="H8" s="173"/>
    </row>
    <row r="9" spans="1:8" x14ac:dyDescent="0.2">
      <c r="A9" s="154" t="s">
        <v>563</v>
      </c>
      <c r="B9" s="159"/>
      <c r="C9" s="160"/>
      <c r="D9" s="161">
        <v>58292</v>
      </c>
      <c r="E9" s="162"/>
      <c r="F9" s="163">
        <v>73475</v>
      </c>
      <c r="G9" s="164"/>
      <c r="H9" s="165"/>
    </row>
    <row r="10" spans="1:8" x14ac:dyDescent="0.2">
      <c r="A10" s="166"/>
      <c r="B10" s="167"/>
      <c r="C10" s="168"/>
      <c r="D10" s="169">
        <v>33821</v>
      </c>
      <c r="E10" s="170"/>
      <c r="F10" s="171">
        <v>43072</v>
      </c>
      <c r="G10" s="172"/>
      <c r="H10" s="173"/>
    </row>
    <row r="11" spans="1:8" x14ac:dyDescent="0.2">
      <c r="A11" s="154" t="s">
        <v>564</v>
      </c>
      <c r="B11" s="159"/>
      <c r="C11" s="160"/>
      <c r="D11" s="161">
        <v>62740</v>
      </c>
      <c r="E11" s="162"/>
      <c r="F11" s="163">
        <v>87464</v>
      </c>
      <c r="G11" s="164"/>
      <c r="H11" s="165"/>
    </row>
    <row r="12" spans="1:8" x14ac:dyDescent="0.2">
      <c r="A12" s="166"/>
      <c r="B12" s="167"/>
      <c r="C12" s="174"/>
      <c r="D12" s="169">
        <v>40284</v>
      </c>
      <c r="E12" s="170"/>
      <c r="F12" s="171">
        <v>47479</v>
      </c>
      <c r="G12" s="172"/>
      <c r="H12" s="173"/>
    </row>
    <row r="13" spans="1:8" x14ac:dyDescent="0.2">
      <c r="A13" s="154"/>
      <c r="B13" s="159"/>
      <c r="C13" s="175"/>
      <c r="D13" s="176">
        <v>81907</v>
      </c>
      <c r="E13" s="177"/>
      <c r="F13" s="178">
        <v>73009</v>
      </c>
      <c r="G13" s="179"/>
      <c r="H13" s="165"/>
    </row>
    <row r="14" spans="1:8" x14ac:dyDescent="0.2">
      <c r="A14" s="166"/>
      <c r="B14" s="167"/>
      <c r="C14" s="168"/>
      <c r="D14" s="169">
        <v>54723</v>
      </c>
      <c r="E14" s="170"/>
      <c r="F14" s="171">
        <v>39341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5.0999999999999996</v>
      </c>
      <c r="C19" s="180">
        <f>ROUND(VALUE(SUBSTITUTE(実質収支比率等に係る経年分析!G$48,"▲","-")),2)</f>
        <v>2.58</v>
      </c>
      <c r="D19" s="180">
        <f>ROUND(VALUE(SUBSTITUTE(実質収支比率等に係る経年分析!H$48,"▲","-")),2)</f>
        <v>0.89</v>
      </c>
      <c r="E19" s="180">
        <f>ROUND(VALUE(SUBSTITUTE(実質収支比率等に係る経年分析!I$48,"▲","-")),2)</f>
        <v>2.5</v>
      </c>
      <c r="F19" s="180">
        <f>ROUND(VALUE(SUBSTITUTE(実質収支比率等に係る経年分析!J$48,"▲","-")),2)</f>
        <v>3.7</v>
      </c>
    </row>
    <row r="20" spans="1:11" x14ac:dyDescent="0.2">
      <c r="A20" s="180" t="s">
        <v>55</v>
      </c>
      <c r="B20" s="180">
        <f>ROUND(VALUE(SUBSTITUTE(実質収支比率等に係る経年分析!F$47,"▲","-")),2)</f>
        <v>45.03</v>
      </c>
      <c r="C20" s="180">
        <f>ROUND(VALUE(SUBSTITUTE(実質収支比率等に係る経年分析!G$47,"▲","-")),2)</f>
        <v>48.12</v>
      </c>
      <c r="D20" s="180">
        <f>ROUND(VALUE(SUBSTITUTE(実質収支比率等に係る経年分析!H$47,"▲","-")),2)</f>
        <v>22.83</v>
      </c>
      <c r="E20" s="180">
        <f>ROUND(VALUE(SUBSTITUTE(実質収支比率等に係る経年分析!I$47,"▲","-")),2)</f>
        <v>27.3</v>
      </c>
      <c r="F20" s="180">
        <f>ROUND(VALUE(SUBSTITUTE(実質収支比率等に係る経年分析!J$47,"▲","-")),2)</f>
        <v>28.87</v>
      </c>
    </row>
    <row r="21" spans="1:11" x14ac:dyDescent="0.2">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-28.33</v>
      </c>
      <c r="E21" s="180">
        <f>IF(ISNUMBER(VALUE(SUBSTITUTE(実質収支比率等に係る経年分析!I$49,"▲","-"))),ROUND(VALUE(SUBSTITUTE(実質収支比率等に係る経年分析!I$49,"▲","-")),2),NA())</f>
        <v>6.25</v>
      </c>
      <c r="F21" s="180">
        <f>IF(ISNUMBER(VALUE(SUBSTITUTE(実質収支比率等に係る経年分析!J$49,"▲","-"))),ROUND(VALUE(SUBSTITUTE(実質収支比率等に係る経年分析!J$49,"▲","-")),2),NA())</f>
        <v>2.4500000000000002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町立在宅訪問診療所特別会計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2">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952</v>
      </c>
      <c r="E42" s="182"/>
      <c r="F42" s="182"/>
      <c r="G42" s="182">
        <f>'実質公債費比率（分子）の構造'!L$52</f>
        <v>935</v>
      </c>
      <c r="H42" s="182"/>
      <c r="I42" s="182"/>
      <c r="J42" s="182">
        <f>'実質公債費比率（分子）の構造'!M$52</f>
        <v>917</v>
      </c>
      <c r="K42" s="182"/>
      <c r="L42" s="182"/>
      <c r="M42" s="182">
        <f>'実質公債費比率（分子）の構造'!N$52</f>
        <v>965</v>
      </c>
      <c r="N42" s="182"/>
      <c r="O42" s="182"/>
      <c r="P42" s="182">
        <f>'実質公債費比率（分子）の構造'!O$52</f>
        <v>1010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154</v>
      </c>
      <c r="C45" s="182"/>
      <c r="D45" s="182"/>
      <c r="E45" s="182">
        <f>'実質公債費比率（分子）の構造'!L$49</f>
        <v>127</v>
      </c>
      <c r="F45" s="182"/>
      <c r="G45" s="182"/>
      <c r="H45" s="182">
        <f>'実質公債費比率（分子）の構造'!M$49</f>
        <v>93</v>
      </c>
      <c r="I45" s="182"/>
      <c r="J45" s="182"/>
      <c r="K45" s="182">
        <f>'実質公債費比率（分子）の構造'!N$49</f>
        <v>94</v>
      </c>
      <c r="L45" s="182"/>
      <c r="M45" s="182"/>
      <c r="N45" s="182">
        <f>'実質公債費比率（分子）の構造'!O$49</f>
        <v>90</v>
      </c>
      <c r="O45" s="182"/>
      <c r="P45" s="182"/>
    </row>
    <row r="46" spans="1:16" x14ac:dyDescent="0.2">
      <c r="A46" s="182" t="s">
        <v>67</v>
      </c>
      <c r="B46" s="182">
        <f>'実質公債費比率（分子）の構造'!K$48</f>
        <v>496</v>
      </c>
      <c r="C46" s="182"/>
      <c r="D46" s="182"/>
      <c r="E46" s="182">
        <f>'実質公債費比率（分子）の構造'!L$48</f>
        <v>603</v>
      </c>
      <c r="F46" s="182"/>
      <c r="G46" s="182"/>
      <c r="H46" s="182">
        <f>'実質公債費比率（分子）の構造'!M$48</f>
        <v>569</v>
      </c>
      <c r="I46" s="182"/>
      <c r="J46" s="182"/>
      <c r="K46" s="182">
        <f>'実質公債費比率（分子）の構造'!N$48</f>
        <v>540</v>
      </c>
      <c r="L46" s="182"/>
      <c r="M46" s="182"/>
      <c r="N46" s="182">
        <f>'実質公債費比率（分子）の構造'!O$48</f>
        <v>505</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796</v>
      </c>
      <c r="C49" s="182"/>
      <c r="D49" s="182"/>
      <c r="E49" s="182">
        <f>'実質公債費比率（分子）の構造'!L$45</f>
        <v>676</v>
      </c>
      <c r="F49" s="182"/>
      <c r="G49" s="182"/>
      <c r="H49" s="182">
        <f>'実質公債費比率（分子）の構造'!M$45</f>
        <v>634</v>
      </c>
      <c r="I49" s="182"/>
      <c r="J49" s="182"/>
      <c r="K49" s="182">
        <f>'実質公債費比率（分子）の構造'!N$45</f>
        <v>716</v>
      </c>
      <c r="L49" s="182"/>
      <c r="M49" s="182"/>
      <c r="N49" s="182">
        <f>'実質公債費比率（分子）の構造'!O$45</f>
        <v>800</v>
      </c>
      <c r="O49" s="182"/>
      <c r="P49" s="182"/>
    </row>
    <row r="50" spans="1:16" x14ac:dyDescent="0.2">
      <c r="A50" s="182" t="s">
        <v>70</v>
      </c>
      <c r="B50" s="182" t="e">
        <f>NA()</f>
        <v>#N/A</v>
      </c>
      <c r="C50" s="182">
        <f>IF(ISNUMBER('実質公債費比率（分子）の構造'!K$53),'実質公債費比率（分子）の構造'!K$53,NA())</f>
        <v>494</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379</v>
      </c>
      <c r="J50" s="182" t="e">
        <f>NA()</f>
        <v>#N/A</v>
      </c>
      <c r="K50" s="182" t="e">
        <f>NA()</f>
        <v>#N/A</v>
      </c>
      <c r="L50" s="182">
        <f>IF(ISNUMBER('実質公債費比率（分子）の構造'!N$53),'実質公債費比率（分子）の構造'!N$53,NA())</f>
        <v>385</v>
      </c>
      <c r="M50" s="182" t="e">
        <f>NA()</f>
        <v>#N/A</v>
      </c>
      <c r="N50" s="182" t="e">
        <f>NA()</f>
        <v>#N/A</v>
      </c>
      <c r="O50" s="182">
        <f>IF(ISNUMBER('実質公債費比率（分子）の構造'!O$53),'実質公債費比率（分子）の構造'!O$53,NA())</f>
        <v>385</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10551</v>
      </c>
      <c r="E56" s="181"/>
      <c r="F56" s="181"/>
      <c r="G56" s="181">
        <f>'将来負担比率（分子）の構造'!J$52</f>
        <v>10670</v>
      </c>
      <c r="H56" s="181"/>
      <c r="I56" s="181"/>
      <c r="J56" s="181">
        <f>'将来負担比率（分子）の構造'!K$52</f>
        <v>10744</v>
      </c>
      <c r="K56" s="181"/>
      <c r="L56" s="181"/>
      <c r="M56" s="181">
        <f>'将来負担比率（分子）の構造'!L$52</f>
        <v>10514</v>
      </c>
      <c r="N56" s="181"/>
      <c r="O56" s="181"/>
      <c r="P56" s="181">
        <f>'将来負担比率（分子）の構造'!M$52</f>
        <v>10161</v>
      </c>
    </row>
    <row r="57" spans="1:16" x14ac:dyDescent="0.2">
      <c r="A57" s="181" t="s">
        <v>42</v>
      </c>
      <c r="B57" s="181"/>
      <c r="C57" s="181"/>
      <c r="D57" s="181">
        <f>'将来負担比率（分子）の構造'!I$51</f>
        <v>231</v>
      </c>
      <c r="E57" s="181"/>
      <c r="F57" s="181"/>
      <c r="G57" s="181">
        <f>'将来負担比率（分子）の構造'!J$51</f>
        <v>205</v>
      </c>
      <c r="H57" s="181"/>
      <c r="I57" s="181"/>
      <c r="J57" s="181">
        <f>'将来負担比率（分子）の構造'!K$51</f>
        <v>210</v>
      </c>
      <c r="K57" s="181"/>
      <c r="L57" s="181"/>
      <c r="M57" s="181">
        <f>'将来負担比率（分子）の構造'!L$51</f>
        <v>190</v>
      </c>
      <c r="N57" s="181"/>
      <c r="O57" s="181"/>
      <c r="P57" s="181">
        <f>'将来負担比率（分子）の構造'!M$51</f>
        <v>171</v>
      </c>
    </row>
    <row r="58" spans="1:16" x14ac:dyDescent="0.2">
      <c r="A58" s="181" t="s">
        <v>41</v>
      </c>
      <c r="B58" s="181"/>
      <c r="C58" s="181"/>
      <c r="D58" s="181">
        <f>'将来負担比率（分子）の構造'!I$50</f>
        <v>3429</v>
      </c>
      <c r="E58" s="181"/>
      <c r="F58" s="181"/>
      <c r="G58" s="181">
        <f>'将来負担比率（分子）の構造'!J$50</f>
        <v>3595</v>
      </c>
      <c r="H58" s="181"/>
      <c r="I58" s="181"/>
      <c r="J58" s="181">
        <f>'将来負担比率（分子）の構造'!K$50</f>
        <v>3713</v>
      </c>
      <c r="K58" s="181"/>
      <c r="L58" s="181"/>
      <c r="M58" s="181">
        <f>'将来負担比率（分子）の構造'!L$50</f>
        <v>3962</v>
      </c>
      <c r="N58" s="181"/>
      <c r="O58" s="181"/>
      <c r="P58" s="181">
        <f>'将来負担比率（分子）の構造'!M$50</f>
        <v>3950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2007</v>
      </c>
      <c r="C62" s="181"/>
      <c r="D62" s="181"/>
      <c r="E62" s="181">
        <f>'将来負担比率（分子）の構造'!J$45</f>
        <v>1985</v>
      </c>
      <c r="F62" s="181"/>
      <c r="G62" s="181"/>
      <c r="H62" s="181">
        <f>'将来負担比率（分子）の構造'!K$45</f>
        <v>1975</v>
      </c>
      <c r="I62" s="181"/>
      <c r="J62" s="181"/>
      <c r="K62" s="181">
        <f>'将来負担比率（分子）の構造'!L$45</f>
        <v>1909</v>
      </c>
      <c r="L62" s="181"/>
      <c r="M62" s="181"/>
      <c r="N62" s="181">
        <f>'将来負担比率（分子）の構造'!M$45</f>
        <v>1889</v>
      </c>
      <c r="O62" s="181"/>
      <c r="P62" s="181"/>
    </row>
    <row r="63" spans="1:16" x14ac:dyDescent="0.2">
      <c r="A63" s="181" t="s">
        <v>34</v>
      </c>
      <c r="B63" s="181">
        <f>'将来負担比率（分子）の構造'!I$44</f>
        <v>1554</v>
      </c>
      <c r="C63" s="181"/>
      <c r="D63" s="181"/>
      <c r="E63" s="181">
        <f>'将来負担比率（分子）の構造'!J$44</f>
        <v>1537</v>
      </c>
      <c r="F63" s="181"/>
      <c r="G63" s="181"/>
      <c r="H63" s="181">
        <f>'将来負担比率（分子）の構造'!K$44</f>
        <v>1474</v>
      </c>
      <c r="I63" s="181"/>
      <c r="J63" s="181"/>
      <c r="K63" s="181">
        <f>'将来負担比率（分子）の構造'!L$44</f>
        <v>1406</v>
      </c>
      <c r="L63" s="181"/>
      <c r="M63" s="181"/>
      <c r="N63" s="181">
        <f>'将来負担比率（分子）の構造'!M$44</f>
        <v>1341</v>
      </c>
      <c r="O63" s="181"/>
      <c r="P63" s="181"/>
    </row>
    <row r="64" spans="1:16" x14ac:dyDescent="0.2">
      <c r="A64" s="181" t="s">
        <v>33</v>
      </c>
      <c r="B64" s="181">
        <f>'将来負担比率（分子）の構造'!I$43</f>
        <v>3385</v>
      </c>
      <c r="C64" s="181"/>
      <c r="D64" s="181"/>
      <c r="E64" s="181">
        <f>'将来負担比率（分子）の構造'!J$43</f>
        <v>3293</v>
      </c>
      <c r="F64" s="181"/>
      <c r="G64" s="181"/>
      <c r="H64" s="181">
        <f>'将来負担比率（分子）の構造'!K$43</f>
        <v>3117</v>
      </c>
      <c r="I64" s="181"/>
      <c r="J64" s="181"/>
      <c r="K64" s="181">
        <f>'将来負担比率（分子）の構造'!L$43</f>
        <v>2908</v>
      </c>
      <c r="L64" s="181"/>
      <c r="M64" s="181"/>
      <c r="N64" s="181">
        <f>'将来負担比率（分子）の構造'!M$43</f>
        <v>2391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8618</v>
      </c>
      <c r="C66" s="181"/>
      <c r="D66" s="181"/>
      <c r="E66" s="181">
        <f>'将来負担比率（分子）の構造'!J$41</f>
        <v>8737</v>
      </c>
      <c r="F66" s="181"/>
      <c r="G66" s="181"/>
      <c r="H66" s="181">
        <f>'将来負担比率（分子）の構造'!K$41</f>
        <v>9241</v>
      </c>
      <c r="I66" s="181"/>
      <c r="J66" s="181"/>
      <c r="K66" s="181">
        <f>'将来負担比率（分子）の構造'!L$41</f>
        <v>9300</v>
      </c>
      <c r="L66" s="181"/>
      <c r="M66" s="181"/>
      <c r="N66" s="181">
        <f>'将来負担比率（分子）の構造'!M$41</f>
        <v>9122</v>
      </c>
      <c r="O66" s="181"/>
      <c r="P66" s="181"/>
    </row>
    <row r="67" spans="1:16" x14ac:dyDescent="0.2">
      <c r="A67" s="181" t="s">
        <v>74</v>
      </c>
      <c r="B67" s="181" t="e">
        <f>NA()</f>
        <v>#N/A</v>
      </c>
      <c r="C67" s="181">
        <f>IF(ISNUMBER('将来負担比率（分子）の構造'!I$53), IF('将来負担比率（分子）の構造'!I$53 &lt; 0, 0, '将来負担比率（分子）の構造'!I$53), NA())</f>
        <v>1354</v>
      </c>
      <c r="D67" s="181" t="e">
        <f>NA()</f>
        <v>#N/A</v>
      </c>
      <c r="E67" s="181" t="e">
        <f>NA()</f>
        <v>#N/A</v>
      </c>
      <c r="F67" s="181">
        <f>IF(ISNUMBER('将来負担比率（分子）の構造'!J$53), IF('将来負担比率（分子）の構造'!J$53 &lt; 0, 0, '将来負担比率（分子）の構造'!J$53), NA())</f>
        <v>1082</v>
      </c>
      <c r="G67" s="181" t="e">
        <f>NA()</f>
        <v>#N/A</v>
      </c>
      <c r="H67" s="181" t="e">
        <f>NA()</f>
        <v>#N/A</v>
      </c>
      <c r="I67" s="181">
        <f>IF(ISNUMBER('将来負担比率（分子）の構造'!K$53), IF('将来負担比率（分子）の構造'!K$53 &lt; 0, 0, '将来負担比率（分子）の構造'!K$53), NA())</f>
        <v>1140</v>
      </c>
      <c r="J67" s="181" t="e">
        <f>NA()</f>
        <v>#N/A</v>
      </c>
      <c r="K67" s="181" t="e">
        <f>NA()</f>
        <v>#N/A</v>
      </c>
      <c r="L67" s="181">
        <f>IF(ISNUMBER('将来負担比率（分子）の構造'!L$53), IF('将来負担比率（分子）の構造'!L$53 &lt; 0, 0, '将来負担比率（分子）の構造'!L$53), NA())</f>
        <v>857</v>
      </c>
      <c r="M67" s="181" t="e">
        <f>NA()</f>
        <v>#N/A</v>
      </c>
      <c r="N67" s="181" t="e">
        <f>NA()</f>
        <v>#N/A</v>
      </c>
      <c r="O67" s="181">
        <f>IF(ISNUMBER('将来負担比率（分子）の構造'!M$53), IF('将来負担比率（分子）の構造'!M$53 &lt; 0, 0, '将来負担比率（分子）の構造'!M$53), NA())</f>
        <v>461</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1376</v>
      </c>
      <c r="C72" s="185">
        <f>基金残高に係る経年分析!G55</f>
        <v>1657</v>
      </c>
      <c r="D72" s="185">
        <f>基金残高に係る経年分析!H55</f>
        <v>1734</v>
      </c>
    </row>
    <row r="73" spans="1:16" x14ac:dyDescent="0.2">
      <c r="A73" s="184" t="s">
        <v>77</v>
      </c>
      <c r="B73" s="185">
        <f>基金残高に係る経年分析!F56</f>
        <v>17</v>
      </c>
      <c r="C73" s="185">
        <f>基金残高に係る経年分析!G56</f>
        <v>17</v>
      </c>
      <c r="D73" s="185">
        <f>基金残高に係る経年分析!H56</f>
        <v>17</v>
      </c>
    </row>
    <row r="74" spans="1:16" x14ac:dyDescent="0.2">
      <c r="A74" s="184" t="s">
        <v>78</v>
      </c>
      <c r="B74" s="185">
        <f>基金残高に係る経年分析!F57</f>
        <v>2255</v>
      </c>
      <c r="C74" s="185">
        <f>基金残高に係る経年分析!G57</f>
        <v>2223</v>
      </c>
      <c r="D74" s="185">
        <f>基金残高に係る経年分析!H57</f>
        <v>2134</v>
      </c>
    </row>
  </sheetData>
  <sheetProtection algorithmName="SHA-512" hashValue="iHqOGKIa0075dsYzzTj7Hb4bf3z8cpsubl/SnhLWUvygEofR3olqX1exQNzwTPAPWwIzMpOeaMZeahbBM5bazA==" saltValue="3RB3hpzpSisMdk2qW1S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2021-11-01T23:38:32Z</cp:lastPrinted>
  <dcterms:created xsi:type="dcterms:W3CDTF">2021-02-05T02:24:02Z</dcterms:created>
  <dcterms:modified xsi:type="dcterms:W3CDTF">2021-11-01T23:39:50Z</dcterms:modified>
  <cp:category/>
</cp:coreProperties>
</file>